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Project\RDA Team\Region 5 State of the Child\Data\"/>
    </mc:Choice>
  </mc:AlternateContent>
  <xr:revisionPtr revIDLastSave="0" documentId="13_ncr:1_{EB4AB337-7E9F-4434-B182-1DE9B748C7A8}" xr6:coauthVersionLast="47" xr6:coauthVersionMax="47" xr10:uidLastSave="{00000000-0000-0000-0000-000000000000}"/>
  <bookViews>
    <workbookView xWindow="-28920" yWindow="-120" windowWidth="29040" windowHeight="15840" tabRatio="606" activeTab="2" xr2:uid="{00000000-000D-0000-FFFF-FFFF00000000}"/>
  </bookViews>
  <sheets>
    <sheet name="DP02" sheetId="1" r:id="rId1"/>
    <sheet name="DP03" sheetId="3" r:id="rId2"/>
    <sheet name="DP04" sheetId="2" r:id="rId3"/>
    <sheet name="DP05" sheetId="4" r:id="rId4"/>
    <sheet name="S1401" sheetId="8" r:id="rId5"/>
    <sheet name="S1701" sheetId="5" r:id="rId6"/>
    <sheet name="S1702" sheetId="7" r:id="rId7"/>
    <sheet name="S2001" sheetId="6" r:id="rId8"/>
    <sheet name="DP02-data dictionary" sheetId="9" r:id="rId9"/>
    <sheet name="DP03-data dictionary" sheetId="10" r:id="rId10"/>
    <sheet name="DP04-data dictionary" sheetId="11" r:id="rId11"/>
    <sheet name="DP05-data dictionary" sheetId="12" r:id="rId12"/>
    <sheet name="S1401-data dictionary" sheetId="13" r:id="rId13"/>
    <sheet name="S1701-data dictionary" sheetId="14" r:id="rId14"/>
    <sheet name="S1702-data dictionary" sheetId="15" r:id="rId15"/>
    <sheet name="S2001-data dictionary" sheetId="16"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J92" i="6" l="1"/>
  <c r="CK92" i="6"/>
  <c r="CL92" i="6"/>
  <c r="CM92" i="6"/>
  <c r="CI92" i="6"/>
  <c r="CH92" i="6"/>
  <c r="CG92" i="6"/>
  <c r="CF92" i="6"/>
  <c r="BV92" i="6"/>
  <c r="BP92" i="6"/>
  <c r="BQ92" i="6"/>
  <c r="BR92" i="6"/>
  <c r="BS92" i="6"/>
  <c r="BT92" i="6"/>
  <c r="BU92" i="6"/>
  <c r="BO92" i="6"/>
  <c r="BN92" i="6"/>
  <c r="BM92" i="6"/>
  <c r="BL92" i="6"/>
  <c r="BK92" i="6"/>
  <c r="BJ92" i="6"/>
  <c r="BI92" i="6"/>
  <c r="BH92" i="6"/>
  <c r="BG92" i="6"/>
  <c r="BF92" i="6"/>
  <c r="BE92" i="6"/>
  <c r="BD92" i="6"/>
  <c r="BC92" i="6"/>
  <c r="AL92" i="6"/>
  <c r="AM92" i="6"/>
  <c r="AN92" i="6"/>
  <c r="AO92" i="6"/>
  <c r="AP92" i="6"/>
  <c r="AQ92" i="6"/>
  <c r="AR92" i="6"/>
  <c r="AS92" i="6"/>
  <c r="AK92" i="6"/>
  <c r="AJ92" i="6"/>
  <c r="AI92" i="6"/>
  <c r="AH92" i="6"/>
  <c r="AC92" i="6"/>
  <c r="AD92" i="6"/>
  <c r="AE92" i="6"/>
  <c r="AF92" i="6"/>
  <c r="AG92" i="6"/>
  <c r="AB92" i="6"/>
  <c r="AA92" i="6"/>
  <c r="AA39" i="6"/>
  <c r="Z92" i="6"/>
  <c r="P92" i="6"/>
  <c r="O92" i="6"/>
  <c r="N92" i="6"/>
  <c r="M92" i="6"/>
  <c r="L92" i="6"/>
  <c r="K92" i="6"/>
  <c r="J92" i="6"/>
  <c r="I92" i="6"/>
  <c r="H92" i="6"/>
  <c r="G92" i="6"/>
  <c r="F92" i="6"/>
  <c r="E92" i="6"/>
  <c r="EA92" i="7"/>
  <c r="DV92" i="7"/>
  <c r="DW92" i="7"/>
  <c r="DX92" i="7"/>
  <c r="DY92" i="7"/>
  <c r="DZ92" i="7"/>
  <c r="DU92" i="7"/>
  <c r="DT92" i="7"/>
  <c r="DR92" i="7"/>
  <c r="DQ92" i="7"/>
  <c r="DO92" i="7"/>
  <c r="DN92" i="7"/>
  <c r="DK92" i="7"/>
  <c r="DJ92" i="7"/>
  <c r="DH92" i="7"/>
  <c r="DG92" i="7"/>
  <c r="DE92" i="7"/>
  <c r="DD92" i="7"/>
  <c r="DB92" i="7"/>
  <c r="DA92" i="7"/>
  <c r="CY92" i="7"/>
  <c r="CX92" i="7"/>
  <c r="CV92" i="7"/>
  <c r="CU92" i="7"/>
  <c r="CS92" i="7"/>
  <c r="CR92" i="7"/>
  <c r="CP92" i="7"/>
  <c r="CO92" i="7"/>
  <c r="CM92" i="7"/>
  <c r="CL92" i="7"/>
  <c r="CJ92" i="7"/>
  <c r="CI92" i="7"/>
  <c r="CG92" i="7"/>
  <c r="CF92" i="7"/>
  <c r="CD92" i="7"/>
  <c r="CC92" i="7"/>
  <c r="CA92" i="7"/>
  <c r="BZ92" i="7"/>
  <c r="BX92" i="7"/>
  <c r="BW92" i="7"/>
  <c r="BU92" i="7"/>
  <c r="BT92" i="7"/>
  <c r="BR92" i="7"/>
  <c r="BQ92" i="7"/>
  <c r="BO92" i="7"/>
  <c r="BN92" i="7"/>
  <c r="BL92" i="7"/>
  <c r="BK92" i="7"/>
  <c r="BI92" i="7"/>
  <c r="BH92" i="7"/>
  <c r="BF92" i="7"/>
  <c r="BE92" i="7"/>
  <c r="BC92" i="7"/>
  <c r="BB92" i="7"/>
  <c r="AZ92" i="7"/>
  <c r="AY92" i="7"/>
  <c r="AW92" i="7"/>
  <c r="AV92" i="7"/>
  <c r="AT92" i="7"/>
  <c r="AS92" i="7"/>
  <c r="AQ92" i="7"/>
  <c r="AP92" i="7"/>
  <c r="AN92" i="7"/>
  <c r="AM92" i="7"/>
  <c r="AK92" i="7"/>
  <c r="AJ92" i="7"/>
  <c r="AH92" i="7"/>
  <c r="AG92" i="7"/>
  <c r="AE92" i="7"/>
  <c r="AD92" i="7"/>
  <c r="AB92" i="7"/>
  <c r="AA92" i="7"/>
  <c r="Y92" i="7"/>
  <c r="X92" i="7"/>
  <c r="V92" i="7"/>
  <c r="U92" i="7"/>
  <c r="T92" i="7"/>
  <c r="R92" i="7"/>
  <c r="Q92" i="7"/>
  <c r="O92" i="7"/>
  <c r="N92" i="7"/>
  <c r="L92" i="7"/>
  <c r="K92" i="7"/>
  <c r="I92" i="7"/>
  <c r="H92" i="7"/>
  <c r="F92" i="7"/>
  <c r="E92" i="7"/>
  <c r="AX92" i="8"/>
  <c r="AW92" i="8"/>
  <c r="AU92" i="8"/>
  <c r="AT92" i="8"/>
  <c r="AR92" i="8"/>
  <c r="AQ92" i="8"/>
  <c r="AO92" i="8"/>
  <c r="AN92" i="8"/>
  <c r="AL92" i="8"/>
  <c r="AK92" i="8"/>
  <c r="AI92" i="8"/>
  <c r="AH92" i="8"/>
  <c r="AF92" i="8"/>
  <c r="AE92" i="8"/>
  <c r="AC92" i="8"/>
  <c r="AB92" i="8"/>
  <c r="Z92" i="8"/>
  <c r="Y92" i="8"/>
  <c r="L92" i="8"/>
  <c r="M92" i="8"/>
  <c r="N92" i="8"/>
  <c r="O92" i="8"/>
  <c r="P92" i="8"/>
  <c r="Q92" i="8"/>
  <c r="K92" i="8"/>
  <c r="I92" i="8"/>
  <c r="G92" i="8"/>
  <c r="F92" i="8"/>
  <c r="E92" i="8"/>
  <c r="DM92" i="5"/>
  <c r="DL92" i="5"/>
  <c r="DK92" i="5"/>
  <c r="DJ92" i="5"/>
  <c r="DI92" i="5"/>
  <c r="DH92" i="5"/>
  <c r="DG92" i="5"/>
  <c r="DF92" i="5"/>
  <c r="DD92" i="5"/>
  <c r="DC92" i="5"/>
  <c r="DA92" i="5"/>
  <c r="CZ92" i="5"/>
  <c r="CX92" i="5"/>
  <c r="CW92" i="5"/>
  <c r="CV92" i="5"/>
  <c r="CT92" i="5"/>
  <c r="CS92" i="5"/>
  <c r="CQ92" i="5"/>
  <c r="CP92" i="5"/>
  <c r="CN92" i="5"/>
  <c r="CM92" i="5"/>
  <c r="CK92" i="5"/>
  <c r="CJ92" i="5"/>
  <c r="CH92" i="5"/>
  <c r="CG92" i="5"/>
  <c r="CE92" i="5"/>
  <c r="CD92" i="5"/>
  <c r="CB92" i="5"/>
  <c r="CA92" i="5"/>
  <c r="BY92" i="5"/>
  <c r="BX92" i="5"/>
  <c r="BV92" i="5"/>
  <c r="BU92" i="5"/>
  <c r="BS92" i="5"/>
  <c r="BR92" i="5"/>
  <c r="BP92" i="5"/>
  <c r="BO92" i="5"/>
  <c r="BM92" i="5"/>
  <c r="BL92" i="5"/>
  <c r="BJ92" i="5"/>
  <c r="BI92" i="5"/>
  <c r="BG92" i="5"/>
  <c r="BF92" i="5"/>
  <c r="BD92" i="5"/>
  <c r="BC92" i="5"/>
  <c r="BA92" i="5"/>
  <c r="AZ92" i="5"/>
  <c r="AX92" i="5"/>
  <c r="AW92" i="5"/>
  <c r="AU92" i="5"/>
  <c r="AT92" i="5"/>
  <c r="AR92" i="5"/>
  <c r="AQ92" i="5"/>
  <c r="AO92" i="5"/>
  <c r="AN92" i="5"/>
  <c r="AM92" i="5"/>
  <c r="AK92" i="5"/>
  <c r="AJ92" i="5"/>
  <c r="AH92" i="5"/>
  <c r="AG92" i="5"/>
  <c r="AE92" i="5"/>
  <c r="AD92" i="5"/>
  <c r="AB92" i="5"/>
  <c r="AA92" i="5"/>
  <c r="Y92" i="5"/>
  <c r="X92" i="5"/>
  <c r="V92" i="5"/>
  <c r="U92" i="5"/>
  <c r="S92" i="5"/>
  <c r="R92" i="5"/>
  <c r="P92" i="5"/>
  <c r="O92" i="5"/>
  <c r="M92" i="5"/>
  <c r="L92" i="5"/>
  <c r="J92" i="5"/>
  <c r="I92" i="5"/>
  <c r="G92" i="5"/>
  <c r="F92" i="5"/>
  <c r="E92" i="5"/>
  <c r="EM60" i="1"/>
  <c r="EM61" i="1"/>
  <c r="EM62" i="1"/>
  <c r="EM63" i="1"/>
  <c r="EM64" i="1"/>
  <c r="EM68" i="1"/>
  <c r="EM69" i="1"/>
  <c r="EM70" i="1"/>
  <c r="EM71" i="1"/>
  <c r="EM72" i="1"/>
  <c r="EM73" i="1"/>
  <c r="EM74" i="1"/>
  <c r="EM75" i="1"/>
  <c r="EM76" i="1"/>
  <c r="EM77" i="1"/>
  <c r="EM66" i="1"/>
  <c r="EM67" i="1"/>
  <c r="EM65" i="1"/>
  <c r="ED88" i="1"/>
  <c r="ED89" i="1"/>
  <c r="ED90" i="1"/>
  <c r="EH86" i="2"/>
  <c r="DV86" i="2"/>
  <c r="DV85" i="2"/>
  <c r="EH85" i="2" s="1"/>
  <c r="BS40" i="3"/>
  <c r="DH91" i="4"/>
  <c r="DI91" i="4" s="1"/>
  <c r="DF91" i="4"/>
  <c r="DE91" i="4"/>
  <c r="CC91" i="4"/>
  <c r="CB91" i="4"/>
  <c r="CA91" i="4"/>
  <c r="BZ91" i="4"/>
  <c r="BY91" i="4"/>
  <c r="BX91" i="4"/>
  <c r="BW91" i="4"/>
  <c r="BV91" i="4"/>
  <c r="BU91" i="4"/>
  <c r="BT91" i="4"/>
  <c r="BS91" i="4"/>
  <c r="BR91" i="4"/>
  <c r="BQ91" i="4"/>
  <c r="BP91" i="4"/>
  <c r="BO91" i="4"/>
  <c r="BN91" i="4"/>
  <c r="BM91" i="4"/>
  <c r="BL91" i="4"/>
  <c r="BK91" i="4"/>
  <c r="BJ91" i="4"/>
  <c r="BI91" i="4"/>
  <c r="BH91" i="4"/>
  <c r="BG91" i="4"/>
  <c r="BF91" i="4"/>
  <c r="BE91" i="4"/>
  <c r="BD91" i="4"/>
  <c r="BC91" i="4"/>
  <c r="BB91" i="4"/>
  <c r="AY91" i="4"/>
  <c r="AW91" i="4"/>
  <c r="AU91" i="4"/>
  <c r="AR91" i="4"/>
  <c r="AP91" i="4"/>
  <c r="AN91" i="4"/>
  <c r="AL91" i="4"/>
  <c r="W91" i="4"/>
  <c r="V91" i="4"/>
  <c r="U91" i="4"/>
  <c r="T91" i="4"/>
  <c r="S91" i="4"/>
  <c r="R91" i="4"/>
  <c r="Q91" i="4"/>
  <c r="P91" i="4"/>
  <c r="O91" i="4"/>
  <c r="N91" i="4"/>
  <c r="M91" i="4"/>
  <c r="L91" i="4"/>
  <c r="K91" i="4"/>
  <c r="H91" i="4"/>
  <c r="F91" i="4"/>
  <c r="E91" i="4"/>
  <c r="G86" i="4"/>
  <c r="G88" i="4"/>
  <c r="G89" i="4"/>
  <c r="G90" i="4"/>
  <c r="I88" i="4"/>
  <c r="I89" i="4"/>
  <c r="I90" i="4"/>
  <c r="J89" i="4"/>
  <c r="J90" i="4"/>
  <c r="J79" i="4"/>
  <c r="J80" i="4"/>
  <c r="J81" i="4"/>
  <c r="J83" i="4"/>
  <c r="J84" i="4"/>
  <c r="J85" i="4"/>
  <c r="J86" i="4"/>
  <c r="J88" i="4"/>
  <c r="X88" i="4"/>
  <c r="Y88" i="4"/>
  <c r="Z88" i="4"/>
  <c r="AA88" i="4"/>
  <c r="AB88" i="4"/>
  <c r="AC88" i="4"/>
  <c r="AD88" i="4"/>
  <c r="AE88" i="4"/>
  <c r="AF88" i="4"/>
  <c r="AG88" i="4"/>
  <c r="AH88" i="4"/>
  <c r="AI88" i="4"/>
  <c r="AJ88" i="4"/>
  <c r="X89" i="4"/>
  <c r="Y89" i="4"/>
  <c r="Z89" i="4"/>
  <c r="AA89" i="4"/>
  <c r="AB89" i="4"/>
  <c r="AC89" i="4"/>
  <c r="AD89" i="4"/>
  <c r="AE89" i="4"/>
  <c r="AF89" i="4"/>
  <c r="AG89" i="4"/>
  <c r="AH89" i="4"/>
  <c r="AI89" i="4"/>
  <c r="AJ89" i="4"/>
  <c r="X90" i="4"/>
  <c r="Y90" i="4"/>
  <c r="Z90" i="4"/>
  <c r="AA90" i="4"/>
  <c r="AB90" i="4"/>
  <c r="AC90" i="4"/>
  <c r="AD90" i="4"/>
  <c r="AE90" i="4"/>
  <c r="AF90" i="4"/>
  <c r="AG90" i="4"/>
  <c r="AH90" i="4"/>
  <c r="AI90" i="4"/>
  <c r="AJ90" i="4"/>
  <c r="AK91" i="4"/>
  <c r="AK87" i="4"/>
  <c r="AM88" i="4"/>
  <c r="AM89" i="4"/>
  <c r="AM90" i="4"/>
  <c r="AO88" i="4"/>
  <c r="AO89" i="4"/>
  <c r="AO90" i="4"/>
  <c r="AQ86" i="4"/>
  <c r="AQ88" i="4"/>
  <c r="AQ89" i="4"/>
  <c r="AQ90" i="4"/>
  <c r="AS88" i="4"/>
  <c r="AS89" i="4"/>
  <c r="AS90" i="4"/>
  <c r="AT86" i="4"/>
  <c r="AV88" i="4"/>
  <c r="AV89" i="4"/>
  <c r="AV90" i="4"/>
  <c r="AX86" i="4"/>
  <c r="AX88" i="4"/>
  <c r="AX89" i="4"/>
  <c r="AX90" i="4"/>
  <c r="AZ88" i="4"/>
  <c r="AZ89" i="4"/>
  <c r="AZ90" i="4"/>
  <c r="CD88" i="4"/>
  <c r="CE88" i="4"/>
  <c r="CF88" i="4"/>
  <c r="CG88" i="4"/>
  <c r="CH88" i="4"/>
  <c r="CI88" i="4"/>
  <c r="CJ88" i="4"/>
  <c r="CK88" i="4"/>
  <c r="CL88" i="4"/>
  <c r="CM88" i="4"/>
  <c r="CN88" i="4"/>
  <c r="CO88" i="4"/>
  <c r="CP88" i="4"/>
  <c r="CQ88" i="4"/>
  <c r="CR88" i="4"/>
  <c r="CD89" i="4"/>
  <c r="CE89" i="4"/>
  <c r="CF89" i="4"/>
  <c r="CG89" i="4"/>
  <c r="CH89" i="4"/>
  <c r="CI89" i="4"/>
  <c r="CJ89" i="4"/>
  <c r="CK89" i="4"/>
  <c r="CL89" i="4"/>
  <c r="CM89" i="4"/>
  <c r="CN89" i="4"/>
  <c r="CO89" i="4"/>
  <c r="CP89" i="4"/>
  <c r="CQ89" i="4"/>
  <c r="CR89" i="4"/>
  <c r="CD90" i="4"/>
  <c r="CE90" i="4"/>
  <c r="CF90" i="4"/>
  <c r="CG90" i="4"/>
  <c r="CH90" i="4"/>
  <c r="CI90" i="4"/>
  <c r="CJ90" i="4"/>
  <c r="CK90" i="4"/>
  <c r="CL90" i="4"/>
  <c r="CM90" i="4"/>
  <c r="CN90" i="4"/>
  <c r="CO90" i="4"/>
  <c r="CP90" i="4"/>
  <c r="CQ90" i="4"/>
  <c r="CR90" i="4"/>
  <c r="CS88" i="4"/>
  <c r="CT88" i="4"/>
  <c r="CU88" i="4"/>
  <c r="CV88" i="4"/>
  <c r="CW88" i="4"/>
  <c r="CX88" i="4"/>
  <c r="CY88" i="4"/>
  <c r="CZ88" i="4"/>
  <c r="DA88" i="4"/>
  <c r="DB88" i="4"/>
  <c r="DC88" i="4"/>
  <c r="DD88" i="4"/>
  <c r="CS89" i="4"/>
  <c r="CT89" i="4"/>
  <c r="CU89" i="4"/>
  <c r="CV89" i="4"/>
  <c r="CW89" i="4"/>
  <c r="CX89" i="4"/>
  <c r="CY89" i="4"/>
  <c r="CZ89" i="4"/>
  <c r="DA89" i="4"/>
  <c r="DB89" i="4"/>
  <c r="DC89" i="4"/>
  <c r="DD89" i="4"/>
  <c r="CS90" i="4"/>
  <c r="CT90" i="4"/>
  <c r="CU90" i="4"/>
  <c r="CV90" i="4"/>
  <c r="CW90" i="4"/>
  <c r="CX90" i="4"/>
  <c r="CY90" i="4"/>
  <c r="CZ90" i="4"/>
  <c r="DA90" i="4"/>
  <c r="DB90" i="4"/>
  <c r="DC90" i="4"/>
  <c r="DD90" i="4"/>
  <c r="DG88" i="4"/>
  <c r="DG89" i="4"/>
  <c r="DG90" i="4"/>
  <c r="DI88" i="4"/>
  <c r="DI89" i="4"/>
  <c r="DI90" i="4"/>
  <c r="DH87" i="4"/>
  <c r="DF87" i="4"/>
  <c r="DE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AY87" i="4"/>
  <c r="AW87" i="4"/>
  <c r="AU87" i="4"/>
  <c r="AR87" i="4"/>
  <c r="AP87" i="4"/>
  <c r="AN87" i="4"/>
  <c r="AL87" i="4"/>
  <c r="W87" i="4"/>
  <c r="V87" i="4"/>
  <c r="U87" i="4"/>
  <c r="T87" i="4"/>
  <c r="S87" i="4"/>
  <c r="R87" i="4"/>
  <c r="Q87" i="4"/>
  <c r="P87" i="4"/>
  <c r="O87" i="4"/>
  <c r="N87" i="4"/>
  <c r="M87" i="4"/>
  <c r="L87" i="4"/>
  <c r="K87" i="4"/>
  <c r="H87" i="4"/>
  <c r="F87" i="4"/>
  <c r="E87" i="4"/>
  <c r="BA79" i="4"/>
  <c r="BA80" i="4"/>
  <c r="BA81" i="4"/>
  <c r="BA83" i="4"/>
  <c r="BA84" i="4"/>
  <c r="BA85" i="4"/>
  <c r="BA86" i="4"/>
  <c r="BA88" i="4"/>
  <c r="BA89" i="4"/>
  <c r="BA90" i="4"/>
  <c r="AT79" i="4"/>
  <c r="AT80" i="4"/>
  <c r="AT81" i="4"/>
  <c r="AT83" i="4"/>
  <c r="AT84" i="4"/>
  <c r="AT85" i="4"/>
  <c r="AK82" i="4"/>
  <c r="DH82" i="4"/>
  <c r="DF82" i="4"/>
  <c r="DE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AY82" i="4"/>
  <c r="AW82" i="4"/>
  <c r="AU82" i="4"/>
  <c r="AR82" i="4"/>
  <c r="AP82" i="4"/>
  <c r="AN82" i="4"/>
  <c r="AL82" i="4"/>
  <c r="W82" i="4"/>
  <c r="V82" i="4"/>
  <c r="U82" i="4"/>
  <c r="T82" i="4"/>
  <c r="S82" i="4"/>
  <c r="R82" i="4"/>
  <c r="Q82" i="4"/>
  <c r="P82" i="4"/>
  <c r="O82" i="4"/>
  <c r="N82" i="4"/>
  <c r="M82" i="4"/>
  <c r="L82" i="4"/>
  <c r="K82" i="4"/>
  <c r="H82" i="4"/>
  <c r="F82" i="4"/>
  <c r="E82" i="4"/>
  <c r="DE78" i="4"/>
  <c r="DH78" i="4"/>
  <c r="DF78" i="4"/>
  <c r="AK40" i="4"/>
  <c r="AK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AY78" i="4"/>
  <c r="AW78" i="4"/>
  <c r="AU78" i="4"/>
  <c r="AR78" i="4"/>
  <c r="AP78" i="4"/>
  <c r="AN78" i="4"/>
  <c r="AL78" i="4"/>
  <c r="W78" i="4"/>
  <c r="V78" i="4"/>
  <c r="U78" i="4"/>
  <c r="T78" i="4"/>
  <c r="S78" i="4"/>
  <c r="R78" i="4"/>
  <c r="Q78" i="4"/>
  <c r="P78" i="4"/>
  <c r="O78" i="4"/>
  <c r="N78" i="4"/>
  <c r="M78" i="4"/>
  <c r="L78" i="4"/>
  <c r="K78" i="4"/>
  <c r="H78" i="4"/>
  <c r="F78" i="4"/>
  <c r="E78" i="4"/>
  <c r="FB77" i="1"/>
  <c r="FC77" i="1"/>
  <c r="FD77" i="1"/>
  <c r="FE77" i="1"/>
  <c r="FB79" i="1"/>
  <c r="FC79" i="1"/>
  <c r="FD79" i="1"/>
  <c r="FE79" i="1"/>
  <c r="FB80" i="1"/>
  <c r="FC80" i="1"/>
  <c r="FD80" i="1"/>
  <c r="FE80" i="1"/>
  <c r="FB81" i="1"/>
  <c r="FC81" i="1"/>
  <c r="FD81" i="1"/>
  <c r="FE81" i="1"/>
  <c r="FB83" i="1"/>
  <c r="FC83" i="1"/>
  <c r="FD83" i="1"/>
  <c r="FE83" i="1"/>
  <c r="FB84" i="1"/>
  <c r="FC84" i="1"/>
  <c r="FD84" i="1"/>
  <c r="FE84" i="1"/>
  <c r="FB85" i="1"/>
  <c r="FC85" i="1"/>
  <c r="FD85" i="1"/>
  <c r="FE85" i="1"/>
  <c r="FB86" i="1"/>
  <c r="FC86" i="1"/>
  <c r="FD86" i="1"/>
  <c r="FE86" i="1"/>
  <c r="FB88" i="1"/>
  <c r="FC88" i="1"/>
  <c r="FD88" i="1"/>
  <c r="FE88" i="1"/>
  <c r="FB89" i="1"/>
  <c r="FC89" i="1"/>
  <c r="FD89" i="1"/>
  <c r="FE89" i="1"/>
  <c r="FB90" i="1"/>
  <c r="FC90" i="1"/>
  <c r="FD90" i="1"/>
  <c r="FE90" i="1"/>
  <c r="DH40" i="4"/>
  <c r="DF40" i="4"/>
  <c r="DE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AY40" i="4"/>
  <c r="AW40" i="4"/>
  <c r="AU40" i="4"/>
  <c r="AR40" i="4"/>
  <c r="AP40" i="4"/>
  <c r="AN40" i="4"/>
  <c r="AL40" i="4"/>
  <c r="W40" i="4"/>
  <c r="V40" i="4"/>
  <c r="U40" i="4"/>
  <c r="T40" i="4"/>
  <c r="S40" i="4"/>
  <c r="R40" i="4"/>
  <c r="Q40" i="4"/>
  <c r="P40" i="4"/>
  <c r="O40" i="4"/>
  <c r="N40" i="4"/>
  <c r="M40" i="4"/>
  <c r="L40" i="4"/>
  <c r="K40" i="4"/>
  <c r="H40" i="4"/>
  <c r="F40" i="4"/>
  <c r="E40" i="4"/>
  <c r="FO78" i="1"/>
  <c r="FP78" i="1"/>
  <c r="FQ78" i="1"/>
  <c r="EB40" i="3"/>
  <c r="AF40" i="3"/>
  <c r="BX40" i="3"/>
  <c r="BY40" i="3"/>
  <c r="BW40" i="3"/>
  <c r="BV40" i="3"/>
  <c r="BU40" i="3"/>
  <c r="BR40" i="3"/>
  <c r="BT40" i="3"/>
  <c r="AX40" i="2"/>
  <c r="AX91" i="2"/>
  <c r="BR91" i="2"/>
  <c r="BR87" i="2"/>
  <c r="BO91" i="2"/>
  <c r="DB91" i="2"/>
  <c r="DA91" i="2"/>
  <c r="DU91" i="2"/>
  <c r="EK91" i="2"/>
  <c r="ET91" i="2"/>
  <c r="ES91" i="2"/>
  <c r="ER91" i="2"/>
  <c r="EQ91" i="2"/>
  <c r="EP91" i="2"/>
  <c r="EO91" i="2"/>
  <c r="EN91" i="2"/>
  <c r="EM91" i="2"/>
  <c r="EL91" i="2"/>
  <c r="EC91" i="2"/>
  <c r="EJ91" i="2" s="1"/>
  <c r="EB91" i="2"/>
  <c r="EA91" i="2"/>
  <c r="DZ91" i="2"/>
  <c r="EG91" i="2" s="1"/>
  <c r="DY91" i="2"/>
  <c r="EF91" i="2" s="1"/>
  <c r="DX91" i="2"/>
  <c r="EE91" i="2" s="1"/>
  <c r="DW91" i="2"/>
  <c r="ED91" i="2" s="1"/>
  <c r="DV91" i="2"/>
  <c r="DL91" i="2"/>
  <c r="DT91" i="2" s="1"/>
  <c r="DK91" i="2"/>
  <c r="DS91" i="2" s="1"/>
  <c r="DJ91" i="2"/>
  <c r="DI91" i="2"/>
  <c r="DQ91" i="2" s="1"/>
  <c r="DH91" i="2"/>
  <c r="DG91" i="2"/>
  <c r="DF91" i="2"/>
  <c r="DE91" i="2"/>
  <c r="DD91" i="2"/>
  <c r="DN91" i="2" s="1"/>
  <c r="DC91" i="2"/>
  <c r="CP91" i="2"/>
  <c r="CO91" i="2"/>
  <c r="CN91" i="2"/>
  <c r="CM91" i="2"/>
  <c r="CW91" i="2" s="1"/>
  <c r="CL91" i="2"/>
  <c r="CK91" i="2"/>
  <c r="CJ91" i="2"/>
  <c r="CI91" i="2"/>
  <c r="CH91" i="2"/>
  <c r="CG91" i="2"/>
  <c r="CF91" i="2"/>
  <c r="CU91" i="2" s="1"/>
  <c r="BY91" i="2"/>
  <c r="BX91" i="2"/>
  <c r="BW91" i="2"/>
  <c r="BV91" i="2"/>
  <c r="CB91" i="2" s="1"/>
  <c r="BU91" i="2"/>
  <c r="BT91" i="2"/>
  <c r="BS91" i="2"/>
  <c r="BP91" i="2"/>
  <c r="BM91" i="2"/>
  <c r="BN91" i="2" s="1"/>
  <c r="BL91" i="2"/>
  <c r="BE91" i="2"/>
  <c r="BD91" i="2"/>
  <c r="BC91" i="2"/>
  <c r="BI91" i="2" s="1"/>
  <c r="BB91" i="2"/>
  <c r="BA91" i="2"/>
  <c r="AZ91" i="2"/>
  <c r="AY91" i="2"/>
  <c r="BK91" i="2" s="1"/>
  <c r="AN91" i="2"/>
  <c r="AM91" i="2"/>
  <c r="AL91" i="2"/>
  <c r="AU91" i="2" s="1"/>
  <c r="AK91" i="2"/>
  <c r="AJ91" i="2"/>
  <c r="AS91" i="2" s="1"/>
  <c r="AI91" i="2"/>
  <c r="AH91" i="2"/>
  <c r="AG91" i="2"/>
  <c r="AF91" i="2"/>
  <c r="AE91" i="2"/>
  <c r="U91" i="2"/>
  <c r="T91" i="2"/>
  <c r="AC91" i="2" s="1"/>
  <c r="S91" i="2"/>
  <c r="R91" i="2"/>
  <c r="Q91" i="2"/>
  <c r="P91" i="2"/>
  <c r="O91" i="2"/>
  <c r="N91" i="2"/>
  <c r="M91" i="2"/>
  <c r="L91" i="2"/>
  <c r="X91" i="2" s="1"/>
  <c r="G91" i="2"/>
  <c r="F91" i="2"/>
  <c r="E91" i="2"/>
  <c r="H88" i="2"/>
  <c r="I88" i="2"/>
  <c r="H89" i="2"/>
  <c r="I89" i="2"/>
  <c r="H90" i="2"/>
  <c r="I90" i="2"/>
  <c r="V88" i="2"/>
  <c r="W88" i="2"/>
  <c r="X88" i="2"/>
  <c r="Y88" i="2"/>
  <c r="Z88" i="2"/>
  <c r="AA88" i="2"/>
  <c r="AB88" i="2"/>
  <c r="AC88" i="2"/>
  <c r="AD88" i="2"/>
  <c r="V89" i="2"/>
  <c r="W89" i="2"/>
  <c r="X89" i="2"/>
  <c r="Y89" i="2"/>
  <c r="Z89" i="2"/>
  <c r="AA89" i="2"/>
  <c r="AB89" i="2"/>
  <c r="AC89" i="2"/>
  <c r="AD89" i="2"/>
  <c r="V90" i="2"/>
  <c r="W90" i="2"/>
  <c r="X90" i="2"/>
  <c r="Y90" i="2"/>
  <c r="Z90" i="2"/>
  <c r="AA90" i="2"/>
  <c r="AB90" i="2"/>
  <c r="AC90" i="2"/>
  <c r="AD90" i="2"/>
  <c r="AO88" i="2"/>
  <c r="AP88" i="2"/>
  <c r="AQ88" i="2"/>
  <c r="AR88" i="2"/>
  <c r="AS88" i="2"/>
  <c r="AT88" i="2"/>
  <c r="AU88" i="2"/>
  <c r="AV88" i="2"/>
  <c r="AW88" i="2"/>
  <c r="AO89" i="2"/>
  <c r="AP89" i="2"/>
  <c r="AQ89" i="2"/>
  <c r="AR89" i="2"/>
  <c r="AS89" i="2"/>
  <c r="AT89" i="2"/>
  <c r="AU89" i="2"/>
  <c r="AV89" i="2"/>
  <c r="AW89" i="2"/>
  <c r="AO90" i="2"/>
  <c r="AP90" i="2"/>
  <c r="AQ90" i="2"/>
  <c r="AR90" i="2"/>
  <c r="AS90" i="2"/>
  <c r="AT90" i="2"/>
  <c r="AU90" i="2"/>
  <c r="AV90" i="2"/>
  <c r="AW90" i="2"/>
  <c r="AV91" i="2"/>
  <c r="BF88" i="2"/>
  <c r="BG88" i="2"/>
  <c r="BH88" i="2"/>
  <c r="BI88" i="2"/>
  <c r="BJ88" i="2"/>
  <c r="BK88" i="2"/>
  <c r="BF89" i="2"/>
  <c r="BG89" i="2"/>
  <c r="BH89" i="2"/>
  <c r="BI89" i="2"/>
  <c r="BJ89" i="2"/>
  <c r="BK89" i="2"/>
  <c r="BF90" i="2"/>
  <c r="BG90" i="2"/>
  <c r="BH90" i="2"/>
  <c r="BI90" i="2"/>
  <c r="BJ90" i="2"/>
  <c r="BK90" i="2"/>
  <c r="BN88" i="2"/>
  <c r="BN89" i="2"/>
  <c r="BN90" i="2"/>
  <c r="BQ88" i="2"/>
  <c r="BQ89" i="2"/>
  <c r="BQ90" i="2"/>
  <c r="BZ88" i="2"/>
  <c r="CA88" i="2"/>
  <c r="CB88" i="2"/>
  <c r="CC88" i="2"/>
  <c r="CD88" i="2"/>
  <c r="CE88" i="2"/>
  <c r="BZ89" i="2"/>
  <c r="CA89" i="2"/>
  <c r="CB89" i="2"/>
  <c r="CC89" i="2"/>
  <c r="CD89" i="2"/>
  <c r="CE89" i="2"/>
  <c r="BZ90" i="2"/>
  <c r="CA90" i="2"/>
  <c r="CB90" i="2"/>
  <c r="CC90" i="2"/>
  <c r="CD90" i="2"/>
  <c r="CE90" i="2"/>
  <c r="CC91" i="2"/>
  <c r="CQ88" i="2"/>
  <c r="CR88" i="2"/>
  <c r="CS88" i="2"/>
  <c r="CT88" i="2"/>
  <c r="CU88" i="2"/>
  <c r="CV88" i="2"/>
  <c r="CW88" i="2"/>
  <c r="CX88" i="2"/>
  <c r="CY88" i="2"/>
  <c r="CZ88" i="2"/>
  <c r="CQ89" i="2"/>
  <c r="CR89" i="2"/>
  <c r="CS89" i="2"/>
  <c r="CT89" i="2"/>
  <c r="CU89" i="2"/>
  <c r="CV89" i="2"/>
  <c r="CW89" i="2"/>
  <c r="CX89" i="2"/>
  <c r="CY89" i="2"/>
  <c r="CZ89" i="2"/>
  <c r="CQ90" i="2"/>
  <c r="CR90" i="2"/>
  <c r="CS90" i="2"/>
  <c r="CT90" i="2"/>
  <c r="CU90" i="2"/>
  <c r="CV90" i="2"/>
  <c r="CW90" i="2"/>
  <c r="CX90" i="2"/>
  <c r="CY90" i="2"/>
  <c r="CZ90" i="2"/>
  <c r="DM88" i="2"/>
  <c r="DN88" i="2"/>
  <c r="DO88" i="2"/>
  <c r="DP88" i="2"/>
  <c r="DQ88" i="2"/>
  <c r="DR88" i="2"/>
  <c r="DS88" i="2"/>
  <c r="DT88" i="2"/>
  <c r="DM89" i="2"/>
  <c r="DN89" i="2"/>
  <c r="DO89" i="2"/>
  <c r="DP89" i="2"/>
  <c r="DQ89" i="2"/>
  <c r="DR89" i="2"/>
  <c r="DS89" i="2"/>
  <c r="DT89" i="2"/>
  <c r="DM90" i="2"/>
  <c r="DN90" i="2"/>
  <c r="DO90" i="2"/>
  <c r="DP90" i="2"/>
  <c r="DQ90" i="2"/>
  <c r="DR90" i="2"/>
  <c r="DS90" i="2"/>
  <c r="DT90" i="2"/>
  <c r="DM91" i="2"/>
  <c r="ET87" i="2"/>
  <c r="ES87" i="2"/>
  <c r="ER87" i="2"/>
  <c r="EQ87" i="2"/>
  <c r="EP87" i="2"/>
  <c r="EV87" i="2" s="1"/>
  <c r="EO87" i="2"/>
  <c r="EN87" i="2"/>
  <c r="EX87" i="2" s="1"/>
  <c r="EM87" i="2"/>
  <c r="EL87" i="2"/>
  <c r="EK87" i="2"/>
  <c r="DX87" i="2"/>
  <c r="DY87" i="2"/>
  <c r="DZ87" i="2"/>
  <c r="EA87" i="2"/>
  <c r="EB87" i="2"/>
  <c r="EC87" i="2"/>
  <c r="DW87" i="2"/>
  <c r="DU87" i="2"/>
  <c r="DF87" i="2"/>
  <c r="DG87" i="2"/>
  <c r="DO87" i="2" s="1"/>
  <c r="DH87" i="2"/>
  <c r="DP87" i="2" s="1"/>
  <c r="DI87" i="2"/>
  <c r="DQ87" i="2" s="1"/>
  <c r="DJ87" i="2"/>
  <c r="DR87" i="2" s="1"/>
  <c r="DK87" i="2"/>
  <c r="DS87" i="2" s="1"/>
  <c r="DL87" i="2"/>
  <c r="DT87" i="2" s="1"/>
  <c r="DE87" i="2"/>
  <c r="DM87" i="2" s="1"/>
  <c r="DD87" i="2"/>
  <c r="DC87" i="2"/>
  <c r="DB87" i="2"/>
  <c r="DA87" i="2"/>
  <c r="BO87" i="2"/>
  <c r="AX87" i="2"/>
  <c r="EK82" i="2"/>
  <c r="DU82" i="2"/>
  <c r="AX82" i="2"/>
  <c r="AX78" i="2"/>
  <c r="EK78" i="2"/>
  <c r="DU78" i="2"/>
  <c r="FB2" i="1"/>
  <c r="FC2" i="1"/>
  <c r="FD2" i="1"/>
  <c r="FE2" i="1"/>
  <c r="FF2" i="1"/>
  <c r="FG2" i="1"/>
  <c r="FH2" i="1"/>
  <c r="FI2" i="1"/>
  <c r="FJ2" i="1"/>
  <c r="FK2" i="1"/>
  <c r="FL2" i="1"/>
  <c r="FM2" i="1"/>
  <c r="FN2" i="1"/>
  <c r="FB3" i="1"/>
  <c r="FC3" i="1"/>
  <c r="FD3" i="1"/>
  <c r="FE3" i="1"/>
  <c r="FF3" i="1"/>
  <c r="FG3" i="1"/>
  <c r="FH3" i="1"/>
  <c r="FI3" i="1"/>
  <c r="FJ3" i="1"/>
  <c r="FK3" i="1"/>
  <c r="FL3" i="1"/>
  <c r="FM3" i="1"/>
  <c r="FN3" i="1"/>
  <c r="FB4" i="1"/>
  <c r="FC4" i="1"/>
  <c r="FD4" i="1"/>
  <c r="FE4" i="1"/>
  <c r="FF4" i="1"/>
  <c r="FG4" i="1"/>
  <c r="FH4" i="1"/>
  <c r="FI4" i="1"/>
  <c r="FJ4" i="1"/>
  <c r="FK4" i="1"/>
  <c r="FL4" i="1"/>
  <c r="FM4" i="1"/>
  <c r="FB5" i="1"/>
  <c r="FC5" i="1"/>
  <c r="FD5" i="1"/>
  <c r="FE5" i="1"/>
  <c r="FF5" i="1"/>
  <c r="FG5" i="1"/>
  <c r="FH5" i="1"/>
  <c r="FI5" i="1"/>
  <c r="FJ5" i="1"/>
  <c r="FK5" i="1"/>
  <c r="FL5" i="1"/>
  <c r="FM5" i="1"/>
  <c r="FN5" i="1"/>
  <c r="FB6" i="1"/>
  <c r="FC6" i="1"/>
  <c r="FD6" i="1"/>
  <c r="FE6" i="1"/>
  <c r="FF6" i="1"/>
  <c r="FG6" i="1"/>
  <c r="FH6" i="1"/>
  <c r="FI6" i="1"/>
  <c r="FJ6" i="1"/>
  <c r="FK6" i="1"/>
  <c r="FL6" i="1"/>
  <c r="FM6" i="1"/>
  <c r="FN6" i="1"/>
  <c r="FB7" i="1"/>
  <c r="FC7" i="1"/>
  <c r="FD7" i="1"/>
  <c r="FE7" i="1"/>
  <c r="FF7" i="1"/>
  <c r="FG7" i="1"/>
  <c r="FH7" i="1"/>
  <c r="FI7" i="1"/>
  <c r="FJ7" i="1"/>
  <c r="FK7" i="1"/>
  <c r="FL7" i="1"/>
  <c r="FM7" i="1"/>
  <c r="FN7" i="1"/>
  <c r="FB8" i="1"/>
  <c r="FC8" i="1"/>
  <c r="FD8" i="1"/>
  <c r="FE8" i="1"/>
  <c r="FF8" i="1"/>
  <c r="FG8" i="1"/>
  <c r="FH8" i="1"/>
  <c r="FI8" i="1"/>
  <c r="FJ8" i="1"/>
  <c r="FK8" i="1"/>
  <c r="FL8" i="1"/>
  <c r="FM8" i="1"/>
  <c r="FN8" i="1"/>
  <c r="FB9" i="1"/>
  <c r="FC9" i="1"/>
  <c r="FD9" i="1"/>
  <c r="FE9" i="1"/>
  <c r="FF9" i="1"/>
  <c r="FG9" i="1"/>
  <c r="FH9" i="1"/>
  <c r="FI9" i="1"/>
  <c r="FJ9" i="1"/>
  <c r="FK9" i="1"/>
  <c r="FL9" i="1"/>
  <c r="FM9" i="1"/>
  <c r="FN9" i="1"/>
  <c r="FB10" i="1"/>
  <c r="FC10" i="1"/>
  <c r="FD10" i="1"/>
  <c r="FE10" i="1"/>
  <c r="FF10" i="1"/>
  <c r="FG10" i="1"/>
  <c r="FH10" i="1"/>
  <c r="FI10" i="1"/>
  <c r="FJ10" i="1"/>
  <c r="FK10" i="1"/>
  <c r="FL10" i="1"/>
  <c r="FM10" i="1"/>
  <c r="FN10" i="1"/>
  <c r="FB11" i="1"/>
  <c r="FC11" i="1"/>
  <c r="FD11" i="1"/>
  <c r="FE11" i="1"/>
  <c r="FF11" i="1"/>
  <c r="FG11" i="1"/>
  <c r="FH11" i="1"/>
  <c r="FI11" i="1"/>
  <c r="FJ11" i="1"/>
  <c r="FK11" i="1"/>
  <c r="FL11" i="1"/>
  <c r="FM11" i="1"/>
  <c r="FN11" i="1"/>
  <c r="FB12" i="1"/>
  <c r="FC12" i="1"/>
  <c r="FD12" i="1"/>
  <c r="FE12" i="1"/>
  <c r="FF12" i="1"/>
  <c r="FG12" i="1"/>
  <c r="FH12" i="1"/>
  <c r="FI12" i="1"/>
  <c r="FJ12" i="1"/>
  <c r="FK12" i="1"/>
  <c r="FL12" i="1"/>
  <c r="FM12" i="1"/>
  <c r="FN12" i="1"/>
  <c r="FB13" i="1"/>
  <c r="FC13" i="1"/>
  <c r="FD13" i="1"/>
  <c r="FE13" i="1"/>
  <c r="FF13" i="1"/>
  <c r="FG13" i="1"/>
  <c r="FH13" i="1"/>
  <c r="FI13" i="1"/>
  <c r="FJ13" i="1"/>
  <c r="FK13" i="1"/>
  <c r="FL13" i="1"/>
  <c r="FM13" i="1"/>
  <c r="FN13" i="1"/>
  <c r="FB14" i="1"/>
  <c r="FC14" i="1"/>
  <c r="FD14" i="1"/>
  <c r="FE14" i="1"/>
  <c r="FF14" i="1"/>
  <c r="FG14" i="1"/>
  <c r="FH14" i="1"/>
  <c r="FI14" i="1"/>
  <c r="FJ14" i="1"/>
  <c r="FK14" i="1"/>
  <c r="FL14" i="1"/>
  <c r="FM14" i="1"/>
  <c r="FN14" i="1"/>
  <c r="FB15" i="1"/>
  <c r="FC15" i="1"/>
  <c r="FD15" i="1"/>
  <c r="FE15" i="1"/>
  <c r="FF15" i="1"/>
  <c r="FG15" i="1"/>
  <c r="FH15" i="1"/>
  <c r="FI15" i="1"/>
  <c r="FJ15" i="1"/>
  <c r="FK15" i="1"/>
  <c r="FL15" i="1"/>
  <c r="FM15" i="1"/>
  <c r="FN15" i="1"/>
  <c r="FB16" i="1"/>
  <c r="FC16" i="1"/>
  <c r="FD16" i="1"/>
  <c r="FE16" i="1"/>
  <c r="FF16" i="1"/>
  <c r="FG16" i="1"/>
  <c r="FH16" i="1"/>
  <c r="FI16" i="1"/>
  <c r="FJ16" i="1"/>
  <c r="FK16" i="1"/>
  <c r="FL16" i="1"/>
  <c r="FM16" i="1"/>
  <c r="FN16" i="1"/>
  <c r="FB17" i="1"/>
  <c r="FC17" i="1"/>
  <c r="FD17" i="1"/>
  <c r="FE17" i="1"/>
  <c r="FF17" i="1"/>
  <c r="FG17" i="1"/>
  <c r="FH17" i="1"/>
  <c r="FI17" i="1"/>
  <c r="FJ17" i="1"/>
  <c r="FK17" i="1"/>
  <c r="FL17" i="1"/>
  <c r="FM17" i="1"/>
  <c r="FN17" i="1"/>
  <c r="FB18" i="1"/>
  <c r="FC18" i="1"/>
  <c r="FD18" i="1"/>
  <c r="FE18" i="1"/>
  <c r="FF18" i="1"/>
  <c r="FG18" i="1"/>
  <c r="FH18" i="1"/>
  <c r="FI18" i="1"/>
  <c r="FJ18" i="1"/>
  <c r="FK18" i="1"/>
  <c r="FL18" i="1"/>
  <c r="FM18" i="1"/>
  <c r="FN18" i="1"/>
  <c r="FB19" i="1"/>
  <c r="FC19" i="1"/>
  <c r="FD19" i="1"/>
  <c r="FE19" i="1"/>
  <c r="FF19" i="1"/>
  <c r="FG19" i="1"/>
  <c r="FH19" i="1"/>
  <c r="FI19" i="1"/>
  <c r="FJ19" i="1"/>
  <c r="FK19" i="1"/>
  <c r="FL19" i="1"/>
  <c r="FM19" i="1"/>
  <c r="FN19" i="1"/>
  <c r="FB20" i="1"/>
  <c r="FC20" i="1"/>
  <c r="FD20" i="1"/>
  <c r="FE20" i="1"/>
  <c r="FF20" i="1"/>
  <c r="FG20" i="1"/>
  <c r="FH20" i="1"/>
  <c r="FI20" i="1"/>
  <c r="FJ20" i="1"/>
  <c r="FK20" i="1"/>
  <c r="FL20" i="1"/>
  <c r="FM20" i="1"/>
  <c r="FN20" i="1"/>
  <c r="FB21" i="1"/>
  <c r="FC21" i="1"/>
  <c r="FD21" i="1"/>
  <c r="FE21" i="1"/>
  <c r="FF21" i="1"/>
  <c r="FG21" i="1"/>
  <c r="FH21" i="1"/>
  <c r="FI21" i="1"/>
  <c r="FJ21" i="1"/>
  <c r="FK21" i="1"/>
  <c r="FL21" i="1"/>
  <c r="FM21" i="1"/>
  <c r="FN21" i="1"/>
  <c r="FB22" i="1"/>
  <c r="FC22" i="1"/>
  <c r="FD22" i="1"/>
  <c r="FE22" i="1"/>
  <c r="FF22" i="1"/>
  <c r="FG22" i="1"/>
  <c r="FH22" i="1"/>
  <c r="FI22" i="1"/>
  <c r="FJ22" i="1"/>
  <c r="FK22" i="1"/>
  <c r="FL22" i="1"/>
  <c r="FM22" i="1"/>
  <c r="FN22" i="1"/>
  <c r="FB23" i="1"/>
  <c r="FC23" i="1"/>
  <c r="FD23" i="1"/>
  <c r="FE23" i="1"/>
  <c r="FF23" i="1"/>
  <c r="FG23" i="1"/>
  <c r="FH23" i="1"/>
  <c r="FI23" i="1"/>
  <c r="FJ23" i="1"/>
  <c r="FK23" i="1"/>
  <c r="FL23" i="1"/>
  <c r="FM23" i="1"/>
  <c r="FN23" i="1"/>
  <c r="FB24" i="1"/>
  <c r="FC24" i="1"/>
  <c r="FD24" i="1"/>
  <c r="FE24" i="1"/>
  <c r="FF24" i="1"/>
  <c r="FG24" i="1"/>
  <c r="FH24" i="1"/>
  <c r="FI24" i="1"/>
  <c r="FJ24" i="1"/>
  <c r="FK24" i="1"/>
  <c r="FL24" i="1"/>
  <c r="FM24" i="1"/>
  <c r="FN24" i="1"/>
  <c r="FB25" i="1"/>
  <c r="FC25" i="1"/>
  <c r="FD25" i="1"/>
  <c r="FE25" i="1"/>
  <c r="FF25" i="1"/>
  <c r="FG25" i="1"/>
  <c r="FH25" i="1"/>
  <c r="FI25" i="1"/>
  <c r="FJ25" i="1"/>
  <c r="FK25" i="1"/>
  <c r="FL25" i="1"/>
  <c r="FM25" i="1"/>
  <c r="FN25" i="1"/>
  <c r="FB26" i="1"/>
  <c r="FC26" i="1"/>
  <c r="FD26" i="1"/>
  <c r="FE26" i="1"/>
  <c r="FF26" i="1"/>
  <c r="FG26" i="1"/>
  <c r="FH26" i="1"/>
  <c r="FI26" i="1"/>
  <c r="FJ26" i="1"/>
  <c r="FK26" i="1"/>
  <c r="FL26" i="1"/>
  <c r="FM26" i="1"/>
  <c r="FN26" i="1"/>
  <c r="FB27" i="1"/>
  <c r="FC27" i="1"/>
  <c r="FD27" i="1"/>
  <c r="FE27" i="1"/>
  <c r="FF27" i="1"/>
  <c r="FG27" i="1"/>
  <c r="FH27" i="1"/>
  <c r="FI27" i="1"/>
  <c r="FJ27" i="1"/>
  <c r="FK27" i="1"/>
  <c r="FL27" i="1"/>
  <c r="FM27" i="1"/>
  <c r="FN27" i="1"/>
  <c r="FB28" i="1"/>
  <c r="FC28" i="1"/>
  <c r="FD28" i="1"/>
  <c r="FE28" i="1"/>
  <c r="FF28" i="1"/>
  <c r="FG28" i="1"/>
  <c r="FH28" i="1"/>
  <c r="FI28" i="1"/>
  <c r="FJ28" i="1"/>
  <c r="FK28" i="1"/>
  <c r="FL28" i="1"/>
  <c r="FM28" i="1"/>
  <c r="FN28" i="1"/>
  <c r="FB29" i="1"/>
  <c r="FC29" i="1"/>
  <c r="FD29" i="1"/>
  <c r="FE29" i="1"/>
  <c r="FF29" i="1"/>
  <c r="FG29" i="1"/>
  <c r="FH29" i="1"/>
  <c r="FI29" i="1"/>
  <c r="FJ29" i="1"/>
  <c r="FK29" i="1"/>
  <c r="FL29" i="1"/>
  <c r="FM29" i="1"/>
  <c r="FN29" i="1"/>
  <c r="FB30" i="1"/>
  <c r="FC30" i="1"/>
  <c r="FD30" i="1"/>
  <c r="FE30" i="1"/>
  <c r="FF30" i="1"/>
  <c r="FG30" i="1"/>
  <c r="FH30" i="1"/>
  <c r="FI30" i="1"/>
  <c r="FJ30" i="1"/>
  <c r="FK30" i="1"/>
  <c r="FL30" i="1"/>
  <c r="FM30" i="1"/>
  <c r="FN30" i="1"/>
  <c r="FB31" i="1"/>
  <c r="FC31" i="1"/>
  <c r="FD31" i="1"/>
  <c r="FE31" i="1"/>
  <c r="FF31" i="1"/>
  <c r="FG31" i="1"/>
  <c r="FH31" i="1"/>
  <c r="FI31" i="1"/>
  <c r="FJ31" i="1"/>
  <c r="FK31" i="1"/>
  <c r="FL31" i="1"/>
  <c r="FM31" i="1"/>
  <c r="FN31" i="1"/>
  <c r="FB32" i="1"/>
  <c r="FC32" i="1"/>
  <c r="FD32" i="1"/>
  <c r="FE32" i="1"/>
  <c r="FF32" i="1"/>
  <c r="FG32" i="1"/>
  <c r="FH32" i="1"/>
  <c r="FI32" i="1"/>
  <c r="FJ32" i="1"/>
  <c r="FK32" i="1"/>
  <c r="FL32" i="1"/>
  <c r="FM32" i="1"/>
  <c r="FN32" i="1"/>
  <c r="FB33" i="1"/>
  <c r="FC33" i="1"/>
  <c r="FD33" i="1"/>
  <c r="FE33" i="1"/>
  <c r="FF33" i="1"/>
  <c r="FG33" i="1"/>
  <c r="FH33" i="1"/>
  <c r="FI33" i="1"/>
  <c r="FJ33" i="1"/>
  <c r="FK33" i="1"/>
  <c r="FL33" i="1"/>
  <c r="FM33" i="1"/>
  <c r="FN33" i="1"/>
  <c r="FB34" i="1"/>
  <c r="FC34" i="1"/>
  <c r="FD34" i="1"/>
  <c r="FE34" i="1"/>
  <c r="FF34" i="1"/>
  <c r="FG34" i="1"/>
  <c r="FH34" i="1"/>
  <c r="FI34" i="1"/>
  <c r="FJ34" i="1"/>
  <c r="FK34" i="1"/>
  <c r="FL34" i="1"/>
  <c r="FM34" i="1"/>
  <c r="FN34" i="1"/>
  <c r="FB35" i="1"/>
  <c r="FC35" i="1"/>
  <c r="FD35" i="1"/>
  <c r="FE35" i="1"/>
  <c r="FF35" i="1"/>
  <c r="FG35" i="1"/>
  <c r="FH35" i="1"/>
  <c r="FI35" i="1"/>
  <c r="FJ35" i="1"/>
  <c r="FK35" i="1"/>
  <c r="FL35" i="1"/>
  <c r="FM35" i="1"/>
  <c r="FN35" i="1"/>
  <c r="FB36" i="1"/>
  <c r="FC36" i="1"/>
  <c r="FD36" i="1"/>
  <c r="FE36" i="1"/>
  <c r="FF36" i="1"/>
  <c r="FG36" i="1"/>
  <c r="FH36" i="1"/>
  <c r="FI36" i="1"/>
  <c r="FJ36" i="1"/>
  <c r="FK36" i="1"/>
  <c r="FL36" i="1"/>
  <c r="FM36" i="1"/>
  <c r="FN36" i="1"/>
  <c r="FB37" i="1"/>
  <c r="FC37" i="1"/>
  <c r="FD37" i="1"/>
  <c r="FE37" i="1"/>
  <c r="FF37" i="1"/>
  <c r="FG37" i="1"/>
  <c r="FH37" i="1"/>
  <c r="FI37" i="1"/>
  <c r="FJ37" i="1"/>
  <c r="FK37" i="1"/>
  <c r="FL37" i="1"/>
  <c r="FM37" i="1"/>
  <c r="FN37" i="1"/>
  <c r="FB38" i="1"/>
  <c r="FC38" i="1"/>
  <c r="FD38" i="1"/>
  <c r="FE38" i="1"/>
  <c r="FF38" i="1"/>
  <c r="FG38" i="1"/>
  <c r="FH38" i="1"/>
  <c r="FI38" i="1"/>
  <c r="FJ38" i="1"/>
  <c r="FK38" i="1"/>
  <c r="FL38" i="1"/>
  <c r="FM38" i="1"/>
  <c r="FN38" i="1"/>
  <c r="FB39" i="1"/>
  <c r="FC39" i="1"/>
  <c r="FD39" i="1"/>
  <c r="FE39" i="1"/>
  <c r="FF39" i="1"/>
  <c r="FG39" i="1"/>
  <c r="FH39" i="1"/>
  <c r="FI39" i="1"/>
  <c r="FJ39" i="1"/>
  <c r="FK39" i="1"/>
  <c r="FL39" i="1"/>
  <c r="FM39" i="1"/>
  <c r="FN39" i="1"/>
  <c r="FB41" i="1"/>
  <c r="FC41" i="1"/>
  <c r="FD41" i="1"/>
  <c r="FE41" i="1"/>
  <c r="FF41" i="1"/>
  <c r="FG41" i="1"/>
  <c r="FH41" i="1"/>
  <c r="FI41" i="1"/>
  <c r="FJ41" i="1"/>
  <c r="FK41" i="1"/>
  <c r="FL41" i="1"/>
  <c r="FM41" i="1"/>
  <c r="FN41" i="1"/>
  <c r="FB42" i="1"/>
  <c r="FC42" i="1"/>
  <c r="FD42" i="1"/>
  <c r="FE42" i="1"/>
  <c r="FF42" i="1"/>
  <c r="FG42" i="1"/>
  <c r="FH42" i="1"/>
  <c r="FI42" i="1"/>
  <c r="FJ42" i="1"/>
  <c r="FK42" i="1"/>
  <c r="FL42" i="1"/>
  <c r="FM42" i="1"/>
  <c r="FN42" i="1"/>
  <c r="FB43" i="1"/>
  <c r="FC43" i="1"/>
  <c r="FD43" i="1"/>
  <c r="FE43" i="1"/>
  <c r="FF43" i="1"/>
  <c r="FG43" i="1"/>
  <c r="FH43" i="1"/>
  <c r="FI43" i="1"/>
  <c r="FJ43" i="1"/>
  <c r="FK43" i="1"/>
  <c r="FL43" i="1"/>
  <c r="FM43" i="1"/>
  <c r="FN43" i="1"/>
  <c r="FB44" i="1"/>
  <c r="FC44" i="1"/>
  <c r="FD44" i="1"/>
  <c r="FE44" i="1"/>
  <c r="FF44" i="1"/>
  <c r="FG44" i="1"/>
  <c r="FH44" i="1"/>
  <c r="FI44" i="1"/>
  <c r="FJ44" i="1"/>
  <c r="FK44" i="1"/>
  <c r="FL44" i="1"/>
  <c r="FM44" i="1"/>
  <c r="FN44" i="1"/>
  <c r="FB45" i="1"/>
  <c r="FC45" i="1"/>
  <c r="FD45" i="1"/>
  <c r="FE45" i="1"/>
  <c r="FF45" i="1"/>
  <c r="FG45" i="1"/>
  <c r="FH45" i="1"/>
  <c r="FI45" i="1"/>
  <c r="FJ45" i="1"/>
  <c r="FK45" i="1"/>
  <c r="FL45" i="1"/>
  <c r="FM45" i="1"/>
  <c r="FN45" i="1"/>
  <c r="FB46" i="1"/>
  <c r="FC46" i="1"/>
  <c r="FD46" i="1"/>
  <c r="FE46" i="1"/>
  <c r="FF46" i="1"/>
  <c r="FG46" i="1"/>
  <c r="FH46" i="1"/>
  <c r="FI46" i="1"/>
  <c r="FJ46" i="1"/>
  <c r="FK46" i="1"/>
  <c r="FL46" i="1"/>
  <c r="FM46" i="1"/>
  <c r="FN46" i="1"/>
  <c r="FB47" i="1"/>
  <c r="FC47" i="1"/>
  <c r="FD47" i="1"/>
  <c r="FE47" i="1"/>
  <c r="FF47" i="1"/>
  <c r="FG47" i="1"/>
  <c r="FH47" i="1"/>
  <c r="FI47" i="1"/>
  <c r="FJ47" i="1"/>
  <c r="FK47" i="1"/>
  <c r="FL47" i="1"/>
  <c r="FM47" i="1"/>
  <c r="FN47" i="1"/>
  <c r="FB48" i="1"/>
  <c r="FC48" i="1"/>
  <c r="FD48" i="1"/>
  <c r="FE48" i="1"/>
  <c r="FF48" i="1"/>
  <c r="FG48" i="1"/>
  <c r="FH48" i="1"/>
  <c r="FI48" i="1"/>
  <c r="FJ48" i="1"/>
  <c r="FK48" i="1"/>
  <c r="FL48" i="1"/>
  <c r="FM48" i="1"/>
  <c r="FN48" i="1"/>
  <c r="FB49" i="1"/>
  <c r="FC49" i="1"/>
  <c r="FD49" i="1"/>
  <c r="FE49" i="1"/>
  <c r="FF49" i="1"/>
  <c r="FG49" i="1"/>
  <c r="FH49" i="1"/>
  <c r="FI49" i="1"/>
  <c r="FJ49" i="1"/>
  <c r="FK49" i="1"/>
  <c r="FL49" i="1"/>
  <c r="FM49" i="1"/>
  <c r="FN49" i="1"/>
  <c r="FB50" i="1"/>
  <c r="FC50" i="1"/>
  <c r="FD50" i="1"/>
  <c r="FE50" i="1"/>
  <c r="FF50" i="1"/>
  <c r="FG50" i="1"/>
  <c r="FH50" i="1"/>
  <c r="FI50" i="1"/>
  <c r="FJ50" i="1"/>
  <c r="FK50" i="1"/>
  <c r="FL50" i="1"/>
  <c r="FM50" i="1"/>
  <c r="FN50" i="1"/>
  <c r="FB51" i="1"/>
  <c r="FC51" i="1"/>
  <c r="FD51" i="1"/>
  <c r="FE51" i="1"/>
  <c r="FF51" i="1"/>
  <c r="FG51" i="1"/>
  <c r="FH51" i="1"/>
  <c r="FI51" i="1"/>
  <c r="FJ51" i="1"/>
  <c r="FK51" i="1"/>
  <c r="FL51" i="1"/>
  <c r="FM51" i="1"/>
  <c r="FN51" i="1"/>
  <c r="FB52" i="1"/>
  <c r="FC52" i="1"/>
  <c r="FD52" i="1"/>
  <c r="FE52" i="1"/>
  <c r="FF52" i="1"/>
  <c r="FG52" i="1"/>
  <c r="FH52" i="1"/>
  <c r="FI52" i="1"/>
  <c r="FJ52" i="1"/>
  <c r="FK52" i="1"/>
  <c r="FL52" i="1"/>
  <c r="FM52" i="1"/>
  <c r="FN52" i="1"/>
  <c r="FB53" i="1"/>
  <c r="FC53" i="1"/>
  <c r="FD53" i="1"/>
  <c r="FE53" i="1"/>
  <c r="FF53" i="1"/>
  <c r="FG53" i="1"/>
  <c r="FH53" i="1"/>
  <c r="FI53" i="1"/>
  <c r="FJ53" i="1"/>
  <c r="FK53" i="1"/>
  <c r="FL53" i="1"/>
  <c r="FM53" i="1"/>
  <c r="FN53" i="1"/>
  <c r="FB54" i="1"/>
  <c r="FC54" i="1"/>
  <c r="FD54" i="1"/>
  <c r="FE54" i="1"/>
  <c r="FF54" i="1"/>
  <c r="FG54" i="1"/>
  <c r="FH54" i="1"/>
  <c r="FI54" i="1"/>
  <c r="FJ54" i="1"/>
  <c r="FK54" i="1"/>
  <c r="FL54" i="1"/>
  <c r="FM54" i="1"/>
  <c r="FN54" i="1"/>
  <c r="FB55" i="1"/>
  <c r="FC55" i="1"/>
  <c r="FD55" i="1"/>
  <c r="FE55" i="1"/>
  <c r="FF55" i="1"/>
  <c r="FG55" i="1"/>
  <c r="FH55" i="1"/>
  <c r="FI55" i="1"/>
  <c r="FJ55" i="1"/>
  <c r="FK55" i="1"/>
  <c r="FL55" i="1"/>
  <c r="FM55" i="1"/>
  <c r="FN55" i="1"/>
  <c r="FB56" i="1"/>
  <c r="FC56" i="1"/>
  <c r="FD56" i="1"/>
  <c r="FE56" i="1"/>
  <c r="FF56" i="1"/>
  <c r="FG56" i="1"/>
  <c r="FH56" i="1"/>
  <c r="FI56" i="1"/>
  <c r="FJ56" i="1"/>
  <c r="FK56" i="1"/>
  <c r="FL56" i="1"/>
  <c r="FM56" i="1"/>
  <c r="FN56" i="1"/>
  <c r="FB57" i="1"/>
  <c r="FC57" i="1"/>
  <c r="FD57" i="1"/>
  <c r="FE57" i="1"/>
  <c r="FF57" i="1"/>
  <c r="FG57" i="1"/>
  <c r="FH57" i="1"/>
  <c r="FI57" i="1"/>
  <c r="FJ57" i="1"/>
  <c r="FK57" i="1"/>
  <c r="FL57" i="1"/>
  <c r="FM57" i="1"/>
  <c r="FN57" i="1"/>
  <c r="FB58" i="1"/>
  <c r="FC58" i="1"/>
  <c r="FD58" i="1"/>
  <c r="FE58" i="1"/>
  <c r="FF58" i="1"/>
  <c r="FG58" i="1"/>
  <c r="FH58" i="1"/>
  <c r="FI58" i="1"/>
  <c r="FJ58" i="1"/>
  <c r="FK58" i="1"/>
  <c r="FL58" i="1"/>
  <c r="FM58" i="1"/>
  <c r="FN58" i="1"/>
  <c r="FB59" i="1"/>
  <c r="FC59" i="1"/>
  <c r="FD59" i="1"/>
  <c r="FE59" i="1"/>
  <c r="FF59" i="1"/>
  <c r="FG59" i="1"/>
  <c r="FH59" i="1"/>
  <c r="FI59" i="1"/>
  <c r="FJ59" i="1"/>
  <c r="FK59" i="1"/>
  <c r="FL59" i="1"/>
  <c r="FM59" i="1"/>
  <c r="FN59" i="1"/>
  <c r="FB60" i="1"/>
  <c r="FC60" i="1"/>
  <c r="FD60" i="1"/>
  <c r="FE60" i="1"/>
  <c r="FF60" i="1"/>
  <c r="FG60" i="1"/>
  <c r="FH60" i="1"/>
  <c r="FI60" i="1"/>
  <c r="FJ60" i="1"/>
  <c r="FK60" i="1"/>
  <c r="FL60" i="1"/>
  <c r="FM60" i="1"/>
  <c r="FN60" i="1"/>
  <c r="FB61" i="1"/>
  <c r="FC61" i="1"/>
  <c r="FD61" i="1"/>
  <c r="FE61" i="1"/>
  <c r="FF61" i="1"/>
  <c r="FG61" i="1"/>
  <c r="FH61" i="1"/>
  <c r="FI61" i="1"/>
  <c r="FJ61" i="1"/>
  <c r="FK61" i="1"/>
  <c r="FL61" i="1"/>
  <c r="FM61" i="1"/>
  <c r="FN61" i="1"/>
  <c r="FB62" i="1"/>
  <c r="FC62" i="1"/>
  <c r="FD62" i="1"/>
  <c r="FE62" i="1"/>
  <c r="FF62" i="1"/>
  <c r="FG62" i="1"/>
  <c r="FH62" i="1"/>
  <c r="FI62" i="1"/>
  <c r="FJ62" i="1"/>
  <c r="FK62" i="1"/>
  <c r="FL62" i="1"/>
  <c r="FM62" i="1"/>
  <c r="FN62" i="1"/>
  <c r="FB63" i="1"/>
  <c r="FC63" i="1"/>
  <c r="FD63" i="1"/>
  <c r="FE63" i="1"/>
  <c r="FF63" i="1"/>
  <c r="FG63" i="1"/>
  <c r="FH63" i="1"/>
  <c r="FI63" i="1"/>
  <c r="FJ63" i="1"/>
  <c r="FK63" i="1"/>
  <c r="FL63" i="1"/>
  <c r="FM63" i="1"/>
  <c r="FN63" i="1"/>
  <c r="FB64" i="1"/>
  <c r="FC64" i="1"/>
  <c r="FD64" i="1"/>
  <c r="FE64" i="1"/>
  <c r="FF64" i="1"/>
  <c r="FG64" i="1"/>
  <c r="FH64" i="1"/>
  <c r="FI64" i="1"/>
  <c r="FJ64" i="1"/>
  <c r="FK64" i="1"/>
  <c r="FL64" i="1"/>
  <c r="FM64" i="1"/>
  <c r="FN64" i="1"/>
  <c r="FB65" i="1"/>
  <c r="FC65" i="1"/>
  <c r="FD65" i="1"/>
  <c r="FE65" i="1"/>
  <c r="FF65" i="1"/>
  <c r="FG65" i="1"/>
  <c r="FH65" i="1"/>
  <c r="FI65" i="1"/>
  <c r="FJ65" i="1"/>
  <c r="FK65" i="1"/>
  <c r="FL65" i="1"/>
  <c r="FM65" i="1"/>
  <c r="FN65" i="1"/>
  <c r="FB66" i="1"/>
  <c r="FC66" i="1"/>
  <c r="FD66" i="1"/>
  <c r="FE66" i="1"/>
  <c r="FF66" i="1"/>
  <c r="FG66" i="1"/>
  <c r="FH66" i="1"/>
  <c r="FI66" i="1"/>
  <c r="FJ66" i="1"/>
  <c r="FK66" i="1"/>
  <c r="FL66" i="1"/>
  <c r="FM66" i="1"/>
  <c r="FN66" i="1"/>
  <c r="FB67" i="1"/>
  <c r="FC67" i="1"/>
  <c r="FD67" i="1"/>
  <c r="FE67" i="1"/>
  <c r="FF67" i="1"/>
  <c r="FG67" i="1"/>
  <c r="FH67" i="1"/>
  <c r="FI67" i="1"/>
  <c r="FJ67" i="1"/>
  <c r="FK67" i="1"/>
  <c r="FL67" i="1"/>
  <c r="FM67" i="1"/>
  <c r="FN67" i="1"/>
  <c r="FB68" i="1"/>
  <c r="FC68" i="1"/>
  <c r="FD68" i="1"/>
  <c r="FE68" i="1"/>
  <c r="FF68" i="1"/>
  <c r="FG68" i="1"/>
  <c r="FH68" i="1"/>
  <c r="FI68" i="1"/>
  <c r="FJ68" i="1"/>
  <c r="FK68" i="1"/>
  <c r="FL68" i="1"/>
  <c r="FM68" i="1"/>
  <c r="FN68" i="1"/>
  <c r="FB69" i="1"/>
  <c r="FC69" i="1"/>
  <c r="FD69" i="1"/>
  <c r="FE69" i="1"/>
  <c r="FF69" i="1"/>
  <c r="FG69" i="1"/>
  <c r="FH69" i="1"/>
  <c r="FI69" i="1"/>
  <c r="FJ69" i="1"/>
  <c r="FK69" i="1"/>
  <c r="FL69" i="1"/>
  <c r="FM69" i="1"/>
  <c r="FN69" i="1"/>
  <c r="FB70" i="1"/>
  <c r="FC70" i="1"/>
  <c r="FD70" i="1"/>
  <c r="FE70" i="1"/>
  <c r="FF70" i="1"/>
  <c r="FG70" i="1"/>
  <c r="FH70" i="1"/>
  <c r="FI70" i="1"/>
  <c r="FJ70" i="1"/>
  <c r="FK70" i="1"/>
  <c r="FL70" i="1"/>
  <c r="FM70" i="1"/>
  <c r="FN70" i="1"/>
  <c r="FB71" i="1"/>
  <c r="FC71" i="1"/>
  <c r="FD71" i="1"/>
  <c r="FE71" i="1"/>
  <c r="FF71" i="1"/>
  <c r="FG71" i="1"/>
  <c r="FH71" i="1"/>
  <c r="FI71" i="1"/>
  <c r="FJ71" i="1"/>
  <c r="FK71" i="1"/>
  <c r="FL71" i="1"/>
  <c r="FM71" i="1"/>
  <c r="FN71" i="1"/>
  <c r="FB72" i="1"/>
  <c r="FC72" i="1"/>
  <c r="FD72" i="1"/>
  <c r="FE72" i="1"/>
  <c r="FF72" i="1"/>
  <c r="FG72" i="1"/>
  <c r="FH72" i="1"/>
  <c r="FI72" i="1"/>
  <c r="FJ72" i="1"/>
  <c r="FK72" i="1"/>
  <c r="FL72" i="1"/>
  <c r="FM72" i="1"/>
  <c r="FN72" i="1"/>
  <c r="FB73" i="1"/>
  <c r="FC73" i="1"/>
  <c r="FD73" i="1"/>
  <c r="FE73" i="1"/>
  <c r="FF73" i="1"/>
  <c r="FG73" i="1"/>
  <c r="FH73" i="1"/>
  <c r="FI73" i="1"/>
  <c r="FJ73" i="1"/>
  <c r="FK73" i="1"/>
  <c r="FL73" i="1"/>
  <c r="FM73" i="1"/>
  <c r="FN73" i="1"/>
  <c r="FB74" i="1"/>
  <c r="FC74" i="1"/>
  <c r="FD74" i="1"/>
  <c r="FE74" i="1"/>
  <c r="FF74" i="1"/>
  <c r="FG74" i="1"/>
  <c r="FH74" i="1"/>
  <c r="FI74" i="1"/>
  <c r="FJ74" i="1"/>
  <c r="FK74" i="1"/>
  <c r="FL74" i="1"/>
  <c r="FM74" i="1"/>
  <c r="FN74" i="1"/>
  <c r="FB75" i="1"/>
  <c r="FC75" i="1"/>
  <c r="FD75" i="1"/>
  <c r="FE75" i="1"/>
  <c r="FF75" i="1"/>
  <c r="FG75" i="1"/>
  <c r="FH75" i="1"/>
  <c r="FI75" i="1"/>
  <c r="FJ75" i="1"/>
  <c r="FK75" i="1"/>
  <c r="FL75" i="1"/>
  <c r="FM75" i="1"/>
  <c r="FN75" i="1"/>
  <c r="FB76" i="1"/>
  <c r="FC76" i="1"/>
  <c r="FD76" i="1"/>
  <c r="FE76" i="1"/>
  <c r="FF76" i="1"/>
  <c r="FG76" i="1"/>
  <c r="FH76" i="1"/>
  <c r="FI76" i="1"/>
  <c r="FJ76" i="1"/>
  <c r="FK76" i="1"/>
  <c r="FL76" i="1"/>
  <c r="FM76" i="1"/>
  <c r="FN76" i="1"/>
  <c r="FF77" i="1"/>
  <c r="FG77" i="1"/>
  <c r="FH77" i="1"/>
  <c r="FI77" i="1"/>
  <c r="FJ77" i="1"/>
  <c r="FK77" i="1"/>
  <c r="FL77" i="1"/>
  <c r="FM77" i="1"/>
  <c r="FN77" i="1"/>
  <c r="FF79" i="1"/>
  <c r="FG79" i="1"/>
  <c r="FH79" i="1"/>
  <c r="FI79" i="1"/>
  <c r="FJ79" i="1"/>
  <c r="FK79" i="1"/>
  <c r="FL79" i="1"/>
  <c r="FM79" i="1"/>
  <c r="FN79" i="1"/>
  <c r="FF80" i="1"/>
  <c r="FG80" i="1"/>
  <c r="FH80" i="1"/>
  <c r="FI80" i="1"/>
  <c r="FJ80" i="1"/>
  <c r="FK80" i="1"/>
  <c r="FL80" i="1"/>
  <c r="FM80" i="1"/>
  <c r="FN80" i="1"/>
  <c r="FF81" i="1"/>
  <c r="FG81" i="1"/>
  <c r="FH81" i="1"/>
  <c r="FI81" i="1"/>
  <c r="FJ81" i="1"/>
  <c r="FK81" i="1"/>
  <c r="FL81" i="1"/>
  <c r="FM81" i="1"/>
  <c r="FN81" i="1"/>
  <c r="FF83" i="1"/>
  <c r="FG83" i="1"/>
  <c r="FH83" i="1"/>
  <c r="FI83" i="1"/>
  <c r="FJ83" i="1"/>
  <c r="FK83" i="1"/>
  <c r="FL83" i="1"/>
  <c r="FM83" i="1"/>
  <c r="FN83" i="1"/>
  <c r="FF84" i="1"/>
  <c r="FG84" i="1"/>
  <c r="FH84" i="1"/>
  <c r="FJ84" i="1"/>
  <c r="FL84" i="1"/>
  <c r="FM84" i="1"/>
  <c r="FN84" i="1"/>
  <c r="FF85" i="1"/>
  <c r="FG85" i="1"/>
  <c r="FH85" i="1"/>
  <c r="FI85" i="1"/>
  <c r="FJ85" i="1"/>
  <c r="FK85" i="1"/>
  <c r="FL85" i="1"/>
  <c r="FM85" i="1"/>
  <c r="FN85" i="1"/>
  <c r="FF86" i="1"/>
  <c r="FG86" i="1"/>
  <c r="FH86" i="1"/>
  <c r="FI86" i="1"/>
  <c r="FJ86" i="1"/>
  <c r="FK86" i="1"/>
  <c r="FL86" i="1"/>
  <c r="FM86" i="1"/>
  <c r="FN86" i="1"/>
  <c r="FF88" i="1"/>
  <c r="FG88" i="1"/>
  <c r="FH88" i="1"/>
  <c r="FI88" i="1"/>
  <c r="FJ88" i="1"/>
  <c r="FK88" i="1"/>
  <c r="FL88" i="1"/>
  <c r="FM88" i="1"/>
  <c r="FN88" i="1"/>
  <c r="FF89" i="1"/>
  <c r="FG89" i="1"/>
  <c r="FH89" i="1"/>
  <c r="FI89" i="1"/>
  <c r="FJ89" i="1"/>
  <c r="FK89" i="1"/>
  <c r="FL89" i="1"/>
  <c r="FM89" i="1"/>
  <c r="FN89" i="1"/>
  <c r="FF90" i="1"/>
  <c r="FG90" i="1"/>
  <c r="FH90" i="1"/>
  <c r="FI90" i="1"/>
  <c r="FJ90" i="1"/>
  <c r="FK90" i="1"/>
  <c r="FL90" i="1"/>
  <c r="FM90" i="1"/>
  <c r="FN90" i="1"/>
  <c r="EB82" i="1"/>
  <c r="CP87" i="2"/>
  <c r="CO87" i="2"/>
  <c r="CN87" i="2"/>
  <c r="CM87" i="2"/>
  <c r="CW87" i="2" s="1"/>
  <c r="CL87" i="2"/>
  <c r="CK87" i="2"/>
  <c r="CJ87" i="2"/>
  <c r="CI87" i="2"/>
  <c r="CH87" i="2"/>
  <c r="CG87" i="2"/>
  <c r="CF87" i="2"/>
  <c r="BY87" i="2"/>
  <c r="CE87" i="2" s="1"/>
  <c r="BX87" i="2"/>
  <c r="BW87" i="2"/>
  <c r="BV87" i="2"/>
  <c r="BU87" i="2"/>
  <c r="BT87" i="2"/>
  <c r="BZ87" i="2" s="1"/>
  <c r="BS87" i="2"/>
  <c r="BP87" i="2"/>
  <c r="BQ87" i="2" s="1"/>
  <c r="BM87" i="2"/>
  <c r="BN87" i="2" s="1"/>
  <c r="BL87" i="2"/>
  <c r="BE87" i="2"/>
  <c r="BD87" i="2"/>
  <c r="BC87" i="2"/>
  <c r="BB87" i="2"/>
  <c r="BA87" i="2"/>
  <c r="AZ87" i="2"/>
  <c r="AY87" i="2"/>
  <c r="AN87" i="2"/>
  <c r="AM87" i="2"/>
  <c r="AL87" i="2"/>
  <c r="AK87" i="2"/>
  <c r="AJ87" i="2"/>
  <c r="AI87" i="2"/>
  <c r="AH87" i="2"/>
  <c r="AQ87" i="2" s="1"/>
  <c r="AG87" i="2"/>
  <c r="AP87" i="2" s="1"/>
  <c r="AF87" i="2"/>
  <c r="AE87" i="2"/>
  <c r="AR87" i="2" s="1"/>
  <c r="U87" i="2"/>
  <c r="T87" i="2"/>
  <c r="S87" i="2"/>
  <c r="AB87" i="2" s="1"/>
  <c r="R87" i="2"/>
  <c r="Q87" i="2"/>
  <c r="P87" i="2"/>
  <c r="O87" i="2"/>
  <c r="N87" i="2"/>
  <c r="M87" i="2"/>
  <c r="L87" i="2"/>
  <c r="G87" i="2"/>
  <c r="F87" i="2"/>
  <c r="E87" i="2"/>
  <c r="ET82" i="2"/>
  <c r="ES82" i="2"/>
  <c r="ER82" i="2"/>
  <c r="EQ82" i="2"/>
  <c r="EP82" i="2"/>
  <c r="EO82" i="2"/>
  <c r="EN82" i="2"/>
  <c r="EM82" i="2"/>
  <c r="EL82" i="2"/>
  <c r="EC82" i="2"/>
  <c r="EB82" i="2"/>
  <c r="EA82" i="2"/>
  <c r="DZ82" i="2"/>
  <c r="DY82" i="2"/>
  <c r="DX82" i="2"/>
  <c r="DW82" i="2"/>
  <c r="DV82" i="2"/>
  <c r="DL82" i="2"/>
  <c r="DK82" i="2"/>
  <c r="DJ82" i="2"/>
  <c r="DI82" i="2"/>
  <c r="DH82" i="2"/>
  <c r="DG82" i="2"/>
  <c r="DF82" i="2"/>
  <c r="DE82" i="2"/>
  <c r="DD82" i="2"/>
  <c r="DC82" i="2"/>
  <c r="CP82" i="2"/>
  <c r="CO82" i="2"/>
  <c r="CN82" i="2"/>
  <c r="CM82" i="2"/>
  <c r="CL82" i="2"/>
  <c r="CK82" i="2"/>
  <c r="CJ82" i="2"/>
  <c r="CI82" i="2"/>
  <c r="CH82" i="2"/>
  <c r="CG82" i="2"/>
  <c r="CF82" i="2"/>
  <c r="BY82" i="2"/>
  <c r="BX82" i="2"/>
  <c r="BW82" i="2"/>
  <c r="BV82" i="2"/>
  <c r="BU82" i="2"/>
  <c r="BT82" i="2"/>
  <c r="BS82" i="2"/>
  <c r="BP82" i="2"/>
  <c r="BM82" i="2"/>
  <c r="BL82" i="2"/>
  <c r="BE82" i="2"/>
  <c r="BD82" i="2"/>
  <c r="BC82" i="2"/>
  <c r="BB82" i="2"/>
  <c r="BA82" i="2"/>
  <c r="AZ82" i="2"/>
  <c r="AY82" i="2"/>
  <c r="AN82" i="2"/>
  <c r="AM82" i="2"/>
  <c r="AL82" i="2"/>
  <c r="AK82" i="2"/>
  <c r="AJ82" i="2"/>
  <c r="AI82" i="2"/>
  <c r="AH82" i="2"/>
  <c r="AG82" i="2"/>
  <c r="AF82" i="2"/>
  <c r="AE82" i="2"/>
  <c r="T82" i="2"/>
  <c r="S82" i="2"/>
  <c r="R82" i="2"/>
  <c r="Q82" i="2"/>
  <c r="P82" i="2"/>
  <c r="O82" i="2"/>
  <c r="N82" i="2"/>
  <c r="M82" i="2"/>
  <c r="L82" i="2"/>
  <c r="G82" i="2"/>
  <c r="F82" i="2"/>
  <c r="E82" i="2"/>
  <c r="DA78" i="2"/>
  <c r="BR40" i="2"/>
  <c r="BO40" i="2"/>
  <c r="BO78" i="2"/>
  <c r="BR78" i="2"/>
  <c r="BR82" i="2"/>
  <c r="BO82" i="2"/>
  <c r="ET78" i="2"/>
  <c r="ES78" i="2"/>
  <c r="ER78" i="2"/>
  <c r="EQ78" i="2"/>
  <c r="EP78" i="2"/>
  <c r="EO78" i="2"/>
  <c r="EN78" i="2"/>
  <c r="EM78" i="2"/>
  <c r="EL78" i="2"/>
  <c r="EC78" i="2"/>
  <c r="EB78" i="2"/>
  <c r="EA78" i="2"/>
  <c r="DZ78" i="2"/>
  <c r="DY78" i="2"/>
  <c r="DX78" i="2"/>
  <c r="DW78" i="2"/>
  <c r="DV78" i="2"/>
  <c r="DL78" i="2"/>
  <c r="DK78" i="2"/>
  <c r="DJ78" i="2"/>
  <c r="DI78" i="2"/>
  <c r="DH78" i="2"/>
  <c r="DG78" i="2"/>
  <c r="DF78" i="2"/>
  <c r="DE78" i="2"/>
  <c r="DD78" i="2"/>
  <c r="DC78" i="2"/>
  <c r="CP78" i="2"/>
  <c r="CO78" i="2"/>
  <c r="CN78" i="2"/>
  <c r="CM78" i="2"/>
  <c r="CL78" i="2"/>
  <c r="CK78" i="2"/>
  <c r="CJ78" i="2"/>
  <c r="CI78" i="2"/>
  <c r="CH78" i="2"/>
  <c r="CG78" i="2"/>
  <c r="CF78" i="2"/>
  <c r="DB78" i="2" s="1"/>
  <c r="BY78" i="2"/>
  <c r="BX78" i="2"/>
  <c r="BW78" i="2"/>
  <c r="BV78" i="2"/>
  <c r="BU78" i="2"/>
  <c r="BT78" i="2"/>
  <c r="BS78" i="2"/>
  <c r="BP78" i="2"/>
  <c r="BM78" i="2"/>
  <c r="BL78" i="2"/>
  <c r="BE78" i="2"/>
  <c r="BD78" i="2"/>
  <c r="BC78" i="2"/>
  <c r="BB78" i="2"/>
  <c r="BA78" i="2"/>
  <c r="AZ78" i="2"/>
  <c r="AY78" i="2"/>
  <c r="AN78" i="2"/>
  <c r="AM78" i="2"/>
  <c r="AL78" i="2"/>
  <c r="AK78" i="2"/>
  <c r="AJ78" i="2"/>
  <c r="AI78" i="2"/>
  <c r="AH78" i="2"/>
  <c r="AG78" i="2"/>
  <c r="AF78" i="2"/>
  <c r="AE78" i="2"/>
  <c r="U78" i="2"/>
  <c r="T78" i="2"/>
  <c r="S78" i="2"/>
  <c r="R78" i="2"/>
  <c r="Q78" i="2"/>
  <c r="P78" i="2"/>
  <c r="O78" i="2"/>
  <c r="N78" i="2"/>
  <c r="M78" i="2"/>
  <c r="L78" i="2"/>
  <c r="G78" i="2"/>
  <c r="F78" i="2"/>
  <c r="EK40" i="2"/>
  <c r="DU40" i="2"/>
  <c r="DA40" i="2"/>
  <c r="E78" i="2"/>
  <c r="ET40" i="2"/>
  <c r="ES40" i="2"/>
  <c r="ER40" i="2"/>
  <c r="EQ40" i="2"/>
  <c r="EQ92" i="2" s="1"/>
  <c r="EP40" i="2"/>
  <c r="EO40" i="2"/>
  <c r="EN40" i="2"/>
  <c r="EM40" i="2"/>
  <c r="EL40" i="2"/>
  <c r="EC40" i="2"/>
  <c r="EB40" i="2"/>
  <c r="EA40" i="2"/>
  <c r="EA92" i="2" s="1"/>
  <c r="DZ40" i="2"/>
  <c r="DY40" i="2"/>
  <c r="DX40" i="2"/>
  <c r="DW40" i="2"/>
  <c r="DV40" i="2"/>
  <c r="DL40" i="2"/>
  <c r="DK40" i="2"/>
  <c r="DJ40" i="2"/>
  <c r="DJ92" i="2" s="1"/>
  <c r="DI40" i="2"/>
  <c r="DH40" i="2"/>
  <c r="DG40" i="2"/>
  <c r="DF40" i="2"/>
  <c r="DE40" i="2"/>
  <c r="DD40" i="2"/>
  <c r="DC40" i="2"/>
  <c r="CP40" i="2"/>
  <c r="CO40" i="2"/>
  <c r="CN40" i="2"/>
  <c r="CM40" i="2"/>
  <c r="CL40" i="2"/>
  <c r="CK40" i="2"/>
  <c r="CJ40" i="2"/>
  <c r="CI40" i="2"/>
  <c r="CH40" i="2"/>
  <c r="CG40" i="2"/>
  <c r="CF40" i="2"/>
  <c r="DB40" i="2" s="1"/>
  <c r="BY40" i="2"/>
  <c r="BX40" i="2"/>
  <c r="BW40" i="2"/>
  <c r="BV40" i="2"/>
  <c r="BU40" i="2"/>
  <c r="BT40" i="2"/>
  <c r="BS40" i="2"/>
  <c r="BP40" i="2"/>
  <c r="BM40" i="2"/>
  <c r="BL40" i="2"/>
  <c r="BE40" i="2"/>
  <c r="BD40" i="2"/>
  <c r="BC40" i="2"/>
  <c r="BB40" i="2"/>
  <c r="BA40" i="2"/>
  <c r="AZ40" i="2"/>
  <c r="AY40" i="2"/>
  <c r="AN40" i="2"/>
  <c r="AM40" i="2"/>
  <c r="AL40" i="2"/>
  <c r="AK40" i="2"/>
  <c r="AJ40" i="2"/>
  <c r="AI40" i="2"/>
  <c r="AH40" i="2"/>
  <c r="AG40" i="2"/>
  <c r="AF40" i="2"/>
  <c r="AE40" i="2"/>
  <c r="U40" i="2"/>
  <c r="T40" i="2"/>
  <c r="S40" i="2"/>
  <c r="R40" i="2"/>
  <c r="Q40" i="2"/>
  <c r="P40" i="2"/>
  <c r="O40" i="2"/>
  <c r="O92" i="2" s="1"/>
  <c r="N40" i="2"/>
  <c r="M40" i="2"/>
  <c r="L40" i="2"/>
  <c r="G40" i="2"/>
  <c r="F40" i="2"/>
  <c r="E40" i="2"/>
  <c r="CJ82" i="3"/>
  <c r="CI82" i="3"/>
  <c r="CH82" i="3"/>
  <c r="CG82" i="3"/>
  <c r="CF82" i="3"/>
  <c r="CE82" i="3"/>
  <c r="CD82" i="3"/>
  <c r="CC82" i="3"/>
  <c r="CB82" i="3"/>
  <c r="CA82" i="3"/>
  <c r="BZ82" i="3"/>
  <c r="BH82" i="3"/>
  <c r="BG82" i="3"/>
  <c r="BF82" i="3"/>
  <c r="BE82" i="3"/>
  <c r="BD82" i="3"/>
  <c r="BC82" i="3"/>
  <c r="BB82" i="3"/>
  <c r="BA82" i="3"/>
  <c r="AZ82" i="3"/>
  <c r="AY82" i="3"/>
  <c r="AT82" i="3"/>
  <c r="AS82" i="3"/>
  <c r="AR82" i="3"/>
  <c r="AQ82" i="3"/>
  <c r="AK82" i="3"/>
  <c r="AJ82" i="3"/>
  <c r="AI82" i="3"/>
  <c r="AH82" i="3"/>
  <c r="AG82" i="3"/>
  <c r="Y82" i="3"/>
  <c r="X82" i="3"/>
  <c r="W82" i="3"/>
  <c r="V82" i="3"/>
  <c r="U82" i="3"/>
  <c r="T82" i="3"/>
  <c r="P82" i="3"/>
  <c r="N82" i="3"/>
  <c r="L82" i="3"/>
  <c r="J82" i="3"/>
  <c r="H82" i="3"/>
  <c r="F82" i="3"/>
  <c r="G88" i="3"/>
  <c r="G89" i="3"/>
  <c r="G90" i="3"/>
  <c r="I88" i="3"/>
  <c r="I89" i="3"/>
  <c r="I90" i="3"/>
  <c r="K88" i="3"/>
  <c r="K89" i="3"/>
  <c r="K90" i="3"/>
  <c r="M88" i="3"/>
  <c r="M89" i="3"/>
  <c r="M90" i="3"/>
  <c r="Q88" i="3"/>
  <c r="Q89" i="3"/>
  <c r="Q90" i="3"/>
  <c r="R88" i="3"/>
  <c r="R89" i="3"/>
  <c r="R90" i="3"/>
  <c r="AL88" i="3"/>
  <c r="AM88" i="3"/>
  <c r="AN88" i="3"/>
  <c r="AO88" i="3"/>
  <c r="AP88" i="3"/>
  <c r="AL89" i="3"/>
  <c r="AM89" i="3"/>
  <c r="AN89" i="3"/>
  <c r="AO89" i="3"/>
  <c r="AP89" i="3"/>
  <c r="AL90" i="3"/>
  <c r="AM90" i="3"/>
  <c r="AN90" i="3"/>
  <c r="AO90" i="3"/>
  <c r="AP90" i="3"/>
  <c r="ES90" i="3"/>
  <c r="ET90" i="3"/>
  <c r="AU90" i="3"/>
  <c r="AV90" i="3"/>
  <c r="AW90" i="3"/>
  <c r="AX90" i="3"/>
  <c r="AU88" i="3"/>
  <c r="AV88" i="3"/>
  <c r="AW88" i="3"/>
  <c r="AX88" i="3"/>
  <c r="AU89" i="3"/>
  <c r="AV89" i="3"/>
  <c r="AW89" i="3"/>
  <c r="AX89" i="3"/>
  <c r="BS91" i="3"/>
  <c r="BY91" i="3"/>
  <c r="BX91" i="3"/>
  <c r="BW91" i="3"/>
  <c r="BV91" i="3"/>
  <c r="BU91" i="3"/>
  <c r="BT91" i="3"/>
  <c r="BR91" i="3"/>
  <c r="BI88" i="3"/>
  <c r="BJ88" i="3"/>
  <c r="BK88" i="3"/>
  <c r="BL88" i="3"/>
  <c r="BM88" i="3"/>
  <c r="BN88" i="3"/>
  <c r="BO88" i="3"/>
  <c r="BP88" i="3"/>
  <c r="BQ88" i="3"/>
  <c r="BI89" i="3"/>
  <c r="BJ89" i="3"/>
  <c r="BK89" i="3"/>
  <c r="BL89" i="3"/>
  <c r="BM89" i="3"/>
  <c r="BN89" i="3"/>
  <c r="BO89" i="3"/>
  <c r="BP89" i="3"/>
  <c r="BQ89" i="3"/>
  <c r="BI90" i="3"/>
  <c r="BJ90" i="3"/>
  <c r="BK90" i="3"/>
  <c r="BL90" i="3"/>
  <c r="BM90" i="3"/>
  <c r="BN90" i="3"/>
  <c r="BO90" i="3"/>
  <c r="BP90" i="3"/>
  <c r="BQ90" i="3"/>
  <c r="BS87" i="3"/>
  <c r="BR87" i="3"/>
  <c r="BX87" i="3"/>
  <c r="BW87" i="3"/>
  <c r="BV87" i="3"/>
  <c r="BU87" i="3"/>
  <c r="BT87" i="3"/>
  <c r="CU91" i="3"/>
  <c r="CV87" i="3"/>
  <c r="CU87" i="3"/>
  <c r="CK88" i="3"/>
  <c r="CL88" i="3"/>
  <c r="CM88" i="3"/>
  <c r="CN88" i="3"/>
  <c r="CO88" i="3"/>
  <c r="CP88" i="3"/>
  <c r="CQ88" i="3"/>
  <c r="CR88" i="3"/>
  <c r="CS88" i="3"/>
  <c r="CT88" i="3"/>
  <c r="CK89" i="3"/>
  <c r="CL89" i="3"/>
  <c r="CM89" i="3"/>
  <c r="CN89" i="3"/>
  <c r="CO89" i="3"/>
  <c r="CP89" i="3"/>
  <c r="CQ89" i="3"/>
  <c r="CR89" i="3"/>
  <c r="CS89" i="3"/>
  <c r="CT89" i="3"/>
  <c r="CK90" i="3"/>
  <c r="CL90" i="3"/>
  <c r="CM90" i="3"/>
  <c r="CN90" i="3"/>
  <c r="CO90" i="3"/>
  <c r="CP90" i="3"/>
  <c r="CQ90" i="3"/>
  <c r="CR90" i="3"/>
  <c r="CS90" i="3"/>
  <c r="CT90" i="3"/>
  <c r="BY87" i="3"/>
  <c r="BZ87" i="3"/>
  <c r="DB88" i="3"/>
  <c r="DC88" i="3"/>
  <c r="DD88" i="3"/>
  <c r="DE88" i="3"/>
  <c r="DF88" i="3"/>
  <c r="DB89" i="3"/>
  <c r="DC89" i="3"/>
  <c r="DD89" i="3"/>
  <c r="DE89" i="3"/>
  <c r="DF89" i="3"/>
  <c r="DB90" i="3"/>
  <c r="DC90" i="3"/>
  <c r="DD90" i="3"/>
  <c r="DE90" i="3"/>
  <c r="DF90" i="3"/>
  <c r="EC91" i="3"/>
  <c r="EB91" i="3"/>
  <c r="DR88" i="3"/>
  <c r="DS88" i="3"/>
  <c r="DT88" i="3"/>
  <c r="DU88" i="3"/>
  <c r="DV88" i="3"/>
  <c r="DW88" i="3"/>
  <c r="DX88" i="3"/>
  <c r="DY88" i="3"/>
  <c r="DZ88" i="3"/>
  <c r="EA88" i="3"/>
  <c r="DR89" i="3"/>
  <c r="DS89" i="3"/>
  <c r="DT89" i="3"/>
  <c r="DU89" i="3"/>
  <c r="DV89" i="3"/>
  <c r="DW89" i="3"/>
  <c r="DX89" i="3"/>
  <c r="DY89" i="3"/>
  <c r="DZ89" i="3"/>
  <c r="EA89" i="3"/>
  <c r="DR90" i="3"/>
  <c r="DS90" i="3"/>
  <c r="DT90" i="3"/>
  <c r="DU90" i="3"/>
  <c r="DV90" i="3"/>
  <c r="DW90" i="3"/>
  <c r="DX90" i="3"/>
  <c r="DY90" i="3"/>
  <c r="DZ90" i="3"/>
  <c r="EA90" i="3"/>
  <c r="EC87" i="3"/>
  <c r="EB87" i="3"/>
  <c r="EH86" i="3"/>
  <c r="EH88" i="3"/>
  <c r="EH89" i="3"/>
  <c r="EH90" i="3"/>
  <c r="EF88" i="3"/>
  <c r="EF89" i="3"/>
  <c r="EF90" i="3"/>
  <c r="EN88" i="3"/>
  <c r="EO88" i="3"/>
  <c r="EN89" i="3"/>
  <c r="EO89" i="3"/>
  <c r="EN90" i="3"/>
  <c r="EO90" i="3"/>
  <c r="EX88" i="3"/>
  <c r="EY88" i="3"/>
  <c r="EX89" i="3"/>
  <c r="EY89" i="3"/>
  <c r="EX90" i="3"/>
  <c r="EY90" i="3"/>
  <c r="FB88" i="3"/>
  <c r="FB89" i="3"/>
  <c r="FB90" i="3"/>
  <c r="FE73" i="3"/>
  <c r="FE74" i="3"/>
  <c r="FE75" i="3"/>
  <c r="FE76" i="3"/>
  <c r="FE77" i="3"/>
  <c r="FE79" i="3"/>
  <c r="FE80" i="3"/>
  <c r="FE81" i="3"/>
  <c r="FE83" i="3"/>
  <c r="FE84" i="3"/>
  <c r="FE85" i="3"/>
  <c r="FE86" i="3"/>
  <c r="FE88" i="3"/>
  <c r="FE89" i="3"/>
  <c r="FE90" i="3"/>
  <c r="FH88" i="3"/>
  <c r="FH89" i="3"/>
  <c r="FH90" i="3"/>
  <c r="FO88" i="3"/>
  <c r="FO89" i="3"/>
  <c r="FO90" i="3"/>
  <c r="FL88" i="3"/>
  <c r="FL89" i="3"/>
  <c r="FL90" i="3"/>
  <c r="FR88" i="3"/>
  <c r="FR89" i="3"/>
  <c r="FR90" i="3"/>
  <c r="GC91" i="3"/>
  <c r="GB91" i="3"/>
  <c r="FZ91" i="3"/>
  <c r="FY91" i="3"/>
  <c r="FW91" i="3"/>
  <c r="FV91" i="3"/>
  <c r="FX91" i="3" s="1"/>
  <c r="FT91" i="3"/>
  <c r="FS91" i="3"/>
  <c r="FQ91" i="3"/>
  <c r="FR91" i="3" s="1"/>
  <c r="FP91" i="3"/>
  <c r="FN91" i="3"/>
  <c r="FM91" i="3"/>
  <c r="FJ91" i="3"/>
  <c r="FI91" i="3"/>
  <c r="FG91" i="3"/>
  <c r="FF91" i="3"/>
  <c r="FD91" i="3"/>
  <c r="FE91" i="3" s="1"/>
  <c r="FC91" i="3"/>
  <c r="FA91" i="3"/>
  <c r="EZ91" i="3"/>
  <c r="EW91" i="3"/>
  <c r="EV91" i="3"/>
  <c r="EU91" i="3"/>
  <c r="ER91" i="3"/>
  <c r="ET91" i="3" s="1"/>
  <c r="EQ91" i="3"/>
  <c r="ES91" i="3" s="1"/>
  <c r="EP91" i="3"/>
  <c r="EM91" i="3"/>
  <c r="EL91" i="3"/>
  <c r="EK91" i="3"/>
  <c r="EJ91" i="3"/>
  <c r="EI91" i="3"/>
  <c r="EG91" i="3"/>
  <c r="EH91" i="3" s="1"/>
  <c r="EE91" i="3"/>
  <c r="EF91" i="3" s="1"/>
  <c r="ED91" i="3"/>
  <c r="DQ91" i="3"/>
  <c r="DP91" i="3"/>
  <c r="DZ91" i="3" s="1"/>
  <c r="DO91" i="3"/>
  <c r="DN91" i="3"/>
  <c r="DX91" i="3" s="1"/>
  <c r="DM91" i="3"/>
  <c r="DW91" i="3" s="1"/>
  <c r="DL91" i="3"/>
  <c r="DV91" i="3" s="1"/>
  <c r="DK91" i="3"/>
  <c r="DU91" i="3" s="1"/>
  <c r="DJ91" i="3"/>
  <c r="DI91" i="3"/>
  <c r="DH91" i="3"/>
  <c r="DR91" i="3" s="1"/>
  <c r="DG91" i="3"/>
  <c r="DA91" i="3"/>
  <c r="DF91" i="3" s="1"/>
  <c r="CZ91" i="3"/>
  <c r="CY91" i="3"/>
  <c r="CX91" i="3"/>
  <c r="DC91" i="3" s="1"/>
  <c r="CW91" i="3"/>
  <c r="CJ91" i="3"/>
  <c r="CI91" i="3"/>
  <c r="CS91" i="3" s="1"/>
  <c r="CH91" i="3"/>
  <c r="CG91" i="3"/>
  <c r="CQ91" i="3" s="1"/>
  <c r="CF91" i="3"/>
  <c r="CP91" i="3" s="1"/>
  <c r="CE91" i="3"/>
  <c r="CO91" i="3" s="1"/>
  <c r="CD91" i="3"/>
  <c r="CN91" i="3" s="1"/>
  <c r="CC91" i="3"/>
  <c r="CB91" i="3"/>
  <c r="CA91" i="3"/>
  <c r="CK91" i="3" s="1"/>
  <c r="BZ91" i="3"/>
  <c r="CV91" i="3" s="1"/>
  <c r="BH91" i="3"/>
  <c r="BG91" i="3"/>
  <c r="BF91" i="3"/>
  <c r="BE91" i="3"/>
  <c r="BN91" i="3" s="1"/>
  <c r="BD91" i="3"/>
  <c r="BC91" i="3"/>
  <c r="BB91" i="3"/>
  <c r="BA91" i="3"/>
  <c r="AZ91" i="3"/>
  <c r="AY91" i="3"/>
  <c r="AT91" i="3"/>
  <c r="AX91" i="3" s="1"/>
  <c r="AS91" i="3"/>
  <c r="AW91" i="3" s="1"/>
  <c r="AR91" i="3"/>
  <c r="AQ91" i="3"/>
  <c r="AK91" i="3"/>
  <c r="AP91" i="3" s="1"/>
  <c r="AJ91" i="3"/>
  <c r="AI91" i="3"/>
  <c r="AN91" i="3" s="1"/>
  <c r="AH91" i="3"/>
  <c r="AM91" i="3" s="1"/>
  <c r="AG91" i="3"/>
  <c r="AL91" i="3" s="1"/>
  <c r="Y91" i="3"/>
  <c r="X91" i="3"/>
  <c r="W91" i="3"/>
  <c r="V91" i="3"/>
  <c r="U91" i="3"/>
  <c r="T91" i="3"/>
  <c r="P91" i="3"/>
  <c r="N91" i="3"/>
  <c r="L91" i="3"/>
  <c r="R91" i="3" s="1"/>
  <c r="J91" i="3"/>
  <c r="H91" i="3"/>
  <c r="F91" i="3"/>
  <c r="E91" i="3"/>
  <c r="GA87" i="3"/>
  <c r="GA88" i="3"/>
  <c r="GC87" i="3"/>
  <c r="GB87" i="3"/>
  <c r="FZ87" i="3"/>
  <c r="FY87" i="3"/>
  <c r="FW87" i="3"/>
  <c r="FV87" i="3"/>
  <c r="FT87" i="3"/>
  <c r="FS87" i="3"/>
  <c r="FQ87" i="3"/>
  <c r="FP87" i="3"/>
  <c r="FN87" i="3"/>
  <c r="FO87" i="3" s="1"/>
  <c r="FM87" i="3"/>
  <c r="FJ87" i="3"/>
  <c r="FI87" i="3"/>
  <c r="FG87" i="3"/>
  <c r="FF87" i="3"/>
  <c r="FD87" i="3"/>
  <c r="FC87" i="3"/>
  <c r="FA87" i="3"/>
  <c r="FB87" i="3" s="1"/>
  <c r="EZ87" i="3"/>
  <c r="EW87" i="3"/>
  <c r="EV87" i="3"/>
  <c r="EU87" i="3"/>
  <c r="ER87" i="3"/>
  <c r="EQ87" i="3"/>
  <c r="EP87" i="3"/>
  <c r="EM87" i="3"/>
  <c r="EL87" i="3"/>
  <c r="EK87" i="3"/>
  <c r="EJ87" i="3"/>
  <c r="EI87" i="3"/>
  <c r="EG87" i="3"/>
  <c r="EE87" i="3"/>
  <c r="ED87" i="3"/>
  <c r="EH87" i="3" s="1"/>
  <c r="DQ87" i="3"/>
  <c r="DP87" i="3"/>
  <c r="DO87" i="3"/>
  <c r="DN87" i="3"/>
  <c r="DM87" i="3"/>
  <c r="DL87" i="3"/>
  <c r="DK87" i="3"/>
  <c r="DJ87" i="3"/>
  <c r="DI87" i="3"/>
  <c r="DH87" i="3"/>
  <c r="DG87" i="3"/>
  <c r="DA87" i="3"/>
  <c r="CZ87" i="3"/>
  <c r="CY87" i="3"/>
  <c r="DD87" i="3" s="1"/>
  <c r="CX87" i="3"/>
  <c r="CW87" i="3"/>
  <c r="CJ87" i="3"/>
  <c r="CT87" i="3" s="1"/>
  <c r="CI87" i="3"/>
  <c r="CS87" i="3" s="1"/>
  <c r="CH87" i="3"/>
  <c r="CR87" i="3" s="1"/>
  <c r="CG87" i="3"/>
  <c r="CQ87" i="3" s="1"/>
  <c r="CF87" i="3"/>
  <c r="CP87" i="3" s="1"/>
  <c r="CE87" i="3"/>
  <c r="CO87" i="3" s="1"/>
  <c r="CD87" i="3"/>
  <c r="CN87" i="3" s="1"/>
  <c r="CC87" i="3"/>
  <c r="CM87" i="3" s="1"/>
  <c r="CB87" i="3"/>
  <c r="CL87" i="3" s="1"/>
  <c r="CA87" i="3"/>
  <c r="CK87" i="3" s="1"/>
  <c r="BH87" i="3"/>
  <c r="BG87" i="3"/>
  <c r="BF87" i="3"/>
  <c r="BE87" i="3"/>
  <c r="BD87" i="3"/>
  <c r="BC87" i="3"/>
  <c r="BL87" i="3" s="1"/>
  <c r="BB87" i="3"/>
  <c r="BA87" i="3"/>
  <c r="AZ87" i="3"/>
  <c r="AY87" i="3"/>
  <c r="AT87" i="3"/>
  <c r="AS87" i="3"/>
  <c r="AR87" i="3"/>
  <c r="AQ87" i="3"/>
  <c r="AU87" i="3" s="1"/>
  <c r="AK87" i="3"/>
  <c r="AJ87" i="3"/>
  <c r="AI87" i="3"/>
  <c r="AH87" i="3"/>
  <c r="AG87" i="3"/>
  <c r="Y87" i="3"/>
  <c r="X87" i="3"/>
  <c r="W87" i="3"/>
  <c r="V87" i="3"/>
  <c r="U87" i="3"/>
  <c r="T87" i="3"/>
  <c r="P87" i="3"/>
  <c r="N87" i="3"/>
  <c r="L87" i="3"/>
  <c r="J87" i="3"/>
  <c r="H87" i="3"/>
  <c r="I87" i="3" s="1"/>
  <c r="F87" i="3"/>
  <c r="G87" i="3" s="1"/>
  <c r="E87" i="3"/>
  <c r="GD84" i="3"/>
  <c r="GA84" i="3"/>
  <c r="FX84" i="3"/>
  <c r="FU84" i="3"/>
  <c r="FR84" i="3"/>
  <c r="FO84" i="3"/>
  <c r="FL84" i="3"/>
  <c r="FH84" i="3"/>
  <c r="FB84" i="3"/>
  <c r="EY84" i="3"/>
  <c r="EX84" i="3"/>
  <c r="ET84" i="3"/>
  <c r="ES84" i="3"/>
  <c r="EO84" i="3"/>
  <c r="EN84" i="3"/>
  <c r="EH84" i="3"/>
  <c r="EF84" i="3"/>
  <c r="EA84" i="3"/>
  <c r="DZ84" i="3"/>
  <c r="DY84" i="3"/>
  <c r="DX84" i="3"/>
  <c r="DW84" i="3"/>
  <c r="DV84" i="3"/>
  <c r="DU84" i="3"/>
  <c r="DT84" i="3"/>
  <c r="DS84" i="3"/>
  <c r="DR84" i="3"/>
  <c r="DF84" i="3"/>
  <c r="DE84" i="3"/>
  <c r="DD84" i="3"/>
  <c r="DC84" i="3"/>
  <c r="DB84" i="3"/>
  <c r="CT84" i="3"/>
  <c r="CS84" i="3"/>
  <c r="CR84" i="3"/>
  <c r="CQ84" i="3"/>
  <c r="CP84" i="3"/>
  <c r="CO84" i="3"/>
  <c r="CN84" i="3"/>
  <c r="CM84" i="3"/>
  <c r="CL84" i="3"/>
  <c r="CK84" i="3"/>
  <c r="BQ84" i="3"/>
  <c r="BP84" i="3"/>
  <c r="BO84" i="3"/>
  <c r="BN84" i="3"/>
  <c r="BM84" i="3"/>
  <c r="BL84" i="3"/>
  <c r="BK84" i="3"/>
  <c r="BJ84" i="3"/>
  <c r="BI84" i="3"/>
  <c r="AX84" i="3"/>
  <c r="AW84" i="3"/>
  <c r="AV84" i="3"/>
  <c r="AU84" i="3"/>
  <c r="AP84" i="3"/>
  <c r="AO84" i="3"/>
  <c r="AN84" i="3"/>
  <c r="AM84" i="3"/>
  <c r="AL84" i="3"/>
  <c r="Z84" i="3"/>
  <c r="AA84" i="3"/>
  <c r="AB84" i="3"/>
  <c r="AC84" i="3"/>
  <c r="AD84" i="3"/>
  <c r="AE84" i="3"/>
  <c r="Q84" i="3"/>
  <c r="M84" i="3"/>
  <c r="R84" i="3"/>
  <c r="K84" i="3"/>
  <c r="I84" i="3"/>
  <c r="G84" i="3"/>
  <c r="FR88" i="1"/>
  <c r="FS88" i="1"/>
  <c r="FR89" i="1"/>
  <c r="FS89" i="1"/>
  <c r="FR90" i="1"/>
  <c r="FS90" i="1"/>
  <c r="FR86" i="1"/>
  <c r="FS86" i="1"/>
  <c r="EN86" i="1"/>
  <c r="EN88" i="1"/>
  <c r="EN89" i="1"/>
  <c r="EN90" i="1"/>
  <c r="EI88" i="1"/>
  <c r="EJ88" i="1"/>
  <c r="EK88" i="1"/>
  <c r="EL88" i="1"/>
  <c r="EI89" i="1"/>
  <c r="EJ89" i="1"/>
  <c r="EK89" i="1"/>
  <c r="EL89" i="1"/>
  <c r="EI90" i="1"/>
  <c r="EJ90" i="1"/>
  <c r="EK90" i="1"/>
  <c r="EL90" i="1"/>
  <c r="DQ89" i="1"/>
  <c r="DR89" i="1"/>
  <c r="DS89" i="1"/>
  <c r="DT89" i="1"/>
  <c r="DU89" i="1"/>
  <c r="DV89" i="1"/>
  <c r="DW89" i="1"/>
  <c r="DX89" i="1"/>
  <c r="DY89" i="1"/>
  <c r="DZ89" i="1"/>
  <c r="EA89" i="1"/>
  <c r="DQ90" i="1"/>
  <c r="DR90" i="1"/>
  <c r="DS90" i="1"/>
  <c r="DT90" i="1"/>
  <c r="DU90" i="1"/>
  <c r="DV90" i="1"/>
  <c r="DW90" i="1"/>
  <c r="DX90" i="1"/>
  <c r="DY90" i="1"/>
  <c r="DZ90" i="1"/>
  <c r="EA90" i="1"/>
  <c r="DQ88" i="1"/>
  <c r="DR88" i="1"/>
  <c r="DS88" i="1"/>
  <c r="DT88" i="1"/>
  <c r="DU88" i="1"/>
  <c r="DV88" i="1"/>
  <c r="DW88" i="1"/>
  <c r="DX88" i="1"/>
  <c r="DY88" i="1"/>
  <c r="DZ88" i="1"/>
  <c r="EA88" i="1"/>
  <c r="DC88" i="1"/>
  <c r="DD88" i="1"/>
  <c r="DC89" i="1"/>
  <c r="DD89" i="1"/>
  <c r="DC90" i="1"/>
  <c r="DD90" i="1"/>
  <c r="CX88" i="1"/>
  <c r="CY88" i="1"/>
  <c r="CX89" i="1"/>
  <c r="CY89" i="1"/>
  <c r="CX90" i="1"/>
  <c r="CY90" i="1"/>
  <c r="CT88" i="1"/>
  <c r="CT89" i="1"/>
  <c r="CT90" i="1"/>
  <c r="CQ88" i="1"/>
  <c r="CQ89" i="1"/>
  <c r="CQ90" i="1"/>
  <c r="CS87" i="1"/>
  <c r="CT87" i="1" s="1"/>
  <c r="CR87" i="1"/>
  <c r="CP87" i="1"/>
  <c r="CQ87" i="1" s="1"/>
  <c r="CO87" i="1"/>
  <c r="CN88" i="1"/>
  <c r="CN89" i="1"/>
  <c r="CN90" i="1"/>
  <c r="CK88" i="1"/>
  <c r="CK89" i="1"/>
  <c r="CK90" i="1"/>
  <c r="CH88" i="1"/>
  <c r="CH89" i="1"/>
  <c r="CH90" i="1"/>
  <c r="BW88" i="1"/>
  <c r="BX88" i="1"/>
  <c r="BY88" i="1"/>
  <c r="BZ88" i="1"/>
  <c r="CA88" i="1"/>
  <c r="CB88" i="1"/>
  <c r="CC88" i="1"/>
  <c r="CD88" i="1"/>
  <c r="CE88" i="1"/>
  <c r="BW89" i="1"/>
  <c r="BX89" i="1"/>
  <c r="BY89" i="1"/>
  <c r="BZ89" i="1"/>
  <c r="CA89" i="1"/>
  <c r="CB89" i="1"/>
  <c r="CC89" i="1"/>
  <c r="CD89" i="1"/>
  <c r="CE89" i="1"/>
  <c r="BW90" i="1"/>
  <c r="BX90" i="1"/>
  <c r="BY90" i="1"/>
  <c r="BZ90" i="1"/>
  <c r="CA90" i="1"/>
  <c r="CB90" i="1"/>
  <c r="CC90" i="1"/>
  <c r="CD90" i="1"/>
  <c r="CE90" i="1"/>
  <c r="BH88" i="1"/>
  <c r="BI88" i="1"/>
  <c r="BJ88" i="1"/>
  <c r="BK88" i="1"/>
  <c r="BL88" i="1"/>
  <c r="BH89" i="1"/>
  <c r="BI89" i="1"/>
  <c r="BJ89" i="1"/>
  <c r="BK89" i="1"/>
  <c r="BL89" i="1"/>
  <c r="BH90" i="1"/>
  <c r="BI90" i="1"/>
  <c r="BJ90" i="1"/>
  <c r="BK90" i="1"/>
  <c r="BL90" i="1"/>
  <c r="AS88" i="1"/>
  <c r="AS89" i="1"/>
  <c r="AS90" i="1"/>
  <c r="AQ88" i="1"/>
  <c r="AQ89" i="1"/>
  <c r="AQ90" i="1"/>
  <c r="AL88" i="1"/>
  <c r="AL89" i="1"/>
  <c r="AL90" i="1"/>
  <c r="AL81" i="1"/>
  <c r="AL83" i="1"/>
  <c r="AL84" i="1"/>
  <c r="AL85" i="1"/>
  <c r="AL86" i="1"/>
  <c r="AL80" i="1"/>
  <c r="AL79" i="1"/>
  <c r="AK88" i="1"/>
  <c r="AK89" i="1"/>
  <c r="AK90" i="1"/>
  <c r="AI88" i="1"/>
  <c r="AI89" i="1"/>
  <c r="AI90" i="1"/>
  <c r="AF88" i="1"/>
  <c r="AF89" i="1"/>
  <c r="AF90" i="1"/>
  <c r="Z88" i="1"/>
  <c r="AA88" i="1"/>
  <c r="Z89" i="1"/>
  <c r="AA89" i="1"/>
  <c r="Z90" i="1"/>
  <c r="AA90" i="1"/>
  <c r="U88" i="1"/>
  <c r="U89" i="1"/>
  <c r="U90" i="1"/>
  <c r="T88" i="1"/>
  <c r="T89" i="1"/>
  <c r="T90" i="1"/>
  <c r="S88" i="1"/>
  <c r="S89" i="1"/>
  <c r="S90" i="1"/>
  <c r="Q88" i="1"/>
  <c r="Q89" i="1"/>
  <c r="Q90" i="1"/>
  <c r="O88" i="1"/>
  <c r="O89" i="1"/>
  <c r="O90" i="1"/>
  <c r="M88" i="1"/>
  <c r="M89" i="1"/>
  <c r="M90" i="1"/>
  <c r="K88" i="1"/>
  <c r="K89" i="1"/>
  <c r="K90" i="1"/>
  <c r="I88" i="1"/>
  <c r="I89" i="1"/>
  <c r="I90" i="1"/>
  <c r="G88" i="1"/>
  <c r="G89" i="1"/>
  <c r="G90" i="1"/>
  <c r="FQ91" i="1"/>
  <c r="FS91" i="1" s="1"/>
  <c r="FP91" i="1"/>
  <c r="FO91" i="1"/>
  <c r="FA91" i="1"/>
  <c r="EZ91" i="1"/>
  <c r="EY91" i="1"/>
  <c r="EX91" i="1"/>
  <c r="EW91" i="1"/>
  <c r="EV91" i="1"/>
  <c r="EU91" i="1"/>
  <c r="ET91" i="1"/>
  <c r="ES91" i="1"/>
  <c r="ER91" i="1"/>
  <c r="EQ91" i="1"/>
  <c r="EP91" i="1"/>
  <c r="EO91" i="1"/>
  <c r="EM91" i="1"/>
  <c r="EH91" i="1"/>
  <c r="EG91" i="1"/>
  <c r="EF91" i="1"/>
  <c r="EE91" i="1"/>
  <c r="EC91" i="1"/>
  <c r="EB91" i="1"/>
  <c r="DP91" i="1"/>
  <c r="DO91" i="1"/>
  <c r="DN91" i="1"/>
  <c r="DM91" i="1"/>
  <c r="DL91" i="1"/>
  <c r="DW91" i="1" s="1"/>
  <c r="DK91" i="1"/>
  <c r="DJ91" i="1"/>
  <c r="DI91" i="1"/>
  <c r="DH91" i="1"/>
  <c r="DG91" i="1"/>
  <c r="DF91" i="1"/>
  <c r="DE91" i="1"/>
  <c r="DB91" i="1"/>
  <c r="DD91" i="1" s="1"/>
  <c r="DA91" i="1"/>
  <c r="DC91" i="1" s="1"/>
  <c r="CZ91" i="1"/>
  <c r="CW91" i="1"/>
  <c r="CV91" i="1"/>
  <c r="CU91" i="1"/>
  <c r="CS91" i="1"/>
  <c r="CR91" i="1"/>
  <c r="CP91" i="1"/>
  <c r="CO91" i="1"/>
  <c r="CM91" i="1"/>
  <c r="CL91" i="1"/>
  <c r="CJ91" i="1"/>
  <c r="CI91" i="1"/>
  <c r="CG91" i="1"/>
  <c r="CH91" i="1" s="1"/>
  <c r="CF91" i="1"/>
  <c r="BV91" i="1"/>
  <c r="BU91" i="1"/>
  <c r="BT91" i="1"/>
  <c r="BS91" i="1"/>
  <c r="BR91" i="1"/>
  <c r="BQ91" i="1"/>
  <c r="BP91" i="1"/>
  <c r="BO91" i="1"/>
  <c r="BN91" i="1"/>
  <c r="BM91" i="1"/>
  <c r="BY91" i="1" s="1"/>
  <c r="BG91" i="1"/>
  <c r="BF91" i="1"/>
  <c r="BE91" i="1"/>
  <c r="BJ91" i="1" s="1"/>
  <c r="BD91" i="1"/>
  <c r="BC91" i="1"/>
  <c r="BB91" i="1"/>
  <c r="BA91" i="1"/>
  <c r="AZ91" i="1"/>
  <c r="AY91" i="1"/>
  <c r="AX91" i="1"/>
  <c r="AW91" i="1"/>
  <c r="AR91" i="1"/>
  <c r="AP91" i="1"/>
  <c r="AQ91" i="1" s="1"/>
  <c r="AM91" i="1"/>
  <c r="AJ91" i="1"/>
  <c r="AK91" i="1" s="1"/>
  <c r="AH91" i="1"/>
  <c r="AI91" i="1" s="1"/>
  <c r="AG91" i="1"/>
  <c r="AE91" i="1"/>
  <c r="AD91" i="1"/>
  <c r="AC91" i="1"/>
  <c r="X91" i="1"/>
  <c r="W91" i="1"/>
  <c r="V91" i="1"/>
  <c r="R91" i="1"/>
  <c r="P91" i="1"/>
  <c r="N91" i="1"/>
  <c r="L91" i="1"/>
  <c r="J91" i="1"/>
  <c r="H91" i="1"/>
  <c r="F91" i="1"/>
  <c r="FQ87" i="1"/>
  <c r="FS87" i="1" s="1"/>
  <c r="FP87" i="1"/>
  <c r="FR87" i="1" s="1"/>
  <c r="FO87" i="1"/>
  <c r="FA87" i="1"/>
  <c r="EZ87" i="1"/>
  <c r="EY87" i="1"/>
  <c r="EX87" i="1"/>
  <c r="EW87" i="1"/>
  <c r="EV87" i="1"/>
  <c r="FI87" i="1" s="1"/>
  <c r="EU87" i="1"/>
  <c r="ET87" i="1"/>
  <c r="ES87" i="1"/>
  <c r="ER87" i="1"/>
  <c r="EQ87" i="1"/>
  <c r="EP87" i="1"/>
  <c r="EO87" i="1"/>
  <c r="EM87" i="1"/>
  <c r="EN87" i="1" s="1"/>
  <c r="EH87" i="1"/>
  <c r="EL87" i="1" s="1"/>
  <c r="EG87" i="1"/>
  <c r="EF87" i="1"/>
  <c r="EE87" i="1"/>
  <c r="EC87" i="1"/>
  <c r="ED87" i="1" s="1"/>
  <c r="EB87" i="1"/>
  <c r="DP87" i="1"/>
  <c r="DO87" i="1"/>
  <c r="DZ87" i="1" s="1"/>
  <c r="DN87" i="1"/>
  <c r="DY87" i="1" s="1"/>
  <c r="DM87" i="1"/>
  <c r="DL87" i="1"/>
  <c r="DK87" i="1"/>
  <c r="DJ87" i="1"/>
  <c r="DI87" i="1"/>
  <c r="DH87" i="1"/>
  <c r="DG87" i="1"/>
  <c r="DR87" i="1" s="1"/>
  <c r="DF87" i="1"/>
  <c r="DQ87" i="1" s="1"/>
  <c r="DE87" i="1"/>
  <c r="DB87" i="1"/>
  <c r="DA87" i="1"/>
  <c r="CZ87" i="1"/>
  <c r="CW87" i="1"/>
  <c r="CV87" i="1"/>
  <c r="CU87" i="1"/>
  <c r="CM87" i="1"/>
  <c r="CN87" i="1" s="1"/>
  <c r="CL87" i="1"/>
  <c r="CJ87" i="1"/>
  <c r="CK87" i="1" s="1"/>
  <c r="CI87" i="1"/>
  <c r="CG87" i="1"/>
  <c r="CH87" i="1" s="1"/>
  <c r="CF87" i="1"/>
  <c r="BV87" i="1"/>
  <c r="BU87" i="1"/>
  <c r="BT87" i="1"/>
  <c r="BS87" i="1"/>
  <c r="BR87" i="1"/>
  <c r="BQ87" i="1"/>
  <c r="BP87" i="1"/>
  <c r="BO87" i="1"/>
  <c r="BN87" i="1"/>
  <c r="BM87" i="1"/>
  <c r="CB87" i="1" s="1"/>
  <c r="BG87" i="1"/>
  <c r="BL87" i="1" s="1"/>
  <c r="BF87" i="1"/>
  <c r="BK87" i="1" s="1"/>
  <c r="BE87" i="1"/>
  <c r="BJ87" i="1" s="1"/>
  <c r="BD87" i="1"/>
  <c r="BC87" i="1"/>
  <c r="BH87" i="1" s="1"/>
  <c r="BB87" i="1"/>
  <c r="BA87" i="1"/>
  <c r="AZ87" i="1"/>
  <c r="AY87" i="1"/>
  <c r="AX87" i="1"/>
  <c r="AW87" i="1"/>
  <c r="AR87" i="1"/>
  <c r="AP87" i="1"/>
  <c r="AQ87" i="1" s="1"/>
  <c r="AM87" i="1"/>
  <c r="AJ87" i="1"/>
  <c r="AH87" i="1"/>
  <c r="AG87" i="1"/>
  <c r="AE87" i="1"/>
  <c r="AD87" i="1"/>
  <c r="AC87" i="1"/>
  <c r="X87" i="1"/>
  <c r="AA87" i="1" s="1"/>
  <c r="W87" i="1"/>
  <c r="Z87" i="1" s="1"/>
  <c r="V87" i="1"/>
  <c r="R87" i="1"/>
  <c r="P87" i="1"/>
  <c r="N87" i="1"/>
  <c r="L87" i="1"/>
  <c r="J87" i="1"/>
  <c r="H87" i="1"/>
  <c r="F87" i="1"/>
  <c r="FQ82" i="1"/>
  <c r="FP82" i="1"/>
  <c r="FO82" i="1"/>
  <c r="FA82" i="1"/>
  <c r="EZ82" i="1"/>
  <c r="FM82" i="1" s="1"/>
  <c r="EY82" i="1"/>
  <c r="EX82" i="1"/>
  <c r="EW82" i="1"/>
  <c r="EV82" i="1"/>
  <c r="EU82" i="1"/>
  <c r="ET82" i="1"/>
  <c r="ES82" i="1"/>
  <c r="ER82" i="1"/>
  <c r="FE82" i="1" s="1"/>
  <c r="EQ82" i="1"/>
  <c r="EP82" i="1"/>
  <c r="EO82" i="1"/>
  <c r="EM82" i="1"/>
  <c r="EH82" i="1"/>
  <c r="EG82" i="1"/>
  <c r="EF82" i="1"/>
  <c r="EE82" i="1"/>
  <c r="EC82" i="1"/>
  <c r="DP82" i="1"/>
  <c r="DO82" i="1"/>
  <c r="DN82" i="1"/>
  <c r="DM82" i="1"/>
  <c r="DL82" i="1"/>
  <c r="DK82" i="1"/>
  <c r="DJ82" i="1"/>
  <c r="DI82" i="1"/>
  <c r="DH82" i="1"/>
  <c r="DG82" i="1"/>
  <c r="DF82" i="1"/>
  <c r="DE82" i="1"/>
  <c r="DA82" i="1"/>
  <c r="CZ82" i="1"/>
  <c r="CW82" i="1"/>
  <c r="CV82" i="1"/>
  <c r="CU82" i="1"/>
  <c r="CS82" i="1"/>
  <c r="CR82" i="1"/>
  <c r="CP82" i="1"/>
  <c r="CO82" i="1"/>
  <c r="CM82" i="1"/>
  <c r="CL82" i="1"/>
  <c r="CJ82" i="1"/>
  <c r="CI82" i="1"/>
  <c r="CG82" i="1"/>
  <c r="CF82" i="1"/>
  <c r="BV82" i="1"/>
  <c r="BU82" i="1"/>
  <c r="BT82" i="1"/>
  <c r="BS82" i="1"/>
  <c r="BR82" i="1"/>
  <c r="BQ82" i="1"/>
  <c r="BP82" i="1"/>
  <c r="BO82" i="1"/>
  <c r="BN82" i="1"/>
  <c r="BM82" i="1"/>
  <c r="BG82" i="1"/>
  <c r="BF82" i="1"/>
  <c r="BE82" i="1"/>
  <c r="BD82" i="1"/>
  <c r="BC82" i="1"/>
  <c r="BB82" i="1"/>
  <c r="BA82" i="1"/>
  <c r="AZ82" i="1"/>
  <c r="AY82" i="1"/>
  <c r="AX82" i="1"/>
  <c r="AW82" i="1"/>
  <c r="AR82" i="1"/>
  <c r="AP82" i="1"/>
  <c r="AM82" i="1"/>
  <c r="AJ82" i="1"/>
  <c r="AH82" i="1"/>
  <c r="AG82" i="1"/>
  <c r="AE82" i="1"/>
  <c r="AD82" i="1"/>
  <c r="AC82" i="1"/>
  <c r="X82" i="1"/>
  <c r="W82" i="1"/>
  <c r="V82" i="1"/>
  <c r="R82" i="1"/>
  <c r="P82" i="1"/>
  <c r="N82" i="1"/>
  <c r="L82" i="1"/>
  <c r="J82" i="1"/>
  <c r="H82" i="1"/>
  <c r="F82" i="1"/>
  <c r="E82" i="3"/>
  <c r="BS78" i="3"/>
  <c r="BY78" i="3"/>
  <c r="BX78" i="3"/>
  <c r="BW78" i="3"/>
  <c r="BV78" i="3"/>
  <c r="BU78" i="3"/>
  <c r="BT78" i="3"/>
  <c r="BR78" i="3"/>
  <c r="CU78" i="3"/>
  <c r="EB78" i="3"/>
  <c r="GC78" i="3"/>
  <c r="GB78" i="3"/>
  <c r="FZ78" i="3"/>
  <c r="FY78" i="3"/>
  <c r="FW78" i="3"/>
  <c r="FV78" i="3"/>
  <c r="FT78" i="3"/>
  <c r="FS78" i="3"/>
  <c r="FQ78" i="3"/>
  <c r="FP78" i="3"/>
  <c r="FN78" i="3"/>
  <c r="FM78" i="3"/>
  <c r="FJ78" i="3"/>
  <c r="FI78" i="3"/>
  <c r="FG78" i="3"/>
  <c r="FF78" i="3"/>
  <c r="FD78" i="3"/>
  <c r="FC78" i="3"/>
  <c r="FA78" i="3"/>
  <c r="EZ78" i="3"/>
  <c r="EW78" i="3"/>
  <c r="EV78" i="3"/>
  <c r="EU78" i="3"/>
  <c r="ER78" i="3"/>
  <c r="EQ78" i="3"/>
  <c r="EP78" i="3"/>
  <c r="EM78" i="3"/>
  <c r="EL78" i="3"/>
  <c r="EK78" i="3"/>
  <c r="EJ78" i="3"/>
  <c r="EI78" i="3"/>
  <c r="EG78" i="3"/>
  <c r="EE78" i="3"/>
  <c r="ED78" i="3"/>
  <c r="DQ78" i="3"/>
  <c r="DP78" i="3"/>
  <c r="DO78" i="3"/>
  <c r="DN78" i="3"/>
  <c r="DM78" i="3"/>
  <c r="DL78" i="3"/>
  <c r="DK78" i="3"/>
  <c r="DJ78" i="3"/>
  <c r="DI78" i="3"/>
  <c r="DH78" i="3"/>
  <c r="DG78" i="3"/>
  <c r="EC78" i="3" s="1"/>
  <c r="DA78" i="3"/>
  <c r="CZ78" i="3"/>
  <c r="CY78" i="3"/>
  <c r="CX78" i="3"/>
  <c r="CW78" i="3"/>
  <c r="CJ78" i="3"/>
  <c r="CI78" i="3"/>
  <c r="CH78" i="3"/>
  <c r="CG78" i="3"/>
  <c r="CF78" i="3"/>
  <c r="CE78" i="3"/>
  <c r="CD78" i="3"/>
  <c r="CC78" i="3"/>
  <c r="CB78" i="3"/>
  <c r="CA78" i="3"/>
  <c r="BZ78" i="3"/>
  <c r="CV78" i="3" s="1"/>
  <c r="BH78" i="3"/>
  <c r="BG78" i="3"/>
  <c r="BF78" i="3"/>
  <c r="BE78" i="3"/>
  <c r="BD78" i="3"/>
  <c r="BC78" i="3"/>
  <c r="BB78" i="3"/>
  <c r="BA78" i="3"/>
  <c r="AZ78" i="3"/>
  <c r="AY78" i="3"/>
  <c r="AF78" i="3"/>
  <c r="AT78" i="3"/>
  <c r="AS78" i="3"/>
  <c r="AR78" i="3"/>
  <c r="AQ78" i="3"/>
  <c r="AK78" i="3"/>
  <c r="AJ78" i="3"/>
  <c r="AI78" i="3"/>
  <c r="AH78" i="3"/>
  <c r="AG78" i="3"/>
  <c r="Y78" i="3"/>
  <c r="X78" i="3"/>
  <c r="W78" i="3"/>
  <c r="V78" i="3"/>
  <c r="U78" i="3"/>
  <c r="T78" i="3"/>
  <c r="P78" i="3"/>
  <c r="N78" i="3"/>
  <c r="L78" i="3"/>
  <c r="J78" i="3"/>
  <c r="H78" i="3"/>
  <c r="F78" i="3"/>
  <c r="E78" i="3"/>
  <c r="CV40" i="3"/>
  <c r="CU40" i="3"/>
  <c r="GC40" i="3"/>
  <c r="GB40" i="3"/>
  <c r="FZ40" i="3"/>
  <c r="FZ92" i="3" s="1"/>
  <c r="FY40" i="3"/>
  <c r="FY92" i="3" s="1"/>
  <c r="FW40" i="3"/>
  <c r="FV40" i="3"/>
  <c r="FV92" i="3" s="1"/>
  <c r="FT40" i="3"/>
  <c r="FS40" i="3"/>
  <c r="G79" i="1"/>
  <c r="G80" i="1"/>
  <c r="G81" i="1"/>
  <c r="G83" i="1"/>
  <c r="G85" i="1"/>
  <c r="G86" i="1"/>
  <c r="AL27" i="1"/>
  <c r="AX84" i="1"/>
  <c r="AY84" i="1"/>
  <c r="DP84" i="1"/>
  <c r="EV84" i="1"/>
  <c r="FI84" i="1" s="1"/>
  <c r="EX84" i="1"/>
  <c r="FK84" i="1" s="1"/>
  <c r="CT86" i="1"/>
  <c r="FQ40" i="3"/>
  <c r="FP40" i="3"/>
  <c r="FN40" i="3"/>
  <c r="FN92" i="3" s="1"/>
  <c r="FM40" i="3"/>
  <c r="FJ40" i="3"/>
  <c r="FI40" i="3"/>
  <c r="FI92" i="3" s="1"/>
  <c r="FG40" i="3"/>
  <c r="FG92" i="3" s="1"/>
  <c r="FF40" i="3"/>
  <c r="FD40" i="3"/>
  <c r="FC40" i="3"/>
  <c r="FA40" i="3"/>
  <c r="FA92" i="3" s="1"/>
  <c r="EZ40" i="3"/>
  <c r="EW40" i="3"/>
  <c r="EV40" i="3"/>
  <c r="EV92" i="3" s="1"/>
  <c r="EU40" i="3"/>
  <c r="EU92" i="3" s="1"/>
  <c r="ER40" i="3"/>
  <c r="EQ40" i="3"/>
  <c r="EP40" i="3"/>
  <c r="EM40" i="3"/>
  <c r="EM92" i="3" s="1"/>
  <c r="EL40" i="3"/>
  <c r="EK40" i="3"/>
  <c r="EJ40" i="3"/>
  <c r="EJ92" i="3" s="1"/>
  <c r="EI40" i="3"/>
  <c r="EI92" i="3" s="1"/>
  <c r="EG40" i="3"/>
  <c r="EE40" i="3"/>
  <c r="ED40" i="3"/>
  <c r="DQ40" i="3"/>
  <c r="DQ92" i="3" s="1"/>
  <c r="DP40" i="3"/>
  <c r="DO40" i="3"/>
  <c r="DN40" i="3"/>
  <c r="DN92" i="3" s="1"/>
  <c r="DM40" i="3"/>
  <c r="DM92" i="3" s="1"/>
  <c r="DL40" i="3"/>
  <c r="DK40" i="3"/>
  <c r="DJ40" i="3"/>
  <c r="DI40" i="3"/>
  <c r="DI92" i="3" s="1"/>
  <c r="DH40" i="3"/>
  <c r="DG40" i="3"/>
  <c r="EC40" i="3" s="1"/>
  <c r="DA40" i="3"/>
  <c r="DA92" i="3" s="1"/>
  <c r="CZ40" i="3"/>
  <c r="CZ92" i="3" s="1"/>
  <c r="CY40" i="3"/>
  <c r="CX40" i="3"/>
  <c r="CW40" i="3"/>
  <c r="CJ40" i="3"/>
  <c r="CI40" i="3"/>
  <c r="CH40" i="3"/>
  <c r="CG40" i="3"/>
  <c r="CG92" i="3" s="1"/>
  <c r="CF40" i="3"/>
  <c r="CF92" i="3" s="1"/>
  <c r="CE40" i="3"/>
  <c r="CD40" i="3"/>
  <c r="CC40" i="3"/>
  <c r="CB40" i="3"/>
  <c r="CA40" i="3"/>
  <c r="BZ40" i="3"/>
  <c r="BH40" i="3"/>
  <c r="BG40" i="3"/>
  <c r="BG92" i="3" s="1"/>
  <c r="BF40" i="3"/>
  <c r="BE40" i="3"/>
  <c r="BD40" i="3"/>
  <c r="BC40" i="3"/>
  <c r="BB40" i="3"/>
  <c r="BA40" i="3"/>
  <c r="AZ40" i="3"/>
  <c r="AY40" i="3"/>
  <c r="AY92" i="3" s="1"/>
  <c r="AT40" i="3"/>
  <c r="AS40" i="3"/>
  <c r="AR40" i="3"/>
  <c r="AQ40" i="3"/>
  <c r="AK40" i="3"/>
  <c r="AK92" i="3" s="1"/>
  <c r="AJ40" i="3"/>
  <c r="AI40" i="3"/>
  <c r="AH40" i="3"/>
  <c r="AH92" i="3" s="1"/>
  <c r="AG40" i="3"/>
  <c r="Y40" i="3"/>
  <c r="X40" i="3"/>
  <c r="W40" i="3"/>
  <c r="V40" i="3"/>
  <c r="V92" i="3" s="1"/>
  <c r="U40" i="3"/>
  <c r="T40" i="3"/>
  <c r="P40" i="3"/>
  <c r="P92" i="3" s="1"/>
  <c r="N40" i="3"/>
  <c r="L40" i="3"/>
  <c r="J40" i="3"/>
  <c r="H40" i="3"/>
  <c r="F40" i="3"/>
  <c r="F92" i="3" s="1"/>
  <c r="E40" i="3"/>
  <c r="E92" i="3" s="1"/>
  <c r="FA78" i="1"/>
  <c r="EZ78" i="1"/>
  <c r="EY78" i="1"/>
  <c r="EX78" i="1"/>
  <c r="EW78" i="1"/>
  <c r="EV78" i="1"/>
  <c r="EU78" i="1"/>
  <c r="ET78" i="1"/>
  <c r="ES78" i="1"/>
  <c r="ER78" i="1"/>
  <c r="EQ78" i="1"/>
  <c r="EP78" i="1"/>
  <c r="EO78" i="1"/>
  <c r="EH78" i="1"/>
  <c r="EG78" i="1"/>
  <c r="EF78" i="1"/>
  <c r="EE78" i="1"/>
  <c r="EC78" i="1"/>
  <c r="EB78" i="1"/>
  <c r="DP78" i="1"/>
  <c r="DO78" i="1"/>
  <c r="DN78" i="1"/>
  <c r="DM78" i="1"/>
  <c r="DL78" i="1"/>
  <c r="DK78" i="1"/>
  <c r="DJ78" i="1"/>
  <c r="DI78" i="1"/>
  <c r="DH78" i="1"/>
  <c r="DG78" i="1"/>
  <c r="DF78" i="1"/>
  <c r="DE78" i="1"/>
  <c r="DA78" i="1"/>
  <c r="CZ78" i="1"/>
  <c r="CW78" i="1"/>
  <c r="CV78" i="1"/>
  <c r="CU78" i="1"/>
  <c r="CS78" i="1"/>
  <c r="CR78" i="1"/>
  <c r="CP78" i="1"/>
  <c r="CO78" i="1"/>
  <c r="CM78" i="1"/>
  <c r="CL78" i="1"/>
  <c r="CJ78" i="1"/>
  <c r="CI78" i="1"/>
  <c r="CG78" i="1"/>
  <c r="CF78" i="1"/>
  <c r="BV78" i="1"/>
  <c r="BU78" i="1"/>
  <c r="BT78" i="1"/>
  <c r="BS78" i="1"/>
  <c r="BR78" i="1"/>
  <c r="BQ78" i="1"/>
  <c r="BP78" i="1"/>
  <c r="BO78" i="1"/>
  <c r="BN78" i="1"/>
  <c r="BM78" i="1"/>
  <c r="BG78" i="1"/>
  <c r="BF78" i="1"/>
  <c r="BE78" i="1"/>
  <c r="BD78" i="1"/>
  <c r="BC78" i="1"/>
  <c r="BB78" i="1"/>
  <c r="BA78" i="1"/>
  <c r="AZ78" i="1"/>
  <c r="AY78" i="1"/>
  <c r="AX78" i="1"/>
  <c r="AW78" i="1"/>
  <c r="AR78" i="1"/>
  <c r="AP78" i="1"/>
  <c r="AM78" i="1"/>
  <c r="AJ78" i="1"/>
  <c r="AH78" i="1"/>
  <c r="AG78" i="1"/>
  <c r="AE78" i="1"/>
  <c r="AD78" i="1"/>
  <c r="AC78" i="1"/>
  <c r="X78" i="1"/>
  <c r="W78" i="1"/>
  <c r="V78" i="1"/>
  <c r="R78" i="1"/>
  <c r="P78" i="1"/>
  <c r="N78" i="1"/>
  <c r="L78" i="1"/>
  <c r="J78" i="1"/>
  <c r="H78" i="1"/>
  <c r="FQ40" i="1"/>
  <c r="FP40" i="1"/>
  <c r="FO40" i="1"/>
  <c r="EZ40" i="1"/>
  <c r="EY40" i="1"/>
  <c r="EX40" i="1"/>
  <c r="EW40" i="1"/>
  <c r="EV40" i="1"/>
  <c r="EU40" i="1"/>
  <c r="ET40" i="1"/>
  <c r="ES40" i="1"/>
  <c r="ER40" i="1"/>
  <c r="EQ40" i="1"/>
  <c r="EP40" i="1"/>
  <c r="EO40" i="1"/>
  <c r="EM40" i="1"/>
  <c r="EH40" i="1"/>
  <c r="EG40" i="1"/>
  <c r="EF40" i="1"/>
  <c r="EE40" i="1"/>
  <c r="EC40" i="1"/>
  <c r="EC92" i="1" s="1"/>
  <c r="EB40" i="1"/>
  <c r="DP40" i="1"/>
  <c r="DO40" i="1"/>
  <c r="DN40" i="1"/>
  <c r="DN92" i="1" s="1"/>
  <c r="DM40" i="1"/>
  <c r="DL40" i="1"/>
  <c r="DK40" i="1"/>
  <c r="DJ40" i="1"/>
  <c r="DI40" i="1"/>
  <c r="DI92" i="1" s="1"/>
  <c r="DH40" i="1"/>
  <c r="DH92" i="1" s="1"/>
  <c r="DG40" i="1"/>
  <c r="DF40" i="1"/>
  <c r="DF92" i="1" s="1"/>
  <c r="DE40" i="1"/>
  <c r="DB40" i="1"/>
  <c r="DA40" i="1"/>
  <c r="CZ40" i="1"/>
  <c r="CZ92" i="1" s="1"/>
  <c r="CW40" i="1"/>
  <c r="CV40" i="1"/>
  <c r="CV92" i="1" s="1"/>
  <c r="CU40" i="1"/>
  <c r="CS40" i="1"/>
  <c r="CR40" i="1"/>
  <c r="CP40" i="1"/>
  <c r="CO40" i="1"/>
  <c r="CM40" i="1"/>
  <c r="CL40" i="1"/>
  <c r="CJ40" i="1"/>
  <c r="CJ92" i="1" s="1"/>
  <c r="CI40" i="1"/>
  <c r="CG40" i="1"/>
  <c r="CF40" i="1"/>
  <c r="BV40" i="1"/>
  <c r="BU40" i="1"/>
  <c r="BT40" i="1"/>
  <c r="BS40" i="1"/>
  <c r="BR40" i="1"/>
  <c r="BR92" i="1" s="1"/>
  <c r="BQ40" i="1"/>
  <c r="BP40" i="1"/>
  <c r="BO40" i="1"/>
  <c r="BN40" i="1"/>
  <c r="BM40" i="1"/>
  <c r="BG40" i="1"/>
  <c r="BF40" i="1"/>
  <c r="BE40" i="1"/>
  <c r="BE92" i="1" s="1"/>
  <c r="BD40" i="1"/>
  <c r="BC40" i="1"/>
  <c r="BB40" i="1"/>
  <c r="BA40" i="1"/>
  <c r="AZ40" i="1"/>
  <c r="AY40" i="1"/>
  <c r="AX40" i="1"/>
  <c r="AW40" i="1"/>
  <c r="AW92" i="1" s="1"/>
  <c r="AR40" i="1"/>
  <c r="AP40" i="1"/>
  <c r="AM40" i="1"/>
  <c r="AJ40" i="1"/>
  <c r="AH40" i="1"/>
  <c r="AG40" i="1"/>
  <c r="AE40" i="1"/>
  <c r="AE92" i="1" s="1"/>
  <c r="AD40" i="1"/>
  <c r="AD92" i="1" s="1"/>
  <c r="AC40" i="1"/>
  <c r="X40" i="1"/>
  <c r="W40" i="1"/>
  <c r="V40" i="1"/>
  <c r="R40" i="1"/>
  <c r="P40" i="1"/>
  <c r="N40" i="1"/>
  <c r="N92" i="1" s="1"/>
  <c r="L40" i="1"/>
  <c r="L92" i="1" s="1"/>
  <c r="J40" i="1"/>
  <c r="H40" i="1"/>
  <c r="F40" i="1"/>
  <c r="F78" i="1"/>
  <c r="E40" i="1"/>
  <c r="E91" i="1"/>
  <c r="E87" i="1"/>
  <c r="E84" i="1"/>
  <c r="G84" i="1" s="1"/>
  <c r="E82" i="1"/>
  <c r="E78" i="1"/>
  <c r="G78" i="1" s="1"/>
  <c r="J82" i="4" l="1"/>
  <c r="AT87" i="4"/>
  <c r="DG91" i="4"/>
  <c r="AX87" i="4"/>
  <c r="DI87" i="4"/>
  <c r="AZ87" i="4"/>
  <c r="G91" i="4"/>
  <c r="J91" i="4"/>
  <c r="AQ91" i="4"/>
  <c r="K92" i="4"/>
  <c r="S92" i="4"/>
  <c r="AR92" i="4"/>
  <c r="BF92" i="4"/>
  <c r="BN92" i="4"/>
  <c r="BV92" i="4"/>
  <c r="I87" i="4"/>
  <c r="CF87" i="4"/>
  <c r="DE92" i="4"/>
  <c r="CN87" i="4"/>
  <c r="CG87" i="4"/>
  <c r="AS91" i="4"/>
  <c r="AD91" i="4"/>
  <c r="AB87" i="4"/>
  <c r="DA87" i="4"/>
  <c r="CY91" i="4"/>
  <c r="CS91" i="4"/>
  <c r="AD87" i="4"/>
  <c r="AO87" i="4"/>
  <c r="CE87" i="4"/>
  <c r="CM87" i="4"/>
  <c r="CU87" i="4"/>
  <c r="Q92" i="4"/>
  <c r="CV87" i="4"/>
  <c r="DD87" i="4"/>
  <c r="CO87" i="4"/>
  <c r="CW87" i="4"/>
  <c r="CP87" i="4"/>
  <c r="CX87" i="4"/>
  <c r="AV91" i="4"/>
  <c r="AJ87" i="4"/>
  <c r="CH87" i="4"/>
  <c r="CK87" i="4"/>
  <c r="CS87" i="4"/>
  <c r="AN92" i="4"/>
  <c r="BD92" i="4"/>
  <c r="BL92" i="4"/>
  <c r="BT92" i="4"/>
  <c r="CB92" i="4"/>
  <c r="AF87" i="4"/>
  <c r="H92" i="4"/>
  <c r="R92" i="4"/>
  <c r="AP92" i="4"/>
  <c r="BE92" i="4"/>
  <c r="BM92" i="4"/>
  <c r="BU92" i="4"/>
  <c r="CC92" i="4"/>
  <c r="J87" i="4"/>
  <c r="DC87" i="4"/>
  <c r="Y91" i="4"/>
  <c r="CH91" i="4"/>
  <c r="L92" i="4"/>
  <c r="T92" i="4"/>
  <c r="AU92" i="4"/>
  <c r="BG92" i="4"/>
  <c r="BO92" i="4"/>
  <c r="BW92" i="4"/>
  <c r="DF92" i="4"/>
  <c r="AT82" i="4"/>
  <c r="AO91" i="4"/>
  <c r="Z91" i="4"/>
  <c r="AH91" i="4"/>
  <c r="AX91" i="4"/>
  <c r="DA91" i="4"/>
  <c r="M92" i="4"/>
  <c r="U92" i="4"/>
  <c r="AW92" i="4"/>
  <c r="BH92" i="4"/>
  <c r="BP92" i="4"/>
  <c r="BX92" i="4"/>
  <c r="AG91" i="4"/>
  <c r="AI91" i="4"/>
  <c r="AS87" i="4"/>
  <c r="CK91" i="4"/>
  <c r="AM91" i="4"/>
  <c r="F92" i="4"/>
  <c r="DH92" i="4"/>
  <c r="Y87" i="4"/>
  <c r="AG87" i="4"/>
  <c r="DG87" i="4"/>
  <c r="N92" i="4"/>
  <c r="V92" i="4"/>
  <c r="AY92" i="4"/>
  <c r="BI92" i="4"/>
  <c r="BQ92" i="4"/>
  <c r="BY92" i="4"/>
  <c r="CI87" i="4"/>
  <c r="CQ87" i="4"/>
  <c r="CY87" i="4"/>
  <c r="O92" i="4"/>
  <c r="W92" i="4"/>
  <c r="BB92" i="4"/>
  <c r="BJ92" i="4"/>
  <c r="BR92" i="4"/>
  <c r="BZ92" i="4"/>
  <c r="BA82" i="4"/>
  <c r="AA87" i="4"/>
  <c r="AI87" i="4"/>
  <c r="CJ87" i="4"/>
  <c r="CR87" i="4"/>
  <c r="CZ87" i="4"/>
  <c r="E92" i="4"/>
  <c r="P92" i="4"/>
  <c r="AL92" i="4"/>
  <c r="BC92" i="4"/>
  <c r="BK92" i="4"/>
  <c r="BS92" i="4"/>
  <c r="CA92" i="4"/>
  <c r="CD91" i="4"/>
  <c r="AZ91" i="4"/>
  <c r="CP91" i="4"/>
  <c r="CX91" i="4"/>
  <c r="AC87" i="4"/>
  <c r="AM87" i="4"/>
  <c r="CD87" i="4"/>
  <c r="CL87" i="4"/>
  <c r="CT87" i="4"/>
  <c r="DB87" i="4"/>
  <c r="BA91" i="4"/>
  <c r="AH87" i="4"/>
  <c r="Z87" i="4"/>
  <c r="BA87" i="4"/>
  <c r="CE91" i="4"/>
  <c r="G87" i="4"/>
  <c r="X87" i="4"/>
  <c r="AV87" i="4"/>
  <c r="AE87" i="4"/>
  <c r="AA91" i="4"/>
  <c r="AE91" i="4"/>
  <c r="CF91" i="4"/>
  <c r="CN91" i="4"/>
  <c r="CV91" i="4"/>
  <c r="DD91" i="4"/>
  <c r="CM91" i="4"/>
  <c r="CG91" i="4"/>
  <c r="CO91" i="4"/>
  <c r="CW91" i="4"/>
  <c r="CL91" i="4"/>
  <c r="AQ87" i="4"/>
  <c r="AA91" i="2"/>
  <c r="CA91" i="2"/>
  <c r="DH92" i="2"/>
  <c r="F92" i="2"/>
  <c r="R92" i="2"/>
  <c r="CV87" i="2"/>
  <c r="AB91" i="2"/>
  <c r="EH91" i="2"/>
  <c r="EB92" i="2"/>
  <c r="AD91" i="2"/>
  <c r="H87" i="2"/>
  <c r="CQ87" i="2"/>
  <c r="W91" i="2"/>
  <c r="DK92" i="2"/>
  <c r="N92" i="2"/>
  <c r="AE92" i="2"/>
  <c r="AM92" i="2"/>
  <c r="BE92" i="2"/>
  <c r="BW92" i="2"/>
  <c r="CK92" i="2"/>
  <c r="DE92" i="2"/>
  <c r="EL92" i="2"/>
  <c r="ET92" i="2"/>
  <c r="DA92" i="2"/>
  <c r="P92" i="2"/>
  <c r="I87" i="2"/>
  <c r="AS87" i="2"/>
  <c r="BH87" i="2"/>
  <c r="CR87" i="2"/>
  <c r="CZ87" i="2"/>
  <c r="EY87" i="2"/>
  <c r="ER92" i="2"/>
  <c r="AF92" i="2"/>
  <c r="AN92" i="2"/>
  <c r="BL92" i="2"/>
  <c r="BX92" i="2"/>
  <c r="CL92" i="2"/>
  <c r="DF92" i="2"/>
  <c r="DW92" i="2"/>
  <c r="EM92" i="2"/>
  <c r="Z87" i="2"/>
  <c r="AC87" i="2"/>
  <c r="AT87" i="2"/>
  <c r="BI87" i="2"/>
  <c r="CA87" i="2"/>
  <c r="CS87" i="2"/>
  <c r="DV87" i="2"/>
  <c r="EJ87" i="2" s="1"/>
  <c r="EZ87" i="2"/>
  <c r="Y91" i="2"/>
  <c r="CE91" i="2"/>
  <c r="DO91" i="2"/>
  <c r="EX91" i="2"/>
  <c r="DC92" i="2"/>
  <c r="V91" i="2"/>
  <c r="AG92" i="2"/>
  <c r="AY92" i="2"/>
  <c r="BM92" i="2"/>
  <c r="BO92" i="2" s="1"/>
  <c r="BY92" i="2"/>
  <c r="CM92" i="2"/>
  <c r="AU87" i="2"/>
  <c r="CT87" i="2"/>
  <c r="H91" i="2"/>
  <c r="Z91" i="2"/>
  <c r="BF91" i="2"/>
  <c r="DP91" i="2"/>
  <c r="E92" i="2"/>
  <c r="Q92" i="2"/>
  <c r="AH92" i="2"/>
  <c r="AZ92" i="2"/>
  <c r="CN92" i="2"/>
  <c r="DY92" i="2"/>
  <c r="EO92" i="2"/>
  <c r="W87" i="2"/>
  <c r="AV87" i="2"/>
  <c r="BK87" i="2"/>
  <c r="CC87" i="2"/>
  <c r="CU87" i="2"/>
  <c r="CV91" i="2"/>
  <c r="I91" i="2"/>
  <c r="BH91" i="2"/>
  <c r="BZ91" i="2"/>
  <c r="DR91" i="2"/>
  <c r="EW91" i="2"/>
  <c r="AI92" i="2"/>
  <c r="BA92" i="2"/>
  <c r="BS92" i="2"/>
  <c r="CG92" i="2"/>
  <c r="CO92" i="2"/>
  <c r="DI92" i="2"/>
  <c r="X87" i="2"/>
  <c r="AO87" i="2"/>
  <c r="AW87" i="2"/>
  <c r="CD87" i="2"/>
  <c r="EU87" i="2"/>
  <c r="CD91" i="2"/>
  <c r="EI91" i="2"/>
  <c r="G92" i="2"/>
  <c r="S92" i="2"/>
  <c r="AJ92" i="2"/>
  <c r="BB92" i="2"/>
  <c r="BT92" i="2"/>
  <c r="CH92" i="2"/>
  <c r="CP92" i="2"/>
  <c r="DZ92" i="2"/>
  <c r="EP92" i="2"/>
  <c r="Y87" i="2"/>
  <c r="L92" i="2"/>
  <c r="T92" i="2"/>
  <c r="AK92" i="2"/>
  <c r="BC92" i="2"/>
  <c r="BU92" i="2"/>
  <c r="CI92" i="2"/>
  <c r="BF87" i="2"/>
  <c r="CX87" i="2"/>
  <c r="EW87" i="2"/>
  <c r="M92" i="2"/>
  <c r="U92" i="2"/>
  <c r="AL92" i="2"/>
  <c r="BD92" i="2"/>
  <c r="BV92" i="2"/>
  <c r="CJ92" i="2"/>
  <c r="DD92" i="2"/>
  <c r="DL92" i="2"/>
  <c r="EC92" i="2"/>
  <c r="ES92" i="2"/>
  <c r="AA87" i="2"/>
  <c r="BG87" i="2"/>
  <c r="CY87" i="2"/>
  <c r="DN87" i="2"/>
  <c r="BG91" i="2"/>
  <c r="EU91" i="2"/>
  <c r="DG92" i="2"/>
  <c r="DX92" i="2"/>
  <c r="EN92" i="2"/>
  <c r="V87" i="2"/>
  <c r="AD87" i="2"/>
  <c r="BJ87" i="2"/>
  <c r="CB87" i="2"/>
  <c r="EV91" i="2"/>
  <c r="EH87" i="2"/>
  <c r="BP92" i="2"/>
  <c r="BR92" i="2" s="1"/>
  <c r="CF92" i="2"/>
  <c r="DB92" i="2"/>
  <c r="BJ91" i="2"/>
  <c r="AO91" i="2"/>
  <c r="EZ91" i="2"/>
  <c r="BQ91" i="2"/>
  <c r="CQ91" i="2"/>
  <c r="CX91" i="2"/>
  <c r="EY91" i="2"/>
  <c r="EK91" i="1"/>
  <c r="DQ91" i="1"/>
  <c r="DY91" i="1"/>
  <c r="BI91" i="1"/>
  <c r="DR91" i="1"/>
  <c r="DZ91" i="1"/>
  <c r="EF92" i="1"/>
  <c r="DS91" i="1"/>
  <c r="AF91" i="1"/>
  <c r="BK91" i="1"/>
  <c r="CY91" i="1"/>
  <c r="DT91" i="1"/>
  <c r="EK87" i="1"/>
  <c r="BL91" i="1"/>
  <c r="DU91" i="1"/>
  <c r="J92" i="1"/>
  <c r="AC92" i="1"/>
  <c r="AR92" i="1"/>
  <c r="BD92" i="1"/>
  <c r="BQ92" i="1"/>
  <c r="CI92" i="1"/>
  <c r="CU92" i="1"/>
  <c r="DG92" i="1"/>
  <c r="DO92" i="1"/>
  <c r="DZ92" i="1" s="1"/>
  <c r="FB78" i="1"/>
  <c r="DV91" i="1"/>
  <c r="EI91" i="1"/>
  <c r="K87" i="3"/>
  <c r="AV87" i="3"/>
  <c r="BM87" i="3"/>
  <c r="BO91" i="3"/>
  <c r="DD91" i="3"/>
  <c r="BB92" i="3"/>
  <c r="CA92" i="3"/>
  <c r="CI92" i="3"/>
  <c r="DH92" i="3"/>
  <c r="DP92" i="3"/>
  <c r="EL92" i="3"/>
  <c r="EZ92" i="3"/>
  <c r="FM92" i="3"/>
  <c r="GC92" i="3"/>
  <c r="BO87" i="3"/>
  <c r="FH87" i="3"/>
  <c r="FU87" i="3"/>
  <c r="BI91" i="3"/>
  <c r="BQ91" i="3"/>
  <c r="EX91" i="3"/>
  <c r="CB92" i="3"/>
  <c r="CJ92" i="3"/>
  <c r="FS92" i="3"/>
  <c r="BN87" i="3"/>
  <c r="BJ91" i="3"/>
  <c r="EY91" i="3"/>
  <c r="BI87" i="3"/>
  <c r="BQ87" i="3"/>
  <c r="EY87" i="3"/>
  <c r="FL87" i="3"/>
  <c r="FX87" i="3"/>
  <c r="G91" i="3"/>
  <c r="BK91" i="3"/>
  <c r="EN91" i="3"/>
  <c r="BJ87" i="3"/>
  <c r="I91" i="3"/>
  <c r="BL91" i="3"/>
  <c r="BK87" i="3"/>
  <c r="BM91" i="3"/>
  <c r="EC92" i="3"/>
  <c r="AQ92" i="3"/>
  <c r="GD87" i="3"/>
  <c r="J92" i="3"/>
  <c r="X92" i="3"/>
  <c r="AR92" i="3"/>
  <c r="BD92" i="3"/>
  <c r="CC92" i="3"/>
  <c r="CW92" i="3"/>
  <c r="DJ92" i="3"/>
  <c r="ED92" i="3"/>
  <c r="EP92" i="3"/>
  <c r="FC92" i="3"/>
  <c r="FP92" i="3"/>
  <c r="M87" i="3"/>
  <c r="AW87" i="3"/>
  <c r="DV87" i="3"/>
  <c r="Q91" i="3"/>
  <c r="BP91" i="3"/>
  <c r="DE91" i="3"/>
  <c r="FH91" i="3"/>
  <c r="FU91" i="3"/>
  <c r="W92" i="3"/>
  <c r="FE78" i="3"/>
  <c r="L92" i="3"/>
  <c r="Y92" i="3"/>
  <c r="AS92" i="3"/>
  <c r="BE92" i="3"/>
  <c r="CD92" i="3"/>
  <c r="CX92" i="3"/>
  <c r="DK92" i="3"/>
  <c r="EE92" i="3"/>
  <c r="EQ92" i="3"/>
  <c r="FD92" i="3"/>
  <c r="FQ92" i="3"/>
  <c r="FT92" i="3"/>
  <c r="AL87" i="3"/>
  <c r="AX87" i="3"/>
  <c r="DW87" i="3"/>
  <c r="H92" i="3"/>
  <c r="BC92" i="3"/>
  <c r="N92" i="3"/>
  <c r="AG92" i="3"/>
  <c r="AT92" i="3"/>
  <c r="BF92" i="3"/>
  <c r="CE92" i="3"/>
  <c r="CY92" i="3"/>
  <c r="DL92" i="3"/>
  <c r="EG92" i="3"/>
  <c r="ER92" i="3"/>
  <c r="FF92" i="3"/>
  <c r="FW92" i="3"/>
  <c r="Q87" i="3"/>
  <c r="AM87" i="3"/>
  <c r="BP87" i="3"/>
  <c r="DX87" i="3"/>
  <c r="EX87" i="3"/>
  <c r="AO91" i="3"/>
  <c r="CR91" i="3"/>
  <c r="DY91" i="3"/>
  <c r="FL91" i="3"/>
  <c r="AN87" i="3"/>
  <c r="EF87" i="3"/>
  <c r="FR87" i="3"/>
  <c r="DY87" i="3"/>
  <c r="T92" i="3"/>
  <c r="AI92" i="3"/>
  <c r="AZ92" i="3"/>
  <c r="BH92" i="3"/>
  <c r="AO87" i="3"/>
  <c r="DR87" i="3"/>
  <c r="DZ87" i="3"/>
  <c r="EN87" i="3"/>
  <c r="AU91" i="3"/>
  <c r="CL91" i="3"/>
  <c r="CT91" i="3"/>
  <c r="DS91" i="3"/>
  <c r="EA91" i="3"/>
  <c r="EO91" i="3"/>
  <c r="FB91" i="3"/>
  <c r="FO91" i="3"/>
  <c r="GA91" i="3"/>
  <c r="FE87" i="3"/>
  <c r="DT87" i="3"/>
  <c r="U92" i="3"/>
  <c r="AJ92" i="3"/>
  <c r="BA92" i="3"/>
  <c r="BZ92" i="3"/>
  <c r="CH92" i="3"/>
  <c r="DG92" i="3"/>
  <c r="DO92" i="3"/>
  <c r="EK92" i="3"/>
  <c r="EW92" i="3"/>
  <c r="FJ92" i="3"/>
  <c r="GB92" i="3"/>
  <c r="AP87" i="3"/>
  <c r="DS87" i="3"/>
  <c r="EA87" i="3"/>
  <c r="EO87" i="3"/>
  <c r="K91" i="3"/>
  <c r="AV91" i="3"/>
  <c r="CM91" i="3"/>
  <c r="DB91" i="3"/>
  <c r="DT91" i="3"/>
  <c r="GD91" i="3"/>
  <c r="R87" i="3"/>
  <c r="M91" i="3"/>
  <c r="DU87" i="3"/>
  <c r="DB87" i="3"/>
  <c r="EV92" i="1"/>
  <c r="FJ78" i="1"/>
  <c r="FH82" i="1"/>
  <c r="S87" i="1"/>
  <c r="AI87" i="1"/>
  <c r="AZ92" i="1"/>
  <c r="CD87" i="1"/>
  <c r="T91" i="1"/>
  <c r="BW91" i="1"/>
  <c r="CE91" i="1"/>
  <c r="CQ91" i="1"/>
  <c r="EJ91" i="1"/>
  <c r="FF91" i="1"/>
  <c r="FN91" i="1"/>
  <c r="DP92" i="1"/>
  <c r="FK78" i="1"/>
  <c r="FI82" i="1"/>
  <c r="T87" i="1"/>
  <c r="AX92" i="1"/>
  <c r="BF92" i="1"/>
  <c r="BS92" i="1"/>
  <c r="CL92" i="1"/>
  <c r="CW92" i="1"/>
  <c r="EP92" i="1"/>
  <c r="EX92" i="1"/>
  <c r="FB82" i="1"/>
  <c r="FJ82" i="1"/>
  <c r="BI87" i="1"/>
  <c r="DT87" i="1"/>
  <c r="EL91" i="1"/>
  <c r="FR91" i="1"/>
  <c r="P92" i="1"/>
  <c r="AG92" i="1"/>
  <c r="BG92" i="1"/>
  <c r="BT92" i="1"/>
  <c r="CM92" i="1"/>
  <c r="DJ92" i="1"/>
  <c r="FC82" i="1"/>
  <c r="FK82" i="1"/>
  <c r="K91" i="1"/>
  <c r="EN91" i="1"/>
  <c r="AL40" i="1"/>
  <c r="DA92" i="1"/>
  <c r="DK92" i="1"/>
  <c r="EE92" i="1"/>
  <c r="ER92" i="1"/>
  <c r="EZ92" i="1"/>
  <c r="FD82" i="1"/>
  <c r="FL82" i="1"/>
  <c r="CX91" i="1"/>
  <c r="DL92" i="1"/>
  <c r="M87" i="1"/>
  <c r="CA91" i="1"/>
  <c r="F92" i="1"/>
  <c r="W92" i="1"/>
  <c r="AM92" i="1"/>
  <c r="BB92" i="1"/>
  <c r="BO92" i="1"/>
  <c r="CF92" i="1"/>
  <c r="CR92" i="1"/>
  <c r="EG92" i="1"/>
  <c r="O87" i="1"/>
  <c r="AF87" i="1"/>
  <c r="FG87" i="1"/>
  <c r="Q91" i="1"/>
  <c r="CN91" i="1"/>
  <c r="ED91" i="1"/>
  <c r="EO92" i="1"/>
  <c r="EW92" i="1"/>
  <c r="FC78" i="1"/>
  <c r="AL87" i="1"/>
  <c r="CX87" i="1"/>
  <c r="DS87" i="1"/>
  <c r="EA87" i="1"/>
  <c r="FB87" i="1"/>
  <c r="FJ87" i="1"/>
  <c r="G91" i="1"/>
  <c r="Z91" i="1"/>
  <c r="AS91" i="1"/>
  <c r="BX91" i="1"/>
  <c r="CT91" i="1"/>
  <c r="DX91" i="1"/>
  <c r="FG91" i="1"/>
  <c r="FG82" i="1"/>
  <c r="FD78" i="1"/>
  <c r="FL78" i="1"/>
  <c r="G87" i="1"/>
  <c r="BX87" i="1"/>
  <c r="CY87" i="1"/>
  <c r="FH87" i="1"/>
  <c r="FC87" i="1"/>
  <c r="FK87" i="1"/>
  <c r="I91" i="1"/>
  <c r="AA91" i="1"/>
  <c r="BH91" i="1"/>
  <c r="FH91" i="1"/>
  <c r="AY92" i="1"/>
  <c r="FD40" i="1"/>
  <c r="FL40" i="1"/>
  <c r="FE78" i="1"/>
  <c r="FM78" i="1"/>
  <c r="I87" i="1"/>
  <c r="BY87" i="1"/>
  <c r="DU87" i="1"/>
  <c r="FD87" i="1"/>
  <c r="FL87" i="1"/>
  <c r="FI91" i="1"/>
  <c r="FI40" i="1"/>
  <c r="R92" i="1"/>
  <c r="FF78" i="1"/>
  <c r="FN78" i="1"/>
  <c r="K87" i="1"/>
  <c r="U87" i="1"/>
  <c r="AS87" i="1"/>
  <c r="BZ87" i="1"/>
  <c r="DC87" i="1"/>
  <c r="DV87" i="1"/>
  <c r="FE87" i="1"/>
  <c r="FM87" i="1"/>
  <c r="M91" i="1"/>
  <c r="CK91" i="1"/>
  <c r="EA91" i="1"/>
  <c r="FB91" i="1"/>
  <c r="FJ91" i="1"/>
  <c r="V92" i="1"/>
  <c r="FF40" i="1"/>
  <c r="AL78" i="1"/>
  <c r="FG78" i="1"/>
  <c r="CA87" i="1"/>
  <c r="DD87" i="1"/>
  <c r="DW87" i="1"/>
  <c r="FF87" i="1"/>
  <c r="FN87" i="1"/>
  <c r="O91" i="1"/>
  <c r="CB91" i="1"/>
  <c r="FC91" i="1"/>
  <c r="FK91" i="1"/>
  <c r="DE92" i="1"/>
  <c r="DM92" i="1"/>
  <c r="FG40" i="1"/>
  <c r="AJ92" i="1"/>
  <c r="BA92" i="1"/>
  <c r="BN92" i="1"/>
  <c r="BV92" i="1"/>
  <c r="CP92" i="1"/>
  <c r="FH78" i="1"/>
  <c r="DX87" i="1"/>
  <c r="CC91" i="1"/>
  <c r="FD91" i="1"/>
  <c r="FL91" i="1"/>
  <c r="H92" i="1"/>
  <c r="X92" i="1"/>
  <c r="AP92" i="1"/>
  <c r="BC92" i="1"/>
  <c r="BP92" i="1"/>
  <c r="CG92" i="1"/>
  <c r="CS92" i="1"/>
  <c r="EH92" i="1"/>
  <c r="EU92" i="1"/>
  <c r="FI78" i="1"/>
  <c r="AL82" i="1"/>
  <c r="Q87" i="1"/>
  <c r="S91" i="1"/>
  <c r="CD91" i="1"/>
  <c r="FE91" i="1"/>
  <c r="FM91" i="1"/>
  <c r="CO92" i="1"/>
  <c r="EA92" i="1"/>
  <c r="CE87" i="1"/>
  <c r="G82" i="1"/>
  <c r="AK87" i="1"/>
  <c r="AH92" i="1"/>
  <c r="ES92" i="1"/>
  <c r="FK40" i="1"/>
  <c r="FC40" i="1"/>
  <c r="FJ40" i="1"/>
  <c r="FB40" i="1"/>
  <c r="BW87" i="1"/>
  <c r="BM92" i="1"/>
  <c r="ET92" i="1"/>
  <c r="BZ91" i="1"/>
  <c r="U91" i="1"/>
  <c r="CC87" i="1"/>
  <c r="EJ87" i="1"/>
  <c r="E92" i="1"/>
  <c r="FN82" i="1"/>
  <c r="FF82" i="1"/>
  <c r="FH40" i="1"/>
  <c r="BU92" i="1"/>
  <c r="EI87" i="1"/>
  <c r="EQ92" i="1"/>
  <c r="EY92" i="1"/>
  <c r="FM40" i="1"/>
  <c r="FE40" i="1"/>
  <c r="AL91" i="1"/>
  <c r="EM78" i="1"/>
  <c r="EM92" i="1" s="1"/>
  <c r="EI87" i="2"/>
  <c r="DV92" i="2"/>
  <c r="ED87" i="2"/>
  <c r="EE87" i="2"/>
  <c r="EF87" i="2"/>
  <c r="EG87" i="2"/>
  <c r="DC91" i="4"/>
  <c r="CU91" i="4"/>
  <c r="CR91" i="4"/>
  <c r="CJ91" i="4"/>
  <c r="DB91" i="4"/>
  <c r="CT91" i="4"/>
  <c r="CQ91" i="4"/>
  <c r="CI91" i="4"/>
  <c r="CZ91" i="4"/>
  <c r="I91" i="4"/>
  <c r="AF91" i="4"/>
  <c r="X91" i="4"/>
  <c r="AC91" i="4"/>
  <c r="AJ91" i="4"/>
  <c r="AB91" i="4"/>
  <c r="CT91" i="2"/>
  <c r="CS91" i="2"/>
  <c r="CZ91" i="2"/>
  <c r="CR91" i="2"/>
  <c r="CY91" i="2"/>
  <c r="AT91" i="2"/>
  <c r="AR91" i="2"/>
  <c r="AQ91" i="2"/>
  <c r="AP91" i="2"/>
  <c r="AW91" i="2"/>
  <c r="DF87" i="3"/>
  <c r="DE87" i="3"/>
  <c r="DC87" i="3"/>
  <c r="G92" i="1"/>
  <c r="K92" i="1" l="1"/>
  <c r="I92" i="1"/>
  <c r="M92" i="1"/>
  <c r="FK2" i="3" l="1"/>
  <c r="FK3" i="3"/>
  <c r="FK4" i="3"/>
  <c r="FK5" i="3"/>
  <c r="FK6" i="3"/>
  <c r="FK7" i="3"/>
  <c r="FK8" i="3"/>
  <c r="FK9" i="3"/>
  <c r="FK10" i="3"/>
  <c r="FK11" i="3"/>
  <c r="FK12" i="3"/>
  <c r="FK13" i="3"/>
  <c r="FK14" i="3"/>
  <c r="FK15" i="3"/>
  <c r="FK16" i="3"/>
  <c r="FK17" i="3"/>
  <c r="FK18" i="3"/>
  <c r="FK19" i="3"/>
  <c r="FK20" i="3"/>
  <c r="FK21" i="3"/>
  <c r="FK22" i="3"/>
  <c r="FK23" i="3"/>
  <c r="FK24" i="3"/>
  <c r="FK25" i="3"/>
  <c r="FK26" i="3"/>
  <c r="FK27" i="3"/>
  <c r="FK28" i="3"/>
  <c r="FK29" i="3"/>
  <c r="FK30" i="3"/>
  <c r="FK31" i="3"/>
  <c r="FK32" i="3"/>
  <c r="FK33" i="3"/>
  <c r="FK34" i="3"/>
  <c r="FK35" i="3"/>
  <c r="FK88" i="3"/>
  <c r="FK89" i="3"/>
  <c r="FK85" i="3"/>
  <c r="FK87" i="3" s="1"/>
  <c r="FK86" i="3"/>
  <c r="FK36" i="3"/>
  <c r="FK37" i="3"/>
  <c r="FK38" i="3"/>
  <c r="FK83" i="3"/>
  <c r="FK41" i="3"/>
  <c r="FK79" i="3"/>
  <c r="FK80" i="3"/>
  <c r="FK42" i="3"/>
  <c r="FK39" i="3"/>
  <c r="FK43" i="3"/>
  <c r="FK44" i="3"/>
  <c r="FK45" i="3"/>
  <c r="FK46" i="3"/>
  <c r="FK47" i="3"/>
  <c r="FK48" i="3"/>
  <c r="FK49" i="3"/>
  <c r="FK90" i="3"/>
  <c r="FK50" i="3"/>
  <c r="FK51" i="3"/>
  <c r="FK52" i="3"/>
  <c r="FK53" i="3"/>
  <c r="FK54" i="3"/>
  <c r="FK55" i="3"/>
  <c r="FK56" i="3"/>
  <c r="FK57" i="3"/>
  <c r="FK58" i="3"/>
  <c r="FK59" i="3"/>
  <c r="FK60" i="3"/>
  <c r="FK61" i="3"/>
  <c r="FK62" i="3"/>
  <c r="FK63" i="3"/>
  <c r="FK64" i="3"/>
  <c r="FK65" i="3"/>
  <c r="FK66" i="3"/>
  <c r="FK67" i="3"/>
  <c r="FK68" i="3"/>
  <c r="FK69" i="3"/>
  <c r="FK70" i="3"/>
  <c r="FK71" i="3"/>
  <c r="FK72" i="3"/>
  <c r="FK73" i="3"/>
  <c r="FK74" i="3"/>
  <c r="FK75" i="3"/>
  <c r="FK76" i="3"/>
  <c r="FK77" i="3"/>
  <c r="FK81" i="3"/>
  <c r="FK82" i="3"/>
  <c r="FK93" i="3"/>
  <c r="FK94" i="3"/>
  <c r="FK95" i="3"/>
  <c r="L39" i="5"/>
  <c r="L91" i="5"/>
  <c r="AM93" i="5"/>
  <c r="FF93" i="1"/>
  <c r="FG93" i="1"/>
  <c r="FH93" i="1"/>
  <c r="FI93" i="1"/>
  <c r="FJ93" i="1"/>
  <c r="FK93" i="1"/>
  <c r="FL93" i="1"/>
  <c r="FM93" i="1"/>
  <c r="FF94" i="1"/>
  <c r="FG94" i="1"/>
  <c r="FH94" i="1"/>
  <c r="FI94" i="1"/>
  <c r="FJ94" i="1"/>
  <c r="FK94" i="1"/>
  <c r="FL94" i="1"/>
  <c r="FM94" i="1"/>
  <c r="FN94" i="1"/>
  <c r="FF95" i="1"/>
  <c r="FG95" i="1"/>
  <c r="FH95" i="1"/>
  <c r="FI95" i="1"/>
  <c r="FJ95" i="1"/>
  <c r="FK95" i="1"/>
  <c r="FL95" i="1"/>
  <c r="FM95" i="1"/>
  <c r="FN95" i="1"/>
  <c r="FK78" i="3" l="1"/>
  <c r="FK91" i="3"/>
  <c r="FK40" i="3"/>
  <c r="FK92" i="3" s="1"/>
  <c r="BQ95" i="3"/>
  <c r="BP95" i="3"/>
  <c r="BO95" i="3"/>
  <c r="BN95" i="3"/>
  <c r="BM95" i="3"/>
  <c r="BL95" i="3"/>
  <c r="BK95" i="3"/>
  <c r="BJ95" i="3"/>
  <c r="BI95" i="3"/>
  <c r="BQ94" i="3"/>
  <c r="BP94" i="3"/>
  <c r="BO94" i="3"/>
  <c r="BN94" i="3"/>
  <c r="BM94" i="3"/>
  <c r="BL94" i="3"/>
  <c r="BK94" i="3"/>
  <c r="BJ94" i="3"/>
  <c r="BI94" i="3"/>
  <c r="BQ93" i="3"/>
  <c r="BP93" i="3"/>
  <c r="BO93" i="3"/>
  <c r="BN93" i="3"/>
  <c r="BM93" i="3"/>
  <c r="BL93" i="3"/>
  <c r="BK93" i="3"/>
  <c r="BJ93" i="3"/>
  <c r="BI93" i="3"/>
  <c r="BQ81" i="3"/>
  <c r="BP81" i="3"/>
  <c r="BO81" i="3"/>
  <c r="BN81" i="3"/>
  <c r="BM81" i="3"/>
  <c r="BL81" i="3"/>
  <c r="BK81" i="3"/>
  <c r="BJ81" i="3"/>
  <c r="BI81" i="3"/>
  <c r="BQ77" i="3"/>
  <c r="BP77" i="3"/>
  <c r="BO77" i="3"/>
  <c r="BN77" i="3"/>
  <c r="BM77" i="3"/>
  <c r="BL77" i="3"/>
  <c r="BK77" i="3"/>
  <c r="BJ77" i="3"/>
  <c r="BI77" i="3"/>
  <c r="BQ76" i="3"/>
  <c r="BP76" i="3"/>
  <c r="BO76" i="3"/>
  <c r="BN76" i="3"/>
  <c r="BM76" i="3"/>
  <c r="BL76" i="3"/>
  <c r="BK76" i="3"/>
  <c r="BJ76" i="3"/>
  <c r="BI76" i="3"/>
  <c r="BQ75" i="3"/>
  <c r="BP75" i="3"/>
  <c r="BO75" i="3"/>
  <c r="BN75" i="3"/>
  <c r="BM75" i="3"/>
  <c r="BL75" i="3"/>
  <c r="BK75" i="3"/>
  <c r="BJ75" i="3"/>
  <c r="BI75" i="3"/>
  <c r="BQ74" i="3"/>
  <c r="BP74" i="3"/>
  <c r="BO74" i="3"/>
  <c r="BN74" i="3"/>
  <c r="BM74" i="3"/>
  <c r="BL74" i="3"/>
  <c r="BK74" i="3"/>
  <c r="BJ74" i="3"/>
  <c r="BI74" i="3"/>
  <c r="BQ73" i="3"/>
  <c r="BP73" i="3"/>
  <c r="BO73" i="3"/>
  <c r="BN73" i="3"/>
  <c r="BM73" i="3"/>
  <c r="BL73" i="3"/>
  <c r="BK73" i="3"/>
  <c r="BJ73" i="3"/>
  <c r="BI73" i="3"/>
  <c r="BQ72" i="3"/>
  <c r="BP72" i="3"/>
  <c r="BO72" i="3"/>
  <c r="BN72" i="3"/>
  <c r="BM72" i="3"/>
  <c r="BL72" i="3"/>
  <c r="BK72" i="3"/>
  <c r="BJ72" i="3"/>
  <c r="BI72" i="3"/>
  <c r="BQ71" i="3"/>
  <c r="BP71" i="3"/>
  <c r="BO71" i="3"/>
  <c r="BN71" i="3"/>
  <c r="BM71" i="3"/>
  <c r="BL71" i="3"/>
  <c r="BK71" i="3"/>
  <c r="BJ71" i="3"/>
  <c r="BI71" i="3"/>
  <c r="BQ70" i="3"/>
  <c r="BP70" i="3"/>
  <c r="BO70" i="3"/>
  <c r="BN70" i="3"/>
  <c r="BM70" i="3"/>
  <c r="BL70" i="3"/>
  <c r="BK70" i="3"/>
  <c r="BJ70" i="3"/>
  <c r="BI70" i="3"/>
  <c r="BQ69" i="3"/>
  <c r="BP69" i="3"/>
  <c r="BO69" i="3"/>
  <c r="BN69" i="3"/>
  <c r="BM69" i="3"/>
  <c r="BL69" i="3"/>
  <c r="BK69" i="3"/>
  <c r="BJ69" i="3"/>
  <c r="BI69" i="3"/>
  <c r="BQ68" i="3"/>
  <c r="BP68" i="3"/>
  <c r="BO68" i="3"/>
  <c r="BN68" i="3"/>
  <c r="BM68" i="3"/>
  <c r="BL68" i="3"/>
  <c r="BK68" i="3"/>
  <c r="BJ68" i="3"/>
  <c r="BI68" i="3"/>
  <c r="BQ67" i="3"/>
  <c r="BP67" i="3"/>
  <c r="BO67" i="3"/>
  <c r="BN67" i="3"/>
  <c r="BM67" i="3"/>
  <c r="BL67" i="3"/>
  <c r="BK67" i="3"/>
  <c r="BJ67" i="3"/>
  <c r="BI67" i="3"/>
  <c r="BQ66" i="3"/>
  <c r="BP66" i="3"/>
  <c r="BO66" i="3"/>
  <c r="BN66" i="3"/>
  <c r="BM66" i="3"/>
  <c r="BL66" i="3"/>
  <c r="BK66" i="3"/>
  <c r="BJ66" i="3"/>
  <c r="BI66" i="3"/>
  <c r="BQ65" i="3"/>
  <c r="BP65" i="3"/>
  <c r="BO65" i="3"/>
  <c r="BN65" i="3"/>
  <c r="BM65" i="3"/>
  <c r="BL65" i="3"/>
  <c r="BK65" i="3"/>
  <c r="BJ65" i="3"/>
  <c r="BI65" i="3"/>
  <c r="BQ64" i="3"/>
  <c r="BP64" i="3"/>
  <c r="BO64" i="3"/>
  <c r="BN64" i="3"/>
  <c r="BM64" i="3"/>
  <c r="BL64" i="3"/>
  <c r="BK64" i="3"/>
  <c r="BJ64" i="3"/>
  <c r="BI64" i="3"/>
  <c r="BQ63" i="3"/>
  <c r="BP63" i="3"/>
  <c r="BO63" i="3"/>
  <c r="BN63" i="3"/>
  <c r="BM63" i="3"/>
  <c r="BL63" i="3"/>
  <c r="BK63" i="3"/>
  <c r="BJ63" i="3"/>
  <c r="BI63" i="3"/>
  <c r="BQ62" i="3"/>
  <c r="BP62" i="3"/>
  <c r="BO62" i="3"/>
  <c r="BN62" i="3"/>
  <c r="BM62" i="3"/>
  <c r="BL62" i="3"/>
  <c r="BK62" i="3"/>
  <c r="BJ62" i="3"/>
  <c r="BI62" i="3"/>
  <c r="BQ61" i="3"/>
  <c r="BP61" i="3"/>
  <c r="BO61" i="3"/>
  <c r="BN61" i="3"/>
  <c r="BM61" i="3"/>
  <c r="BL61" i="3"/>
  <c r="BK61" i="3"/>
  <c r="BJ61" i="3"/>
  <c r="BI61" i="3"/>
  <c r="BQ60" i="3"/>
  <c r="BP60" i="3"/>
  <c r="BO60" i="3"/>
  <c r="BN60" i="3"/>
  <c r="BM60" i="3"/>
  <c r="BL60" i="3"/>
  <c r="BK60" i="3"/>
  <c r="BJ60" i="3"/>
  <c r="BI60" i="3"/>
  <c r="BQ59" i="3"/>
  <c r="BP59" i="3"/>
  <c r="BO59" i="3"/>
  <c r="BN59" i="3"/>
  <c r="BM59" i="3"/>
  <c r="BL59" i="3"/>
  <c r="BK59" i="3"/>
  <c r="BJ59" i="3"/>
  <c r="BI59" i="3"/>
  <c r="BQ58" i="3"/>
  <c r="BP58" i="3"/>
  <c r="BO58" i="3"/>
  <c r="BN58" i="3"/>
  <c r="BM58" i="3"/>
  <c r="BL58" i="3"/>
  <c r="BK58" i="3"/>
  <c r="BJ58" i="3"/>
  <c r="BI58" i="3"/>
  <c r="BQ57" i="3"/>
  <c r="BP57" i="3"/>
  <c r="BO57" i="3"/>
  <c r="BN57" i="3"/>
  <c r="BM57" i="3"/>
  <c r="BL57" i="3"/>
  <c r="BK57" i="3"/>
  <c r="BJ57" i="3"/>
  <c r="BI57" i="3"/>
  <c r="BQ56" i="3"/>
  <c r="BP56" i="3"/>
  <c r="BO56" i="3"/>
  <c r="BN56" i="3"/>
  <c r="BM56" i="3"/>
  <c r="BL56" i="3"/>
  <c r="BK56" i="3"/>
  <c r="BJ56" i="3"/>
  <c r="BI56" i="3"/>
  <c r="BQ55" i="3"/>
  <c r="BP55" i="3"/>
  <c r="BO55" i="3"/>
  <c r="BN55" i="3"/>
  <c r="BM55" i="3"/>
  <c r="BL55" i="3"/>
  <c r="BK55" i="3"/>
  <c r="BJ55" i="3"/>
  <c r="BI55" i="3"/>
  <c r="BQ54" i="3"/>
  <c r="BP54" i="3"/>
  <c r="BO54" i="3"/>
  <c r="BN54" i="3"/>
  <c r="BM54" i="3"/>
  <c r="BL54" i="3"/>
  <c r="BK54" i="3"/>
  <c r="BJ54" i="3"/>
  <c r="BI54" i="3"/>
  <c r="BQ53" i="3"/>
  <c r="BP53" i="3"/>
  <c r="BO53" i="3"/>
  <c r="BN53" i="3"/>
  <c r="BM53" i="3"/>
  <c r="BL53" i="3"/>
  <c r="BK53" i="3"/>
  <c r="BJ53" i="3"/>
  <c r="BI53" i="3"/>
  <c r="BQ52" i="3"/>
  <c r="BP52" i="3"/>
  <c r="BO52" i="3"/>
  <c r="BN52" i="3"/>
  <c r="BM52" i="3"/>
  <c r="BL52" i="3"/>
  <c r="BK52" i="3"/>
  <c r="BJ52" i="3"/>
  <c r="BI52" i="3"/>
  <c r="BQ51" i="3"/>
  <c r="BP51" i="3"/>
  <c r="BO51" i="3"/>
  <c r="BN51" i="3"/>
  <c r="BM51" i="3"/>
  <c r="BL51" i="3"/>
  <c r="BK51" i="3"/>
  <c r="BJ51" i="3"/>
  <c r="BI51" i="3"/>
  <c r="BQ50" i="3"/>
  <c r="BP50" i="3"/>
  <c r="BO50" i="3"/>
  <c r="BN50" i="3"/>
  <c r="BM50" i="3"/>
  <c r="BL50" i="3"/>
  <c r="BK50" i="3"/>
  <c r="BJ50" i="3"/>
  <c r="BI50" i="3"/>
  <c r="BQ49" i="3"/>
  <c r="BP49" i="3"/>
  <c r="BO49" i="3"/>
  <c r="BN49" i="3"/>
  <c r="BM49" i="3"/>
  <c r="BL49" i="3"/>
  <c r="BK49" i="3"/>
  <c r="BJ49" i="3"/>
  <c r="BI49" i="3"/>
  <c r="BQ48" i="3"/>
  <c r="BP48" i="3"/>
  <c r="BO48" i="3"/>
  <c r="BN48" i="3"/>
  <c r="BM48" i="3"/>
  <c r="BL48" i="3"/>
  <c r="BK48" i="3"/>
  <c r="BJ48" i="3"/>
  <c r="BI48" i="3"/>
  <c r="BQ47" i="3"/>
  <c r="BP47" i="3"/>
  <c r="BO47" i="3"/>
  <c r="BN47" i="3"/>
  <c r="BM47" i="3"/>
  <c r="BL47" i="3"/>
  <c r="BK47" i="3"/>
  <c r="BJ47" i="3"/>
  <c r="BI47" i="3"/>
  <c r="BQ46" i="3"/>
  <c r="BP46" i="3"/>
  <c r="BO46" i="3"/>
  <c r="BN46" i="3"/>
  <c r="BM46" i="3"/>
  <c r="BL46" i="3"/>
  <c r="BK46" i="3"/>
  <c r="BJ46" i="3"/>
  <c r="BI46" i="3"/>
  <c r="BQ45" i="3"/>
  <c r="BP45" i="3"/>
  <c r="BO45" i="3"/>
  <c r="BN45" i="3"/>
  <c r="BM45" i="3"/>
  <c r="BL45" i="3"/>
  <c r="BK45" i="3"/>
  <c r="BJ45" i="3"/>
  <c r="BI45" i="3"/>
  <c r="BQ44" i="3"/>
  <c r="BP44" i="3"/>
  <c r="BO44" i="3"/>
  <c r="BN44" i="3"/>
  <c r="BM44" i="3"/>
  <c r="BL44" i="3"/>
  <c r="BK44" i="3"/>
  <c r="BJ44" i="3"/>
  <c r="BI44" i="3"/>
  <c r="BQ43" i="3"/>
  <c r="BP43" i="3"/>
  <c r="BO43" i="3"/>
  <c r="BN43" i="3"/>
  <c r="BM43" i="3"/>
  <c r="BL43" i="3"/>
  <c r="BK43" i="3"/>
  <c r="BJ43" i="3"/>
  <c r="BI43" i="3"/>
  <c r="BQ39" i="3"/>
  <c r="BP39" i="3"/>
  <c r="BO39" i="3"/>
  <c r="BN39" i="3"/>
  <c r="BM39" i="3"/>
  <c r="BL39" i="3"/>
  <c r="BK39" i="3"/>
  <c r="BJ39" i="3"/>
  <c r="BI39" i="3"/>
  <c r="BQ42" i="3"/>
  <c r="BP42" i="3"/>
  <c r="BO42" i="3"/>
  <c r="BN42" i="3"/>
  <c r="BM42" i="3"/>
  <c r="BL42" i="3"/>
  <c r="BK42" i="3"/>
  <c r="BJ42" i="3"/>
  <c r="BI42" i="3"/>
  <c r="BQ80" i="3"/>
  <c r="BP80" i="3"/>
  <c r="BO80" i="3"/>
  <c r="BN80" i="3"/>
  <c r="BM80" i="3"/>
  <c r="BL80" i="3"/>
  <c r="BK80" i="3"/>
  <c r="BJ80" i="3"/>
  <c r="BI80" i="3"/>
  <c r="BQ79" i="3"/>
  <c r="BP79" i="3"/>
  <c r="BO79" i="3"/>
  <c r="BN79" i="3"/>
  <c r="BM79" i="3"/>
  <c r="BL79" i="3"/>
  <c r="BK79" i="3"/>
  <c r="BJ79" i="3"/>
  <c r="BI79" i="3"/>
  <c r="BQ41" i="3"/>
  <c r="BP41" i="3"/>
  <c r="BO41" i="3"/>
  <c r="BN41" i="3"/>
  <c r="BM41" i="3"/>
  <c r="BL41" i="3"/>
  <c r="BK41" i="3"/>
  <c r="BJ41" i="3"/>
  <c r="BI41" i="3"/>
  <c r="BQ83" i="3"/>
  <c r="BP83" i="3"/>
  <c r="BO83" i="3"/>
  <c r="BN83" i="3"/>
  <c r="BM83" i="3"/>
  <c r="BL83" i="3"/>
  <c r="BK83" i="3"/>
  <c r="BJ83" i="3"/>
  <c r="BI83" i="3"/>
  <c r="BQ38" i="3"/>
  <c r="BP38" i="3"/>
  <c r="BO38" i="3"/>
  <c r="BN38" i="3"/>
  <c r="BM38" i="3"/>
  <c r="BL38" i="3"/>
  <c r="BK38" i="3"/>
  <c r="BJ38" i="3"/>
  <c r="BI38" i="3"/>
  <c r="BQ37" i="3"/>
  <c r="BP37" i="3"/>
  <c r="BO37" i="3"/>
  <c r="BN37" i="3"/>
  <c r="BM37" i="3"/>
  <c r="BL37" i="3"/>
  <c r="BK37" i="3"/>
  <c r="BJ37" i="3"/>
  <c r="BI37" i="3"/>
  <c r="BQ36" i="3"/>
  <c r="BP36" i="3"/>
  <c r="BO36" i="3"/>
  <c r="BN36" i="3"/>
  <c r="BM36" i="3"/>
  <c r="BL36" i="3"/>
  <c r="BK36" i="3"/>
  <c r="BJ36" i="3"/>
  <c r="BI36" i="3"/>
  <c r="BQ86" i="3"/>
  <c r="BP86" i="3"/>
  <c r="BO86" i="3"/>
  <c r="BN86" i="3"/>
  <c r="BM86" i="3"/>
  <c r="BL86" i="3"/>
  <c r="BK86" i="3"/>
  <c r="BJ86" i="3"/>
  <c r="BI86" i="3"/>
  <c r="BQ85" i="3"/>
  <c r="BP85" i="3"/>
  <c r="BO85" i="3"/>
  <c r="BN85" i="3"/>
  <c r="BM85" i="3"/>
  <c r="BL85" i="3"/>
  <c r="BK85" i="3"/>
  <c r="BJ85" i="3"/>
  <c r="BI85" i="3"/>
  <c r="BQ35" i="3"/>
  <c r="BP35" i="3"/>
  <c r="BO35" i="3"/>
  <c r="BN35" i="3"/>
  <c r="BM35" i="3"/>
  <c r="BL35" i="3"/>
  <c r="BK35" i="3"/>
  <c r="BJ35" i="3"/>
  <c r="BI35" i="3"/>
  <c r="BQ34" i="3"/>
  <c r="BP34" i="3"/>
  <c r="BO34" i="3"/>
  <c r="BN34" i="3"/>
  <c r="BM34" i="3"/>
  <c r="BL34" i="3"/>
  <c r="BK34" i="3"/>
  <c r="BJ34" i="3"/>
  <c r="BI34" i="3"/>
  <c r="BQ33" i="3"/>
  <c r="BP33" i="3"/>
  <c r="BO33" i="3"/>
  <c r="BN33" i="3"/>
  <c r="BM33" i="3"/>
  <c r="BL33" i="3"/>
  <c r="BK33" i="3"/>
  <c r="BJ33" i="3"/>
  <c r="BI33" i="3"/>
  <c r="BQ32" i="3"/>
  <c r="BP32" i="3"/>
  <c r="BO32" i="3"/>
  <c r="BN32" i="3"/>
  <c r="BM32" i="3"/>
  <c r="BL32" i="3"/>
  <c r="BK32" i="3"/>
  <c r="BJ32" i="3"/>
  <c r="BI32" i="3"/>
  <c r="BQ31" i="3"/>
  <c r="BP31" i="3"/>
  <c r="BO31" i="3"/>
  <c r="BN31" i="3"/>
  <c r="BM31" i="3"/>
  <c r="BL31" i="3"/>
  <c r="BK31" i="3"/>
  <c r="BJ31" i="3"/>
  <c r="BI31" i="3"/>
  <c r="BQ30" i="3"/>
  <c r="BP30" i="3"/>
  <c r="BO30" i="3"/>
  <c r="BN30" i="3"/>
  <c r="BM30" i="3"/>
  <c r="BL30" i="3"/>
  <c r="BK30" i="3"/>
  <c r="BJ30" i="3"/>
  <c r="BI30" i="3"/>
  <c r="BQ29" i="3"/>
  <c r="BP29" i="3"/>
  <c r="BO29" i="3"/>
  <c r="BN29" i="3"/>
  <c r="BM29" i="3"/>
  <c r="BL29" i="3"/>
  <c r="BK29" i="3"/>
  <c r="BJ29" i="3"/>
  <c r="BI29" i="3"/>
  <c r="BQ28" i="3"/>
  <c r="BP28" i="3"/>
  <c r="BO28" i="3"/>
  <c r="BN28" i="3"/>
  <c r="BM28" i="3"/>
  <c r="BL28" i="3"/>
  <c r="BK28" i="3"/>
  <c r="BJ28" i="3"/>
  <c r="BI28" i="3"/>
  <c r="BQ26" i="3"/>
  <c r="BP26" i="3"/>
  <c r="BO26" i="3"/>
  <c r="BN26" i="3"/>
  <c r="BM26" i="3"/>
  <c r="BL26" i="3"/>
  <c r="BK26" i="3"/>
  <c r="BJ26" i="3"/>
  <c r="BI26" i="3"/>
  <c r="BQ25" i="3"/>
  <c r="BP25" i="3"/>
  <c r="BO25" i="3"/>
  <c r="BN25" i="3"/>
  <c r="BM25" i="3"/>
  <c r="BL25" i="3"/>
  <c r="BK25" i="3"/>
  <c r="BJ25" i="3"/>
  <c r="BI25" i="3"/>
  <c r="BQ24" i="3"/>
  <c r="BP24" i="3"/>
  <c r="BO24" i="3"/>
  <c r="BN24" i="3"/>
  <c r="BM24" i="3"/>
  <c r="BL24" i="3"/>
  <c r="BK24" i="3"/>
  <c r="BJ24" i="3"/>
  <c r="BI24" i="3"/>
  <c r="BQ23" i="3"/>
  <c r="BP23" i="3"/>
  <c r="BO23" i="3"/>
  <c r="BN23" i="3"/>
  <c r="BM23" i="3"/>
  <c r="BL23" i="3"/>
  <c r="BK23" i="3"/>
  <c r="BJ23" i="3"/>
  <c r="BI23" i="3"/>
  <c r="BQ22" i="3"/>
  <c r="BP22" i="3"/>
  <c r="BO22" i="3"/>
  <c r="BN22" i="3"/>
  <c r="BM22" i="3"/>
  <c r="BL22" i="3"/>
  <c r="BK22" i="3"/>
  <c r="BJ22" i="3"/>
  <c r="BI22" i="3"/>
  <c r="BQ21" i="3"/>
  <c r="BP21" i="3"/>
  <c r="BO21" i="3"/>
  <c r="BN21" i="3"/>
  <c r="BM21" i="3"/>
  <c r="BL21" i="3"/>
  <c r="BK21" i="3"/>
  <c r="BJ21" i="3"/>
  <c r="BI21" i="3"/>
  <c r="BQ20" i="3"/>
  <c r="BP20" i="3"/>
  <c r="BO20" i="3"/>
  <c r="BN20" i="3"/>
  <c r="BM20" i="3"/>
  <c r="BL20" i="3"/>
  <c r="BK20" i="3"/>
  <c r="BJ20" i="3"/>
  <c r="BI20" i="3"/>
  <c r="BQ19" i="3"/>
  <c r="BP19" i="3"/>
  <c r="BO19" i="3"/>
  <c r="BN19" i="3"/>
  <c r="BM19" i="3"/>
  <c r="BL19" i="3"/>
  <c r="BK19" i="3"/>
  <c r="BJ19" i="3"/>
  <c r="BI19" i="3"/>
  <c r="BQ18" i="3"/>
  <c r="BP18" i="3"/>
  <c r="BO18" i="3"/>
  <c r="BN18" i="3"/>
  <c r="BM18" i="3"/>
  <c r="BL18" i="3"/>
  <c r="BK18" i="3"/>
  <c r="BJ18" i="3"/>
  <c r="BI18" i="3"/>
  <c r="BQ17" i="3"/>
  <c r="BP17" i="3"/>
  <c r="BO17" i="3"/>
  <c r="BN17" i="3"/>
  <c r="BM17" i="3"/>
  <c r="BL17" i="3"/>
  <c r="BK17" i="3"/>
  <c r="BJ17" i="3"/>
  <c r="BI17" i="3"/>
  <c r="BQ16" i="3"/>
  <c r="BP16" i="3"/>
  <c r="BO16" i="3"/>
  <c r="BN16" i="3"/>
  <c r="BM16" i="3"/>
  <c r="BL16" i="3"/>
  <c r="BK16" i="3"/>
  <c r="BJ16" i="3"/>
  <c r="BI16" i="3"/>
  <c r="BQ15" i="3"/>
  <c r="BP15" i="3"/>
  <c r="BO15" i="3"/>
  <c r="BN15" i="3"/>
  <c r="BM15" i="3"/>
  <c r="BL15" i="3"/>
  <c r="BK15" i="3"/>
  <c r="BJ15" i="3"/>
  <c r="BI15" i="3"/>
  <c r="BQ14" i="3"/>
  <c r="BP14" i="3"/>
  <c r="BO14" i="3"/>
  <c r="BN14" i="3"/>
  <c r="BM14" i="3"/>
  <c r="BL14" i="3"/>
  <c r="BK14" i="3"/>
  <c r="BJ14" i="3"/>
  <c r="BI14" i="3"/>
  <c r="BQ13" i="3"/>
  <c r="BP13" i="3"/>
  <c r="BO13" i="3"/>
  <c r="BN13" i="3"/>
  <c r="BM13" i="3"/>
  <c r="BL13" i="3"/>
  <c r="BK13" i="3"/>
  <c r="BJ13" i="3"/>
  <c r="BI13" i="3"/>
  <c r="BQ12" i="3"/>
  <c r="BP12" i="3"/>
  <c r="BO12" i="3"/>
  <c r="BN12" i="3"/>
  <c r="BM12" i="3"/>
  <c r="BL12" i="3"/>
  <c r="BK12" i="3"/>
  <c r="BJ12" i="3"/>
  <c r="BI12" i="3"/>
  <c r="BQ11" i="3"/>
  <c r="BP11" i="3"/>
  <c r="BO11" i="3"/>
  <c r="BN11" i="3"/>
  <c r="BM11" i="3"/>
  <c r="BL11" i="3"/>
  <c r="BK11" i="3"/>
  <c r="BJ11" i="3"/>
  <c r="BI11" i="3"/>
  <c r="BQ10" i="3"/>
  <c r="BP10" i="3"/>
  <c r="BO10" i="3"/>
  <c r="BN10" i="3"/>
  <c r="BM10" i="3"/>
  <c r="BL10" i="3"/>
  <c r="BK10" i="3"/>
  <c r="BJ10" i="3"/>
  <c r="BI10" i="3"/>
  <c r="BQ9" i="3"/>
  <c r="BP9" i="3"/>
  <c r="BO9" i="3"/>
  <c r="BN9" i="3"/>
  <c r="BM9" i="3"/>
  <c r="BL9" i="3"/>
  <c r="BK9" i="3"/>
  <c r="BJ9" i="3"/>
  <c r="BI9" i="3"/>
  <c r="BQ8" i="3"/>
  <c r="BP8" i="3"/>
  <c r="BO8" i="3"/>
  <c r="BN8" i="3"/>
  <c r="BM8" i="3"/>
  <c r="BL8" i="3"/>
  <c r="BK8" i="3"/>
  <c r="BJ8" i="3"/>
  <c r="BI8" i="3"/>
  <c r="BQ7" i="3"/>
  <c r="BP7" i="3"/>
  <c r="BO7" i="3"/>
  <c r="BN7" i="3"/>
  <c r="BM7" i="3"/>
  <c r="BL7" i="3"/>
  <c r="BK7" i="3"/>
  <c r="BJ7" i="3"/>
  <c r="BI7" i="3"/>
  <c r="BQ6" i="3"/>
  <c r="BP6" i="3"/>
  <c r="BO6" i="3"/>
  <c r="BN6" i="3"/>
  <c r="BM6" i="3"/>
  <c r="BL6" i="3"/>
  <c r="BK6" i="3"/>
  <c r="BJ6" i="3"/>
  <c r="BI6" i="3"/>
  <c r="BQ5" i="3"/>
  <c r="BP5" i="3"/>
  <c r="BO5" i="3"/>
  <c r="BN5" i="3"/>
  <c r="BM5" i="3"/>
  <c r="BL5" i="3"/>
  <c r="BK5" i="3"/>
  <c r="BJ5" i="3"/>
  <c r="BI5" i="3"/>
  <c r="BQ4" i="3"/>
  <c r="BP4" i="3"/>
  <c r="BO4" i="3"/>
  <c r="BN4" i="3"/>
  <c r="BM4" i="3"/>
  <c r="BL4" i="3"/>
  <c r="BK4" i="3"/>
  <c r="BJ4" i="3"/>
  <c r="BI4" i="3"/>
  <c r="BQ3" i="3"/>
  <c r="BP3" i="3"/>
  <c r="BO3" i="3"/>
  <c r="BN3" i="3"/>
  <c r="BM3" i="3"/>
  <c r="BL3" i="3"/>
  <c r="BK3" i="3"/>
  <c r="BJ3" i="3"/>
  <c r="BI3" i="3"/>
  <c r="BQ2" i="3"/>
  <c r="BP2" i="3"/>
  <c r="BO2" i="3"/>
  <c r="BN2" i="3"/>
  <c r="BM2" i="3"/>
  <c r="BL2" i="3"/>
  <c r="BK2" i="3"/>
  <c r="BJ2" i="3"/>
  <c r="BI2" i="3"/>
  <c r="CZ95" i="2"/>
  <c r="CY95" i="2"/>
  <c r="CX95" i="2"/>
  <c r="CW95" i="2"/>
  <c r="CV95" i="2"/>
  <c r="CU95" i="2"/>
  <c r="CT95" i="2"/>
  <c r="CS95" i="2"/>
  <c r="CR95" i="2"/>
  <c r="CQ95" i="2"/>
  <c r="CZ94" i="2"/>
  <c r="CY94" i="2"/>
  <c r="CX94" i="2"/>
  <c r="CW94" i="2"/>
  <c r="CV94" i="2"/>
  <c r="CU94" i="2"/>
  <c r="CT94" i="2"/>
  <c r="CS94" i="2"/>
  <c r="CR94" i="2"/>
  <c r="CQ94" i="2"/>
  <c r="CZ93" i="2"/>
  <c r="CY93" i="2"/>
  <c r="CX93" i="2"/>
  <c r="CW93" i="2"/>
  <c r="CV93" i="2"/>
  <c r="CU93" i="2"/>
  <c r="CT93" i="2"/>
  <c r="CS93" i="2"/>
  <c r="CR93" i="2"/>
  <c r="CQ93" i="2"/>
  <c r="CZ84" i="2"/>
  <c r="CY84" i="2"/>
  <c r="CX84" i="2"/>
  <c r="CW84" i="2"/>
  <c r="CV84" i="2"/>
  <c r="CU84" i="2"/>
  <c r="CT84" i="2"/>
  <c r="CS84" i="2"/>
  <c r="CR84" i="2"/>
  <c r="CQ84" i="2"/>
  <c r="CZ82" i="2"/>
  <c r="CY82" i="2"/>
  <c r="CX82" i="2"/>
  <c r="CW82" i="2"/>
  <c r="CV82" i="2"/>
  <c r="CU82" i="2"/>
  <c r="CT82" i="2"/>
  <c r="CS82" i="2"/>
  <c r="CR82" i="2"/>
  <c r="CQ82" i="2"/>
  <c r="CZ81" i="2"/>
  <c r="CY81" i="2"/>
  <c r="CX81" i="2"/>
  <c r="CW81" i="2"/>
  <c r="CV81" i="2"/>
  <c r="CU81" i="2"/>
  <c r="CT81" i="2"/>
  <c r="CS81" i="2"/>
  <c r="CR81" i="2"/>
  <c r="CQ81" i="2"/>
  <c r="CZ77" i="2"/>
  <c r="CY77" i="2"/>
  <c r="CX77" i="2"/>
  <c r="CW77" i="2"/>
  <c r="CV77" i="2"/>
  <c r="CU77" i="2"/>
  <c r="CT77" i="2"/>
  <c r="CS77" i="2"/>
  <c r="CR77" i="2"/>
  <c r="CQ77" i="2"/>
  <c r="CZ76" i="2"/>
  <c r="CY76" i="2"/>
  <c r="CX76" i="2"/>
  <c r="CW76" i="2"/>
  <c r="CV76" i="2"/>
  <c r="CU76" i="2"/>
  <c r="CT76" i="2"/>
  <c r="CS76" i="2"/>
  <c r="CR76" i="2"/>
  <c r="CQ76" i="2"/>
  <c r="CZ75" i="2"/>
  <c r="CY75" i="2"/>
  <c r="CX75" i="2"/>
  <c r="CW75" i="2"/>
  <c r="CV75" i="2"/>
  <c r="CU75" i="2"/>
  <c r="CT75" i="2"/>
  <c r="CS75" i="2"/>
  <c r="CR75" i="2"/>
  <c r="CQ75" i="2"/>
  <c r="CZ74" i="2"/>
  <c r="CY74" i="2"/>
  <c r="CX74" i="2"/>
  <c r="CW74" i="2"/>
  <c r="CV74" i="2"/>
  <c r="CU74" i="2"/>
  <c r="CT74" i="2"/>
  <c r="CS74" i="2"/>
  <c r="CR74" i="2"/>
  <c r="CQ74" i="2"/>
  <c r="CZ73" i="2"/>
  <c r="CY73" i="2"/>
  <c r="CX73" i="2"/>
  <c r="CW73" i="2"/>
  <c r="CV73" i="2"/>
  <c r="CU73" i="2"/>
  <c r="CT73" i="2"/>
  <c r="CS73" i="2"/>
  <c r="CR73" i="2"/>
  <c r="CQ73" i="2"/>
  <c r="CZ72" i="2"/>
  <c r="CY72" i="2"/>
  <c r="CX72" i="2"/>
  <c r="CW72" i="2"/>
  <c r="CV72" i="2"/>
  <c r="CU72" i="2"/>
  <c r="CT72" i="2"/>
  <c r="CS72" i="2"/>
  <c r="CR72" i="2"/>
  <c r="CQ72" i="2"/>
  <c r="CZ71" i="2"/>
  <c r="CY71" i="2"/>
  <c r="CX71" i="2"/>
  <c r="CW71" i="2"/>
  <c r="CV71" i="2"/>
  <c r="CU71" i="2"/>
  <c r="CT71" i="2"/>
  <c r="CS71" i="2"/>
  <c r="CR71" i="2"/>
  <c r="CQ71" i="2"/>
  <c r="CZ70" i="2"/>
  <c r="CY70" i="2"/>
  <c r="CX70" i="2"/>
  <c r="CW70" i="2"/>
  <c r="CV70" i="2"/>
  <c r="CU70" i="2"/>
  <c r="CT70" i="2"/>
  <c r="CS70" i="2"/>
  <c r="CR70" i="2"/>
  <c r="CQ70" i="2"/>
  <c r="CZ69" i="2"/>
  <c r="CY69" i="2"/>
  <c r="CX69" i="2"/>
  <c r="CW69" i="2"/>
  <c r="CV69" i="2"/>
  <c r="CU69" i="2"/>
  <c r="CT69" i="2"/>
  <c r="CS69" i="2"/>
  <c r="CR69" i="2"/>
  <c r="CQ69" i="2"/>
  <c r="CZ68" i="2"/>
  <c r="CY68" i="2"/>
  <c r="CX68" i="2"/>
  <c r="CW68" i="2"/>
  <c r="CV68" i="2"/>
  <c r="CU68" i="2"/>
  <c r="CT68" i="2"/>
  <c r="CS68" i="2"/>
  <c r="CR68" i="2"/>
  <c r="CQ68" i="2"/>
  <c r="CZ67" i="2"/>
  <c r="CY67" i="2"/>
  <c r="CX67" i="2"/>
  <c r="CW67" i="2"/>
  <c r="CV67" i="2"/>
  <c r="CU67" i="2"/>
  <c r="CT67" i="2"/>
  <c r="CS67" i="2"/>
  <c r="CR67" i="2"/>
  <c r="CQ67" i="2"/>
  <c r="CZ66" i="2"/>
  <c r="CY66" i="2"/>
  <c r="CX66" i="2"/>
  <c r="CW66" i="2"/>
  <c r="CV66" i="2"/>
  <c r="CU66" i="2"/>
  <c r="CT66" i="2"/>
  <c r="CS66" i="2"/>
  <c r="CR66" i="2"/>
  <c r="CQ66" i="2"/>
  <c r="CZ65" i="2"/>
  <c r="CY65" i="2"/>
  <c r="CX65" i="2"/>
  <c r="CW65" i="2"/>
  <c r="CV65" i="2"/>
  <c r="CU65" i="2"/>
  <c r="CT65" i="2"/>
  <c r="CS65" i="2"/>
  <c r="CR65" i="2"/>
  <c r="CQ65" i="2"/>
  <c r="CZ64" i="2"/>
  <c r="CY64" i="2"/>
  <c r="CX64" i="2"/>
  <c r="CW64" i="2"/>
  <c r="CV64" i="2"/>
  <c r="CU64" i="2"/>
  <c r="CT64" i="2"/>
  <c r="CS64" i="2"/>
  <c r="CR64" i="2"/>
  <c r="CQ64" i="2"/>
  <c r="CZ63" i="2"/>
  <c r="CY63" i="2"/>
  <c r="CX63" i="2"/>
  <c r="CW63" i="2"/>
  <c r="CV63" i="2"/>
  <c r="CU63" i="2"/>
  <c r="CT63" i="2"/>
  <c r="CS63" i="2"/>
  <c r="CR63" i="2"/>
  <c r="CQ63" i="2"/>
  <c r="CZ62" i="2"/>
  <c r="CY62" i="2"/>
  <c r="CX62" i="2"/>
  <c r="CW62" i="2"/>
  <c r="CV62" i="2"/>
  <c r="CU62" i="2"/>
  <c r="CT62" i="2"/>
  <c r="CS62" i="2"/>
  <c r="CR62" i="2"/>
  <c r="CQ62" i="2"/>
  <c r="CZ61" i="2"/>
  <c r="CY61" i="2"/>
  <c r="CX61" i="2"/>
  <c r="CW61" i="2"/>
  <c r="CV61" i="2"/>
  <c r="CU61" i="2"/>
  <c r="CT61" i="2"/>
  <c r="CS61" i="2"/>
  <c r="CR61" i="2"/>
  <c r="CQ61" i="2"/>
  <c r="CZ60" i="2"/>
  <c r="CY60" i="2"/>
  <c r="CX60" i="2"/>
  <c r="CW60" i="2"/>
  <c r="CV60" i="2"/>
  <c r="CU60" i="2"/>
  <c r="CT60" i="2"/>
  <c r="CS60" i="2"/>
  <c r="CR60" i="2"/>
  <c r="CQ60" i="2"/>
  <c r="CZ59" i="2"/>
  <c r="CY59" i="2"/>
  <c r="CX59" i="2"/>
  <c r="CW59" i="2"/>
  <c r="CV59" i="2"/>
  <c r="CU59" i="2"/>
  <c r="CT59" i="2"/>
  <c r="CS59" i="2"/>
  <c r="CR59" i="2"/>
  <c r="CQ59" i="2"/>
  <c r="CZ58" i="2"/>
  <c r="CY58" i="2"/>
  <c r="CX58" i="2"/>
  <c r="CW58" i="2"/>
  <c r="CV58" i="2"/>
  <c r="CU58" i="2"/>
  <c r="CT58" i="2"/>
  <c r="CS58" i="2"/>
  <c r="CR58" i="2"/>
  <c r="CQ58" i="2"/>
  <c r="CZ57" i="2"/>
  <c r="CY57" i="2"/>
  <c r="CX57" i="2"/>
  <c r="CW57" i="2"/>
  <c r="CV57" i="2"/>
  <c r="CU57" i="2"/>
  <c r="CT57" i="2"/>
  <c r="CS57" i="2"/>
  <c r="CR57" i="2"/>
  <c r="CQ57" i="2"/>
  <c r="CZ56" i="2"/>
  <c r="CY56" i="2"/>
  <c r="CX56" i="2"/>
  <c r="CW56" i="2"/>
  <c r="CV56" i="2"/>
  <c r="CU56" i="2"/>
  <c r="CT56" i="2"/>
  <c r="CS56" i="2"/>
  <c r="CR56" i="2"/>
  <c r="CQ56" i="2"/>
  <c r="CZ55" i="2"/>
  <c r="CY55" i="2"/>
  <c r="CX55" i="2"/>
  <c r="CW55" i="2"/>
  <c r="CV55" i="2"/>
  <c r="CU55" i="2"/>
  <c r="CT55" i="2"/>
  <c r="CS55" i="2"/>
  <c r="CR55" i="2"/>
  <c r="CQ55" i="2"/>
  <c r="CZ54" i="2"/>
  <c r="CY54" i="2"/>
  <c r="CX54" i="2"/>
  <c r="CW54" i="2"/>
  <c r="CV54" i="2"/>
  <c r="CU54" i="2"/>
  <c r="CT54" i="2"/>
  <c r="CS54" i="2"/>
  <c r="CR54" i="2"/>
  <c r="CQ54" i="2"/>
  <c r="CZ53" i="2"/>
  <c r="CY53" i="2"/>
  <c r="CX53" i="2"/>
  <c r="CW53" i="2"/>
  <c r="CV53" i="2"/>
  <c r="CU53" i="2"/>
  <c r="CT53" i="2"/>
  <c r="CS53" i="2"/>
  <c r="CR53" i="2"/>
  <c r="CQ53" i="2"/>
  <c r="CZ52" i="2"/>
  <c r="CY52" i="2"/>
  <c r="CX52" i="2"/>
  <c r="CW52" i="2"/>
  <c r="CV52" i="2"/>
  <c r="CU52" i="2"/>
  <c r="CT52" i="2"/>
  <c r="CS52" i="2"/>
  <c r="CR52" i="2"/>
  <c r="CQ52" i="2"/>
  <c r="CZ51" i="2"/>
  <c r="CY51" i="2"/>
  <c r="CX51" i="2"/>
  <c r="CW51" i="2"/>
  <c r="CV51" i="2"/>
  <c r="CU51" i="2"/>
  <c r="CT51" i="2"/>
  <c r="CS51" i="2"/>
  <c r="CR51" i="2"/>
  <c r="CQ51" i="2"/>
  <c r="CZ50" i="2"/>
  <c r="CY50" i="2"/>
  <c r="CX50" i="2"/>
  <c r="CW50" i="2"/>
  <c r="CV50" i="2"/>
  <c r="CU50" i="2"/>
  <c r="CT50" i="2"/>
  <c r="CS50" i="2"/>
  <c r="CR50" i="2"/>
  <c r="CQ50" i="2"/>
  <c r="CZ49" i="2"/>
  <c r="CY49" i="2"/>
  <c r="CX49" i="2"/>
  <c r="CW49" i="2"/>
  <c r="CV49" i="2"/>
  <c r="CU49" i="2"/>
  <c r="CT49" i="2"/>
  <c r="CS49" i="2"/>
  <c r="CR49" i="2"/>
  <c r="CQ49" i="2"/>
  <c r="CZ48" i="2"/>
  <c r="CY48" i="2"/>
  <c r="CX48" i="2"/>
  <c r="CW48" i="2"/>
  <c r="CV48" i="2"/>
  <c r="CU48" i="2"/>
  <c r="CT48" i="2"/>
  <c r="CS48" i="2"/>
  <c r="CR48" i="2"/>
  <c r="CQ48" i="2"/>
  <c r="CZ47" i="2"/>
  <c r="CY47" i="2"/>
  <c r="CX47" i="2"/>
  <c r="CW47" i="2"/>
  <c r="CV47" i="2"/>
  <c r="CU47" i="2"/>
  <c r="CT47" i="2"/>
  <c r="CS47" i="2"/>
  <c r="CR47" i="2"/>
  <c r="CQ47" i="2"/>
  <c r="CZ46" i="2"/>
  <c r="CY46" i="2"/>
  <c r="CX46" i="2"/>
  <c r="CW46" i="2"/>
  <c r="CV46" i="2"/>
  <c r="CU46" i="2"/>
  <c r="CT46" i="2"/>
  <c r="CS46" i="2"/>
  <c r="CR46" i="2"/>
  <c r="CQ46" i="2"/>
  <c r="CZ45" i="2"/>
  <c r="CY45" i="2"/>
  <c r="CX45" i="2"/>
  <c r="CW45" i="2"/>
  <c r="CV45" i="2"/>
  <c r="CU45" i="2"/>
  <c r="CT45" i="2"/>
  <c r="CS45" i="2"/>
  <c r="CR45" i="2"/>
  <c r="CQ45" i="2"/>
  <c r="CZ44" i="2"/>
  <c r="CY44" i="2"/>
  <c r="CX44" i="2"/>
  <c r="CW44" i="2"/>
  <c r="CV44" i="2"/>
  <c r="CU44" i="2"/>
  <c r="CT44" i="2"/>
  <c r="CS44" i="2"/>
  <c r="CR44" i="2"/>
  <c r="CQ44" i="2"/>
  <c r="CZ43" i="2"/>
  <c r="CY43" i="2"/>
  <c r="CX43" i="2"/>
  <c r="CW43" i="2"/>
  <c r="CV43" i="2"/>
  <c r="CU43" i="2"/>
  <c r="CT43" i="2"/>
  <c r="CS43" i="2"/>
  <c r="CR43" i="2"/>
  <c r="CQ43" i="2"/>
  <c r="CZ39" i="2"/>
  <c r="CY39" i="2"/>
  <c r="CX39" i="2"/>
  <c r="CW39" i="2"/>
  <c r="CV39" i="2"/>
  <c r="CU39" i="2"/>
  <c r="CT39" i="2"/>
  <c r="CS39" i="2"/>
  <c r="CR39" i="2"/>
  <c r="CQ39" i="2"/>
  <c r="CZ42" i="2"/>
  <c r="CY42" i="2"/>
  <c r="CX42" i="2"/>
  <c r="CW42" i="2"/>
  <c r="CV42" i="2"/>
  <c r="CU42" i="2"/>
  <c r="CT42" i="2"/>
  <c r="CS42" i="2"/>
  <c r="CR42" i="2"/>
  <c r="CQ42" i="2"/>
  <c r="CZ80" i="2"/>
  <c r="CY80" i="2"/>
  <c r="CX80" i="2"/>
  <c r="CW80" i="2"/>
  <c r="CV80" i="2"/>
  <c r="CU80" i="2"/>
  <c r="CT80" i="2"/>
  <c r="CS80" i="2"/>
  <c r="CR80" i="2"/>
  <c r="CQ80" i="2"/>
  <c r="CZ79" i="2"/>
  <c r="CY79" i="2"/>
  <c r="CX79" i="2"/>
  <c r="CW79" i="2"/>
  <c r="CV79" i="2"/>
  <c r="CU79" i="2"/>
  <c r="CT79" i="2"/>
  <c r="CS79" i="2"/>
  <c r="CR79" i="2"/>
  <c r="CQ79" i="2"/>
  <c r="CZ41" i="2"/>
  <c r="CY41" i="2"/>
  <c r="CX41" i="2"/>
  <c r="CW41" i="2"/>
  <c r="CV41" i="2"/>
  <c r="CU41" i="2"/>
  <c r="CT41" i="2"/>
  <c r="CS41" i="2"/>
  <c r="CR41" i="2"/>
  <c r="CQ41" i="2"/>
  <c r="CZ83" i="2"/>
  <c r="CY83" i="2"/>
  <c r="CX83" i="2"/>
  <c r="CW83" i="2"/>
  <c r="CV83" i="2"/>
  <c r="CU83" i="2"/>
  <c r="CT83" i="2"/>
  <c r="CS83" i="2"/>
  <c r="CR83" i="2"/>
  <c r="CQ83" i="2"/>
  <c r="CZ38" i="2"/>
  <c r="CY38" i="2"/>
  <c r="CX38" i="2"/>
  <c r="CW38" i="2"/>
  <c r="CV38" i="2"/>
  <c r="CU38" i="2"/>
  <c r="CT38" i="2"/>
  <c r="CS38" i="2"/>
  <c r="CR38" i="2"/>
  <c r="CQ38" i="2"/>
  <c r="CZ37" i="2"/>
  <c r="CY37" i="2"/>
  <c r="CX37" i="2"/>
  <c r="CW37" i="2"/>
  <c r="CV37" i="2"/>
  <c r="CU37" i="2"/>
  <c r="CT37" i="2"/>
  <c r="CS37" i="2"/>
  <c r="CR37" i="2"/>
  <c r="CQ37" i="2"/>
  <c r="CZ36" i="2"/>
  <c r="CY36" i="2"/>
  <c r="CX36" i="2"/>
  <c r="CW36" i="2"/>
  <c r="CV36" i="2"/>
  <c r="CU36" i="2"/>
  <c r="CT36" i="2"/>
  <c r="CS36" i="2"/>
  <c r="CR36" i="2"/>
  <c r="CQ36" i="2"/>
  <c r="CZ86" i="2"/>
  <c r="CY86" i="2"/>
  <c r="CX86" i="2"/>
  <c r="CW86" i="2"/>
  <c r="CV86" i="2"/>
  <c r="CU86" i="2"/>
  <c r="CT86" i="2"/>
  <c r="CS86" i="2"/>
  <c r="CR86" i="2"/>
  <c r="CQ86" i="2"/>
  <c r="CZ85" i="2"/>
  <c r="CY85" i="2"/>
  <c r="CX85" i="2"/>
  <c r="CW85" i="2"/>
  <c r="CV85" i="2"/>
  <c r="CU85" i="2"/>
  <c r="CT85" i="2"/>
  <c r="CS85" i="2"/>
  <c r="CR85" i="2"/>
  <c r="CQ85" i="2"/>
  <c r="CZ35" i="2"/>
  <c r="CY35" i="2"/>
  <c r="CX35" i="2"/>
  <c r="CW35" i="2"/>
  <c r="CV35" i="2"/>
  <c r="CU35" i="2"/>
  <c r="CT35" i="2"/>
  <c r="CS35" i="2"/>
  <c r="CR35" i="2"/>
  <c r="CQ35" i="2"/>
  <c r="CZ34" i="2"/>
  <c r="CY34" i="2"/>
  <c r="CX34" i="2"/>
  <c r="CW34" i="2"/>
  <c r="CV34" i="2"/>
  <c r="CU34" i="2"/>
  <c r="CT34" i="2"/>
  <c r="CS34" i="2"/>
  <c r="CR34" i="2"/>
  <c r="CQ34" i="2"/>
  <c r="CZ33" i="2"/>
  <c r="CY33" i="2"/>
  <c r="CX33" i="2"/>
  <c r="CW33" i="2"/>
  <c r="CV33" i="2"/>
  <c r="CU33" i="2"/>
  <c r="CT33" i="2"/>
  <c r="CS33" i="2"/>
  <c r="CR33" i="2"/>
  <c r="CQ33" i="2"/>
  <c r="CZ32" i="2"/>
  <c r="CY32" i="2"/>
  <c r="CX32" i="2"/>
  <c r="CW32" i="2"/>
  <c r="CV32" i="2"/>
  <c r="CU32" i="2"/>
  <c r="CT32" i="2"/>
  <c r="CS32" i="2"/>
  <c r="CR32" i="2"/>
  <c r="CQ32" i="2"/>
  <c r="CZ31" i="2"/>
  <c r="CY31" i="2"/>
  <c r="CX31" i="2"/>
  <c r="CW31" i="2"/>
  <c r="CV31" i="2"/>
  <c r="CU31" i="2"/>
  <c r="CT31" i="2"/>
  <c r="CS31" i="2"/>
  <c r="CR31" i="2"/>
  <c r="CQ31" i="2"/>
  <c r="CZ30" i="2"/>
  <c r="CY30" i="2"/>
  <c r="CX30" i="2"/>
  <c r="CW30" i="2"/>
  <c r="CV30" i="2"/>
  <c r="CU30" i="2"/>
  <c r="CT30" i="2"/>
  <c r="CS30" i="2"/>
  <c r="CR30" i="2"/>
  <c r="CQ30" i="2"/>
  <c r="CZ29" i="2"/>
  <c r="CY29" i="2"/>
  <c r="CX29" i="2"/>
  <c r="CW29" i="2"/>
  <c r="CV29" i="2"/>
  <c r="CU29" i="2"/>
  <c r="CT29" i="2"/>
  <c r="CS29" i="2"/>
  <c r="CR29" i="2"/>
  <c r="CQ29" i="2"/>
  <c r="CZ28" i="2"/>
  <c r="CY28" i="2"/>
  <c r="CX28" i="2"/>
  <c r="CW28" i="2"/>
  <c r="CV28" i="2"/>
  <c r="CU28" i="2"/>
  <c r="CT28" i="2"/>
  <c r="CS28" i="2"/>
  <c r="CR28" i="2"/>
  <c r="CQ28" i="2"/>
  <c r="CZ26" i="2"/>
  <c r="CY26" i="2"/>
  <c r="CX26" i="2"/>
  <c r="CW26" i="2"/>
  <c r="CV26" i="2"/>
  <c r="CU26" i="2"/>
  <c r="CT26" i="2"/>
  <c r="CS26" i="2"/>
  <c r="CR26" i="2"/>
  <c r="CQ26" i="2"/>
  <c r="CZ25" i="2"/>
  <c r="CY25" i="2"/>
  <c r="CX25" i="2"/>
  <c r="CW25" i="2"/>
  <c r="CV25" i="2"/>
  <c r="CU25" i="2"/>
  <c r="CT25" i="2"/>
  <c r="CS25" i="2"/>
  <c r="CR25" i="2"/>
  <c r="CQ25" i="2"/>
  <c r="CZ24" i="2"/>
  <c r="CY24" i="2"/>
  <c r="CX24" i="2"/>
  <c r="CW24" i="2"/>
  <c r="CV24" i="2"/>
  <c r="CU24" i="2"/>
  <c r="CT24" i="2"/>
  <c r="CS24" i="2"/>
  <c r="CR24" i="2"/>
  <c r="CQ24" i="2"/>
  <c r="CZ23" i="2"/>
  <c r="CY23" i="2"/>
  <c r="CX23" i="2"/>
  <c r="CW23" i="2"/>
  <c r="CV23" i="2"/>
  <c r="CU23" i="2"/>
  <c r="CT23" i="2"/>
  <c r="CS23" i="2"/>
  <c r="CR23" i="2"/>
  <c r="CQ23" i="2"/>
  <c r="CZ22" i="2"/>
  <c r="CY22" i="2"/>
  <c r="CX22" i="2"/>
  <c r="CW22" i="2"/>
  <c r="CV22" i="2"/>
  <c r="CU22" i="2"/>
  <c r="CT22" i="2"/>
  <c r="CS22" i="2"/>
  <c r="CR22" i="2"/>
  <c r="CQ22" i="2"/>
  <c r="CZ21" i="2"/>
  <c r="CY21" i="2"/>
  <c r="CX21" i="2"/>
  <c r="CW21" i="2"/>
  <c r="CV21" i="2"/>
  <c r="CU21" i="2"/>
  <c r="CT21" i="2"/>
  <c r="CS21" i="2"/>
  <c r="CR21" i="2"/>
  <c r="CQ21" i="2"/>
  <c r="CZ20" i="2"/>
  <c r="CY20" i="2"/>
  <c r="CX20" i="2"/>
  <c r="CW20" i="2"/>
  <c r="CV20" i="2"/>
  <c r="CU20" i="2"/>
  <c r="CT20" i="2"/>
  <c r="CS20" i="2"/>
  <c r="CR20" i="2"/>
  <c r="CQ20" i="2"/>
  <c r="CZ19" i="2"/>
  <c r="CY19" i="2"/>
  <c r="CX19" i="2"/>
  <c r="CW19" i="2"/>
  <c r="CV19" i="2"/>
  <c r="CU19" i="2"/>
  <c r="CT19" i="2"/>
  <c r="CS19" i="2"/>
  <c r="CR19" i="2"/>
  <c r="CQ19" i="2"/>
  <c r="CZ18" i="2"/>
  <c r="CY18" i="2"/>
  <c r="CX18" i="2"/>
  <c r="CW18" i="2"/>
  <c r="CV18" i="2"/>
  <c r="CU18" i="2"/>
  <c r="CT18" i="2"/>
  <c r="CS18" i="2"/>
  <c r="CR18" i="2"/>
  <c r="CQ18" i="2"/>
  <c r="CZ17" i="2"/>
  <c r="CY17" i="2"/>
  <c r="CX17" i="2"/>
  <c r="CW17" i="2"/>
  <c r="CV17" i="2"/>
  <c r="CU17" i="2"/>
  <c r="CT17" i="2"/>
  <c r="CS17" i="2"/>
  <c r="CR17" i="2"/>
  <c r="CQ17" i="2"/>
  <c r="CZ16" i="2"/>
  <c r="CY16" i="2"/>
  <c r="CX16" i="2"/>
  <c r="CW16" i="2"/>
  <c r="CV16" i="2"/>
  <c r="CU16" i="2"/>
  <c r="CT16" i="2"/>
  <c r="CS16" i="2"/>
  <c r="CR16" i="2"/>
  <c r="CQ16" i="2"/>
  <c r="CZ15" i="2"/>
  <c r="CY15" i="2"/>
  <c r="CX15" i="2"/>
  <c r="CW15" i="2"/>
  <c r="CV15" i="2"/>
  <c r="CU15" i="2"/>
  <c r="CT15" i="2"/>
  <c r="CS15" i="2"/>
  <c r="CR15" i="2"/>
  <c r="CQ15" i="2"/>
  <c r="CZ14" i="2"/>
  <c r="CY14" i="2"/>
  <c r="CX14" i="2"/>
  <c r="CW14" i="2"/>
  <c r="CV14" i="2"/>
  <c r="CU14" i="2"/>
  <c r="CT14" i="2"/>
  <c r="CS14" i="2"/>
  <c r="CR14" i="2"/>
  <c r="CQ14" i="2"/>
  <c r="CZ13" i="2"/>
  <c r="CY13" i="2"/>
  <c r="CX13" i="2"/>
  <c r="CW13" i="2"/>
  <c r="CV13" i="2"/>
  <c r="CU13" i="2"/>
  <c r="CT13" i="2"/>
  <c r="CS13" i="2"/>
  <c r="CR13" i="2"/>
  <c r="CQ13" i="2"/>
  <c r="CZ12" i="2"/>
  <c r="CY12" i="2"/>
  <c r="CX12" i="2"/>
  <c r="CW12" i="2"/>
  <c r="CV12" i="2"/>
  <c r="CU12" i="2"/>
  <c r="CT12" i="2"/>
  <c r="CS12" i="2"/>
  <c r="CR12" i="2"/>
  <c r="CQ12" i="2"/>
  <c r="CZ11" i="2"/>
  <c r="CY11" i="2"/>
  <c r="CX11" i="2"/>
  <c r="CW11" i="2"/>
  <c r="CV11" i="2"/>
  <c r="CU11" i="2"/>
  <c r="CT11" i="2"/>
  <c r="CS11" i="2"/>
  <c r="CR11" i="2"/>
  <c r="CQ11" i="2"/>
  <c r="CZ10" i="2"/>
  <c r="CY10" i="2"/>
  <c r="CX10" i="2"/>
  <c r="CW10" i="2"/>
  <c r="CV10" i="2"/>
  <c r="CU10" i="2"/>
  <c r="CT10" i="2"/>
  <c r="CS10" i="2"/>
  <c r="CR10" i="2"/>
  <c r="CQ10" i="2"/>
  <c r="CZ9" i="2"/>
  <c r="CY9" i="2"/>
  <c r="CX9" i="2"/>
  <c r="CW9" i="2"/>
  <c r="CV9" i="2"/>
  <c r="CU9" i="2"/>
  <c r="CT9" i="2"/>
  <c r="CS9" i="2"/>
  <c r="CR9" i="2"/>
  <c r="CQ9" i="2"/>
  <c r="CZ8" i="2"/>
  <c r="CY8" i="2"/>
  <c r="CX8" i="2"/>
  <c r="CW8" i="2"/>
  <c r="CV8" i="2"/>
  <c r="CU8" i="2"/>
  <c r="CT8" i="2"/>
  <c r="CS8" i="2"/>
  <c r="CR8" i="2"/>
  <c r="CQ8" i="2"/>
  <c r="CZ7" i="2"/>
  <c r="CY7" i="2"/>
  <c r="CX7" i="2"/>
  <c r="CW7" i="2"/>
  <c r="CV7" i="2"/>
  <c r="CU7" i="2"/>
  <c r="CT7" i="2"/>
  <c r="CS7" i="2"/>
  <c r="CR7" i="2"/>
  <c r="CQ7" i="2"/>
  <c r="CZ6" i="2"/>
  <c r="CY6" i="2"/>
  <c r="CX6" i="2"/>
  <c r="CW6" i="2"/>
  <c r="CV6" i="2"/>
  <c r="CU6" i="2"/>
  <c r="CT6" i="2"/>
  <c r="CS6" i="2"/>
  <c r="CR6" i="2"/>
  <c r="CQ6" i="2"/>
  <c r="CZ5" i="2"/>
  <c r="CY5" i="2"/>
  <c r="CX5" i="2"/>
  <c r="CW5" i="2"/>
  <c r="CV5" i="2"/>
  <c r="CU5" i="2"/>
  <c r="CT5" i="2"/>
  <c r="CS5" i="2"/>
  <c r="CR5" i="2"/>
  <c r="CQ5" i="2"/>
  <c r="CZ4" i="2"/>
  <c r="CY4" i="2"/>
  <c r="CX4" i="2"/>
  <c r="CW4" i="2"/>
  <c r="CV4" i="2"/>
  <c r="CU4" i="2"/>
  <c r="CT4" i="2"/>
  <c r="CS4" i="2"/>
  <c r="CR4" i="2"/>
  <c r="CQ4" i="2"/>
  <c r="CZ3" i="2"/>
  <c r="CY3" i="2"/>
  <c r="CX3" i="2"/>
  <c r="CW3" i="2"/>
  <c r="CV3" i="2"/>
  <c r="CU3" i="2"/>
  <c r="CT3" i="2"/>
  <c r="CS3" i="2"/>
  <c r="CR3" i="2"/>
  <c r="CQ3" i="2"/>
  <c r="CZ2" i="2"/>
  <c r="CY2" i="2"/>
  <c r="CX2" i="2"/>
  <c r="CW2" i="2"/>
  <c r="CV2" i="2"/>
  <c r="CU2" i="2"/>
  <c r="CT2" i="2"/>
  <c r="CS2" i="2"/>
  <c r="CR2" i="2"/>
  <c r="CQ2" i="2"/>
  <c r="AK95" i="1"/>
  <c r="AI95" i="1"/>
  <c r="AK94" i="1"/>
  <c r="AI94" i="1"/>
  <c r="AK93" i="1"/>
  <c r="AI93" i="1"/>
  <c r="AK82" i="1"/>
  <c r="AI82" i="1"/>
  <c r="AK81" i="1"/>
  <c r="AI81" i="1"/>
  <c r="AK77" i="1"/>
  <c r="AI77" i="1"/>
  <c r="AK76" i="1"/>
  <c r="AI76" i="1"/>
  <c r="AK75" i="1"/>
  <c r="AI75" i="1"/>
  <c r="AK74" i="1"/>
  <c r="AI74" i="1"/>
  <c r="AK73" i="1"/>
  <c r="AI73" i="1"/>
  <c r="AK72" i="1"/>
  <c r="AI72" i="1"/>
  <c r="AK71" i="1"/>
  <c r="AI71" i="1"/>
  <c r="AK70" i="1"/>
  <c r="AI70" i="1"/>
  <c r="AK69" i="1"/>
  <c r="AI69" i="1"/>
  <c r="AK68" i="1"/>
  <c r="AI68" i="1"/>
  <c r="AK67" i="1"/>
  <c r="AI67" i="1"/>
  <c r="AK66" i="1"/>
  <c r="AI66" i="1"/>
  <c r="AK65" i="1"/>
  <c r="AI65" i="1"/>
  <c r="AK64" i="1"/>
  <c r="AI64" i="1"/>
  <c r="AK63" i="1"/>
  <c r="AI63" i="1"/>
  <c r="AK62" i="1"/>
  <c r="AI62" i="1"/>
  <c r="AK61" i="1"/>
  <c r="AI61" i="1"/>
  <c r="AK60" i="1"/>
  <c r="AI60" i="1"/>
  <c r="AK59" i="1"/>
  <c r="AI59" i="1"/>
  <c r="AK58" i="1"/>
  <c r="AI58" i="1"/>
  <c r="AK57" i="1"/>
  <c r="AI57" i="1"/>
  <c r="AK56" i="1"/>
  <c r="AI56" i="1"/>
  <c r="AK55" i="1"/>
  <c r="AI55" i="1"/>
  <c r="AK54" i="1"/>
  <c r="AI54" i="1"/>
  <c r="AK53" i="1"/>
  <c r="AI53" i="1"/>
  <c r="AK52" i="1"/>
  <c r="AI52" i="1"/>
  <c r="AK51" i="1"/>
  <c r="AI51" i="1"/>
  <c r="AK50" i="1"/>
  <c r="AI50" i="1"/>
  <c r="AK49" i="1"/>
  <c r="AI49" i="1"/>
  <c r="AK48" i="1"/>
  <c r="AI48" i="1"/>
  <c r="AK47" i="1"/>
  <c r="AI47" i="1"/>
  <c r="AK46" i="1"/>
  <c r="AI46" i="1"/>
  <c r="AK45" i="1"/>
  <c r="AI45" i="1"/>
  <c r="AK44" i="1"/>
  <c r="AI44" i="1"/>
  <c r="AK43" i="1"/>
  <c r="AI43" i="1"/>
  <c r="AK39" i="1"/>
  <c r="AI39" i="1"/>
  <c r="AK42" i="1"/>
  <c r="AI42" i="1"/>
  <c r="AK80" i="1"/>
  <c r="AI80" i="1"/>
  <c r="AK79" i="1"/>
  <c r="AI79" i="1"/>
  <c r="AK41" i="1"/>
  <c r="AI41" i="1"/>
  <c r="AK83" i="1"/>
  <c r="AI83" i="1"/>
  <c r="AK38" i="1"/>
  <c r="AI38" i="1"/>
  <c r="AK37" i="1"/>
  <c r="AI37" i="1"/>
  <c r="AK36" i="1"/>
  <c r="AI36" i="1"/>
  <c r="AK86" i="1"/>
  <c r="AI86" i="1"/>
  <c r="AK85" i="1"/>
  <c r="AI85" i="1"/>
  <c r="AK35" i="1"/>
  <c r="AI35" i="1"/>
  <c r="AK34" i="1"/>
  <c r="AI34" i="1"/>
  <c r="AK33" i="1"/>
  <c r="AI33" i="1"/>
  <c r="AK32" i="1"/>
  <c r="AI32" i="1"/>
  <c r="AK31" i="1"/>
  <c r="AI31" i="1"/>
  <c r="AK30" i="1"/>
  <c r="AI30" i="1"/>
  <c r="AK29" i="1"/>
  <c r="AI29" i="1"/>
  <c r="AK28" i="1"/>
  <c r="AI28" i="1"/>
  <c r="AK27" i="1"/>
  <c r="AI27" i="1"/>
  <c r="AK26" i="1"/>
  <c r="AI26" i="1"/>
  <c r="AK25" i="1"/>
  <c r="AI25" i="1"/>
  <c r="AK24" i="1"/>
  <c r="AI24" i="1"/>
  <c r="AK23" i="1"/>
  <c r="AI23" i="1"/>
  <c r="AK22" i="1"/>
  <c r="AI22" i="1"/>
  <c r="AK21" i="1"/>
  <c r="AI21" i="1"/>
  <c r="AK20" i="1"/>
  <c r="AI20" i="1"/>
  <c r="AK19" i="1"/>
  <c r="AI19" i="1"/>
  <c r="AK18" i="1"/>
  <c r="AI18" i="1"/>
  <c r="AK17" i="1"/>
  <c r="AI17" i="1"/>
  <c r="AK16" i="1"/>
  <c r="AI16" i="1"/>
  <c r="AK15" i="1"/>
  <c r="AI15" i="1"/>
  <c r="AK14" i="1"/>
  <c r="AI14" i="1"/>
  <c r="AK13" i="1"/>
  <c r="AI13" i="1"/>
  <c r="AK12" i="1"/>
  <c r="AI12" i="1"/>
  <c r="AK11" i="1"/>
  <c r="AI11" i="1"/>
  <c r="AK10" i="1"/>
  <c r="AI10" i="1"/>
  <c r="AK9" i="1"/>
  <c r="AI9" i="1"/>
  <c r="AK8" i="1"/>
  <c r="AI8" i="1"/>
  <c r="AK7" i="1"/>
  <c r="AI7" i="1"/>
  <c r="AK6" i="1"/>
  <c r="AI6" i="1"/>
  <c r="AK5" i="1"/>
  <c r="AI5" i="1"/>
  <c r="AK4" i="1"/>
  <c r="AI4" i="1"/>
  <c r="AK3" i="1"/>
  <c r="AI3" i="1"/>
  <c r="AK2" i="1"/>
  <c r="AI2" i="1"/>
  <c r="AS2" i="1"/>
  <c r="AS3"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85" i="1"/>
  <c r="AS86" i="1"/>
  <c r="AS36" i="1"/>
  <c r="AS37" i="1"/>
  <c r="AS38" i="1"/>
  <c r="AS83" i="1"/>
  <c r="AS41" i="1"/>
  <c r="AS79" i="1"/>
  <c r="AS80" i="1"/>
  <c r="AS42" i="1"/>
  <c r="AS39"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81" i="1"/>
  <c r="AS82" i="1"/>
  <c r="AS93" i="1"/>
  <c r="AS94" i="1"/>
  <c r="AS95" i="1"/>
  <c r="AQ2" i="1"/>
  <c r="AQ3"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85" i="1"/>
  <c r="AQ86" i="1"/>
  <c r="AQ36" i="1"/>
  <c r="AQ37" i="1"/>
  <c r="AQ38" i="1"/>
  <c r="AQ83" i="1"/>
  <c r="AQ41" i="1"/>
  <c r="AQ79" i="1"/>
  <c r="AQ80" i="1"/>
  <c r="AQ42" i="1"/>
  <c r="AQ39"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81" i="1"/>
  <c r="AQ82" i="1"/>
  <c r="AQ93" i="1"/>
  <c r="AQ94" i="1"/>
  <c r="AQ95" i="1"/>
  <c r="AN2" i="1"/>
  <c r="AN3" i="1"/>
  <c r="AU3" i="1" s="1"/>
  <c r="AN4" i="1"/>
  <c r="AN5" i="1"/>
  <c r="AO5" i="1" s="1"/>
  <c r="AN6" i="1"/>
  <c r="AN7" i="1"/>
  <c r="AN8" i="1"/>
  <c r="AN9" i="1"/>
  <c r="AO9" i="1" s="1"/>
  <c r="AN10" i="1"/>
  <c r="AN11" i="1"/>
  <c r="AV11" i="1" s="1"/>
  <c r="AN12" i="1"/>
  <c r="AN13" i="1"/>
  <c r="AO13" i="1" s="1"/>
  <c r="AN14" i="1"/>
  <c r="AN15" i="1"/>
  <c r="AN16" i="1"/>
  <c r="AN17" i="1"/>
  <c r="AN18" i="1"/>
  <c r="AT18" i="1" s="1"/>
  <c r="AN19" i="1"/>
  <c r="AN20" i="1"/>
  <c r="AV20" i="1" s="1"/>
  <c r="AN21" i="1"/>
  <c r="AN22" i="1"/>
  <c r="AN23" i="1"/>
  <c r="AN24" i="1"/>
  <c r="AN25" i="1"/>
  <c r="AO25" i="1" s="1"/>
  <c r="AN26" i="1"/>
  <c r="AN27" i="1"/>
  <c r="AT27" i="1" s="1"/>
  <c r="AN28" i="1"/>
  <c r="AO28" i="1" s="1"/>
  <c r="AN29" i="1"/>
  <c r="AN30" i="1"/>
  <c r="AN31" i="1"/>
  <c r="AN32" i="1"/>
  <c r="AN33" i="1"/>
  <c r="AN34" i="1"/>
  <c r="AN35" i="1"/>
  <c r="AU35" i="1" s="1"/>
  <c r="AN88" i="1"/>
  <c r="AN89" i="1"/>
  <c r="AN85" i="1"/>
  <c r="AN87" i="1" s="1"/>
  <c r="AN86" i="1"/>
  <c r="AO86" i="1" s="1"/>
  <c r="AN36" i="1"/>
  <c r="AN37" i="1"/>
  <c r="AN38" i="1"/>
  <c r="AU38" i="1" s="1"/>
  <c r="AN83" i="1"/>
  <c r="AN41" i="1"/>
  <c r="AN79" i="1"/>
  <c r="AN80" i="1"/>
  <c r="AN42" i="1"/>
  <c r="AO42" i="1" s="1"/>
  <c r="AN39" i="1"/>
  <c r="AN43" i="1"/>
  <c r="AN44" i="1"/>
  <c r="AT44" i="1" s="1"/>
  <c r="AN45" i="1"/>
  <c r="AO45" i="1" s="1"/>
  <c r="AN46" i="1"/>
  <c r="AN47" i="1"/>
  <c r="AN48" i="1"/>
  <c r="AN49" i="1"/>
  <c r="AN90" i="1"/>
  <c r="AN50" i="1"/>
  <c r="AN51" i="1"/>
  <c r="AN52" i="1"/>
  <c r="AO52" i="1" s="1"/>
  <c r="AN53" i="1"/>
  <c r="AN54" i="1"/>
  <c r="AT54" i="1" s="1"/>
  <c r="AN55" i="1"/>
  <c r="AN56" i="1"/>
  <c r="AO56" i="1" s="1"/>
  <c r="AN57" i="1"/>
  <c r="AU57" i="1" s="1"/>
  <c r="AN58" i="1"/>
  <c r="AN59" i="1"/>
  <c r="AN60" i="1"/>
  <c r="AN61" i="1"/>
  <c r="AN62" i="1"/>
  <c r="AN63" i="1"/>
  <c r="AN64" i="1"/>
  <c r="AN65" i="1"/>
  <c r="AN66" i="1"/>
  <c r="AN67" i="1"/>
  <c r="AT67" i="1" s="1"/>
  <c r="AN68" i="1"/>
  <c r="AO68" i="1" s="1"/>
  <c r="AN69" i="1"/>
  <c r="AN70" i="1"/>
  <c r="AN71" i="1"/>
  <c r="AN72" i="1"/>
  <c r="AO72" i="1" s="1"/>
  <c r="AN73" i="1"/>
  <c r="AN74" i="1"/>
  <c r="AN75" i="1"/>
  <c r="AV75" i="1" s="1"/>
  <c r="AN76" i="1"/>
  <c r="AO76" i="1" s="1"/>
  <c r="AN77" i="1"/>
  <c r="AN81" i="1"/>
  <c r="AT81" i="1" s="1"/>
  <c r="AN93" i="1"/>
  <c r="AO93" i="1" s="1"/>
  <c r="AN94" i="1"/>
  <c r="AO94" i="1" s="1"/>
  <c r="AN95" i="1"/>
  <c r="AO95" i="1" s="1"/>
  <c r="AU88" i="1" l="1"/>
  <c r="AV88" i="1"/>
  <c r="AT88" i="1"/>
  <c r="AO88" i="1"/>
  <c r="AN91" i="1"/>
  <c r="AT90" i="1"/>
  <c r="AV90" i="1"/>
  <c r="AO90" i="1"/>
  <c r="AU90" i="1"/>
  <c r="AO87" i="1"/>
  <c r="AV87" i="1"/>
  <c r="AU87" i="1"/>
  <c r="AT87" i="1"/>
  <c r="AU89" i="1"/>
  <c r="AV89" i="1"/>
  <c r="AO89" i="1"/>
  <c r="AT89" i="1"/>
  <c r="AN82" i="1"/>
  <c r="AO82" i="1" s="1"/>
  <c r="AN78" i="1"/>
  <c r="AO83" i="1"/>
  <c r="AV2" i="1"/>
  <c r="AN40" i="1"/>
  <c r="AK84" i="1"/>
  <c r="AI84" i="1"/>
  <c r="AV44" i="1"/>
  <c r="AU32" i="1"/>
  <c r="AT32" i="1"/>
  <c r="AV32" i="1"/>
  <c r="AU71" i="1"/>
  <c r="AV71" i="1"/>
  <c r="AT71" i="1"/>
  <c r="AV63" i="1"/>
  <c r="AU63" i="1"/>
  <c r="AU55" i="1"/>
  <c r="AV55" i="1"/>
  <c r="AT55" i="1"/>
  <c r="AU48" i="1"/>
  <c r="AV48" i="1"/>
  <c r="AT48" i="1"/>
  <c r="AU80" i="1"/>
  <c r="AT80" i="1"/>
  <c r="AV80" i="1"/>
  <c r="AU85" i="1"/>
  <c r="AT85" i="1"/>
  <c r="AV85" i="1"/>
  <c r="AU31" i="1"/>
  <c r="AT31" i="1"/>
  <c r="AV31" i="1"/>
  <c r="AV24" i="1"/>
  <c r="AT24" i="1"/>
  <c r="AU24" i="1"/>
  <c r="AV16" i="1"/>
  <c r="AT16" i="1"/>
  <c r="AU16" i="1"/>
  <c r="AU8" i="1"/>
  <c r="AV8" i="1"/>
  <c r="AT8" i="1"/>
  <c r="AO71" i="1"/>
  <c r="AO63" i="1"/>
  <c r="AO55" i="1"/>
  <c r="AO48" i="1"/>
  <c r="AO80" i="1"/>
  <c r="AO85" i="1"/>
  <c r="AO31" i="1"/>
  <c r="AO24" i="1"/>
  <c r="AO16" i="1"/>
  <c r="AO8" i="1"/>
  <c r="AV38" i="1"/>
  <c r="AT45" i="1"/>
  <c r="AU44" i="1"/>
  <c r="AU49" i="1"/>
  <c r="AT49" i="1"/>
  <c r="AV49" i="1"/>
  <c r="AO32" i="1"/>
  <c r="AV70" i="1"/>
  <c r="AT70" i="1"/>
  <c r="AU70" i="1"/>
  <c r="AV62" i="1"/>
  <c r="AU62" i="1"/>
  <c r="AT62" i="1"/>
  <c r="AV54" i="1"/>
  <c r="AU54" i="1"/>
  <c r="AV47" i="1"/>
  <c r="AT47" i="1"/>
  <c r="AU47" i="1"/>
  <c r="AV79" i="1"/>
  <c r="AU79" i="1"/>
  <c r="AT79" i="1"/>
  <c r="AU30" i="1"/>
  <c r="AT30" i="1"/>
  <c r="AV30" i="1"/>
  <c r="AU23" i="1"/>
  <c r="AT23" i="1"/>
  <c r="AV23" i="1"/>
  <c r="AU15" i="1"/>
  <c r="AT15" i="1"/>
  <c r="AV15" i="1"/>
  <c r="AU7" i="1"/>
  <c r="AT7" i="1"/>
  <c r="AV7" i="1"/>
  <c r="AO70" i="1"/>
  <c r="AO62" i="1"/>
  <c r="AO54" i="1"/>
  <c r="AO47" i="1"/>
  <c r="AO79" i="1"/>
  <c r="AO30" i="1"/>
  <c r="AO23" i="1"/>
  <c r="AO15" i="1"/>
  <c r="AO7" i="1"/>
  <c r="AV35" i="1"/>
  <c r="AT38" i="1"/>
  <c r="AU56" i="1"/>
  <c r="AV56" i="1"/>
  <c r="AT56" i="1"/>
  <c r="AT82" i="1"/>
  <c r="AU77" i="1"/>
  <c r="AT77" i="1"/>
  <c r="AV77" i="1"/>
  <c r="AU69" i="1"/>
  <c r="AT69" i="1"/>
  <c r="AV69" i="1"/>
  <c r="AU61" i="1"/>
  <c r="AT61" i="1"/>
  <c r="AV61" i="1"/>
  <c r="AU53" i="1"/>
  <c r="AT53" i="1"/>
  <c r="AV53" i="1"/>
  <c r="AU46" i="1"/>
  <c r="AT46" i="1"/>
  <c r="AV46" i="1"/>
  <c r="AU41" i="1"/>
  <c r="AT41" i="1"/>
  <c r="AV41" i="1"/>
  <c r="AT29" i="1"/>
  <c r="AU29" i="1"/>
  <c r="AV29" i="1"/>
  <c r="AT22" i="1"/>
  <c r="AU22" i="1"/>
  <c r="AV22" i="1"/>
  <c r="AT14" i="1"/>
  <c r="AV14" i="1"/>
  <c r="AU6" i="1"/>
  <c r="AV6" i="1"/>
  <c r="AT6" i="1"/>
  <c r="AO77" i="1"/>
  <c r="AO69" i="1"/>
  <c r="AO61" i="1"/>
  <c r="AO53" i="1"/>
  <c r="AO46" i="1"/>
  <c r="AO41" i="1"/>
  <c r="AO29" i="1"/>
  <c r="AO22" i="1"/>
  <c r="AO14" i="1"/>
  <c r="AO6" i="1"/>
  <c r="AV27" i="1"/>
  <c r="AT35" i="1"/>
  <c r="AU27" i="1"/>
  <c r="AU72" i="1"/>
  <c r="AV72" i="1"/>
  <c r="AU17" i="1"/>
  <c r="AV17" i="1"/>
  <c r="AT17" i="1"/>
  <c r="AU60" i="1"/>
  <c r="AT60" i="1"/>
  <c r="AV60" i="1"/>
  <c r="AT21" i="1"/>
  <c r="AU21" i="1"/>
  <c r="AV21" i="1"/>
  <c r="AO60" i="1"/>
  <c r="AO21" i="1"/>
  <c r="AU14" i="1"/>
  <c r="AU64" i="1"/>
  <c r="AV64" i="1"/>
  <c r="AT64" i="1"/>
  <c r="AU9" i="1"/>
  <c r="AV9" i="1"/>
  <c r="AT76" i="1"/>
  <c r="AV76" i="1"/>
  <c r="AU52" i="1"/>
  <c r="AT52" i="1"/>
  <c r="AV52" i="1"/>
  <c r="AT13" i="1"/>
  <c r="AU13" i="1"/>
  <c r="AV13" i="1"/>
  <c r="AT95" i="1"/>
  <c r="AV95" i="1"/>
  <c r="AU95" i="1"/>
  <c r="AT75" i="1"/>
  <c r="AU75" i="1"/>
  <c r="AT59" i="1"/>
  <c r="AU59" i="1"/>
  <c r="AU51" i="1"/>
  <c r="AT51" i="1"/>
  <c r="AU20" i="1"/>
  <c r="AT20" i="1"/>
  <c r="AV12" i="1"/>
  <c r="AT12" i="1"/>
  <c r="AU12" i="1"/>
  <c r="AV4" i="1"/>
  <c r="AT4" i="1"/>
  <c r="AU4" i="1"/>
  <c r="AO75" i="1"/>
  <c r="AO67" i="1"/>
  <c r="AO59" i="1"/>
  <c r="AO51" i="1"/>
  <c r="AO44" i="1"/>
  <c r="AO38" i="1"/>
  <c r="AO35" i="1"/>
  <c r="AO27" i="1"/>
  <c r="AO20" i="1"/>
  <c r="AO12" i="1"/>
  <c r="AO4" i="1"/>
  <c r="AV67" i="1"/>
  <c r="AU82" i="1"/>
  <c r="AU86" i="1"/>
  <c r="AT86" i="1"/>
  <c r="AV86" i="1"/>
  <c r="AO49" i="1"/>
  <c r="AU83" i="1"/>
  <c r="AT83" i="1"/>
  <c r="AV83" i="1"/>
  <c r="AU94" i="1"/>
  <c r="AT94" i="1"/>
  <c r="AV94" i="1"/>
  <c r="AU74" i="1"/>
  <c r="AV74" i="1"/>
  <c r="AT74" i="1"/>
  <c r="AT66" i="1"/>
  <c r="AU66" i="1"/>
  <c r="AV66" i="1"/>
  <c r="AT58" i="1"/>
  <c r="AV58" i="1"/>
  <c r="AU58" i="1"/>
  <c r="AU50" i="1"/>
  <c r="AT50" i="1"/>
  <c r="AV50" i="1"/>
  <c r="AT43" i="1"/>
  <c r="AU43" i="1"/>
  <c r="AV43" i="1"/>
  <c r="AT37" i="1"/>
  <c r="AV37" i="1"/>
  <c r="AU37" i="1"/>
  <c r="AU34" i="1"/>
  <c r="AT34" i="1"/>
  <c r="AV34" i="1"/>
  <c r="AV19" i="1"/>
  <c r="AT19" i="1"/>
  <c r="AU19" i="1"/>
  <c r="AU11" i="1"/>
  <c r="AT11" i="1"/>
  <c r="AT3" i="1"/>
  <c r="AV3" i="1"/>
  <c r="AO74" i="1"/>
  <c r="AO66" i="1"/>
  <c r="AO58" i="1"/>
  <c r="AO50" i="1"/>
  <c r="AO43" i="1"/>
  <c r="AO37" i="1"/>
  <c r="AO34" i="1"/>
  <c r="AO19" i="1"/>
  <c r="AO11" i="1"/>
  <c r="AO3" i="1"/>
  <c r="AS84" i="1"/>
  <c r="AV59" i="1"/>
  <c r="AT72" i="1"/>
  <c r="AT9" i="1"/>
  <c r="AU76" i="1"/>
  <c r="AU42" i="1"/>
  <c r="AT42" i="1"/>
  <c r="AV42" i="1"/>
  <c r="AU25" i="1"/>
  <c r="AV25" i="1"/>
  <c r="AT25" i="1"/>
  <c r="AO64" i="1"/>
  <c r="AO17" i="1"/>
  <c r="AT68" i="1"/>
  <c r="AU68" i="1"/>
  <c r="AV68" i="1"/>
  <c r="AU45" i="1"/>
  <c r="AV45" i="1"/>
  <c r="AU28" i="1"/>
  <c r="AV28" i="1"/>
  <c r="AT28" i="1"/>
  <c r="AT5" i="1"/>
  <c r="AU5" i="1"/>
  <c r="AV5" i="1"/>
  <c r="AU93" i="1"/>
  <c r="AV93" i="1"/>
  <c r="AT93" i="1"/>
  <c r="AU81" i="1"/>
  <c r="AV81" i="1"/>
  <c r="AU73" i="1"/>
  <c r="AV73" i="1"/>
  <c r="AT73" i="1"/>
  <c r="AU65" i="1"/>
  <c r="AV65" i="1"/>
  <c r="AT65" i="1"/>
  <c r="AT57" i="1"/>
  <c r="AV57" i="1"/>
  <c r="AT39" i="1"/>
  <c r="AU39" i="1"/>
  <c r="AV39" i="1"/>
  <c r="AT36" i="1"/>
  <c r="AV36" i="1"/>
  <c r="AU36" i="1"/>
  <c r="AU33" i="1"/>
  <c r="AT33" i="1"/>
  <c r="AV33" i="1"/>
  <c r="AU26" i="1"/>
  <c r="AV26" i="1"/>
  <c r="AT26" i="1"/>
  <c r="AU18" i="1"/>
  <c r="AV18" i="1"/>
  <c r="AU10" i="1"/>
  <c r="AV10" i="1"/>
  <c r="AT10" i="1"/>
  <c r="AU2" i="1"/>
  <c r="AT2" i="1"/>
  <c r="AO81" i="1"/>
  <c r="AO73" i="1"/>
  <c r="AO65" i="1"/>
  <c r="AO57" i="1"/>
  <c r="AO39" i="1"/>
  <c r="AO36" i="1"/>
  <c r="AO33" i="1"/>
  <c r="AO26" i="1"/>
  <c r="AO18" i="1"/>
  <c r="AO10" i="1"/>
  <c r="AO2" i="1"/>
  <c r="AQ84" i="1"/>
  <c r="AV51" i="1"/>
  <c r="AT63" i="1"/>
  <c r="AU67" i="1"/>
  <c r="AV82" i="1" l="1"/>
  <c r="AO91" i="1"/>
  <c r="AU91" i="1"/>
  <c r="AT91" i="1"/>
  <c r="AV91" i="1"/>
  <c r="AN92" i="1"/>
  <c r="AO84" i="1"/>
  <c r="AT84" i="1"/>
  <c r="AV84" i="1"/>
  <c r="AU84" i="1"/>
  <c r="AV92" i="1" l="1"/>
  <c r="AU92" i="1"/>
  <c r="E254" i="10" l="1"/>
  <c r="E91" i="8"/>
  <c r="E39" i="8"/>
  <c r="DB2" i="4"/>
  <c r="R95" i="3"/>
  <c r="R94" i="3"/>
  <c r="R93" i="3"/>
  <c r="M95" i="3"/>
  <c r="M94" i="3"/>
  <c r="M93" i="3"/>
  <c r="M82" i="3"/>
  <c r="M81"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39" i="3"/>
  <c r="M42" i="3"/>
  <c r="M80" i="3"/>
  <c r="M79" i="3"/>
  <c r="M41" i="3"/>
  <c r="M83" i="3"/>
  <c r="M38" i="3"/>
  <c r="M37" i="3"/>
  <c r="M36" i="3"/>
  <c r="M86" i="3"/>
  <c r="M85" i="3"/>
  <c r="M35" i="3"/>
  <c r="M34" i="3"/>
  <c r="M33" i="3"/>
  <c r="M32" i="3"/>
  <c r="M31" i="3"/>
  <c r="M30" i="3"/>
  <c r="M29" i="3"/>
  <c r="M28" i="3"/>
  <c r="M26" i="3"/>
  <c r="M25" i="3"/>
  <c r="M24" i="3"/>
  <c r="M23" i="3"/>
  <c r="M22" i="3"/>
  <c r="M21" i="3"/>
  <c r="M20" i="3"/>
  <c r="M19" i="3"/>
  <c r="M18" i="3"/>
  <c r="M17" i="3"/>
  <c r="M16" i="3"/>
  <c r="M15" i="3"/>
  <c r="M14" i="3"/>
  <c r="M13" i="3"/>
  <c r="M12" i="3"/>
  <c r="M11" i="3"/>
  <c r="M10" i="3"/>
  <c r="M9" i="3"/>
  <c r="M8" i="3"/>
  <c r="M7" i="3"/>
  <c r="M6" i="3"/>
  <c r="M5" i="3"/>
  <c r="M4" i="3"/>
  <c r="M3" i="3"/>
  <c r="M2" i="3"/>
  <c r="K95" i="3"/>
  <c r="K94" i="3"/>
  <c r="K93" i="3"/>
  <c r="K82" i="3"/>
  <c r="K81" i="3"/>
  <c r="K77" i="3"/>
  <c r="K76" i="3"/>
  <c r="K75" i="3"/>
  <c r="K74" i="3"/>
  <c r="K73" i="3"/>
  <c r="K72" i="3"/>
  <c r="K71" i="3"/>
  <c r="K70" i="3"/>
  <c r="K69" i="3"/>
  <c r="K68" i="3"/>
  <c r="K67" i="3"/>
  <c r="K66" i="3"/>
  <c r="K65" i="3"/>
  <c r="K64" i="3"/>
  <c r="K63" i="3"/>
  <c r="K62" i="3"/>
  <c r="K61" i="3"/>
  <c r="K60" i="3"/>
  <c r="K59" i="3"/>
  <c r="K58" i="3"/>
  <c r="K57" i="3"/>
  <c r="K56" i="3"/>
  <c r="K55" i="3"/>
  <c r="K54" i="3"/>
  <c r="K53" i="3"/>
  <c r="K52" i="3"/>
  <c r="K51" i="3"/>
  <c r="K50" i="3"/>
  <c r="K49" i="3"/>
  <c r="K48" i="3"/>
  <c r="K47" i="3"/>
  <c r="K46" i="3"/>
  <c r="K45" i="3"/>
  <c r="K44" i="3"/>
  <c r="K43" i="3"/>
  <c r="K39" i="3"/>
  <c r="K42" i="3"/>
  <c r="K80" i="3"/>
  <c r="K79" i="3"/>
  <c r="K41" i="3"/>
  <c r="K83" i="3"/>
  <c r="K38" i="3"/>
  <c r="K37" i="3"/>
  <c r="K36" i="3"/>
  <c r="K86" i="3"/>
  <c r="K85" i="3"/>
  <c r="K35" i="3"/>
  <c r="K34" i="3"/>
  <c r="K33" i="3"/>
  <c r="K32" i="3"/>
  <c r="K31" i="3"/>
  <c r="K30" i="3"/>
  <c r="K29" i="3"/>
  <c r="K28" i="3"/>
  <c r="K26" i="3"/>
  <c r="K25" i="3"/>
  <c r="K24" i="3"/>
  <c r="K23" i="3"/>
  <c r="K22" i="3"/>
  <c r="K21" i="3"/>
  <c r="K20" i="3"/>
  <c r="K19" i="3"/>
  <c r="K18" i="3"/>
  <c r="K17" i="3"/>
  <c r="K16" i="3"/>
  <c r="K15" i="3"/>
  <c r="K14" i="3"/>
  <c r="K13" i="3"/>
  <c r="K12" i="3"/>
  <c r="K11" i="3"/>
  <c r="K10" i="3"/>
  <c r="K9" i="3"/>
  <c r="K8" i="3"/>
  <c r="K7" i="3"/>
  <c r="K6" i="3"/>
  <c r="K5" i="3"/>
  <c r="K4" i="3"/>
  <c r="K3" i="3"/>
  <c r="K2" i="3"/>
  <c r="FE95" i="1"/>
  <c r="FE94" i="1"/>
  <c r="FE93" i="1"/>
  <c r="EL95" i="1"/>
  <c r="EL94" i="1"/>
  <c r="EL93" i="1"/>
  <c r="EL81" i="1"/>
  <c r="EL77" i="1"/>
  <c r="EL76" i="1"/>
  <c r="EL75" i="1"/>
  <c r="EL74" i="1"/>
  <c r="EL73" i="1"/>
  <c r="EL72" i="1"/>
  <c r="EL71" i="1"/>
  <c r="EL70" i="1"/>
  <c r="EL69" i="1"/>
  <c r="EL68" i="1"/>
  <c r="EL67" i="1"/>
  <c r="EL66" i="1"/>
  <c r="EL65" i="1"/>
  <c r="EL64" i="1"/>
  <c r="EL63" i="1"/>
  <c r="EL62" i="1"/>
  <c r="EL61" i="1"/>
  <c r="EL60" i="1"/>
  <c r="EL59" i="1"/>
  <c r="EL58" i="1"/>
  <c r="EL57" i="1"/>
  <c r="EL56" i="1"/>
  <c r="EL55" i="1"/>
  <c r="EL54" i="1"/>
  <c r="EL53" i="1"/>
  <c r="EL52" i="1"/>
  <c r="EL51" i="1"/>
  <c r="EL50" i="1"/>
  <c r="EL49" i="1"/>
  <c r="EL48" i="1"/>
  <c r="EL47" i="1"/>
  <c r="EL46" i="1"/>
  <c r="EL45" i="1"/>
  <c r="EL44" i="1"/>
  <c r="EL43" i="1"/>
  <c r="EL39" i="1"/>
  <c r="EL42" i="1"/>
  <c r="EL80" i="1"/>
  <c r="EL79" i="1"/>
  <c r="EL41" i="1"/>
  <c r="EL83" i="1"/>
  <c r="EL38" i="1"/>
  <c r="EL37" i="1"/>
  <c r="EL36" i="1"/>
  <c r="EL86" i="1"/>
  <c r="EL85" i="1"/>
  <c r="EL35" i="1"/>
  <c r="EL34" i="1"/>
  <c r="EL33" i="1"/>
  <c r="EL32" i="1"/>
  <c r="EL31" i="1"/>
  <c r="EL30" i="1"/>
  <c r="EL29" i="1"/>
  <c r="EL28" i="1"/>
  <c r="EL27" i="1"/>
  <c r="EL26" i="1"/>
  <c r="EL25" i="1"/>
  <c r="EL24" i="1"/>
  <c r="EL23" i="1"/>
  <c r="EL22" i="1"/>
  <c r="EL21" i="1"/>
  <c r="EL20" i="1"/>
  <c r="EL19" i="1"/>
  <c r="EL18" i="1"/>
  <c r="EL17" i="1"/>
  <c r="EL16" i="1"/>
  <c r="EL15" i="1"/>
  <c r="EL14" i="1"/>
  <c r="EL13" i="1"/>
  <c r="EL12" i="1"/>
  <c r="EL11" i="1"/>
  <c r="EL10" i="1"/>
  <c r="EL9" i="1"/>
  <c r="EL8" i="1"/>
  <c r="EL7" i="1"/>
  <c r="EL6" i="1"/>
  <c r="EL5" i="1"/>
  <c r="EL4" i="1"/>
  <c r="EL3" i="1"/>
  <c r="EL2" i="1"/>
  <c r="EK95" i="1"/>
  <c r="EK94" i="1"/>
  <c r="EK93" i="1"/>
  <c r="EK81" i="1"/>
  <c r="EK77" i="1"/>
  <c r="EK76" i="1"/>
  <c r="EK75" i="1"/>
  <c r="EK74" i="1"/>
  <c r="EK73" i="1"/>
  <c r="EK72" i="1"/>
  <c r="EK71" i="1"/>
  <c r="EK70" i="1"/>
  <c r="EK69" i="1"/>
  <c r="EK68" i="1"/>
  <c r="EK67" i="1"/>
  <c r="EK66" i="1"/>
  <c r="EK65" i="1"/>
  <c r="EK64" i="1"/>
  <c r="EK63" i="1"/>
  <c r="EK62" i="1"/>
  <c r="EK61" i="1"/>
  <c r="EK60" i="1"/>
  <c r="EK59" i="1"/>
  <c r="EK58" i="1"/>
  <c r="EK57" i="1"/>
  <c r="EK56" i="1"/>
  <c r="EK55" i="1"/>
  <c r="EK54" i="1"/>
  <c r="EK53" i="1"/>
  <c r="EK52" i="1"/>
  <c r="EK51" i="1"/>
  <c r="EK50" i="1"/>
  <c r="EK49" i="1"/>
  <c r="EK48" i="1"/>
  <c r="EK47" i="1"/>
  <c r="EK46" i="1"/>
  <c r="EK45" i="1"/>
  <c r="EK44" i="1"/>
  <c r="EK43" i="1"/>
  <c r="EK39" i="1"/>
  <c r="EK42" i="1"/>
  <c r="EK80" i="1"/>
  <c r="EK79" i="1"/>
  <c r="EK41" i="1"/>
  <c r="EK83" i="1"/>
  <c r="EK38" i="1"/>
  <c r="EK37" i="1"/>
  <c r="EK36" i="1"/>
  <c r="EK86" i="1"/>
  <c r="EK85" i="1"/>
  <c r="EK35" i="1"/>
  <c r="EK34" i="1"/>
  <c r="EK33" i="1"/>
  <c r="EK32" i="1"/>
  <c r="EK31" i="1"/>
  <c r="EK30" i="1"/>
  <c r="EK29" i="1"/>
  <c r="EK28" i="1"/>
  <c r="EK27" i="1"/>
  <c r="EK26" i="1"/>
  <c r="EK25" i="1"/>
  <c r="EK24" i="1"/>
  <c r="EK23" i="1"/>
  <c r="EK22" i="1"/>
  <c r="EK21" i="1"/>
  <c r="EK20" i="1"/>
  <c r="EK19" i="1"/>
  <c r="EK18" i="1"/>
  <c r="EK17" i="1"/>
  <c r="EK16" i="1"/>
  <c r="EK15" i="1"/>
  <c r="EK14" i="1"/>
  <c r="EK13" i="1"/>
  <c r="EK12" i="1"/>
  <c r="EK11" i="1"/>
  <c r="EK10" i="1"/>
  <c r="EK9" i="1"/>
  <c r="EK8" i="1"/>
  <c r="EK7" i="1"/>
  <c r="EK6" i="1"/>
  <c r="EK5" i="1"/>
  <c r="EK4" i="1"/>
  <c r="EK3" i="1"/>
  <c r="EK2" i="1"/>
  <c r="EJ95" i="1"/>
  <c r="EJ94" i="1"/>
  <c r="EJ93" i="1"/>
  <c r="EJ81" i="1"/>
  <c r="EJ77" i="1"/>
  <c r="EJ76" i="1"/>
  <c r="EJ75" i="1"/>
  <c r="EJ74" i="1"/>
  <c r="EJ73" i="1"/>
  <c r="EJ72" i="1"/>
  <c r="EJ71" i="1"/>
  <c r="EJ70" i="1"/>
  <c r="EJ69" i="1"/>
  <c r="EJ68" i="1"/>
  <c r="EJ67" i="1"/>
  <c r="EJ66" i="1"/>
  <c r="EJ65" i="1"/>
  <c r="EJ64" i="1"/>
  <c r="EJ63" i="1"/>
  <c r="EJ62" i="1"/>
  <c r="EJ61" i="1"/>
  <c r="EJ60" i="1"/>
  <c r="EJ59" i="1"/>
  <c r="EJ58" i="1"/>
  <c r="EJ57" i="1"/>
  <c r="EJ56" i="1"/>
  <c r="EJ55" i="1"/>
  <c r="EJ54" i="1"/>
  <c r="EJ53" i="1"/>
  <c r="EJ52" i="1"/>
  <c r="EJ51" i="1"/>
  <c r="EJ50" i="1"/>
  <c r="EJ49" i="1"/>
  <c r="EJ48" i="1"/>
  <c r="EJ47" i="1"/>
  <c r="EJ46" i="1"/>
  <c r="EJ45" i="1"/>
  <c r="EJ44" i="1"/>
  <c r="EJ43" i="1"/>
  <c r="EJ39" i="1"/>
  <c r="EJ42" i="1"/>
  <c r="EJ80" i="1"/>
  <c r="EJ79" i="1"/>
  <c r="EJ41" i="1"/>
  <c r="EJ83" i="1"/>
  <c r="EJ38" i="1"/>
  <c r="EJ37" i="1"/>
  <c r="EJ36" i="1"/>
  <c r="EJ86" i="1"/>
  <c r="EJ85" i="1"/>
  <c r="EJ35" i="1"/>
  <c r="EJ34" i="1"/>
  <c r="EJ33" i="1"/>
  <c r="EJ32" i="1"/>
  <c r="EJ31" i="1"/>
  <c r="EJ30" i="1"/>
  <c r="EJ29" i="1"/>
  <c r="EJ28" i="1"/>
  <c r="EJ27" i="1"/>
  <c r="EJ26" i="1"/>
  <c r="EJ25" i="1"/>
  <c r="EJ24" i="1"/>
  <c r="EJ23" i="1"/>
  <c r="EJ22" i="1"/>
  <c r="EJ21" i="1"/>
  <c r="EJ20" i="1"/>
  <c r="EJ19" i="1"/>
  <c r="EJ18" i="1"/>
  <c r="EJ17" i="1"/>
  <c r="EJ16" i="1"/>
  <c r="EJ15" i="1"/>
  <c r="EJ14" i="1"/>
  <c r="EJ13" i="1"/>
  <c r="EJ12" i="1"/>
  <c r="EJ11" i="1"/>
  <c r="EJ10" i="1"/>
  <c r="EJ9" i="1"/>
  <c r="EJ8" i="1"/>
  <c r="EJ7" i="1"/>
  <c r="EJ6" i="1"/>
  <c r="EJ5" i="1"/>
  <c r="EJ4" i="1"/>
  <c r="EJ3" i="1"/>
  <c r="EJ2" i="1"/>
  <c r="EI95" i="1"/>
  <c r="EI94" i="1"/>
  <c r="EI93" i="1"/>
  <c r="EI81" i="1"/>
  <c r="EI77" i="1"/>
  <c r="EI76" i="1"/>
  <c r="EI75" i="1"/>
  <c r="EI74" i="1"/>
  <c r="EI73" i="1"/>
  <c r="EI72" i="1"/>
  <c r="EI71" i="1"/>
  <c r="EI70" i="1"/>
  <c r="EI69" i="1"/>
  <c r="EI68" i="1"/>
  <c r="EI67" i="1"/>
  <c r="EI66" i="1"/>
  <c r="EI65" i="1"/>
  <c r="EI64" i="1"/>
  <c r="EI63" i="1"/>
  <c r="EI62" i="1"/>
  <c r="EI61" i="1"/>
  <c r="EI60" i="1"/>
  <c r="EI59" i="1"/>
  <c r="EI58" i="1"/>
  <c r="EI57" i="1"/>
  <c r="EI56" i="1"/>
  <c r="EI55" i="1"/>
  <c r="EI54" i="1"/>
  <c r="EI53" i="1"/>
  <c r="EI52" i="1"/>
  <c r="EI51" i="1"/>
  <c r="EI50" i="1"/>
  <c r="EI49" i="1"/>
  <c r="EI48" i="1"/>
  <c r="EI47" i="1"/>
  <c r="EI46" i="1"/>
  <c r="EI45" i="1"/>
  <c r="EI44" i="1"/>
  <c r="EI43" i="1"/>
  <c r="EI39" i="1"/>
  <c r="EI42" i="1"/>
  <c r="EI80" i="1"/>
  <c r="EI79" i="1"/>
  <c r="EI41" i="1"/>
  <c r="EI83" i="1"/>
  <c r="EI38" i="1"/>
  <c r="EI37" i="1"/>
  <c r="EI36" i="1"/>
  <c r="EI86" i="1"/>
  <c r="EI85" i="1"/>
  <c r="EI35" i="1"/>
  <c r="EI34" i="1"/>
  <c r="EI33" i="1"/>
  <c r="EI32" i="1"/>
  <c r="EI31" i="1"/>
  <c r="EI30" i="1"/>
  <c r="EI29" i="1"/>
  <c r="EI28" i="1"/>
  <c r="EI27" i="1"/>
  <c r="EI26" i="1"/>
  <c r="EI25" i="1"/>
  <c r="EI24" i="1"/>
  <c r="EI23" i="1"/>
  <c r="EI22" i="1"/>
  <c r="EI21" i="1"/>
  <c r="EI20" i="1"/>
  <c r="EI19" i="1"/>
  <c r="EI18" i="1"/>
  <c r="EI17" i="1"/>
  <c r="EI16" i="1"/>
  <c r="EI15" i="1"/>
  <c r="EI14" i="1"/>
  <c r="EI13" i="1"/>
  <c r="EI12" i="1"/>
  <c r="EI11" i="1"/>
  <c r="EI10" i="1"/>
  <c r="EI9" i="1"/>
  <c r="EI8" i="1"/>
  <c r="EI7" i="1"/>
  <c r="EI6" i="1"/>
  <c r="EI5" i="1"/>
  <c r="EI4" i="1"/>
  <c r="EI3" i="1"/>
  <c r="EI2" i="1"/>
  <c r="DQ2" i="1" l="1"/>
  <c r="DQ3" i="1"/>
  <c r="DQ4" i="1"/>
  <c r="DQ5" i="1"/>
  <c r="DQ6" i="1"/>
  <c r="DQ7" i="1"/>
  <c r="DQ8" i="1"/>
  <c r="DQ9" i="1"/>
  <c r="DQ10" i="1"/>
  <c r="DQ11" i="1"/>
  <c r="DQ12" i="1"/>
  <c r="DQ13" i="1"/>
  <c r="DQ14" i="1"/>
  <c r="DQ15" i="1"/>
  <c r="DQ16" i="1"/>
  <c r="DQ17" i="1"/>
  <c r="DQ18" i="1"/>
  <c r="DQ19" i="1"/>
  <c r="DQ20" i="1"/>
  <c r="DQ21" i="1"/>
  <c r="DQ22" i="1"/>
  <c r="DQ23" i="1"/>
  <c r="DQ24" i="1"/>
  <c r="DQ25" i="1"/>
  <c r="DQ26" i="1"/>
  <c r="DQ27" i="1"/>
  <c r="DQ28" i="1"/>
  <c r="DQ29" i="1"/>
  <c r="DQ30" i="1"/>
  <c r="DQ31" i="1"/>
  <c r="DQ32" i="1"/>
  <c r="DQ33" i="1"/>
  <c r="DQ34" i="1"/>
  <c r="DQ35" i="1"/>
  <c r="DQ85" i="1"/>
  <c r="DQ86" i="1"/>
  <c r="DQ36" i="1"/>
  <c r="DQ37" i="1"/>
  <c r="DQ38" i="1"/>
  <c r="DQ83" i="1"/>
  <c r="DQ41" i="1"/>
  <c r="DQ79" i="1"/>
  <c r="DQ80" i="1"/>
  <c r="FL64" i="3"/>
  <c r="AM95" i="5"/>
  <c r="AM94" i="5"/>
  <c r="AM71" i="5"/>
  <c r="AM72" i="5"/>
  <c r="AM73" i="5"/>
  <c r="AM74" i="5"/>
  <c r="AM75" i="5"/>
  <c r="AM76" i="5"/>
  <c r="AM77" i="5"/>
  <c r="AM78" i="5"/>
  <c r="AM79" i="5"/>
  <c r="AM80" i="5"/>
  <c r="AM81" i="5"/>
  <c r="AM82" i="5"/>
  <c r="AM83" i="5"/>
  <c r="AM84" i="5"/>
  <c r="AM85" i="5"/>
  <c r="AM86" i="5"/>
  <c r="AM87" i="5"/>
  <c r="AM88" i="5"/>
  <c r="AM89" i="5"/>
  <c r="AM90" i="5"/>
  <c r="AM41" i="5"/>
  <c r="AM42" i="5"/>
  <c r="AM43" i="5"/>
  <c r="AM44" i="5"/>
  <c r="AM45" i="5"/>
  <c r="AM46" i="5"/>
  <c r="AM47" i="5"/>
  <c r="AM48" i="5"/>
  <c r="AM49" i="5"/>
  <c r="AM50" i="5"/>
  <c r="AM51" i="5"/>
  <c r="AM52" i="5"/>
  <c r="AM53" i="5"/>
  <c r="AM54" i="5"/>
  <c r="AM55" i="5"/>
  <c r="AM56" i="5"/>
  <c r="AM57" i="5"/>
  <c r="AM58" i="5"/>
  <c r="AM59" i="5"/>
  <c r="AM60" i="5"/>
  <c r="AM61" i="5"/>
  <c r="AM62" i="5"/>
  <c r="AM63" i="5"/>
  <c r="AM64" i="5"/>
  <c r="AM65" i="5"/>
  <c r="AM66" i="5"/>
  <c r="AM67" i="5"/>
  <c r="AM68" i="5"/>
  <c r="AM69" i="5"/>
  <c r="AM70" i="5"/>
  <c r="AM40" i="5"/>
  <c r="AM28" i="5"/>
  <c r="AM29" i="5"/>
  <c r="AM30" i="5"/>
  <c r="AM31" i="5"/>
  <c r="AM32" i="5"/>
  <c r="AM33" i="5"/>
  <c r="AM34" i="5"/>
  <c r="AM35" i="5"/>
  <c r="AM36" i="5"/>
  <c r="AM37" i="5"/>
  <c r="AM38" i="5"/>
  <c r="AM3" i="5"/>
  <c r="AM4" i="5"/>
  <c r="AM5" i="5"/>
  <c r="AM6" i="5"/>
  <c r="AM7" i="5"/>
  <c r="AM8" i="5"/>
  <c r="AM9" i="5"/>
  <c r="AM10" i="5"/>
  <c r="AM11" i="5"/>
  <c r="AM12" i="5"/>
  <c r="AM13" i="5"/>
  <c r="AM14" i="5"/>
  <c r="AM15" i="5"/>
  <c r="AM16" i="5"/>
  <c r="AM17" i="5"/>
  <c r="AM18" i="5"/>
  <c r="AM19" i="5"/>
  <c r="AM20" i="5"/>
  <c r="AM21" i="5"/>
  <c r="AM22" i="5"/>
  <c r="AM23" i="5"/>
  <c r="AM24" i="5"/>
  <c r="AM25" i="5"/>
  <c r="AM26" i="5"/>
  <c r="AM27" i="5"/>
  <c r="AM2" i="5"/>
  <c r="BH29" i="5"/>
  <c r="BH93" i="5"/>
  <c r="BH94" i="5"/>
  <c r="BH95" i="5"/>
  <c r="BG91" i="5"/>
  <c r="BH89" i="5"/>
  <c r="BH87" i="5"/>
  <c r="BH86" i="5"/>
  <c r="BH85" i="5"/>
  <c r="BH80" i="5"/>
  <c r="BH79" i="5"/>
  <c r="BH77" i="5"/>
  <c r="BH76" i="5"/>
  <c r="BH73" i="5"/>
  <c r="BH72" i="5"/>
  <c r="BH71" i="5"/>
  <c r="BH70" i="5"/>
  <c r="BH69" i="5"/>
  <c r="BH63" i="5"/>
  <c r="BH61" i="5"/>
  <c r="BH60" i="5"/>
  <c r="BH58" i="5"/>
  <c r="BH57" i="5"/>
  <c r="BH55" i="5"/>
  <c r="BH53" i="5"/>
  <c r="BH52" i="5"/>
  <c r="BH50" i="5"/>
  <c r="BH49" i="5"/>
  <c r="BH48" i="5"/>
  <c r="BH47" i="5"/>
  <c r="BH46" i="5"/>
  <c r="BH45" i="5"/>
  <c r="BH44" i="5"/>
  <c r="BH42" i="5"/>
  <c r="BH38" i="5"/>
  <c r="BH37" i="5"/>
  <c r="BH35" i="5"/>
  <c r="BH34" i="5"/>
  <c r="BH26" i="5"/>
  <c r="BH24" i="5"/>
  <c r="BH21" i="5"/>
  <c r="BH19" i="5"/>
  <c r="BH18" i="5"/>
  <c r="BH17" i="5"/>
  <c r="BH16" i="5"/>
  <c r="BH14" i="5"/>
  <c r="BH12" i="5"/>
  <c r="BH11" i="5"/>
  <c r="BH10" i="5"/>
  <c r="BH9" i="5"/>
  <c r="BH6" i="5"/>
  <c r="BH5" i="5"/>
  <c r="BH3" i="5"/>
  <c r="DD95" i="4"/>
  <c r="DC95" i="4"/>
  <c r="DB95" i="4"/>
  <c r="DA95" i="4"/>
  <c r="CZ95" i="4"/>
  <c r="CY95" i="4"/>
  <c r="CX95" i="4"/>
  <c r="CW95" i="4"/>
  <c r="CV95" i="4"/>
  <c r="CU95" i="4"/>
  <c r="CT95" i="4"/>
  <c r="CS95" i="4"/>
  <c r="CR95" i="4"/>
  <c r="CQ95" i="4"/>
  <c r="CP95" i="4"/>
  <c r="CO95" i="4"/>
  <c r="CN95" i="4"/>
  <c r="CM95" i="4"/>
  <c r="CL95" i="4"/>
  <c r="CK95" i="4"/>
  <c r="CJ95" i="4"/>
  <c r="CI95" i="4"/>
  <c r="CH95" i="4"/>
  <c r="CF95" i="4"/>
  <c r="CE95" i="4"/>
  <c r="CD95" i="4"/>
  <c r="DD94" i="4"/>
  <c r="DC94" i="4"/>
  <c r="DB94" i="4"/>
  <c r="DA94" i="4"/>
  <c r="CZ94" i="4"/>
  <c r="CY94" i="4"/>
  <c r="CX94" i="4"/>
  <c r="CW94" i="4"/>
  <c r="CV94" i="4"/>
  <c r="CU94" i="4"/>
  <c r="CT94" i="4"/>
  <c r="CS94" i="4"/>
  <c r="CR94" i="4"/>
  <c r="CQ94" i="4"/>
  <c r="CP94" i="4"/>
  <c r="CO94" i="4"/>
  <c r="CN94" i="4"/>
  <c r="CM94" i="4"/>
  <c r="CL94" i="4"/>
  <c r="CK94" i="4"/>
  <c r="CJ94" i="4"/>
  <c r="CI94" i="4"/>
  <c r="CH94" i="4"/>
  <c r="CF94" i="4"/>
  <c r="CE94" i="4"/>
  <c r="CD94" i="4"/>
  <c r="DD93" i="4"/>
  <c r="DC93" i="4"/>
  <c r="DB93" i="4"/>
  <c r="DA93" i="4"/>
  <c r="CZ93" i="4"/>
  <c r="CY93" i="4"/>
  <c r="CX93" i="4"/>
  <c r="CW93" i="4"/>
  <c r="CV93" i="4"/>
  <c r="CU93" i="4"/>
  <c r="CT93" i="4"/>
  <c r="CS93" i="4"/>
  <c r="CR93" i="4"/>
  <c r="CQ93" i="4"/>
  <c r="CP93" i="4"/>
  <c r="CO93" i="4"/>
  <c r="CN93" i="4"/>
  <c r="CM93" i="4"/>
  <c r="CL93" i="4"/>
  <c r="CK93" i="4"/>
  <c r="CJ93" i="4"/>
  <c r="CI93" i="4"/>
  <c r="CH93" i="4"/>
  <c r="CF93" i="4"/>
  <c r="CE93" i="4"/>
  <c r="CD93" i="4"/>
  <c r="DD84" i="4"/>
  <c r="DC84" i="4"/>
  <c r="DB84" i="4"/>
  <c r="DA84" i="4"/>
  <c r="CZ84" i="4"/>
  <c r="CY84" i="4"/>
  <c r="CX84" i="4"/>
  <c r="CW84" i="4"/>
  <c r="CV84" i="4"/>
  <c r="CU84" i="4"/>
  <c r="CT84" i="4"/>
  <c r="CS84" i="4"/>
  <c r="CR84" i="4"/>
  <c r="CQ84" i="4"/>
  <c r="CP84" i="4"/>
  <c r="CO84" i="4"/>
  <c r="CN84" i="4"/>
  <c r="CM84" i="4"/>
  <c r="CL84" i="4"/>
  <c r="CK84" i="4"/>
  <c r="CJ84" i="4"/>
  <c r="CI84" i="4"/>
  <c r="CH84" i="4"/>
  <c r="CG84" i="4"/>
  <c r="CF84" i="4"/>
  <c r="CE84" i="4"/>
  <c r="CD84" i="4"/>
  <c r="DD82" i="4"/>
  <c r="DC82" i="4"/>
  <c r="DB82" i="4"/>
  <c r="DA82" i="4"/>
  <c r="CZ82" i="4"/>
  <c r="CY82" i="4"/>
  <c r="CX82" i="4"/>
  <c r="CW82" i="4"/>
  <c r="CV82" i="4"/>
  <c r="CU82" i="4"/>
  <c r="CT82" i="4"/>
  <c r="CS82" i="4"/>
  <c r="CR82" i="4"/>
  <c r="CQ82" i="4"/>
  <c r="CP82" i="4"/>
  <c r="CO82" i="4"/>
  <c r="CN82" i="4"/>
  <c r="CM82" i="4"/>
  <c r="CL82" i="4"/>
  <c r="CK82" i="4"/>
  <c r="CJ82" i="4"/>
  <c r="CI82" i="4"/>
  <c r="CH82" i="4"/>
  <c r="CG82" i="4"/>
  <c r="CF82" i="4"/>
  <c r="CE82" i="4"/>
  <c r="CD82" i="4"/>
  <c r="DD81" i="4"/>
  <c r="DC81" i="4"/>
  <c r="DB81" i="4"/>
  <c r="DA81" i="4"/>
  <c r="CZ81" i="4"/>
  <c r="CY81" i="4"/>
  <c r="CX81" i="4"/>
  <c r="CW81" i="4"/>
  <c r="CV81" i="4"/>
  <c r="CU81" i="4"/>
  <c r="CT81" i="4"/>
  <c r="CS81" i="4"/>
  <c r="CR81" i="4"/>
  <c r="CQ81" i="4"/>
  <c r="CP81" i="4"/>
  <c r="CO81" i="4"/>
  <c r="CN81" i="4"/>
  <c r="CM81" i="4"/>
  <c r="CL81" i="4"/>
  <c r="CK81" i="4"/>
  <c r="CJ81" i="4"/>
  <c r="CI81" i="4"/>
  <c r="CH81" i="4"/>
  <c r="CG81" i="4"/>
  <c r="CF81" i="4"/>
  <c r="CE81" i="4"/>
  <c r="CD81" i="4"/>
  <c r="DD77" i="4"/>
  <c r="DC77" i="4"/>
  <c r="DB77" i="4"/>
  <c r="DA77" i="4"/>
  <c r="CZ77" i="4"/>
  <c r="CY77" i="4"/>
  <c r="CX77" i="4"/>
  <c r="CW77" i="4"/>
  <c r="CV77" i="4"/>
  <c r="CU77" i="4"/>
  <c r="CT77" i="4"/>
  <c r="CS77" i="4"/>
  <c r="CR77" i="4"/>
  <c r="CQ77" i="4"/>
  <c r="CP77" i="4"/>
  <c r="CO77" i="4"/>
  <c r="CN77" i="4"/>
  <c r="CM77" i="4"/>
  <c r="CL77" i="4"/>
  <c r="CK77" i="4"/>
  <c r="CJ77" i="4"/>
  <c r="CI77" i="4"/>
  <c r="CH77" i="4"/>
  <c r="CG77" i="4"/>
  <c r="CF77" i="4"/>
  <c r="CE77" i="4"/>
  <c r="CD77" i="4"/>
  <c r="DD76" i="4"/>
  <c r="DC76" i="4"/>
  <c r="DB76" i="4"/>
  <c r="DA76" i="4"/>
  <c r="CZ76" i="4"/>
  <c r="CY76" i="4"/>
  <c r="CX76" i="4"/>
  <c r="CW76" i="4"/>
  <c r="CV76" i="4"/>
  <c r="CU76" i="4"/>
  <c r="CT76" i="4"/>
  <c r="CS76" i="4"/>
  <c r="CR76" i="4"/>
  <c r="CQ76" i="4"/>
  <c r="CP76" i="4"/>
  <c r="CO76" i="4"/>
  <c r="CN76" i="4"/>
  <c r="CM76" i="4"/>
  <c r="CL76" i="4"/>
  <c r="CK76" i="4"/>
  <c r="CJ76" i="4"/>
  <c r="CI76" i="4"/>
  <c r="CH76" i="4"/>
  <c r="CG76" i="4"/>
  <c r="CF76" i="4"/>
  <c r="CE76" i="4"/>
  <c r="CD76" i="4"/>
  <c r="DD75" i="4"/>
  <c r="DC75" i="4"/>
  <c r="DB75" i="4"/>
  <c r="DA75" i="4"/>
  <c r="CZ75" i="4"/>
  <c r="CY75" i="4"/>
  <c r="CX75" i="4"/>
  <c r="CW75" i="4"/>
  <c r="CV75" i="4"/>
  <c r="CU75" i="4"/>
  <c r="CT75" i="4"/>
  <c r="CS75" i="4"/>
  <c r="CR75" i="4"/>
  <c r="CQ75" i="4"/>
  <c r="CP75" i="4"/>
  <c r="CO75" i="4"/>
  <c r="CN75" i="4"/>
  <c r="CM75" i="4"/>
  <c r="CL75" i="4"/>
  <c r="CK75" i="4"/>
  <c r="CJ75" i="4"/>
  <c r="CI75" i="4"/>
  <c r="CH75" i="4"/>
  <c r="CG75" i="4"/>
  <c r="CF75" i="4"/>
  <c r="CE75" i="4"/>
  <c r="CD75" i="4"/>
  <c r="DD74" i="4"/>
  <c r="DC74" i="4"/>
  <c r="DB74" i="4"/>
  <c r="DA74" i="4"/>
  <c r="CZ74" i="4"/>
  <c r="CY74" i="4"/>
  <c r="CX74" i="4"/>
  <c r="CW74" i="4"/>
  <c r="CV74" i="4"/>
  <c r="CU74" i="4"/>
  <c r="CT74" i="4"/>
  <c r="CS74" i="4"/>
  <c r="CR74" i="4"/>
  <c r="CQ74" i="4"/>
  <c r="CP74" i="4"/>
  <c r="CO74" i="4"/>
  <c r="CN74" i="4"/>
  <c r="CM74" i="4"/>
  <c r="CL74" i="4"/>
  <c r="CK74" i="4"/>
  <c r="CJ74" i="4"/>
  <c r="CI74" i="4"/>
  <c r="CH74" i="4"/>
  <c r="CG74" i="4"/>
  <c r="CF74" i="4"/>
  <c r="CE74" i="4"/>
  <c r="CD74" i="4"/>
  <c r="DD73" i="4"/>
  <c r="DC73" i="4"/>
  <c r="DB73" i="4"/>
  <c r="DA73" i="4"/>
  <c r="CZ73" i="4"/>
  <c r="CY73" i="4"/>
  <c r="CX73" i="4"/>
  <c r="CW73" i="4"/>
  <c r="CV73" i="4"/>
  <c r="CU73" i="4"/>
  <c r="CT73" i="4"/>
  <c r="CS73" i="4"/>
  <c r="CR73" i="4"/>
  <c r="CQ73" i="4"/>
  <c r="CP73" i="4"/>
  <c r="CO73" i="4"/>
  <c r="CN73" i="4"/>
  <c r="CM73" i="4"/>
  <c r="CL73" i="4"/>
  <c r="CK73" i="4"/>
  <c r="CJ73" i="4"/>
  <c r="CI73" i="4"/>
  <c r="CH73" i="4"/>
  <c r="CG73" i="4"/>
  <c r="CF73" i="4"/>
  <c r="CE73" i="4"/>
  <c r="CD73" i="4"/>
  <c r="DD72" i="4"/>
  <c r="DC72" i="4"/>
  <c r="DB72" i="4"/>
  <c r="DA72" i="4"/>
  <c r="CZ72" i="4"/>
  <c r="CY72" i="4"/>
  <c r="CX72" i="4"/>
  <c r="CW72" i="4"/>
  <c r="CV72" i="4"/>
  <c r="CU72" i="4"/>
  <c r="CT72" i="4"/>
  <c r="CS72" i="4"/>
  <c r="CR72" i="4"/>
  <c r="CQ72" i="4"/>
  <c r="CP72" i="4"/>
  <c r="CO72" i="4"/>
  <c r="CN72" i="4"/>
  <c r="CM72" i="4"/>
  <c r="CL72" i="4"/>
  <c r="CK72" i="4"/>
  <c r="CJ72" i="4"/>
  <c r="CI72" i="4"/>
  <c r="CH72" i="4"/>
  <c r="CG72" i="4"/>
  <c r="CF72" i="4"/>
  <c r="CE72" i="4"/>
  <c r="CD72" i="4"/>
  <c r="DD71" i="4"/>
  <c r="DC71" i="4"/>
  <c r="DB71" i="4"/>
  <c r="DA71" i="4"/>
  <c r="CZ71" i="4"/>
  <c r="CY71" i="4"/>
  <c r="CX71" i="4"/>
  <c r="CW71" i="4"/>
  <c r="CV71" i="4"/>
  <c r="CU71" i="4"/>
  <c r="CT71" i="4"/>
  <c r="CS71" i="4"/>
  <c r="CR71" i="4"/>
  <c r="CQ71" i="4"/>
  <c r="CP71" i="4"/>
  <c r="CO71" i="4"/>
  <c r="CN71" i="4"/>
  <c r="CM71" i="4"/>
  <c r="CL71" i="4"/>
  <c r="CK71" i="4"/>
  <c r="CJ71" i="4"/>
  <c r="CI71" i="4"/>
  <c r="CH71" i="4"/>
  <c r="CG71" i="4"/>
  <c r="CF71" i="4"/>
  <c r="CE71" i="4"/>
  <c r="CD71" i="4"/>
  <c r="DD70" i="4"/>
  <c r="DC70" i="4"/>
  <c r="DB70" i="4"/>
  <c r="DA70" i="4"/>
  <c r="CZ70" i="4"/>
  <c r="CY70" i="4"/>
  <c r="CX70" i="4"/>
  <c r="CW70" i="4"/>
  <c r="CV70" i="4"/>
  <c r="CU70" i="4"/>
  <c r="CT70" i="4"/>
  <c r="CS70" i="4"/>
  <c r="CR70" i="4"/>
  <c r="CQ70" i="4"/>
  <c r="CP70" i="4"/>
  <c r="CO70" i="4"/>
  <c r="CN70" i="4"/>
  <c r="CM70" i="4"/>
  <c r="CL70" i="4"/>
  <c r="CK70" i="4"/>
  <c r="CJ70" i="4"/>
  <c r="CI70" i="4"/>
  <c r="CH70" i="4"/>
  <c r="CG70" i="4"/>
  <c r="CF70" i="4"/>
  <c r="CE70" i="4"/>
  <c r="CD70" i="4"/>
  <c r="DD69" i="4"/>
  <c r="DC69" i="4"/>
  <c r="DB69" i="4"/>
  <c r="DA69" i="4"/>
  <c r="CZ69" i="4"/>
  <c r="CY69" i="4"/>
  <c r="CX69" i="4"/>
  <c r="CW69" i="4"/>
  <c r="CV69" i="4"/>
  <c r="CU69" i="4"/>
  <c r="CT69" i="4"/>
  <c r="CS69" i="4"/>
  <c r="CR69" i="4"/>
  <c r="CQ69" i="4"/>
  <c r="CP69" i="4"/>
  <c r="CO69" i="4"/>
  <c r="CN69" i="4"/>
  <c r="CM69" i="4"/>
  <c r="CL69" i="4"/>
  <c r="CK69" i="4"/>
  <c r="CJ69" i="4"/>
  <c r="CI69" i="4"/>
  <c r="CH69" i="4"/>
  <c r="CG69" i="4"/>
  <c r="CF69" i="4"/>
  <c r="CE69" i="4"/>
  <c r="CD69" i="4"/>
  <c r="DD68" i="4"/>
  <c r="DC68" i="4"/>
  <c r="DB68" i="4"/>
  <c r="DA68" i="4"/>
  <c r="CZ68" i="4"/>
  <c r="CY68" i="4"/>
  <c r="CX68" i="4"/>
  <c r="CW68" i="4"/>
  <c r="CV68" i="4"/>
  <c r="CU68" i="4"/>
  <c r="CT68" i="4"/>
  <c r="CS68" i="4"/>
  <c r="CR68" i="4"/>
  <c r="CQ68" i="4"/>
  <c r="CP68" i="4"/>
  <c r="CO68" i="4"/>
  <c r="CN68" i="4"/>
  <c r="CM68" i="4"/>
  <c r="CL68" i="4"/>
  <c r="CK68" i="4"/>
  <c r="CJ68" i="4"/>
  <c r="CI68" i="4"/>
  <c r="CH68" i="4"/>
  <c r="CG68" i="4"/>
  <c r="CF68" i="4"/>
  <c r="CE68" i="4"/>
  <c r="CD68" i="4"/>
  <c r="DD67" i="4"/>
  <c r="DC67" i="4"/>
  <c r="DB67" i="4"/>
  <c r="DA67" i="4"/>
  <c r="CZ67" i="4"/>
  <c r="CY67" i="4"/>
  <c r="CX67" i="4"/>
  <c r="CW67" i="4"/>
  <c r="CV67" i="4"/>
  <c r="CU67" i="4"/>
  <c r="CT67" i="4"/>
  <c r="CS67" i="4"/>
  <c r="CR67" i="4"/>
  <c r="CQ67" i="4"/>
  <c r="CP67" i="4"/>
  <c r="CO67" i="4"/>
  <c r="CN67" i="4"/>
  <c r="CM67" i="4"/>
  <c r="CL67" i="4"/>
  <c r="CK67" i="4"/>
  <c r="CJ67" i="4"/>
  <c r="CI67" i="4"/>
  <c r="CH67" i="4"/>
  <c r="CG67" i="4"/>
  <c r="CF67" i="4"/>
  <c r="CE67" i="4"/>
  <c r="CD67" i="4"/>
  <c r="DD66" i="4"/>
  <c r="DC66" i="4"/>
  <c r="DB66" i="4"/>
  <c r="DA66" i="4"/>
  <c r="CZ66" i="4"/>
  <c r="CY66" i="4"/>
  <c r="CX66" i="4"/>
  <c r="CW66" i="4"/>
  <c r="CV66" i="4"/>
  <c r="CU66" i="4"/>
  <c r="CT66" i="4"/>
  <c r="CS66" i="4"/>
  <c r="CR66" i="4"/>
  <c r="CQ66" i="4"/>
  <c r="CP66" i="4"/>
  <c r="CO66" i="4"/>
  <c r="CN66" i="4"/>
  <c r="CM66" i="4"/>
  <c r="CL66" i="4"/>
  <c r="CK66" i="4"/>
  <c r="CJ66" i="4"/>
  <c r="CI66" i="4"/>
  <c r="CH66" i="4"/>
  <c r="CG66" i="4"/>
  <c r="CF66" i="4"/>
  <c r="CE66" i="4"/>
  <c r="CD66" i="4"/>
  <c r="DD65" i="4"/>
  <c r="DC65" i="4"/>
  <c r="DB65" i="4"/>
  <c r="DA65" i="4"/>
  <c r="CZ65" i="4"/>
  <c r="CY65" i="4"/>
  <c r="CX65" i="4"/>
  <c r="CW65" i="4"/>
  <c r="CV65" i="4"/>
  <c r="CU65" i="4"/>
  <c r="CT65" i="4"/>
  <c r="CS65" i="4"/>
  <c r="CR65" i="4"/>
  <c r="CQ65" i="4"/>
  <c r="CP65" i="4"/>
  <c r="CO65" i="4"/>
  <c r="CN65" i="4"/>
  <c r="CM65" i="4"/>
  <c r="CL65" i="4"/>
  <c r="CK65" i="4"/>
  <c r="CJ65" i="4"/>
  <c r="CI65" i="4"/>
  <c r="CH65" i="4"/>
  <c r="CG65" i="4"/>
  <c r="CF65" i="4"/>
  <c r="CE65" i="4"/>
  <c r="CD65" i="4"/>
  <c r="DD64" i="4"/>
  <c r="DC64" i="4"/>
  <c r="DB64" i="4"/>
  <c r="DA64" i="4"/>
  <c r="CZ64" i="4"/>
  <c r="CY64" i="4"/>
  <c r="CX64" i="4"/>
  <c r="CW64" i="4"/>
  <c r="CV64" i="4"/>
  <c r="CU64" i="4"/>
  <c r="CT64" i="4"/>
  <c r="CS64" i="4"/>
  <c r="CR64" i="4"/>
  <c r="CQ64" i="4"/>
  <c r="CP64" i="4"/>
  <c r="CO64" i="4"/>
  <c r="CN64" i="4"/>
  <c r="CM64" i="4"/>
  <c r="CL64" i="4"/>
  <c r="CK64" i="4"/>
  <c r="CJ64" i="4"/>
  <c r="CI64" i="4"/>
  <c r="CH64" i="4"/>
  <c r="CG64" i="4"/>
  <c r="CF64" i="4"/>
  <c r="CE64" i="4"/>
  <c r="CD64" i="4"/>
  <c r="DD63" i="4"/>
  <c r="DC63" i="4"/>
  <c r="DB63" i="4"/>
  <c r="DA63" i="4"/>
  <c r="CZ63" i="4"/>
  <c r="CY63" i="4"/>
  <c r="CX63" i="4"/>
  <c r="CW63" i="4"/>
  <c r="CV63" i="4"/>
  <c r="CU63" i="4"/>
  <c r="CT63" i="4"/>
  <c r="CS63" i="4"/>
  <c r="CR63" i="4"/>
  <c r="CQ63" i="4"/>
  <c r="CP63" i="4"/>
  <c r="CO63" i="4"/>
  <c r="CN63" i="4"/>
  <c r="CM63" i="4"/>
  <c r="CL63" i="4"/>
  <c r="CK63" i="4"/>
  <c r="CJ63" i="4"/>
  <c r="CI63" i="4"/>
  <c r="CH63" i="4"/>
  <c r="CG63" i="4"/>
  <c r="CF63" i="4"/>
  <c r="CE63" i="4"/>
  <c r="CD63" i="4"/>
  <c r="DD62" i="4"/>
  <c r="DC62" i="4"/>
  <c r="DB62" i="4"/>
  <c r="DA62" i="4"/>
  <c r="CZ62" i="4"/>
  <c r="CY62" i="4"/>
  <c r="CX62" i="4"/>
  <c r="CW62" i="4"/>
  <c r="CV62" i="4"/>
  <c r="CU62" i="4"/>
  <c r="CT62" i="4"/>
  <c r="CS62" i="4"/>
  <c r="CR62" i="4"/>
  <c r="CQ62" i="4"/>
  <c r="CP62" i="4"/>
  <c r="CO62" i="4"/>
  <c r="CN62" i="4"/>
  <c r="CM62" i="4"/>
  <c r="CL62" i="4"/>
  <c r="CK62" i="4"/>
  <c r="CJ62" i="4"/>
  <c r="CI62" i="4"/>
  <c r="CH62" i="4"/>
  <c r="CG62" i="4"/>
  <c r="CF62" i="4"/>
  <c r="CE62" i="4"/>
  <c r="CD62" i="4"/>
  <c r="DD61" i="4"/>
  <c r="DC61" i="4"/>
  <c r="DB61" i="4"/>
  <c r="DA61" i="4"/>
  <c r="CZ61" i="4"/>
  <c r="CY61" i="4"/>
  <c r="CX61" i="4"/>
  <c r="CW61" i="4"/>
  <c r="CV61" i="4"/>
  <c r="CU61" i="4"/>
  <c r="CT61" i="4"/>
  <c r="CS61" i="4"/>
  <c r="CR61" i="4"/>
  <c r="CQ61" i="4"/>
  <c r="CP61" i="4"/>
  <c r="CO61" i="4"/>
  <c r="CN61" i="4"/>
  <c r="CM61" i="4"/>
  <c r="CL61" i="4"/>
  <c r="CK61" i="4"/>
  <c r="CJ61" i="4"/>
  <c r="CI61" i="4"/>
  <c r="CH61" i="4"/>
  <c r="CG61" i="4"/>
  <c r="CF61" i="4"/>
  <c r="CE61" i="4"/>
  <c r="CD61" i="4"/>
  <c r="DD60" i="4"/>
  <c r="DC60" i="4"/>
  <c r="DB60" i="4"/>
  <c r="DA60" i="4"/>
  <c r="CZ60" i="4"/>
  <c r="CY60" i="4"/>
  <c r="CX60" i="4"/>
  <c r="CW60" i="4"/>
  <c r="CV60" i="4"/>
  <c r="CU60" i="4"/>
  <c r="CT60" i="4"/>
  <c r="CS60" i="4"/>
  <c r="CR60" i="4"/>
  <c r="CQ60" i="4"/>
  <c r="CP60" i="4"/>
  <c r="CO60" i="4"/>
  <c r="CN60" i="4"/>
  <c r="CM60" i="4"/>
  <c r="CL60" i="4"/>
  <c r="CK60" i="4"/>
  <c r="CJ60" i="4"/>
  <c r="CI60" i="4"/>
  <c r="CH60" i="4"/>
  <c r="CG60" i="4"/>
  <c r="CF60" i="4"/>
  <c r="CE60" i="4"/>
  <c r="CD60" i="4"/>
  <c r="DD59" i="4"/>
  <c r="DC59" i="4"/>
  <c r="DB59" i="4"/>
  <c r="DA59" i="4"/>
  <c r="CZ59" i="4"/>
  <c r="CY59" i="4"/>
  <c r="CX59" i="4"/>
  <c r="CW59" i="4"/>
  <c r="CV59" i="4"/>
  <c r="CU59" i="4"/>
  <c r="CT59" i="4"/>
  <c r="CS59" i="4"/>
  <c r="CR59" i="4"/>
  <c r="CQ59" i="4"/>
  <c r="CP59" i="4"/>
  <c r="CO59" i="4"/>
  <c r="CN59" i="4"/>
  <c r="CM59" i="4"/>
  <c r="CL59" i="4"/>
  <c r="CK59" i="4"/>
  <c r="CJ59" i="4"/>
  <c r="CI59" i="4"/>
  <c r="CH59" i="4"/>
  <c r="CG59" i="4"/>
  <c r="CF59" i="4"/>
  <c r="CE59" i="4"/>
  <c r="CD59" i="4"/>
  <c r="DD58" i="4"/>
  <c r="DC58" i="4"/>
  <c r="DB58" i="4"/>
  <c r="DA58" i="4"/>
  <c r="CZ58" i="4"/>
  <c r="CY58" i="4"/>
  <c r="CX58" i="4"/>
  <c r="CW58" i="4"/>
  <c r="CV58" i="4"/>
  <c r="CU58" i="4"/>
  <c r="CT58" i="4"/>
  <c r="CS58" i="4"/>
  <c r="CR58" i="4"/>
  <c r="CQ58" i="4"/>
  <c r="CP58" i="4"/>
  <c r="CO58" i="4"/>
  <c r="CN58" i="4"/>
  <c r="CM58" i="4"/>
  <c r="CL58" i="4"/>
  <c r="CK58" i="4"/>
  <c r="CJ58" i="4"/>
  <c r="CI58" i="4"/>
  <c r="CH58" i="4"/>
  <c r="CG58" i="4"/>
  <c r="CF58" i="4"/>
  <c r="CE58" i="4"/>
  <c r="CD58" i="4"/>
  <c r="DD57" i="4"/>
  <c r="DC57" i="4"/>
  <c r="DB57" i="4"/>
  <c r="DA57" i="4"/>
  <c r="CZ57" i="4"/>
  <c r="CY57" i="4"/>
  <c r="CX57" i="4"/>
  <c r="CW57" i="4"/>
  <c r="CV57" i="4"/>
  <c r="CU57" i="4"/>
  <c r="CT57" i="4"/>
  <c r="CS57" i="4"/>
  <c r="CR57" i="4"/>
  <c r="CQ57" i="4"/>
  <c r="CP57" i="4"/>
  <c r="CO57" i="4"/>
  <c r="CN57" i="4"/>
  <c r="CM57" i="4"/>
  <c r="CL57" i="4"/>
  <c r="CK57" i="4"/>
  <c r="CJ57" i="4"/>
  <c r="CI57" i="4"/>
  <c r="CH57" i="4"/>
  <c r="CG57" i="4"/>
  <c r="CF57" i="4"/>
  <c r="CE57" i="4"/>
  <c r="CD57" i="4"/>
  <c r="DD56" i="4"/>
  <c r="DC56" i="4"/>
  <c r="DB56" i="4"/>
  <c r="DA56" i="4"/>
  <c r="CZ56" i="4"/>
  <c r="CY56" i="4"/>
  <c r="CX56" i="4"/>
  <c r="CW56" i="4"/>
  <c r="CV56" i="4"/>
  <c r="CU56" i="4"/>
  <c r="CT56" i="4"/>
  <c r="CS56" i="4"/>
  <c r="CR56" i="4"/>
  <c r="CQ56" i="4"/>
  <c r="CP56" i="4"/>
  <c r="CO56" i="4"/>
  <c r="CN56" i="4"/>
  <c r="CM56" i="4"/>
  <c r="CL56" i="4"/>
  <c r="CK56" i="4"/>
  <c r="CJ56" i="4"/>
  <c r="CI56" i="4"/>
  <c r="CH56" i="4"/>
  <c r="CG56" i="4"/>
  <c r="CF56" i="4"/>
  <c r="CE56" i="4"/>
  <c r="CD56" i="4"/>
  <c r="DD55" i="4"/>
  <c r="DC55" i="4"/>
  <c r="DB55" i="4"/>
  <c r="DA55" i="4"/>
  <c r="CZ55" i="4"/>
  <c r="CY55" i="4"/>
  <c r="CX55" i="4"/>
  <c r="CW55" i="4"/>
  <c r="CV55" i="4"/>
  <c r="CU55" i="4"/>
  <c r="CT55" i="4"/>
  <c r="CS55" i="4"/>
  <c r="CR55" i="4"/>
  <c r="CQ55" i="4"/>
  <c r="CP55" i="4"/>
  <c r="CO55" i="4"/>
  <c r="CN55" i="4"/>
  <c r="CM55" i="4"/>
  <c r="CL55" i="4"/>
  <c r="CK55" i="4"/>
  <c r="CJ55" i="4"/>
  <c r="CI55" i="4"/>
  <c r="CH55" i="4"/>
  <c r="CG55" i="4"/>
  <c r="CF55" i="4"/>
  <c r="CE55" i="4"/>
  <c r="CD55" i="4"/>
  <c r="DD54" i="4"/>
  <c r="DC54" i="4"/>
  <c r="DB54" i="4"/>
  <c r="DA54" i="4"/>
  <c r="CZ54" i="4"/>
  <c r="CY54" i="4"/>
  <c r="CX54" i="4"/>
  <c r="CW54" i="4"/>
  <c r="CV54" i="4"/>
  <c r="CU54" i="4"/>
  <c r="CT54" i="4"/>
  <c r="CS54" i="4"/>
  <c r="CR54" i="4"/>
  <c r="CQ54" i="4"/>
  <c r="CP54" i="4"/>
  <c r="CO54" i="4"/>
  <c r="CN54" i="4"/>
  <c r="CM54" i="4"/>
  <c r="CL54" i="4"/>
  <c r="CK54" i="4"/>
  <c r="CJ54" i="4"/>
  <c r="CI54" i="4"/>
  <c r="CH54" i="4"/>
  <c r="CG54" i="4"/>
  <c r="CF54" i="4"/>
  <c r="CE54" i="4"/>
  <c r="CD54" i="4"/>
  <c r="DD53" i="4"/>
  <c r="DC53" i="4"/>
  <c r="DB53" i="4"/>
  <c r="DA53" i="4"/>
  <c r="CZ53" i="4"/>
  <c r="CY53" i="4"/>
  <c r="CX53" i="4"/>
  <c r="CW53" i="4"/>
  <c r="CV53" i="4"/>
  <c r="CU53" i="4"/>
  <c r="CT53" i="4"/>
  <c r="CS53" i="4"/>
  <c r="CR53" i="4"/>
  <c r="CQ53" i="4"/>
  <c r="CP53" i="4"/>
  <c r="CO53" i="4"/>
  <c r="CN53" i="4"/>
  <c r="CM53" i="4"/>
  <c r="CL53" i="4"/>
  <c r="CK53" i="4"/>
  <c r="CJ53" i="4"/>
  <c r="CI53" i="4"/>
  <c r="CH53" i="4"/>
  <c r="CG53" i="4"/>
  <c r="CF53" i="4"/>
  <c r="CE53" i="4"/>
  <c r="CD53" i="4"/>
  <c r="DD52" i="4"/>
  <c r="DC52" i="4"/>
  <c r="DB52" i="4"/>
  <c r="DA52" i="4"/>
  <c r="CZ52" i="4"/>
  <c r="CY52" i="4"/>
  <c r="CX52" i="4"/>
  <c r="CW52" i="4"/>
  <c r="CV52" i="4"/>
  <c r="CU52" i="4"/>
  <c r="CT52" i="4"/>
  <c r="CS52" i="4"/>
  <c r="CR52" i="4"/>
  <c r="CQ52" i="4"/>
  <c r="CP52" i="4"/>
  <c r="CO52" i="4"/>
  <c r="CN52" i="4"/>
  <c r="CM52" i="4"/>
  <c r="CL52" i="4"/>
  <c r="CK52" i="4"/>
  <c r="CJ52" i="4"/>
  <c r="CI52" i="4"/>
  <c r="CH52" i="4"/>
  <c r="CG52" i="4"/>
  <c r="CF52" i="4"/>
  <c r="CE52" i="4"/>
  <c r="CD52" i="4"/>
  <c r="DD51" i="4"/>
  <c r="DC51" i="4"/>
  <c r="DB51" i="4"/>
  <c r="DA51" i="4"/>
  <c r="CZ51" i="4"/>
  <c r="CY51" i="4"/>
  <c r="CX51" i="4"/>
  <c r="CW51" i="4"/>
  <c r="CV51" i="4"/>
  <c r="CU51" i="4"/>
  <c r="CT51" i="4"/>
  <c r="CS51" i="4"/>
  <c r="CR51" i="4"/>
  <c r="CQ51" i="4"/>
  <c r="CP51" i="4"/>
  <c r="CO51" i="4"/>
  <c r="CN51" i="4"/>
  <c r="CM51" i="4"/>
  <c r="CL51" i="4"/>
  <c r="CK51" i="4"/>
  <c r="CJ51" i="4"/>
  <c r="CI51" i="4"/>
  <c r="CH51" i="4"/>
  <c r="CG51" i="4"/>
  <c r="CF51" i="4"/>
  <c r="CE51" i="4"/>
  <c r="CD51" i="4"/>
  <c r="DD50" i="4"/>
  <c r="DC50" i="4"/>
  <c r="DB50" i="4"/>
  <c r="DA50" i="4"/>
  <c r="CZ50" i="4"/>
  <c r="CY50" i="4"/>
  <c r="CX50" i="4"/>
  <c r="CW50" i="4"/>
  <c r="CV50" i="4"/>
  <c r="CU50" i="4"/>
  <c r="CT50" i="4"/>
  <c r="CS50" i="4"/>
  <c r="CR50" i="4"/>
  <c r="CQ50" i="4"/>
  <c r="CP50" i="4"/>
  <c r="CO50" i="4"/>
  <c r="CN50" i="4"/>
  <c r="CM50" i="4"/>
  <c r="CL50" i="4"/>
  <c r="CK50" i="4"/>
  <c r="CJ50" i="4"/>
  <c r="CI50" i="4"/>
  <c r="CH50" i="4"/>
  <c r="CG50" i="4"/>
  <c r="CF50" i="4"/>
  <c r="CE50" i="4"/>
  <c r="CD50" i="4"/>
  <c r="DD49" i="4"/>
  <c r="DC49" i="4"/>
  <c r="DB49" i="4"/>
  <c r="DA49" i="4"/>
  <c r="CZ49" i="4"/>
  <c r="CY49" i="4"/>
  <c r="CX49" i="4"/>
  <c r="CW49" i="4"/>
  <c r="CV49" i="4"/>
  <c r="CU49" i="4"/>
  <c r="CT49" i="4"/>
  <c r="CS49" i="4"/>
  <c r="CR49" i="4"/>
  <c r="CQ49" i="4"/>
  <c r="CP49" i="4"/>
  <c r="CO49" i="4"/>
  <c r="CN49" i="4"/>
  <c r="CM49" i="4"/>
  <c r="CL49" i="4"/>
  <c r="CK49" i="4"/>
  <c r="CJ49" i="4"/>
  <c r="CI49" i="4"/>
  <c r="CH49" i="4"/>
  <c r="CG49" i="4"/>
  <c r="CF49" i="4"/>
  <c r="CE49" i="4"/>
  <c r="CD49" i="4"/>
  <c r="DD48" i="4"/>
  <c r="DC48" i="4"/>
  <c r="DB48" i="4"/>
  <c r="DA48" i="4"/>
  <c r="CZ48" i="4"/>
  <c r="CY48" i="4"/>
  <c r="CX48" i="4"/>
  <c r="CW48" i="4"/>
  <c r="CV48" i="4"/>
  <c r="CU48" i="4"/>
  <c r="CT48" i="4"/>
  <c r="CS48" i="4"/>
  <c r="CR48" i="4"/>
  <c r="CQ48" i="4"/>
  <c r="CP48" i="4"/>
  <c r="CO48" i="4"/>
  <c r="CN48" i="4"/>
  <c r="CM48" i="4"/>
  <c r="CL48" i="4"/>
  <c r="CK48" i="4"/>
  <c r="CJ48" i="4"/>
  <c r="CI48" i="4"/>
  <c r="CH48" i="4"/>
  <c r="CG48" i="4"/>
  <c r="CF48" i="4"/>
  <c r="CE48" i="4"/>
  <c r="CD48" i="4"/>
  <c r="DD47" i="4"/>
  <c r="DC47" i="4"/>
  <c r="DB47" i="4"/>
  <c r="DA47" i="4"/>
  <c r="CZ47" i="4"/>
  <c r="CY47" i="4"/>
  <c r="CX47" i="4"/>
  <c r="CW47" i="4"/>
  <c r="CV47" i="4"/>
  <c r="CU47" i="4"/>
  <c r="CT47" i="4"/>
  <c r="CS47" i="4"/>
  <c r="CR47" i="4"/>
  <c r="CQ47" i="4"/>
  <c r="CP47" i="4"/>
  <c r="CO47" i="4"/>
  <c r="CN47" i="4"/>
  <c r="CM47" i="4"/>
  <c r="CL47" i="4"/>
  <c r="CK47" i="4"/>
  <c r="CJ47" i="4"/>
  <c r="CI47" i="4"/>
  <c r="CH47" i="4"/>
  <c r="CG47" i="4"/>
  <c r="CF47" i="4"/>
  <c r="CE47" i="4"/>
  <c r="CD47" i="4"/>
  <c r="DD46" i="4"/>
  <c r="DC46" i="4"/>
  <c r="DB46" i="4"/>
  <c r="DA46" i="4"/>
  <c r="CZ46" i="4"/>
  <c r="CY46" i="4"/>
  <c r="CX46" i="4"/>
  <c r="CW46" i="4"/>
  <c r="CV46" i="4"/>
  <c r="CU46" i="4"/>
  <c r="CT46" i="4"/>
  <c r="CS46" i="4"/>
  <c r="CR46" i="4"/>
  <c r="CQ46" i="4"/>
  <c r="CP46" i="4"/>
  <c r="CO46" i="4"/>
  <c r="CN46" i="4"/>
  <c r="CM46" i="4"/>
  <c r="CL46" i="4"/>
  <c r="CK46" i="4"/>
  <c r="CJ46" i="4"/>
  <c r="CI46" i="4"/>
  <c r="CH46" i="4"/>
  <c r="CG46" i="4"/>
  <c r="CF46" i="4"/>
  <c r="CE46" i="4"/>
  <c r="CD46" i="4"/>
  <c r="DD45" i="4"/>
  <c r="DC45" i="4"/>
  <c r="DB45" i="4"/>
  <c r="DA45" i="4"/>
  <c r="CZ45" i="4"/>
  <c r="CY45" i="4"/>
  <c r="CX45" i="4"/>
  <c r="CW45" i="4"/>
  <c r="CV45" i="4"/>
  <c r="CU45" i="4"/>
  <c r="CT45" i="4"/>
  <c r="CS45" i="4"/>
  <c r="CR45" i="4"/>
  <c r="CQ45" i="4"/>
  <c r="CP45" i="4"/>
  <c r="CO45" i="4"/>
  <c r="CN45" i="4"/>
  <c r="CM45" i="4"/>
  <c r="CL45" i="4"/>
  <c r="CK45" i="4"/>
  <c r="CJ45" i="4"/>
  <c r="CI45" i="4"/>
  <c r="CH45" i="4"/>
  <c r="CG45" i="4"/>
  <c r="CF45" i="4"/>
  <c r="CE45" i="4"/>
  <c r="CD45" i="4"/>
  <c r="DD44" i="4"/>
  <c r="DC44" i="4"/>
  <c r="DB44" i="4"/>
  <c r="DA44" i="4"/>
  <c r="CZ44" i="4"/>
  <c r="CY44" i="4"/>
  <c r="CX44" i="4"/>
  <c r="CW44" i="4"/>
  <c r="CV44" i="4"/>
  <c r="CU44" i="4"/>
  <c r="CT44" i="4"/>
  <c r="CS44" i="4"/>
  <c r="CR44" i="4"/>
  <c r="CQ44" i="4"/>
  <c r="CP44" i="4"/>
  <c r="CO44" i="4"/>
  <c r="CN44" i="4"/>
  <c r="CM44" i="4"/>
  <c r="CL44" i="4"/>
  <c r="CK44" i="4"/>
  <c r="CJ44" i="4"/>
  <c r="CI44" i="4"/>
  <c r="CH44" i="4"/>
  <c r="CG44" i="4"/>
  <c r="CF44" i="4"/>
  <c r="CE44" i="4"/>
  <c r="CD44" i="4"/>
  <c r="DD43" i="4"/>
  <c r="DC43" i="4"/>
  <c r="DB43" i="4"/>
  <c r="DA43" i="4"/>
  <c r="CZ43" i="4"/>
  <c r="CY43" i="4"/>
  <c r="CX43" i="4"/>
  <c r="CW43" i="4"/>
  <c r="CV43" i="4"/>
  <c r="CU43" i="4"/>
  <c r="CT43" i="4"/>
  <c r="CS43" i="4"/>
  <c r="CR43" i="4"/>
  <c r="CQ43" i="4"/>
  <c r="CP43" i="4"/>
  <c r="CO43" i="4"/>
  <c r="CN43" i="4"/>
  <c r="CM43" i="4"/>
  <c r="CL43" i="4"/>
  <c r="CK43" i="4"/>
  <c r="CJ43" i="4"/>
  <c r="CI43" i="4"/>
  <c r="CH43" i="4"/>
  <c r="CG43" i="4"/>
  <c r="CF43" i="4"/>
  <c r="CE43" i="4"/>
  <c r="CD43" i="4"/>
  <c r="DD39" i="4"/>
  <c r="DC39" i="4"/>
  <c r="DB39" i="4"/>
  <c r="DA39" i="4"/>
  <c r="CZ39" i="4"/>
  <c r="CY39" i="4"/>
  <c r="CX39" i="4"/>
  <c r="CW39" i="4"/>
  <c r="CV39" i="4"/>
  <c r="CU39" i="4"/>
  <c r="CT39" i="4"/>
  <c r="CS39" i="4"/>
  <c r="CR39" i="4"/>
  <c r="CQ39" i="4"/>
  <c r="CP39" i="4"/>
  <c r="CO39" i="4"/>
  <c r="CN39" i="4"/>
  <c r="CM39" i="4"/>
  <c r="CL39" i="4"/>
  <c r="CK39" i="4"/>
  <c r="CJ39" i="4"/>
  <c r="CI39" i="4"/>
  <c r="CH39" i="4"/>
  <c r="CG39" i="4"/>
  <c r="CF39" i="4"/>
  <c r="CE39" i="4"/>
  <c r="CD39" i="4"/>
  <c r="DD42" i="4"/>
  <c r="DC42" i="4"/>
  <c r="DB42" i="4"/>
  <c r="DA42" i="4"/>
  <c r="CZ42" i="4"/>
  <c r="CY42" i="4"/>
  <c r="CX42" i="4"/>
  <c r="CW42" i="4"/>
  <c r="CV42" i="4"/>
  <c r="CU42" i="4"/>
  <c r="CT42" i="4"/>
  <c r="CS42" i="4"/>
  <c r="CR42" i="4"/>
  <c r="CQ42" i="4"/>
  <c r="CP42" i="4"/>
  <c r="CO42" i="4"/>
  <c r="CN42" i="4"/>
  <c r="CM42" i="4"/>
  <c r="CL42" i="4"/>
  <c r="CK42" i="4"/>
  <c r="CJ42" i="4"/>
  <c r="CI42" i="4"/>
  <c r="CH42" i="4"/>
  <c r="CG42" i="4"/>
  <c r="CF42" i="4"/>
  <c r="CE42" i="4"/>
  <c r="CD42" i="4"/>
  <c r="DD80" i="4"/>
  <c r="DC80" i="4"/>
  <c r="DB80" i="4"/>
  <c r="DA80" i="4"/>
  <c r="CZ80" i="4"/>
  <c r="CY80" i="4"/>
  <c r="CX80" i="4"/>
  <c r="CW80" i="4"/>
  <c r="CV80" i="4"/>
  <c r="CU80" i="4"/>
  <c r="CT80" i="4"/>
  <c r="CS80" i="4"/>
  <c r="CR80" i="4"/>
  <c r="CQ80" i="4"/>
  <c r="CP80" i="4"/>
  <c r="CO80" i="4"/>
  <c r="CN80" i="4"/>
  <c r="CM80" i="4"/>
  <c r="CL80" i="4"/>
  <c r="CK80" i="4"/>
  <c r="CJ80" i="4"/>
  <c r="CI80" i="4"/>
  <c r="CH80" i="4"/>
  <c r="CG80" i="4"/>
  <c r="CF80" i="4"/>
  <c r="CE80" i="4"/>
  <c r="CD80" i="4"/>
  <c r="DD79" i="4"/>
  <c r="DC79" i="4"/>
  <c r="DB79" i="4"/>
  <c r="DA79" i="4"/>
  <c r="CZ79" i="4"/>
  <c r="CY79" i="4"/>
  <c r="CX79" i="4"/>
  <c r="CW79" i="4"/>
  <c r="CV79" i="4"/>
  <c r="CU79" i="4"/>
  <c r="CT79" i="4"/>
  <c r="CS79" i="4"/>
  <c r="CR79" i="4"/>
  <c r="CQ79" i="4"/>
  <c r="CP79" i="4"/>
  <c r="CO79" i="4"/>
  <c r="CN79" i="4"/>
  <c r="CM79" i="4"/>
  <c r="CL79" i="4"/>
  <c r="CK79" i="4"/>
  <c r="CJ79" i="4"/>
  <c r="CI79" i="4"/>
  <c r="CH79" i="4"/>
  <c r="CG79" i="4"/>
  <c r="CF79" i="4"/>
  <c r="CE79" i="4"/>
  <c r="CD79" i="4"/>
  <c r="DD41" i="4"/>
  <c r="DC41" i="4"/>
  <c r="DB41" i="4"/>
  <c r="DA41" i="4"/>
  <c r="CZ41" i="4"/>
  <c r="CY41" i="4"/>
  <c r="CX41" i="4"/>
  <c r="CW41" i="4"/>
  <c r="CV41" i="4"/>
  <c r="CU41" i="4"/>
  <c r="CT41" i="4"/>
  <c r="CS41" i="4"/>
  <c r="CR41" i="4"/>
  <c r="CQ41" i="4"/>
  <c r="CP41" i="4"/>
  <c r="CO41" i="4"/>
  <c r="CN41" i="4"/>
  <c r="CM41" i="4"/>
  <c r="CL41" i="4"/>
  <c r="CK41" i="4"/>
  <c r="CJ41" i="4"/>
  <c r="CI41" i="4"/>
  <c r="CH41" i="4"/>
  <c r="CG41" i="4"/>
  <c r="CF41" i="4"/>
  <c r="CE41" i="4"/>
  <c r="CD41" i="4"/>
  <c r="DD83" i="4"/>
  <c r="DC83" i="4"/>
  <c r="DB83" i="4"/>
  <c r="DA83" i="4"/>
  <c r="CZ83" i="4"/>
  <c r="CY83" i="4"/>
  <c r="CX83" i="4"/>
  <c r="CW83" i="4"/>
  <c r="CV83" i="4"/>
  <c r="CU83" i="4"/>
  <c r="CT83" i="4"/>
  <c r="CS83" i="4"/>
  <c r="CR83" i="4"/>
  <c r="CQ83" i="4"/>
  <c r="CP83" i="4"/>
  <c r="CO83" i="4"/>
  <c r="CN83" i="4"/>
  <c r="CM83" i="4"/>
  <c r="CL83" i="4"/>
  <c r="CK83" i="4"/>
  <c r="CJ83" i="4"/>
  <c r="CI83" i="4"/>
  <c r="CH83" i="4"/>
  <c r="CG83" i="4"/>
  <c r="CF83" i="4"/>
  <c r="CE83" i="4"/>
  <c r="CD83" i="4"/>
  <c r="DD38" i="4"/>
  <c r="DC38" i="4"/>
  <c r="DB38" i="4"/>
  <c r="DA38" i="4"/>
  <c r="CZ38" i="4"/>
  <c r="CY38" i="4"/>
  <c r="CX38" i="4"/>
  <c r="CW38" i="4"/>
  <c r="CV38" i="4"/>
  <c r="CU38" i="4"/>
  <c r="CT38" i="4"/>
  <c r="CS38" i="4"/>
  <c r="CR38" i="4"/>
  <c r="CQ38" i="4"/>
  <c r="CP38" i="4"/>
  <c r="CO38" i="4"/>
  <c r="CN38" i="4"/>
  <c r="CM38" i="4"/>
  <c r="CL38" i="4"/>
  <c r="CK38" i="4"/>
  <c r="CJ38" i="4"/>
  <c r="CI38" i="4"/>
  <c r="CH38" i="4"/>
  <c r="CG38" i="4"/>
  <c r="CF38" i="4"/>
  <c r="CE38" i="4"/>
  <c r="CD38" i="4"/>
  <c r="DD37" i="4"/>
  <c r="DC37" i="4"/>
  <c r="DB37" i="4"/>
  <c r="DA37" i="4"/>
  <c r="CZ37" i="4"/>
  <c r="CY37" i="4"/>
  <c r="CX37" i="4"/>
  <c r="CW37" i="4"/>
  <c r="CV37" i="4"/>
  <c r="CU37" i="4"/>
  <c r="CT37" i="4"/>
  <c r="CS37" i="4"/>
  <c r="CR37" i="4"/>
  <c r="CQ37" i="4"/>
  <c r="CP37" i="4"/>
  <c r="CO37" i="4"/>
  <c r="CN37" i="4"/>
  <c r="CM37" i="4"/>
  <c r="CL37" i="4"/>
  <c r="CK37" i="4"/>
  <c r="CJ37" i="4"/>
  <c r="CI37" i="4"/>
  <c r="CH37" i="4"/>
  <c r="CG37" i="4"/>
  <c r="CF37" i="4"/>
  <c r="CE37" i="4"/>
  <c r="CD37" i="4"/>
  <c r="DD36" i="4"/>
  <c r="DC36" i="4"/>
  <c r="DB36" i="4"/>
  <c r="DA36" i="4"/>
  <c r="CZ36" i="4"/>
  <c r="CY36" i="4"/>
  <c r="CX36" i="4"/>
  <c r="CW36" i="4"/>
  <c r="CV36" i="4"/>
  <c r="CU36" i="4"/>
  <c r="CT36" i="4"/>
  <c r="CS36" i="4"/>
  <c r="CR36" i="4"/>
  <c r="CQ36" i="4"/>
  <c r="CP36" i="4"/>
  <c r="CO36" i="4"/>
  <c r="CN36" i="4"/>
  <c r="CM36" i="4"/>
  <c r="CL36" i="4"/>
  <c r="CK36" i="4"/>
  <c r="CJ36" i="4"/>
  <c r="CI36" i="4"/>
  <c r="CH36" i="4"/>
  <c r="CG36" i="4"/>
  <c r="CF36" i="4"/>
  <c r="CE36" i="4"/>
  <c r="CD36" i="4"/>
  <c r="DD86" i="4"/>
  <c r="DC86" i="4"/>
  <c r="DB86" i="4"/>
  <c r="DA86" i="4"/>
  <c r="CZ86" i="4"/>
  <c r="CY86" i="4"/>
  <c r="CX86" i="4"/>
  <c r="CW86" i="4"/>
  <c r="CV86" i="4"/>
  <c r="CU86" i="4"/>
  <c r="CT86" i="4"/>
  <c r="CS86" i="4"/>
  <c r="CR86" i="4"/>
  <c r="CQ86" i="4"/>
  <c r="CP86" i="4"/>
  <c r="CO86" i="4"/>
  <c r="CN86" i="4"/>
  <c r="CM86" i="4"/>
  <c r="CL86" i="4"/>
  <c r="CK86" i="4"/>
  <c r="CJ86" i="4"/>
  <c r="CI86" i="4"/>
  <c r="CH86" i="4"/>
  <c r="CG86" i="4"/>
  <c r="CF86" i="4"/>
  <c r="CE86" i="4"/>
  <c r="CD86" i="4"/>
  <c r="DD85" i="4"/>
  <c r="DC85" i="4"/>
  <c r="DB85" i="4"/>
  <c r="DA85" i="4"/>
  <c r="CZ85" i="4"/>
  <c r="CY85" i="4"/>
  <c r="CX85" i="4"/>
  <c r="CW85" i="4"/>
  <c r="CV85" i="4"/>
  <c r="CU85" i="4"/>
  <c r="CT85" i="4"/>
  <c r="CS85" i="4"/>
  <c r="CR85" i="4"/>
  <c r="CQ85" i="4"/>
  <c r="CP85" i="4"/>
  <c r="CO85" i="4"/>
  <c r="CN85" i="4"/>
  <c r="CM85" i="4"/>
  <c r="CL85" i="4"/>
  <c r="CK85" i="4"/>
  <c r="CJ85" i="4"/>
  <c r="CI85" i="4"/>
  <c r="CH85" i="4"/>
  <c r="CG85" i="4"/>
  <c r="CF85" i="4"/>
  <c r="CE85" i="4"/>
  <c r="CD85" i="4"/>
  <c r="DD35" i="4"/>
  <c r="DC35" i="4"/>
  <c r="DB35" i="4"/>
  <c r="DA35" i="4"/>
  <c r="CZ35" i="4"/>
  <c r="CY35" i="4"/>
  <c r="CX35" i="4"/>
  <c r="CW35" i="4"/>
  <c r="CV35" i="4"/>
  <c r="CU35" i="4"/>
  <c r="CT35" i="4"/>
  <c r="CS35" i="4"/>
  <c r="CR35" i="4"/>
  <c r="CQ35" i="4"/>
  <c r="CP35" i="4"/>
  <c r="CO35" i="4"/>
  <c r="CN35" i="4"/>
  <c r="CM35" i="4"/>
  <c r="CL35" i="4"/>
  <c r="CK35" i="4"/>
  <c r="CJ35" i="4"/>
  <c r="CI35" i="4"/>
  <c r="CH35" i="4"/>
  <c r="CG35" i="4"/>
  <c r="CF35" i="4"/>
  <c r="CE35" i="4"/>
  <c r="CD35" i="4"/>
  <c r="DD34" i="4"/>
  <c r="DC34" i="4"/>
  <c r="DB34" i="4"/>
  <c r="DA34" i="4"/>
  <c r="CZ34" i="4"/>
  <c r="CY34" i="4"/>
  <c r="CX34" i="4"/>
  <c r="CW34" i="4"/>
  <c r="CV34" i="4"/>
  <c r="CU34" i="4"/>
  <c r="CT34" i="4"/>
  <c r="CS34" i="4"/>
  <c r="CR34" i="4"/>
  <c r="CQ34" i="4"/>
  <c r="CP34" i="4"/>
  <c r="CO34" i="4"/>
  <c r="CN34" i="4"/>
  <c r="CM34" i="4"/>
  <c r="CL34" i="4"/>
  <c r="CK34" i="4"/>
  <c r="CJ34" i="4"/>
  <c r="CI34" i="4"/>
  <c r="CH34" i="4"/>
  <c r="CG34" i="4"/>
  <c r="CF34" i="4"/>
  <c r="CE34" i="4"/>
  <c r="CD34" i="4"/>
  <c r="DD33" i="4"/>
  <c r="DC33" i="4"/>
  <c r="DB33" i="4"/>
  <c r="DA33" i="4"/>
  <c r="CZ33" i="4"/>
  <c r="CY33" i="4"/>
  <c r="CX33" i="4"/>
  <c r="CW33" i="4"/>
  <c r="CV33" i="4"/>
  <c r="CU33" i="4"/>
  <c r="CT33" i="4"/>
  <c r="CS33" i="4"/>
  <c r="CR33" i="4"/>
  <c r="CQ33" i="4"/>
  <c r="CP33" i="4"/>
  <c r="CO33" i="4"/>
  <c r="CN33" i="4"/>
  <c r="CM33" i="4"/>
  <c r="CL33" i="4"/>
  <c r="CK33" i="4"/>
  <c r="CJ33" i="4"/>
  <c r="CI33" i="4"/>
  <c r="CH33" i="4"/>
  <c r="CG33" i="4"/>
  <c r="CF33" i="4"/>
  <c r="CE33" i="4"/>
  <c r="CD33" i="4"/>
  <c r="DD32" i="4"/>
  <c r="DC32" i="4"/>
  <c r="DB32" i="4"/>
  <c r="DA32" i="4"/>
  <c r="CZ32" i="4"/>
  <c r="CY32" i="4"/>
  <c r="CX32" i="4"/>
  <c r="CW32" i="4"/>
  <c r="CV32" i="4"/>
  <c r="CU32" i="4"/>
  <c r="CT32" i="4"/>
  <c r="CS32" i="4"/>
  <c r="CR32" i="4"/>
  <c r="CQ32" i="4"/>
  <c r="CP32" i="4"/>
  <c r="CO32" i="4"/>
  <c r="CN32" i="4"/>
  <c r="CM32" i="4"/>
  <c r="CL32" i="4"/>
  <c r="CK32" i="4"/>
  <c r="CJ32" i="4"/>
  <c r="CI32" i="4"/>
  <c r="CH32" i="4"/>
  <c r="CG32" i="4"/>
  <c r="CF32" i="4"/>
  <c r="CE32" i="4"/>
  <c r="CD32" i="4"/>
  <c r="DD31" i="4"/>
  <c r="DC31" i="4"/>
  <c r="DB31" i="4"/>
  <c r="DA31" i="4"/>
  <c r="CZ31" i="4"/>
  <c r="CY31" i="4"/>
  <c r="CX31" i="4"/>
  <c r="CW31" i="4"/>
  <c r="CV31" i="4"/>
  <c r="CU31" i="4"/>
  <c r="CT31" i="4"/>
  <c r="CS31" i="4"/>
  <c r="CR31" i="4"/>
  <c r="CQ31" i="4"/>
  <c r="CP31" i="4"/>
  <c r="CO31" i="4"/>
  <c r="CN31" i="4"/>
  <c r="CM31" i="4"/>
  <c r="CL31" i="4"/>
  <c r="CK31" i="4"/>
  <c r="CJ31" i="4"/>
  <c r="CI31" i="4"/>
  <c r="CH31" i="4"/>
  <c r="CG31" i="4"/>
  <c r="CF31" i="4"/>
  <c r="CE31" i="4"/>
  <c r="CD31" i="4"/>
  <c r="DD30" i="4"/>
  <c r="DC30" i="4"/>
  <c r="DB30" i="4"/>
  <c r="DA30" i="4"/>
  <c r="CZ30" i="4"/>
  <c r="CY30" i="4"/>
  <c r="CX30" i="4"/>
  <c r="CW30" i="4"/>
  <c r="CV30" i="4"/>
  <c r="CU30" i="4"/>
  <c r="CT30" i="4"/>
  <c r="CS30" i="4"/>
  <c r="CR30" i="4"/>
  <c r="CQ30" i="4"/>
  <c r="CP30" i="4"/>
  <c r="CO30" i="4"/>
  <c r="CN30" i="4"/>
  <c r="CM30" i="4"/>
  <c r="CL30" i="4"/>
  <c r="CK30" i="4"/>
  <c r="CJ30" i="4"/>
  <c r="CI30" i="4"/>
  <c r="CH30" i="4"/>
  <c r="CG30" i="4"/>
  <c r="CF30" i="4"/>
  <c r="CE30" i="4"/>
  <c r="CD30" i="4"/>
  <c r="DD29" i="4"/>
  <c r="DC29" i="4"/>
  <c r="DB29" i="4"/>
  <c r="DA29" i="4"/>
  <c r="CZ29" i="4"/>
  <c r="CY29" i="4"/>
  <c r="CX29" i="4"/>
  <c r="CW29" i="4"/>
  <c r="CV29" i="4"/>
  <c r="CU29" i="4"/>
  <c r="CT29" i="4"/>
  <c r="CS29" i="4"/>
  <c r="CR29" i="4"/>
  <c r="CQ29" i="4"/>
  <c r="CP29" i="4"/>
  <c r="CO29" i="4"/>
  <c r="CN29" i="4"/>
  <c r="CM29" i="4"/>
  <c r="CL29" i="4"/>
  <c r="CK29" i="4"/>
  <c r="CJ29" i="4"/>
  <c r="CI29" i="4"/>
  <c r="CH29" i="4"/>
  <c r="CG29" i="4"/>
  <c r="CF29" i="4"/>
  <c r="CE29" i="4"/>
  <c r="CD29" i="4"/>
  <c r="DD28" i="4"/>
  <c r="DC28" i="4"/>
  <c r="DB28" i="4"/>
  <c r="DA28" i="4"/>
  <c r="CZ28" i="4"/>
  <c r="CY28" i="4"/>
  <c r="CX28" i="4"/>
  <c r="CW28" i="4"/>
  <c r="CV28" i="4"/>
  <c r="CU28" i="4"/>
  <c r="CT28" i="4"/>
  <c r="CS28" i="4"/>
  <c r="CR28" i="4"/>
  <c r="CQ28" i="4"/>
  <c r="CP28" i="4"/>
  <c r="CO28" i="4"/>
  <c r="CN28" i="4"/>
  <c r="CM28" i="4"/>
  <c r="CL28" i="4"/>
  <c r="CK28" i="4"/>
  <c r="CJ28" i="4"/>
  <c r="CI28" i="4"/>
  <c r="CH28" i="4"/>
  <c r="CG28" i="4"/>
  <c r="CF28" i="4"/>
  <c r="CE28" i="4"/>
  <c r="CD28" i="4"/>
  <c r="DD27" i="4"/>
  <c r="DC27" i="4"/>
  <c r="DB27" i="4"/>
  <c r="DA27" i="4"/>
  <c r="CZ27" i="4"/>
  <c r="CY27" i="4"/>
  <c r="CX27" i="4"/>
  <c r="CW27" i="4"/>
  <c r="CV27" i="4"/>
  <c r="CU27" i="4"/>
  <c r="CT27" i="4"/>
  <c r="CS27" i="4"/>
  <c r="CR27" i="4"/>
  <c r="CQ27" i="4"/>
  <c r="CP27" i="4"/>
  <c r="CO27" i="4"/>
  <c r="CN27" i="4"/>
  <c r="CM27" i="4"/>
  <c r="CL27" i="4"/>
  <c r="CK27" i="4"/>
  <c r="CJ27" i="4"/>
  <c r="CI27" i="4"/>
  <c r="CH27" i="4"/>
  <c r="CG27" i="4"/>
  <c r="CF27" i="4"/>
  <c r="CE27" i="4"/>
  <c r="CD27" i="4"/>
  <c r="DD26" i="4"/>
  <c r="DC26" i="4"/>
  <c r="DB26" i="4"/>
  <c r="DA26" i="4"/>
  <c r="CZ26" i="4"/>
  <c r="CY26" i="4"/>
  <c r="CX26" i="4"/>
  <c r="CW26" i="4"/>
  <c r="CV26" i="4"/>
  <c r="CU26" i="4"/>
  <c r="CT26" i="4"/>
  <c r="CS26" i="4"/>
  <c r="CR26" i="4"/>
  <c r="CQ26" i="4"/>
  <c r="CP26" i="4"/>
  <c r="CO26" i="4"/>
  <c r="CN26" i="4"/>
  <c r="CM26" i="4"/>
  <c r="CL26" i="4"/>
  <c r="CK26" i="4"/>
  <c r="CJ26" i="4"/>
  <c r="CI26" i="4"/>
  <c r="CH26" i="4"/>
  <c r="CG26" i="4"/>
  <c r="CF26" i="4"/>
  <c r="CE26" i="4"/>
  <c r="CD26" i="4"/>
  <c r="DD25" i="4"/>
  <c r="DC25" i="4"/>
  <c r="DB25" i="4"/>
  <c r="DA25" i="4"/>
  <c r="CZ25" i="4"/>
  <c r="CY25" i="4"/>
  <c r="CX25" i="4"/>
  <c r="CW25" i="4"/>
  <c r="CV25" i="4"/>
  <c r="CU25" i="4"/>
  <c r="CT25" i="4"/>
  <c r="CS25" i="4"/>
  <c r="CR25" i="4"/>
  <c r="CQ25" i="4"/>
  <c r="CP25" i="4"/>
  <c r="CO25" i="4"/>
  <c r="CN25" i="4"/>
  <c r="CM25" i="4"/>
  <c r="CL25" i="4"/>
  <c r="CK25" i="4"/>
  <c r="CJ25" i="4"/>
  <c r="CI25" i="4"/>
  <c r="CH25" i="4"/>
  <c r="CG25" i="4"/>
  <c r="CF25" i="4"/>
  <c r="CE25" i="4"/>
  <c r="CD25" i="4"/>
  <c r="DD24" i="4"/>
  <c r="DC24" i="4"/>
  <c r="DB24" i="4"/>
  <c r="DA24" i="4"/>
  <c r="CZ24" i="4"/>
  <c r="CY24" i="4"/>
  <c r="CX24" i="4"/>
  <c r="CW24" i="4"/>
  <c r="CV24" i="4"/>
  <c r="CU24" i="4"/>
  <c r="CT24" i="4"/>
  <c r="CS24" i="4"/>
  <c r="CR24" i="4"/>
  <c r="CQ24" i="4"/>
  <c r="CP24" i="4"/>
  <c r="CO24" i="4"/>
  <c r="CN24" i="4"/>
  <c r="CM24" i="4"/>
  <c r="CL24" i="4"/>
  <c r="CK24" i="4"/>
  <c r="CJ24" i="4"/>
  <c r="CI24" i="4"/>
  <c r="CH24" i="4"/>
  <c r="CG24" i="4"/>
  <c r="CF24" i="4"/>
  <c r="CE24" i="4"/>
  <c r="CD24" i="4"/>
  <c r="DD23" i="4"/>
  <c r="DC23" i="4"/>
  <c r="DB23" i="4"/>
  <c r="DA23" i="4"/>
  <c r="CZ23" i="4"/>
  <c r="CY23" i="4"/>
  <c r="CX23" i="4"/>
  <c r="CW23" i="4"/>
  <c r="CV23" i="4"/>
  <c r="CU23" i="4"/>
  <c r="CT23" i="4"/>
  <c r="CS23" i="4"/>
  <c r="CR23" i="4"/>
  <c r="CQ23" i="4"/>
  <c r="CP23" i="4"/>
  <c r="CO23" i="4"/>
  <c r="CN23" i="4"/>
  <c r="CM23" i="4"/>
  <c r="CL23" i="4"/>
  <c r="CK23" i="4"/>
  <c r="CJ23" i="4"/>
  <c r="CI23" i="4"/>
  <c r="CH23" i="4"/>
  <c r="CG23" i="4"/>
  <c r="CF23" i="4"/>
  <c r="CE23" i="4"/>
  <c r="CD23" i="4"/>
  <c r="DD22" i="4"/>
  <c r="DC22" i="4"/>
  <c r="DB22" i="4"/>
  <c r="DA22" i="4"/>
  <c r="CZ22" i="4"/>
  <c r="CY22" i="4"/>
  <c r="CX22" i="4"/>
  <c r="CW22" i="4"/>
  <c r="CV22" i="4"/>
  <c r="CU22" i="4"/>
  <c r="CT22" i="4"/>
  <c r="CS22" i="4"/>
  <c r="CR22" i="4"/>
  <c r="CQ22" i="4"/>
  <c r="CP22" i="4"/>
  <c r="CO22" i="4"/>
  <c r="CN22" i="4"/>
  <c r="CM22" i="4"/>
  <c r="CL22" i="4"/>
  <c r="CK22" i="4"/>
  <c r="CJ22" i="4"/>
  <c r="CI22" i="4"/>
  <c r="CH22" i="4"/>
  <c r="CG22" i="4"/>
  <c r="CF22" i="4"/>
  <c r="CE22" i="4"/>
  <c r="CD22" i="4"/>
  <c r="DD21" i="4"/>
  <c r="DC21" i="4"/>
  <c r="DB21" i="4"/>
  <c r="DA21" i="4"/>
  <c r="CZ21" i="4"/>
  <c r="CY21" i="4"/>
  <c r="CX21" i="4"/>
  <c r="CW21" i="4"/>
  <c r="CV21" i="4"/>
  <c r="CU21" i="4"/>
  <c r="CT21" i="4"/>
  <c r="CS21" i="4"/>
  <c r="CR21" i="4"/>
  <c r="CQ21" i="4"/>
  <c r="CP21" i="4"/>
  <c r="CO21" i="4"/>
  <c r="CN21" i="4"/>
  <c r="CM21" i="4"/>
  <c r="CL21" i="4"/>
  <c r="CK21" i="4"/>
  <c r="CJ21" i="4"/>
  <c r="CI21" i="4"/>
  <c r="CH21" i="4"/>
  <c r="CG21" i="4"/>
  <c r="CF21" i="4"/>
  <c r="CE21" i="4"/>
  <c r="CD21" i="4"/>
  <c r="DD20" i="4"/>
  <c r="DC20" i="4"/>
  <c r="DB20" i="4"/>
  <c r="DA20" i="4"/>
  <c r="CZ20" i="4"/>
  <c r="CY20" i="4"/>
  <c r="CX20" i="4"/>
  <c r="CW20" i="4"/>
  <c r="CV20" i="4"/>
  <c r="CU20" i="4"/>
  <c r="CT20" i="4"/>
  <c r="CS20" i="4"/>
  <c r="CR20" i="4"/>
  <c r="CQ20" i="4"/>
  <c r="CP20" i="4"/>
  <c r="CO20" i="4"/>
  <c r="CN20" i="4"/>
  <c r="CM20" i="4"/>
  <c r="CL20" i="4"/>
  <c r="CK20" i="4"/>
  <c r="CJ20" i="4"/>
  <c r="CI20" i="4"/>
  <c r="CH20" i="4"/>
  <c r="CG20" i="4"/>
  <c r="CF20" i="4"/>
  <c r="CE20" i="4"/>
  <c r="CD20" i="4"/>
  <c r="DD19" i="4"/>
  <c r="DC19" i="4"/>
  <c r="DB19" i="4"/>
  <c r="DA19" i="4"/>
  <c r="CZ19" i="4"/>
  <c r="CY19" i="4"/>
  <c r="CX19" i="4"/>
  <c r="CW19" i="4"/>
  <c r="CV19" i="4"/>
  <c r="CU19" i="4"/>
  <c r="CT19" i="4"/>
  <c r="CS19" i="4"/>
  <c r="CR19" i="4"/>
  <c r="CQ19" i="4"/>
  <c r="CP19" i="4"/>
  <c r="CO19" i="4"/>
  <c r="CN19" i="4"/>
  <c r="CM19" i="4"/>
  <c r="CL19" i="4"/>
  <c r="CK19" i="4"/>
  <c r="CJ19" i="4"/>
  <c r="CI19" i="4"/>
  <c r="CH19" i="4"/>
  <c r="CG19" i="4"/>
  <c r="CF19" i="4"/>
  <c r="CE19" i="4"/>
  <c r="CD19" i="4"/>
  <c r="DD18" i="4"/>
  <c r="DC18" i="4"/>
  <c r="DB18" i="4"/>
  <c r="DA18" i="4"/>
  <c r="CZ18" i="4"/>
  <c r="CY18" i="4"/>
  <c r="CX18" i="4"/>
  <c r="CW18" i="4"/>
  <c r="CV18" i="4"/>
  <c r="CU18" i="4"/>
  <c r="CT18" i="4"/>
  <c r="CS18" i="4"/>
  <c r="CR18" i="4"/>
  <c r="CQ18" i="4"/>
  <c r="CP18" i="4"/>
  <c r="CO18" i="4"/>
  <c r="CN18" i="4"/>
  <c r="CM18" i="4"/>
  <c r="CL18" i="4"/>
  <c r="CK18" i="4"/>
  <c r="CJ18" i="4"/>
  <c r="CI18" i="4"/>
  <c r="CH18" i="4"/>
  <c r="CG18" i="4"/>
  <c r="CF18" i="4"/>
  <c r="CE18" i="4"/>
  <c r="CD18" i="4"/>
  <c r="DD17" i="4"/>
  <c r="DC17" i="4"/>
  <c r="DB17" i="4"/>
  <c r="DA17" i="4"/>
  <c r="CZ17" i="4"/>
  <c r="CY17" i="4"/>
  <c r="CX17" i="4"/>
  <c r="CW17" i="4"/>
  <c r="CV17" i="4"/>
  <c r="CU17" i="4"/>
  <c r="CT17" i="4"/>
  <c r="CS17" i="4"/>
  <c r="CR17" i="4"/>
  <c r="CQ17" i="4"/>
  <c r="CP17" i="4"/>
  <c r="CO17" i="4"/>
  <c r="CN17" i="4"/>
  <c r="CM17" i="4"/>
  <c r="CL17" i="4"/>
  <c r="CK17" i="4"/>
  <c r="CJ17" i="4"/>
  <c r="CI17" i="4"/>
  <c r="CH17" i="4"/>
  <c r="CG17" i="4"/>
  <c r="CF17" i="4"/>
  <c r="CE17" i="4"/>
  <c r="CD17" i="4"/>
  <c r="DD16" i="4"/>
  <c r="DC16" i="4"/>
  <c r="DB16" i="4"/>
  <c r="DA16" i="4"/>
  <c r="CZ16" i="4"/>
  <c r="CY16" i="4"/>
  <c r="CX16" i="4"/>
  <c r="CW16" i="4"/>
  <c r="CV16" i="4"/>
  <c r="CU16" i="4"/>
  <c r="CT16" i="4"/>
  <c r="CS16" i="4"/>
  <c r="CR16" i="4"/>
  <c r="CQ16" i="4"/>
  <c r="CP16" i="4"/>
  <c r="CO16" i="4"/>
  <c r="CN16" i="4"/>
  <c r="CM16" i="4"/>
  <c r="CL16" i="4"/>
  <c r="CK16" i="4"/>
  <c r="CJ16" i="4"/>
  <c r="CI16" i="4"/>
  <c r="CH16" i="4"/>
  <c r="CG16" i="4"/>
  <c r="CF16" i="4"/>
  <c r="CE16" i="4"/>
  <c r="CD16" i="4"/>
  <c r="DD15" i="4"/>
  <c r="DC15" i="4"/>
  <c r="DB15" i="4"/>
  <c r="DA15" i="4"/>
  <c r="CZ15" i="4"/>
  <c r="CY15" i="4"/>
  <c r="CX15" i="4"/>
  <c r="CW15" i="4"/>
  <c r="CV15" i="4"/>
  <c r="CU15" i="4"/>
  <c r="CT15" i="4"/>
  <c r="CS15" i="4"/>
  <c r="CR15" i="4"/>
  <c r="CQ15" i="4"/>
  <c r="CP15" i="4"/>
  <c r="CO15" i="4"/>
  <c r="CN15" i="4"/>
  <c r="CM15" i="4"/>
  <c r="CL15" i="4"/>
  <c r="CK15" i="4"/>
  <c r="CJ15" i="4"/>
  <c r="CI15" i="4"/>
  <c r="CH15" i="4"/>
  <c r="CG15" i="4"/>
  <c r="CF15" i="4"/>
  <c r="CE15" i="4"/>
  <c r="CD15" i="4"/>
  <c r="DD14" i="4"/>
  <c r="DC14" i="4"/>
  <c r="DB14" i="4"/>
  <c r="DA14" i="4"/>
  <c r="CZ14" i="4"/>
  <c r="CY14" i="4"/>
  <c r="CX14" i="4"/>
  <c r="CW14" i="4"/>
  <c r="CV14" i="4"/>
  <c r="CU14" i="4"/>
  <c r="CT14" i="4"/>
  <c r="CS14" i="4"/>
  <c r="CR14" i="4"/>
  <c r="CQ14" i="4"/>
  <c r="CP14" i="4"/>
  <c r="CO14" i="4"/>
  <c r="CN14" i="4"/>
  <c r="CM14" i="4"/>
  <c r="CL14" i="4"/>
  <c r="CK14" i="4"/>
  <c r="CJ14" i="4"/>
  <c r="CI14" i="4"/>
  <c r="CH14" i="4"/>
  <c r="CG14" i="4"/>
  <c r="CF14" i="4"/>
  <c r="CE14" i="4"/>
  <c r="CD14" i="4"/>
  <c r="DD13" i="4"/>
  <c r="DC13" i="4"/>
  <c r="DB13" i="4"/>
  <c r="DA13" i="4"/>
  <c r="CZ13" i="4"/>
  <c r="CY13" i="4"/>
  <c r="CX13" i="4"/>
  <c r="CW13" i="4"/>
  <c r="CV13" i="4"/>
  <c r="CU13" i="4"/>
  <c r="CT13" i="4"/>
  <c r="CS13" i="4"/>
  <c r="CR13" i="4"/>
  <c r="CQ13" i="4"/>
  <c r="CP13" i="4"/>
  <c r="CO13" i="4"/>
  <c r="CN13" i="4"/>
  <c r="CM13" i="4"/>
  <c r="CL13" i="4"/>
  <c r="CK13" i="4"/>
  <c r="CJ13" i="4"/>
  <c r="CI13" i="4"/>
  <c r="CH13" i="4"/>
  <c r="CG13" i="4"/>
  <c r="CF13" i="4"/>
  <c r="CE13" i="4"/>
  <c r="CD13" i="4"/>
  <c r="DD12" i="4"/>
  <c r="DC12" i="4"/>
  <c r="DB12" i="4"/>
  <c r="DA12" i="4"/>
  <c r="CZ12" i="4"/>
  <c r="CY12" i="4"/>
  <c r="CX12" i="4"/>
  <c r="CW12" i="4"/>
  <c r="CV12" i="4"/>
  <c r="CU12" i="4"/>
  <c r="CT12" i="4"/>
  <c r="CS12" i="4"/>
  <c r="CR12" i="4"/>
  <c r="CQ12" i="4"/>
  <c r="CP12" i="4"/>
  <c r="CO12" i="4"/>
  <c r="CN12" i="4"/>
  <c r="CM12" i="4"/>
  <c r="CL12" i="4"/>
  <c r="CK12" i="4"/>
  <c r="CJ12" i="4"/>
  <c r="CI12" i="4"/>
  <c r="CH12" i="4"/>
  <c r="CG12" i="4"/>
  <c r="CF12" i="4"/>
  <c r="CE12" i="4"/>
  <c r="CD12" i="4"/>
  <c r="DD11" i="4"/>
  <c r="DC11" i="4"/>
  <c r="DB11" i="4"/>
  <c r="DA11" i="4"/>
  <c r="CZ11" i="4"/>
  <c r="CY11" i="4"/>
  <c r="CX11" i="4"/>
  <c r="CW11" i="4"/>
  <c r="CV11" i="4"/>
  <c r="CU11" i="4"/>
  <c r="CT11" i="4"/>
  <c r="CS11" i="4"/>
  <c r="CR11" i="4"/>
  <c r="CQ11" i="4"/>
  <c r="CP11" i="4"/>
  <c r="CO11" i="4"/>
  <c r="CN11" i="4"/>
  <c r="CM11" i="4"/>
  <c r="CL11" i="4"/>
  <c r="CK11" i="4"/>
  <c r="CJ11" i="4"/>
  <c r="CI11" i="4"/>
  <c r="CH11" i="4"/>
  <c r="CG11" i="4"/>
  <c r="CF11" i="4"/>
  <c r="CE11" i="4"/>
  <c r="CD11" i="4"/>
  <c r="DD10" i="4"/>
  <c r="DC10" i="4"/>
  <c r="DB10" i="4"/>
  <c r="DA10" i="4"/>
  <c r="CZ10" i="4"/>
  <c r="CY10" i="4"/>
  <c r="CX10" i="4"/>
  <c r="CW10" i="4"/>
  <c r="CV10" i="4"/>
  <c r="CU10" i="4"/>
  <c r="CT10" i="4"/>
  <c r="CS10" i="4"/>
  <c r="CR10" i="4"/>
  <c r="CQ10" i="4"/>
  <c r="CP10" i="4"/>
  <c r="CO10" i="4"/>
  <c r="CN10" i="4"/>
  <c r="CM10" i="4"/>
  <c r="CL10" i="4"/>
  <c r="CK10" i="4"/>
  <c r="CJ10" i="4"/>
  <c r="CI10" i="4"/>
  <c r="CH10" i="4"/>
  <c r="CG10" i="4"/>
  <c r="CF10" i="4"/>
  <c r="CE10" i="4"/>
  <c r="CD10" i="4"/>
  <c r="DD9" i="4"/>
  <c r="DC9" i="4"/>
  <c r="DB9" i="4"/>
  <c r="DA9" i="4"/>
  <c r="CZ9" i="4"/>
  <c r="CY9" i="4"/>
  <c r="CX9" i="4"/>
  <c r="CW9" i="4"/>
  <c r="CV9" i="4"/>
  <c r="CU9" i="4"/>
  <c r="CT9" i="4"/>
  <c r="CS9" i="4"/>
  <c r="CR9" i="4"/>
  <c r="CQ9" i="4"/>
  <c r="CP9" i="4"/>
  <c r="CO9" i="4"/>
  <c r="CN9" i="4"/>
  <c r="CM9" i="4"/>
  <c r="CL9" i="4"/>
  <c r="CK9" i="4"/>
  <c r="CJ9" i="4"/>
  <c r="CI9" i="4"/>
  <c r="CH9" i="4"/>
  <c r="CG9" i="4"/>
  <c r="CF9" i="4"/>
  <c r="CE9" i="4"/>
  <c r="CD9" i="4"/>
  <c r="DD8" i="4"/>
  <c r="DC8" i="4"/>
  <c r="DB8" i="4"/>
  <c r="DA8" i="4"/>
  <c r="CZ8" i="4"/>
  <c r="CY8" i="4"/>
  <c r="CX8" i="4"/>
  <c r="CW8" i="4"/>
  <c r="CV8" i="4"/>
  <c r="CU8" i="4"/>
  <c r="CT8" i="4"/>
  <c r="CS8" i="4"/>
  <c r="CR8" i="4"/>
  <c r="CQ8" i="4"/>
  <c r="CP8" i="4"/>
  <c r="CO8" i="4"/>
  <c r="CN8" i="4"/>
  <c r="CM8" i="4"/>
  <c r="CL8" i="4"/>
  <c r="CK8" i="4"/>
  <c r="CJ8" i="4"/>
  <c r="CI8" i="4"/>
  <c r="CH8" i="4"/>
  <c r="CG8" i="4"/>
  <c r="CF8" i="4"/>
  <c r="CE8" i="4"/>
  <c r="CD8" i="4"/>
  <c r="DD7" i="4"/>
  <c r="DC7" i="4"/>
  <c r="DB7" i="4"/>
  <c r="DA7" i="4"/>
  <c r="CZ7" i="4"/>
  <c r="CY7" i="4"/>
  <c r="CX7" i="4"/>
  <c r="CW7" i="4"/>
  <c r="CV7" i="4"/>
  <c r="CU7" i="4"/>
  <c r="CT7" i="4"/>
  <c r="CS7" i="4"/>
  <c r="CR7" i="4"/>
  <c r="CQ7" i="4"/>
  <c r="CP7" i="4"/>
  <c r="CO7" i="4"/>
  <c r="CN7" i="4"/>
  <c r="CM7" i="4"/>
  <c r="CL7" i="4"/>
  <c r="CK7" i="4"/>
  <c r="CJ7" i="4"/>
  <c r="CI7" i="4"/>
  <c r="CH7" i="4"/>
  <c r="CG7" i="4"/>
  <c r="CF7" i="4"/>
  <c r="CE7" i="4"/>
  <c r="CD7" i="4"/>
  <c r="DD6" i="4"/>
  <c r="DC6" i="4"/>
  <c r="DB6" i="4"/>
  <c r="DA6" i="4"/>
  <c r="CZ6" i="4"/>
  <c r="CY6" i="4"/>
  <c r="CX6" i="4"/>
  <c r="CW6" i="4"/>
  <c r="CV6" i="4"/>
  <c r="CU6" i="4"/>
  <c r="CT6" i="4"/>
  <c r="CS6" i="4"/>
  <c r="CR6" i="4"/>
  <c r="CQ6" i="4"/>
  <c r="CP6" i="4"/>
  <c r="CO6" i="4"/>
  <c r="CN6" i="4"/>
  <c r="CM6" i="4"/>
  <c r="CL6" i="4"/>
  <c r="CK6" i="4"/>
  <c r="CJ6" i="4"/>
  <c r="CI6" i="4"/>
  <c r="CH6" i="4"/>
  <c r="CG6" i="4"/>
  <c r="CF6" i="4"/>
  <c r="CE6" i="4"/>
  <c r="CD6" i="4"/>
  <c r="DD5" i="4"/>
  <c r="DC5" i="4"/>
  <c r="DB5" i="4"/>
  <c r="DA5" i="4"/>
  <c r="CZ5" i="4"/>
  <c r="CY5" i="4"/>
  <c r="CX5" i="4"/>
  <c r="CW5" i="4"/>
  <c r="CV5" i="4"/>
  <c r="CU5" i="4"/>
  <c r="CT5" i="4"/>
  <c r="CS5" i="4"/>
  <c r="CR5" i="4"/>
  <c r="CQ5" i="4"/>
  <c r="CP5" i="4"/>
  <c r="CO5" i="4"/>
  <c r="CN5" i="4"/>
  <c r="CM5" i="4"/>
  <c r="CL5" i="4"/>
  <c r="CK5" i="4"/>
  <c r="CJ5" i="4"/>
  <c r="CI5" i="4"/>
  <c r="CH5" i="4"/>
  <c r="CG5" i="4"/>
  <c r="CF5" i="4"/>
  <c r="CE5" i="4"/>
  <c r="CD5" i="4"/>
  <c r="DD4" i="4"/>
  <c r="DC4" i="4"/>
  <c r="DB4" i="4"/>
  <c r="DA4" i="4"/>
  <c r="CZ4" i="4"/>
  <c r="CY4" i="4"/>
  <c r="CX4" i="4"/>
  <c r="CW4" i="4"/>
  <c r="CV4" i="4"/>
  <c r="CU4" i="4"/>
  <c r="CT4" i="4"/>
  <c r="CS4" i="4"/>
  <c r="CR4" i="4"/>
  <c r="CQ4" i="4"/>
  <c r="CP4" i="4"/>
  <c r="CO4" i="4"/>
  <c r="CN4" i="4"/>
  <c r="CM4" i="4"/>
  <c r="CL4" i="4"/>
  <c r="CK4" i="4"/>
  <c r="CJ4" i="4"/>
  <c r="CI4" i="4"/>
  <c r="CH4" i="4"/>
  <c r="CG4" i="4"/>
  <c r="CF4" i="4"/>
  <c r="CE4" i="4"/>
  <c r="CD4" i="4"/>
  <c r="DD3" i="4"/>
  <c r="DC3" i="4"/>
  <c r="DB3" i="4"/>
  <c r="DA3" i="4"/>
  <c r="CZ3" i="4"/>
  <c r="CY3" i="4"/>
  <c r="CX3" i="4"/>
  <c r="CW3" i="4"/>
  <c r="CV3" i="4"/>
  <c r="CU3" i="4"/>
  <c r="CT3" i="4"/>
  <c r="CS3" i="4"/>
  <c r="CR3" i="4"/>
  <c r="CQ3" i="4"/>
  <c r="CP3" i="4"/>
  <c r="CO3" i="4"/>
  <c r="CN3" i="4"/>
  <c r="CM3" i="4"/>
  <c r="CL3" i="4"/>
  <c r="CK3" i="4"/>
  <c r="CJ3" i="4"/>
  <c r="CI3" i="4"/>
  <c r="CH3" i="4"/>
  <c r="CG3" i="4"/>
  <c r="CF3" i="4"/>
  <c r="CE3" i="4"/>
  <c r="CD3" i="4"/>
  <c r="DD2" i="4"/>
  <c r="DC2" i="4"/>
  <c r="DA2" i="4"/>
  <c r="CZ2" i="4"/>
  <c r="CY2" i="4"/>
  <c r="CX2" i="4"/>
  <c r="CW2" i="4"/>
  <c r="CV2" i="4"/>
  <c r="CU2" i="4"/>
  <c r="CT2" i="4"/>
  <c r="CS2" i="4"/>
  <c r="CR2" i="4"/>
  <c r="CQ2" i="4"/>
  <c r="CP2" i="4"/>
  <c r="CO2" i="4"/>
  <c r="CN2" i="4"/>
  <c r="CM2" i="4"/>
  <c r="CL2" i="4"/>
  <c r="CK2" i="4"/>
  <c r="CJ2" i="4"/>
  <c r="CI2" i="4"/>
  <c r="CH2" i="4"/>
  <c r="CG2" i="4"/>
  <c r="CF2" i="4"/>
  <c r="CE2" i="4"/>
  <c r="CD2" i="4"/>
  <c r="ED2" i="1"/>
  <c r="EN2" i="1"/>
  <c r="ED3" i="1"/>
  <c r="EN3" i="1"/>
  <c r="ED4" i="1"/>
  <c r="EN4" i="1"/>
  <c r="FA4" i="1"/>
  <c r="FN4" i="1" s="1"/>
  <c r="ED5" i="1"/>
  <c r="EN5" i="1"/>
  <c r="ED6" i="1"/>
  <c r="EN6" i="1"/>
  <c r="ED7" i="1"/>
  <c r="EN7" i="1"/>
  <c r="ED8" i="1"/>
  <c r="EN8" i="1"/>
  <c r="ED9" i="1"/>
  <c r="EN9" i="1"/>
  <c r="ED10" i="1"/>
  <c r="EN10" i="1"/>
  <c r="ED11" i="1"/>
  <c r="EN11" i="1"/>
  <c r="ED12" i="1"/>
  <c r="EN12" i="1"/>
  <c r="ED13" i="1"/>
  <c r="EN13" i="1"/>
  <c r="ED14" i="1"/>
  <c r="EN14" i="1"/>
  <c r="ED15" i="1"/>
  <c r="EN15" i="1"/>
  <c r="ED16" i="1"/>
  <c r="EN16" i="1"/>
  <c r="ED17" i="1"/>
  <c r="EN17" i="1"/>
  <c r="ED18" i="1"/>
  <c r="EN18" i="1"/>
  <c r="ED19" i="1"/>
  <c r="EN19" i="1"/>
  <c r="ED20" i="1"/>
  <c r="EN20" i="1"/>
  <c r="ED21" i="1"/>
  <c r="EN21" i="1"/>
  <c r="ED22" i="1"/>
  <c r="EN22" i="1"/>
  <c r="ED23" i="1"/>
  <c r="EN23" i="1"/>
  <c r="ED24" i="1"/>
  <c r="EN24" i="1"/>
  <c r="ED25" i="1"/>
  <c r="EN25" i="1"/>
  <c r="ED26" i="1"/>
  <c r="EN26" i="1"/>
  <c r="ED27" i="1"/>
  <c r="EN27" i="1"/>
  <c r="ED28" i="1"/>
  <c r="EN28" i="1"/>
  <c r="ED29" i="1"/>
  <c r="EN29" i="1"/>
  <c r="ED30" i="1"/>
  <c r="EN30" i="1"/>
  <c r="ED31" i="1"/>
  <c r="EN31" i="1"/>
  <c r="ED32" i="1"/>
  <c r="EN32" i="1"/>
  <c r="ED33" i="1"/>
  <c r="EN33" i="1"/>
  <c r="ED34" i="1"/>
  <c r="EN34" i="1"/>
  <c r="ED35" i="1"/>
  <c r="EN35" i="1"/>
  <c r="ED85" i="1"/>
  <c r="EN85" i="1"/>
  <c r="ED86" i="1"/>
  <c r="ED36" i="1"/>
  <c r="EN36" i="1"/>
  <c r="ED37" i="1"/>
  <c r="EN37" i="1"/>
  <c r="ED38" i="1"/>
  <c r="EN38" i="1"/>
  <c r="ED83" i="1"/>
  <c r="EN83" i="1"/>
  <c r="ED41" i="1"/>
  <c r="EN41" i="1"/>
  <c r="ED79" i="1"/>
  <c r="EN79" i="1"/>
  <c r="ED80" i="1"/>
  <c r="EN80" i="1"/>
  <c r="ED42" i="1"/>
  <c r="EN42" i="1"/>
  <c r="ED39" i="1"/>
  <c r="EN39" i="1"/>
  <c r="ED43" i="1"/>
  <c r="EN43" i="1"/>
  <c r="ED44" i="1"/>
  <c r="EN44" i="1"/>
  <c r="ED45" i="1"/>
  <c r="EN45" i="1"/>
  <c r="ED46" i="1"/>
  <c r="EN46" i="1"/>
  <c r="ED47" i="1"/>
  <c r="EN47" i="1"/>
  <c r="ED48" i="1"/>
  <c r="EN48" i="1"/>
  <c r="ED49" i="1"/>
  <c r="EN49" i="1"/>
  <c r="ED50" i="1"/>
  <c r="EN50" i="1"/>
  <c r="ED51" i="1"/>
  <c r="EN51" i="1"/>
  <c r="ED52" i="1"/>
  <c r="EN52" i="1"/>
  <c r="ED53" i="1"/>
  <c r="EN53" i="1"/>
  <c r="ED54" i="1"/>
  <c r="EN54" i="1"/>
  <c r="ED55" i="1"/>
  <c r="EN55" i="1"/>
  <c r="ED56" i="1"/>
  <c r="EN56" i="1"/>
  <c r="ED57" i="1"/>
  <c r="EN57" i="1"/>
  <c r="ED58" i="1"/>
  <c r="EN58" i="1"/>
  <c r="ED59" i="1"/>
  <c r="EN59" i="1"/>
  <c r="ED60" i="1"/>
  <c r="EN60" i="1"/>
  <c r="ED61" i="1"/>
  <c r="EN61" i="1"/>
  <c r="ED62" i="1"/>
  <c r="EN62" i="1"/>
  <c r="ED63" i="1"/>
  <c r="EN63" i="1"/>
  <c r="ED64" i="1"/>
  <c r="EN64" i="1"/>
  <c r="ED65" i="1"/>
  <c r="EN65" i="1"/>
  <c r="ED66" i="1"/>
  <c r="EN66" i="1"/>
  <c r="ED67" i="1"/>
  <c r="EN67" i="1"/>
  <c r="ED68" i="1"/>
  <c r="EN68" i="1"/>
  <c r="ED69" i="1"/>
  <c r="EN69" i="1"/>
  <c r="ED70" i="1"/>
  <c r="EN70" i="1"/>
  <c r="ED71" i="1"/>
  <c r="EN71" i="1"/>
  <c r="ED72" i="1"/>
  <c r="EN72" i="1"/>
  <c r="ED73" i="1"/>
  <c r="EN73" i="1"/>
  <c r="ED74" i="1"/>
  <c r="EN74" i="1"/>
  <c r="ED75" i="1"/>
  <c r="EN75" i="1"/>
  <c r="ED76" i="1"/>
  <c r="EN76" i="1"/>
  <c r="ED77" i="1"/>
  <c r="EN77" i="1"/>
  <c r="ED81" i="1"/>
  <c r="EN81" i="1"/>
  <c r="ED93" i="1"/>
  <c r="EN93" i="1"/>
  <c r="FA93" i="1"/>
  <c r="FN93" i="1" s="1"/>
  <c r="FB93" i="1"/>
  <c r="FC93" i="1"/>
  <c r="FD93" i="1"/>
  <c r="ED94" i="1"/>
  <c r="EN94" i="1"/>
  <c r="FB94" i="1"/>
  <c r="FC94" i="1"/>
  <c r="FD94" i="1"/>
  <c r="ED95" i="1"/>
  <c r="EN95" i="1"/>
  <c r="FB95" i="1"/>
  <c r="FC95" i="1"/>
  <c r="FD95" i="1"/>
  <c r="FL2" i="3"/>
  <c r="FL3" i="3"/>
  <c r="FL4" i="3"/>
  <c r="FL5" i="3"/>
  <c r="FL6" i="3"/>
  <c r="FL7" i="3"/>
  <c r="FL8" i="3"/>
  <c r="FL9" i="3"/>
  <c r="FL10" i="3"/>
  <c r="FL11" i="3"/>
  <c r="FL12" i="3"/>
  <c r="FL13" i="3"/>
  <c r="FL14" i="3"/>
  <c r="FL15" i="3"/>
  <c r="FL16" i="3"/>
  <c r="FL17" i="3"/>
  <c r="FL18" i="3"/>
  <c r="FL19" i="3"/>
  <c r="FL20" i="3"/>
  <c r="FL21" i="3"/>
  <c r="FL22" i="3"/>
  <c r="FL23" i="3"/>
  <c r="FL24" i="3"/>
  <c r="FL25" i="3"/>
  <c r="FL26" i="3"/>
  <c r="FL28" i="3"/>
  <c r="FL29" i="3"/>
  <c r="FL30" i="3"/>
  <c r="FL31" i="3"/>
  <c r="FL32" i="3"/>
  <c r="FL33" i="3"/>
  <c r="FL34" i="3"/>
  <c r="FL35" i="3"/>
  <c r="FL85" i="3"/>
  <c r="FL86" i="3"/>
  <c r="FL36" i="3"/>
  <c r="FL37" i="3"/>
  <c r="FL38" i="3"/>
  <c r="FL83" i="3"/>
  <c r="FL41" i="3"/>
  <c r="FL79" i="3"/>
  <c r="FL80" i="3"/>
  <c r="FL42" i="3"/>
  <c r="FL39" i="3"/>
  <c r="FL43" i="3"/>
  <c r="FL44" i="3"/>
  <c r="FL45" i="3"/>
  <c r="FL46" i="3"/>
  <c r="FL47" i="3"/>
  <c r="FL48" i="3"/>
  <c r="FL49" i="3"/>
  <c r="FL50" i="3"/>
  <c r="FL51" i="3"/>
  <c r="FL52" i="3"/>
  <c r="FL53" i="3"/>
  <c r="FL54" i="3"/>
  <c r="FL55" i="3"/>
  <c r="FL56" i="3"/>
  <c r="FL57" i="3"/>
  <c r="FL58" i="3"/>
  <c r="FL59" i="3"/>
  <c r="FL60" i="3"/>
  <c r="FL61" i="3"/>
  <c r="FL62" i="3"/>
  <c r="FL63" i="3"/>
  <c r="FL65" i="3"/>
  <c r="FL66" i="3"/>
  <c r="FL67" i="3"/>
  <c r="FL68" i="3"/>
  <c r="FL69" i="3"/>
  <c r="FL70" i="3"/>
  <c r="FL71" i="3"/>
  <c r="FL72" i="3"/>
  <c r="FL73" i="3"/>
  <c r="FL74" i="3"/>
  <c r="FL75" i="3"/>
  <c r="FL76" i="3"/>
  <c r="FL77" i="3"/>
  <c r="FL81" i="3"/>
  <c r="FL82" i="3"/>
  <c r="FL93" i="3"/>
  <c r="FL94" i="3"/>
  <c r="FL95" i="3"/>
  <c r="FO95" i="3"/>
  <c r="FO94" i="3"/>
  <c r="FO93" i="3"/>
  <c r="FO82" i="3"/>
  <c r="FO81" i="3"/>
  <c r="FO77" i="3"/>
  <c r="FO76" i="3"/>
  <c r="FO75" i="3"/>
  <c r="FO74" i="3"/>
  <c r="FO73" i="3"/>
  <c r="FO72" i="3"/>
  <c r="FO71" i="3"/>
  <c r="FO70" i="3"/>
  <c r="FO69" i="3"/>
  <c r="FO68" i="3"/>
  <c r="FO67" i="3"/>
  <c r="FO66" i="3"/>
  <c r="FO65" i="3"/>
  <c r="FO64" i="3"/>
  <c r="FO63" i="3"/>
  <c r="FO62" i="3"/>
  <c r="FO61" i="3"/>
  <c r="FO60" i="3"/>
  <c r="FO59" i="3"/>
  <c r="FO58" i="3"/>
  <c r="FO57" i="3"/>
  <c r="FO56" i="3"/>
  <c r="FO55" i="3"/>
  <c r="FO54" i="3"/>
  <c r="FO53" i="3"/>
  <c r="FO52" i="3"/>
  <c r="FO51" i="3"/>
  <c r="FO50" i="3"/>
  <c r="FO49" i="3"/>
  <c r="FO48" i="3"/>
  <c r="FO47" i="3"/>
  <c r="FO46" i="3"/>
  <c r="FO45" i="3"/>
  <c r="FO44" i="3"/>
  <c r="FO43" i="3"/>
  <c r="FO39" i="3"/>
  <c r="FO42" i="3"/>
  <c r="FO80" i="3"/>
  <c r="FO79" i="3"/>
  <c r="FO41" i="3"/>
  <c r="FO83" i="3"/>
  <c r="FO38" i="3"/>
  <c r="FO37" i="3"/>
  <c r="FO36" i="3"/>
  <c r="FO86" i="3"/>
  <c r="FO85" i="3"/>
  <c r="FO35" i="3"/>
  <c r="FO34" i="3"/>
  <c r="FO33" i="3"/>
  <c r="FO32" i="3"/>
  <c r="FO31" i="3"/>
  <c r="FO30" i="3"/>
  <c r="FO29" i="3"/>
  <c r="FO28" i="3"/>
  <c r="FO26" i="3"/>
  <c r="FO25" i="3"/>
  <c r="FO24" i="3"/>
  <c r="FO23" i="3"/>
  <c r="FO22" i="3"/>
  <c r="FO21" i="3"/>
  <c r="FO20" i="3"/>
  <c r="FO19" i="3"/>
  <c r="FO18" i="3"/>
  <c r="FO17" i="3"/>
  <c r="FO16" i="3"/>
  <c r="FO15" i="3"/>
  <c r="FO14" i="3"/>
  <c r="FO13" i="3"/>
  <c r="FO12" i="3"/>
  <c r="FO11" i="3"/>
  <c r="FO10" i="3"/>
  <c r="FO9" i="3"/>
  <c r="FO8" i="3"/>
  <c r="FO7" i="3"/>
  <c r="FO6" i="3"/>
  <c r="FO5" i="3"/>
  <c r="FO4" i="3"/>
  <c r="FO3" i="3"/>
  <c r="FO2" i="3"/>
  <c r="FB2" i="3"/>
  <c r="FB3" i="3"/>
  <c r="FB4" i="3"/>
  <c r="FB5" i="3"/>
  <c r="FB6" i="3"/>
  <c r="FB7" i="3"/>
  <c r="FB8" i="3"/>
  <c r="FB9" i="3"/>
  <c r="FB10" i="3"/>
  <c r="FB11" i="3"/>
  <c r="FB12" i="3"/>
  <c r="FB13" i="3"/>
  <c r="FB14" i="3"/>
  <c r="FB15" i="3"/>
  <c r="FB16" i="3"/>
  <c r="FB17" i="3"/>
  <c r="FB18" i="3"/>
  <c r="FB19" i="3"/>
  <c r="FB20" i="3"/>
  <c r="FB21" i="3"/>
  <c r="FB22" i="3"/>
  <c r="FB23" i="3"/>
  <c r="FB24" i="3"/>
  <c r="FB25" i="3"/>
  <c r="FB26" i="3"/>
  <c r="FB28" i="3"/>
  <c r="FB29" i="3"/>
  <c r="FB30" i="3"/>
  <c r="FB31" i="3"/>
  <c r="FB32" i="3"/>
  <c r="FB33" i="3"/>
  <c r="FB34" i="3"/>
  <c r="FB35" i="3"/>
  <c r="FB85" i="3"/>
  <c r="FB86" i="3"/>
  <c r="FB36" i="3"/>
  <c r="FB37" i="3"/>
  <c r="FB38" i="3"/>
  <c r="FB83" i="3"/>
  <c r="FB41" i="3"/>
  <c r="FB79" i="3"/>
  <c r="FB80" i="3"/>
  <c r="FB42" i="3"/>
  <c r="FB39" i="3"/>
  <c r="FB43" i="3"/>
  <c r="FB44" i="3"/>
  <c r="FB45" i="3"/>
  <c r="FB46" i="3"/>
  <c r="FB47" i="3"/>
  <c r="FB48" i="3"/>
  <c r="FB49" i="3"/>
  <c r="FB50" i="3"/>
  <c r="FB51" i="3"/>
  <c r="FB52" i="3"/>
  <c r="FB53" i="3"/>
  <c r="FB54" i="3"/>
  <c r="FB55" i="3"/>
  <c r="FB56" i="3"/>
  <c r="FB57" i="3"/>
  <c r="FB58" i="3"/>
  <c r="FB59" i="3"/>
  <c r="FB60" i="3"/>
  <c r="FB61" i="3"/>
  <c r="FB62" i="3"/>
  <c r="FB63" i="3"/>
  <c r="FB64" i="3"/>
  <c r="FB65" i="3"/>
  <c r="FB66" i="3"/>
  <c r="FB67" i="3"/>
  <c r="FB68" i="3"/>
  <c r="FB69" i="3"/>
  <c r="FB70" i="3"/>
  <c r="FB71" i="3"/>
  <c r="FB72" i="3"/>
  <c r="FB73" i="3"/>
  <c r="FB74" i="3"/>
  <c r="FB75" i="3"/>
  <c r="FB76" i="3"/>
  <c r="FB77" i="3"/>
  <c r="FB81" i="3"/>
  <c r="FB82" i="3"/>
  <c r="FB93" i="3"/>
  <c r="FB94" i="3"/>
  <c r="FB95" i="3"/>
  <c r="FA40" i="1" l="1"/>
  <c r="EL84" i="1"/>
  <c r="EK84" i="1"/>
  <c r="EJ84" i="1"/>
  <c r="EI84" i="1"/>
  <c r="ED84" i="1"/>
  <c r="EN84" i="1"/>
  <c r="AG91" i="6"/>
  <c r="AF91" i="6"/>
  <c r="AY2"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V2"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S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P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M2" i="8"/>
  <c r="AM3" i="8"/>
  <c r="AM4" i="8"/>
  <c r="AM5" i="8"/>
  <c r="AM6" i="8"/>
  <c r="AM7" i="8"/>
  <c r="AM8" i="8"/>
  <c r="AM9" i="8"/>
  <c r="AM10" i="8"/>
  <c r="AM11" i="8"/>
  <c r="AM12" i="8"/>
  <c r="AM13" i="8"/>
  <c r="AM14" i="8"/>
  <c r="AM15" i="8"/>
  <c r="AM16" i="8"/>
  <c r="AM17" i="8"/>
  <c r="AM18" i="8"/>
  <c r="AM19" i="8"/>
  <c r="AM20" i="8"/>
  <c r="AM21" i="8"/>
  <c r="AM22" i="8"/>
  <c r="AM23" i="8"/>
  <c r="AM24" i="8"/>
  <c r="AM25" i="8"/>
  <c r="AM26" i="8"/>
  <c r="AM27" i="8"/>
  <c r="AM28" i="8"/>
  <c r="AM29" i="8"/>
  <c r="AM30" i="8"/>
  <c r="AM31" i="8"/>
  <c r="AM32" i="8"/>
  <c r="AM33" i="8"/>
  <c r="AM34" i="8"/>
  <c r="AM35" i="8"/>
  <c r="AM36" i="8"/>
  <c r="AM37" i="8"/>
  <c r="AM38" i="8"/>
  <c r="AM40" i="8"/>
  <c r="AM41" i="8"/>
  <c r="AM42" i="8"/>
  <c r="AM43" i="8"/>
  <c r="AM44" i="8"/>
  <c r="AM45" i="8"/>
  <c r="AM46" i="8"/>
  <c r="AM47" i="8"/>
  <c r="AM48" i="8"/>
  <c r="AM49" i="8"/>
  <c r="AM50" i="8"/>
  <c r="AM51" i="8"/>
  <c r="AM52" i="8"/>
  <c r="AM53" i="8"/>
  <c r="AM54" i="8"/>
  <c r="AM55" i="8"/>
  <c r="AM56" i="8"/>
  <c r="AM57" i="8"/>
  <c r="AM58" i="8"/>
  <c r="AM59" i="8"/>
  <c r="AM60" i="8"/>
  <c r="AM61" i="8"/>
  <c r="AM62" i="8"/>
  <c r="AM63" i="8"/>
  <c r="AM64" i="8"/>
  <c r="AM65" i="8"/>
  <c r="AM66" i="8"/>
  <c r="AM67" i="8"/>
  <c r="AM68" i="8"/>
  <c r="AM69" i="8"/>
  <c r="AM70" i="8"/>
  <c r="AM71" i="8"/>
  <c r="AM72" i="8"/>
  <c r="AM73" i="8"/>
  <c r="AM74" i="8"/>
  <c r="AM75" i="8"/>
  <c r="AM76" i="8"/>
  <c r="AM77" i="8"/>
  <c r="AM78" i="8"/>
  <c r="AM79" i="8"/>
  <c r="AM80" i="8"/>
  <c r="AM81" i="8"/>
  <c r="AM82" i="8"/>
  <c r="AM83" i="8"/>
  <c r="AM84" i="8"/>
  <c r="AM85" i="8"/>
  <c r="AM86" i="8"/>
  <c r="AM87" i="8"/>
  <c r="AM88" i="8"/>
  <c r="AM89" i="8"/>
  <c r="AM90" i="8"/>
  <c r="AJ40" i="8"/>
  <c r="AJ41" i="8"/>
  <c r="AJ42" i="8"/>
  <c r="AJ43" i="8"/>
  <c r="AJ44" i="8"/>
  <c r="AJ45" i="8"/>
  <c r="AJ46" i="8"/>
  <c r="AJ47" i="8"/>
  <c r="AJ48" i="8"/>
  <c r="AJ49" i="8"/>
  <c r="AJ50" i="8"/>
  <c r="AJ51" i="8"/>
  <c r="AJ52" i="8"/>
  <c r="AJ53" i="8"/>
  <c r="AJ54" i="8"/>
  <c r="AJ55" i="8"/>
  <c r="AJ56" i="8"/>
  <c r="AJ57" i="8"/>
  <c r="AJ58" i="8"/>
  <c r="AJ59" i="8"/>
  <c r="AJ60" i="8"/>
  <c r="AJ61" i="8"/>
  <c r="AJ62" i="8"/>
  <c r="AJ63" i="8"/>
  <c r="AJ64" i="8"/>
  <c r="AJ65" i="8"/>
  <c r="AJ66" i="8"/>
  <c r="AJ67" i="8"/>
  <c r="AJ68" i="8"/>
  <c r="AJ69" i="8"/>
  <c r="AJ70" i="8"/>
  <c r="AJ71" i="8"/>
  <c r="AJ72" i="8"/>
  <c r="AJ73" i="8"/>
  <c r="AJ74" i="8"/>
  <c r="AJ75" i="8"/>
  <c r="AJ76" i="8"/>
  <c r="AJ77" i="8"/>
  <c r="AJ78" i="8"/>
  <c r="AJ79" i="8"/>
  <c r="AJ80" i="8"/>
  <c r="AJ81" i="8"/>
  <c r="AJ82" i="8"/>
  <c r="AJ83" i="8"/>
  <c r="AJ84" i="8"/>
  <c r="AJ85" i="8"/>
  <c r="AJ86" i="8"/>
  <c r="AJ87" i="8"/>
  <c r="AJ88" i="8"/>
  <c r="AJ89" i="8"/>
  <c r="AJ90" i="8"/>
  <c r="AJ2" i="8"/>
  <c r="AJ3" i="8"/>
  <c r="AJ4" i="8"/>
  <c r="AJ5" i="8"/>
  <c r="AJ6" i="8"/>
  <c r="AJ7" i="8"/>
  <c r="AJ8" i="8"/>
  <c r="AJ9" i="8"/>
  <c r="AJ10" i="8"/>
  <c r="AJ11" i="8"/>
  <c r="AJ12" i="8"/>
  <c r="AJ13" i="8"/>
  <c r="AJ14" i="8"/>
  <c r="AJ15" i="8"/>
  <c r="AJ16" i="8"/>
  <c r="AJ17" i="8"/>
  <c r="AJ18" i="8"/>
  <c r="AJ19" i="8"/>
  <c r="AJ20" i="8"/>
  <c r="AJ21" i="8"/>
  <c r="AJ22" i="8"/>
  <c r="AJ23" i="8"/>
  <c r="AJ24" i="8"/>
  <c r="AJ25" i="8"/>
  <c r="AJ26" i="8"/>
  <c r="AJ27" i="8"/>
  <c r="AJ28" i="8"/>
  <c r="AJ29" i="8"/>
  <c r="AJ30" i="8"/>
  <c r="AJ31" i="8"/>
  <c r="AJ32" i="8"/>
  <c r="AJ33" i="8"/>
  <c r="AJ34" i="8"/>
  <c r="AJ35" i="8"/>
  <c r="AJ36" i="8"/>
  <c r="AJ37" i="8"/>
  <c r="AJ38" i="8"/>
  <c r="AG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3" i="8"/>
  <c r="AG94" i="8"/>
  <c r="AG95" i="8"/>
  <c r="AD2" i="8"/>
  <c r="AD3" i="8"/>
  <c r="AD4" i="8"/>
  <c r="AD5" i="8"/>
  <c r="AD6" i="8"/>
  <c r="AD7" i="8"/>
  <c r="AD8" i="8"/>
  <c r="AD9" i="8"/>
  <c r="AD10" i="8"/>
  <c r="AD11" i="8"/>
  <c r="AD12" i="8"/>
  <c r="AD13" i="8"/>
  <c r="AD14" i="8"/>
  <c r="AD15" i="8"/>
  <c r="AD16" i="8"/>
  <c r="AD17" i="8"/>
  <c r="AD18" i="8"/>
  <c r="AD19" i="8"/>
  <c r="AD20" i="8"/>
  <c r="AD21" i="8"/>
  <c r="AD22" i="8"/>
  <c r="AD23" i="8"/>
  <c r="AD24" i="8"/>
  <c r="AD25" i="8"/>
  <c r="AD26" i="8"/>
  <c r="AD27" i="8"/>
  <c r="AD29" i="8"/>
  <c r="AD30" i="8"/>
  <c r="AD31" i="8"/>
  <c r="AD32" i="8"/>
  <c r="AD33" i="8"/>
  <c r="AD34" i="8"/>
  <c r="AD35" i="8"/>
  <c r="AD36" i="8"/>
  <c r="AD37" i="8"/>
  <c r="AD38"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3" i="8"/>
  <c r="AD94" i="8"/>
  <c r="AD95" i="8"/>
  <c r="AA2" i="8"/>
  <c r="AA3" i="8"/>
  <c r="AA4" i="8"/>
  <c r="AA5" i="8"/>
  <c r="AA6" i="8"/>
  <c r="AA7" i="8"/>
  <c r="AA8" i="8"/>
  <c r="AA9" i="8"/>
  <c r="AA10" i="8"/>
  <c r="AA11" i="8"/>
  <c r="AA12" i="8"/>
  <c r="AA13" i="8"/>
  <c r="AA14" i="8"/>
  <c r="AA15" i="8"/>
  <c r="AA16" i="8"/>
  <c r="AA17" i="8"/>
  <c r="AA18" i="8"/>
  <c r="AA19" i="8"/>
  <c r="AA20" i="8"/>
  <c r="AA21" i="8"/>
  <c r="AA22" i="8"/>
  <c r="AA23" i="8"/>
  <c r="AA24" i="8"/>
  <c r="AA25" i="8"/>
  <c r="AA26" i="8"/>
  <c r="AA27" i="8"/>
  <c r="AA29" i="8"/>
  <c r="AA30" i="8"/>
  <c r="AA31" i="8"/>
  <c r="AA32" i="8"/>
  <c r="AA33" i="8"/>
  <c r="AA34" i="8"/>
  <c r="AA35" i="8"/>
  <c r="AA36" i="8"/>
  <c r="AA37" i="8"/>
  <c r="AA38"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3" i="8"/>
  <c r="AA94" i="8"/>
  <c r="AA95" i="8"/>
  <c r="X2"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3" i="8"/>
  <c r="X94" i="8"/>
  <c r="X95" i="8"/>
  <c r="W38" i="8"/>
  <c r="W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V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72" i="8"/>
  <c r="U73" i="8"/>
  <c r="U74" i="8"/>
  <c r="U75" i="8"/>
  <c r="U76" i="8"/>
  <c r="U77" i="8"/>
  <c r="U78" i="8"/>
  <c r="U79" i="8"/>
  <c r="U80" i="8"/>
  <c r="U81" i="8"/>
  <c r="U82" i="8"/>
  <c r="U83" i="8"/>
  <c r="U84" i="8"/>
  <c r="U85" i="8"/>
  <c r="U86" i="8"/>
  <c r="U87" i="8"/>
  <c r="U88" i="8"/>
  <c r="U89" i="8"/>
  <c r="U90" i="8"/>
  <c r="U93" i="8"/>
  <c r="U94" i="8"/>
  <c r="U95" i="8"/>
  <c r="U2" i="8"/>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3" i="8"/>
  <c r="U34" i="8"/>
  <c r="U35" i="8"/>
  <c r="U36" i="8"/>
  <c r="U37" i="8"/>
  <c r="U38" i="8"/>
  <c r="T2" i="8"/>
  <c r="T3" i="8"/>
  <c r="T4" i="8"/>
  <c r="T5" i="8"/>
  <c r="T6" i="8"/>
  <c r="T7" i="8"/>
  <c r="T8" i="8"/>
  <c r="T9" i="8"/>
  <c r="T10" i="8"/>
  <c r="T11" i="8"/>
  <c r="T12" i="8"/>
  <c r="T13" i="8"/>
  <c r="T14" i="8"/>
  <c r="T15" i="8"/>
  <c r="T16" i="8"/>
  <c r="T17" i="8"/>
  <c r="T18" i="8"/>
  <c r="T19" i="8"/>
  <c r="T20" i="8"/>
  <c r="T21" i="8"/>
  <c r="T22" i="8"/>
  <c r="T23" i="8"/>
  <c r="T24" i="8"/>
  <c r="T25" i="8"/>
  <c r="T26" i="8"/>
  <c r="T27" i="8"/>
  <c r="T28" i="8"/>
  <c r="T29" i="8"/>
  <c r="T30" i="8"/>
  <c r="T31" i="8"/>
  <c r="T32" i="8"/>
  <c r="T33" i="8"/>
  <c r="T34" i="8"/>
  <c r="T35" i="8"/>
  <c r="T36" i="8"/>
  <c r="T37" i="8"/>
  <c r="T38" i="8"/>
  <c r="T40" i="8"/>
  <c r="T41" i="8"/>
  <c r="T42" i="8"/>
  <c r="T43" i="8"/>
  <c r="T44" i="8"/>
  <c r="T45" i="8"/>
  <c r="T46" i="8"/>
  <c r="T47" i="8"/>
  <c r="T48" i="8"/>
  <c r="T49" i="8"/>
  <c r="T50" i="8"/>
  <c r="T51" i="8"/>
  <c r="T52" i="8"/>
  <c r="T53" i="8"/>
  <c r="T54" i="8"/>
  <c r="T55" i="8"/>
  <c r="T56" i="8"/>
  <c r="T57" i="8"/>
  <c r="T58" i="8"/>
  <c r="T59" i="8"/>
  <c r="T60" i="8"/>
  <c r="T61" i="8"/>
  <c r="T62" i="8"/>
  <c r="T63" i="8"/>
  <c r="T64" i="8"/>
  <c r="T65" i="8"/>
  <c r="T66" i="8"/>
  <c r="T67" i="8"/>
  <c r="T68" i="8"/>
  <c r="T69" i="8"/>
  <c r="T70" i="8"/>
  <c r="T71" i="8"/>
  <c r="T72" i="8"/>
  <c r="T73" i="8"/>
  <c r="T74" i="8"/>
  <c r="T75" i="8"/>
  <c r="T76" i="8"/>
  <c r="T77" i="8"/>
  <c r="T78" i="8"/>
  <c r="T79" i="8"/>
  <c r="T80" i="8"/>
  <c r="T81" i="8"/>
  <c r="T82" i="8"/>
  <c r="T83" i="8"/>
  <c r="T84" i="8"/>
  <c r="T85" i="8"/>
  <c r="T86" i="8"/>
  <c r="T87" i="8"/>
  <c r="T88" i="8"/>
  <c r="T89" i="8"/>
  <c r="T90" i="8"/>
  <c r="S2" i="8"/>
  <c r="S3" i="8"/>
  <c r="S4" i="8"/>
  <c r="S5" i="8"/>
  <c r="S6" i="8"/>
  <c r="S7" i="8"/>
  <c r="S8" i="8"/>
  <c r="S9" i="8"/>
  <c r="S10" i="8"/>
  <c r="S11" i="8"/>
  <c r="S12" i="8"/>
  <c r="S13" i="8"/>
  <c r="S14" i="8"/>
  <c r="S15" i="8"/>
  <c r="S16" i="8"/>
  <c r="S17" i="8"/>
  <c r="S18" i="8"/>
  <c r="S19" i="8"/>
  <c r="S20" i="8"/>
  <c r="S21" i="8"/>
  <c r="S22" i="8"/>
  <c r="S23" i="8"/>
  <c r="S24" i="8"/>
  <c r="S25" i="8"/>
  <c r="S26" i="8"/>
  <c r="S27" i="8"/>
  <c r="S28" i="8"/>
  <c r="S29" i="8"/>
  <c r="S30" i="8"/>
  <c r="S31" i="8"/>
  <c r="S32" i="8"/>
  <c r="S33" i="8"/>
  <c r="S34" i="8"/>
  <c r="S35" i="8"/>
  <c r="S36" i="8"/>
  <c r="S37" i="8"/>
  <c r="S38" i="8"/>
  <c r="S40" i="8"/>
  <c r="S41" i="8"/>
  <c r="S42" i="8"/>
  <c r="S43" i="8"/>
  <c r="S44" i="8"/>
  <c r="S45" i="8"/>
  <c r="S46" i="8"/>
  <c r="S47" i="8"/>
  <c r="S48" i="8"/>
  <c r="S49" i="8"/>
  <c r="S50" i="8"/>
  <c r="S51" i="8"/>
  <c r="S52" i="8"/>
  <c r="S53" i="8"/>
  <c r="S54" i="8"/>
  <c r="S55" i="8"/>
  <c r="S56" i="8"/>
  <c r="S57" i="8"/>
  <c r="S58" i="8"/>
  <c r="S59" i="8"/>
  <c r="S60" i="8"/>
  <c r="S61" i="8"/>
  <c r="S62" i="8"/>
  <c r="S63" i="8"/>
  <c r="S64" i="8"/>
  <c r="S65" i="8"/>
  <c r="S66" i="8"/>
  <c r="S67" i="8"/>
  <c r="S68" i="8"/>
  <c r="S69" i="8"/>
  <c r="S70" i="8"/>
  <c r="S71" i="8"/>
  <c r="S72" i="8"/>
  <c r="S73" i="8"/>
  <c r="S74" i="8"/>
  <c r="S75" i="8"/>
  <c r="S76" i="8"/>
  <c r="S77" i="8"/>
  <c r="S78" i="8"/>
  <c r="S79" i="8"/>
  <c r="S80" i="8"/>
  <c r="S81" i="8"/>
  <c r="S82" i="8"/>
  <c r="S83" i="8"/>
  <c r="S84" i="8"/>
  <c r="S85" i="8"/>
  <c r="S86" i="8"/>
  <c r="S87" i="8"/>
  <c r="S88" i="8"/>
  <c r="S89" i="8"/>
  <c r="S90" i="8"/>
  <c r="R2" i="8"/>
  <c r="R3" i="8"/>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J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H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3" i="8"/>
  <c r="H94" i="8"/>
  <c r="H95" i="8"/>
  <c r="AX91" i="8"/>
  <c r="AW91" i="8"/>
  <c r="AU91" i="8"/>
  <c r="AT91" i="8"/>
  <c r="AR91" i="8"/>
  <c r="AQ91" i="8"/>
  <c r="AO91" i="8"/>
  <c r="AN91" i="8"/>
  <c r="AL91" i="8"/>
  <c r="AK91" i="8"/>
  <c r="AI91" i="8"/>
  <c r="AH91" i="8"/>
  <c r="AF91" i="8"/>
  <c r="AE91" i="8"/>
  <c r="AC91" i="8"/>
  <c r="AB91" i="8"/>
  <c r="Z91" i="8"/>
  <c r="Y91" i="8"/>
  <c r="Q91" i="8"/>
  <c r="P91" i="8"/>
  <c r="O91" i="8"/>
  <c r="N91" i="8"/>
  <c r="M91" i="8"/>
  <c r="L91" i="8"/>
  <c r="K91" i="8"/>
  <c r="I91" i="8"/>
  <c r="G91" i="8"/>
  <c r="F91" i="8"/>
  <c r="AX39" i="8"/>
  <c r="AW39" i="8"/>
  <c r="AU39" i="8"/>
  <c r="AT39" i="8"/>
  <c r="AR39" i="8"/>
  <c r="AQ39" i="8"/>
  <c r="AO39" i="8"/>
  <c r="AN39" i="8"/>
  <c r="AL39" i="8"/>
  <c r="AK39" i="8"/>
  <c r="AI39" i="8"/>
  <c r="AH39" i="8"/>
  <c r="AF39" i="8"/>
  <c r="AE39" i="8"/>
  <c r="AC39" i="8"/>
  <c r="AB39" i="8"/>
  <c r="Z39" i="8"/>
  <c r="Y39" i="8"/>
  <c r="Q39" i="8"/>
  <c r="P39" i="8"/>
  <c r="O39" i="8"/>
  <c r="N39" i="8"/>
  <c r="M39" i="8"/>
  <c r="L39" i="8"/>
  <c r="K39" i="8"/>
  <c r="I39" i="8"/>
  <c r="G39" i="8"/>
  <c r="F39" i="8"/>
  <c r="DS90" i="7"/>
  <c r="DP90" i="7"/>
  <c r="AF19" i="7"/>
  <c r="AF38" i="7"/>
  <c r="AF53" i="7"/>
  <c r="AF56" i="7"/>
  <c r="AF62" i="7"/>
  <c r="AF65" i="7"/>
  <c r="Z3" i="7"/>
  <c r="Z10" i="7"/>
  <c r="Z14" i="7"/>
  <c r="Z18" i="7"/>
  <c r="Z20" i="7"/>
  <c r="Z22" i="7"/>
  <c r="Z30" i="7"/>
  <c r="Z31" i="7"/>
  <c r="Z32" i="7"/>
  <c r="Z33" i="7"/>
  <c r="Z35" i="7"/>
  <c r="Z38" i="7"/>
  <c r="Z45" i="7"/>
  <c r="Z47" i="7"/>
  <c r="Z48" i="7"/>
  <c r="Z51" i="7"/>
  <c r="Z54" i="7"/>
  <c r="Z59" i="7"/>
  <c r="Z61" i="7"/>
  <c r="Z62" i="7"/>
  <c r="Z63" i="7"/>
  <c r="Z65" i="7"/>
  <c r="Z66" i="7"/>
  <c r="Z71" i="7"/>
  <c r="Z72" i="7"/>
  <c r="Z73" i="7"/>
  <c r="Z74" i="7"/>
  <c r="Z76" i="7"/>
  <c r="Z77" i="7"/>
  <c r="Z79" i="7"/>
  <c r="Z80" i="7"/>
  <c r="Z82" i="7"/>
  <c r="Z88" i="7"/>
  <c r="Z89" i="7"/>
  <c r="Z90" i="7"/>
  <c r="Z93" i="7"/>
  <c r="Z94" i="7"/>
  <c r="Z95" i="7"/>
  <c r="W2" i="7"/>
  <c r="W3" i="7"/>
  <c r="W4" i="7"/>
  <c r="W5" i="7"/>
  <c r="W6" i="7"/>
  <c r="W7" i="7"/>
  <c r="W8" i="7"/>
  <c r="W9" i="7"/>
  <c r="W10" i="7"/>
  <c r="W11" i="7"/>
  <c r="W12" i="7"/>
  <c r="W13" i="7"/>
  <c r="W14" i="7"/>
  <c r="W15" i="7"/>
  <c r="W16" i="7"/>
  <c r="W17" i="7"/>
  <c r="W18" i="7"/>
  <c r="W19" i="7"/>
  <c r="W20" i="7"/>
  <c r="W21" i="7"/>
  <c r="W22" i="7"/>
  <c r="W23" i="7"/>
  <c r="W24" i="7"/>
  <c r="W25" i="7"/>
  <c r="W26" i="7"/>
  <c r="W29" i="7"/>
  <c r="W30" i="7"/>
  <c r="W31" i="7"/>
  <c r="W32" i="7"/>
  <c r="W33" i="7"/>
  <c r="W34" i="7"/>
  <c r="W35" i="7"/>
  <c r="W36" i="7"/>
  <c r="W37" i="7"/>
  <c r="W38" i="7"/>
  <c r="W40" i="7"/>
  <c r="W41" i="7"/>
  <c r="W42" i="7"/>
  <c r="W43" i="7"/>
  <c r="W44"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7" i="7"/>
  <c r="W88" i="7"/>
  <c r="W90" i="7"/>
  <c r="W93" i="7"/>
  <c r="W94" i="7"/>
  <c r="W95" i="7"/>
  <c r="EA91" i="7"/>
  <c r="DZ91" i="7"/>
  <c r="DY91" i="7"/>
  <c r="DX91" i="7"/>
  <c r="DW91" i="7"/>
  <c r="DV91" i="7"/>
  <c r="DU91" i="7"/>
  <c r="DT91" i="7"/>
  <c r="DR91" i="7"/>
  <c r="DQ91" i="7"/>
  <c r="DO91" i="7"/>
  <c r="DN91" i="7"/>
  <c r="DK91" i="7"/>
  <c r="DJ91" i="7"/>
  <c r="DH91" i="7"/>
  <c r="DG91" i="7"/>
  <c r="DE91" i="7"/>
  <c r="DD91" i="7"/>
  <c r="DB91" i="7"/>
  <c r="DA91" i="7"/>
  <c r="CY91" i="7"/>
  <c r="CX91" i="7"/>
  <c r="CV91" i="7"/>
  <c r="CU91" i="7"/>
  <c r="CS91" i="7"/>
  <c r="CR91" i="7"/>
  <c r="CP91" i="7"/>
  <c r="CO91" i="7"/>
  <c r="CM91" i="7"/>
  <c r="CL91" i="7"/>
  <c r="CJ91" i="7"/>
  <c r="CI91" i="7"/>
  <c r="CG91" i="7"/>
  <c r="CF91" i="7"/>
  <c r="CD91" i="7"/>
  <c r="CC91" i="7"/>
  <c r="CA91" i="7"/>
  <c r="BZ91" i="7"/>
  <c r="BX91" i="7"/>
  <c r="BW91" i="7"/>
  <c r="BU91" i="7"/>
  <c r="BT91" i="7"/>
  <c r="BR91" i="7"/>
  <c r="BQ91" i="7"/>
  <c r="BO91" i="7"/>
  <c r="BN91" i="7"/>
  <c r="BL91" i="7"/>
  <c r="BK91" i="7"/>
  <c r="BI91" i="7"/>
  <c r="BH91" i="7"/>
  <c r="BF91" i="7"/>
  <c r="BE91" i="7"/>
  <c r="BC91" i="7"/>
  <c r="BB91" i="7"/>
  <c r="AZ91" i="7"/>
  <c r="AY91" i="7"/>
  <c r="AW91" i="7"/>
  <c r="AV91" i="7"/>
  <c r="AT91" i="7"/>
  <c r="AS91" i="7"/>
  <c r="AQ91" i="7"/>
  <c r="AP91" i="7"/>
  <c r="AN91" i="7"/>
  <c r="AM91" i="7"/>
  <c r="AK91" i="7"/>
  <c r="AJ91" i="7"/>
  <c r="AH91" i="7"/>
  <c r="AG91" i="7"/>
  <c r="AE91" i="7"/>
  <c r="AD91" i="7"/>
  <c r="AB91" i="7"/>
  <c r="AA91" i="7"/>
  <c r="Y91" i="7"/>
  <c r="X91" i="7"/>
  <c r="V91" i="7"/>
  <c r="U91" i="7"/>
  <c r="R91" i="7"/>
  <c r="Q91" i="7"/>
  <c r="O91" i="7"/>
  <c r="N91" i="7"/>
  <c r="L91" i="7"/>
  <c r="K91" i="7"/>
  <c r="I91" i="7"/>
  <c r="H91" i="7"/>
  <c r="F91" i="7"/>
  <c r="E91" i="7"/>
  <c r="EA39" i="7"/>
  <c r="DZ39" i="7"/>
  <c r="DY39" i="7"/>
  <c r="DX39" i="7"/>
  <c r="DW39" i="7"/>
  <c r="DV39" i="7"/>
  <c r="DU39" i="7"/>
  <c r="DT39" i="7"/>
  <c r="DR39" i="7"/>
  <c r="DQ39" i="7"/>
  <c r="DO39" i="7"/>
  <c r="DN39" i="7"/>
  <c r="DK39" i="7"/>
  <c r="DJ39" i="7"/>
  <c r="DH39" i="7"/>
  <c r="DG39" i="7"/>
  <c r="DE39" i="7"/>
  <c r="DD39" i="7"/>
  <c r="DB39" i="7"/>
  <c r="DA39" i="7"/>
  <c r="CY39" i="7"/>
  <c r="CX39" i="7"/>
  <c r="CV39" i="7"/>
  <c r="CU39" i="7"/>
  <c r="CS39" i="7"/>
  <c r="CR39" i="7"/>
  <c r="CP39" i="7"/>
  <c r="CO39" i="7"/>
  <c r="CM39" i="7"/>
  <c r="CL39" i="7"/>
  <c r="CJ39" i="7"/>
  <c r="CI39" i="7"/>
  <c r="CG39" i="7"/>
  <c r="CF39" i="7"/>
  <c r="CD39" i="7"/>
  <c r="CC39" i="7"/>
  <c r="CA39" i="7"/>
  <c r="BZ39" i="7"/>
  <c r="BX39" i="7"/>
  <c r="BW39" i="7"/>
  <c r="BU39" i="7"/>
  <c r="BT39" i="7"/>
  <c r="BR39" i="7"/>
  <c r="BQ39" i="7"/>
  <c r="BO39" i="7"/>
  <c r="BN39" i="7"/>
  <c r="BL39" i="7"/>
  <c r="BK39" i="7"/>
  <c r="BI39" i="7"/>
  <c r="BH39" i="7"/>
  <c r="BF39" i="7"/>
  <c r="BE39" i="7"/>
  <c r="BC39" i="7"/>
  <c r="BB39" i="7"/>
  <c r="AZ39" i="7"/>
  <c r="AY39" i="7"/>
  <c r="AW39" i="7"/>
  <c r="AV39" i="7"/>
  <c r="AT39" i="7"/>
  <c r="AS39" i="7"/>
  <c r="AQ39" i="7"/>
  <c r="AP39" i="7"/>
  <c r="AN39" i="7"/>
  <c r="AM39" i="7"/>
  <c r="AK39" i="7"/>
  <c r="AJ39" i="7"/>
  <c r="AH39" i="7"/>
  <c r="AG39" i="7"/>
  <c r="AE39" i="7"/>
  <c r="AD39" i="7"/>
  <c r="AB39" i="7"/>
  <c r="AA39" i="7"/>
  <c r="Y39" i="7"/>
  <c r="X39" i="7"/>
  <c r="V39" i="7"/>
  <c r="U39" i="7"/>
  <c r="R39" i="7"/>
  <c r="Q39" i="7"/>
  <c r="O39" i="7"/>
  <c r="N39" i="7"/>
  <c r="L39" i="7"/>
  <c r="K39" i="7"/>
  <c r="I39" i="7"/>
  <c r="H39" i="7"/>
  <c r="F39" i="7"/>
  <c r="E39" i="7"/>
  <c r="CU2" i="5"/>
  <c r="CU3" i="5"/>
  <c r="CU4" i="5"/>
  <c r="CU5" i="5"/>
  <c r="CU6" i="5"/>
  <c r="CU7" i="5"/>
  <c r="CU8" i="5"/>
  <c r="CU9" i="5"/>
  <c r="CU10" i="5"/>
  <c r="CU11" i="5"/>
  <c r="CU12" i="5"/>
  <c r="CU13" i="5"/>
  <c r="CU14" i="5"/>
  <c r="CU15" i="5"/>
  <c r="CU16" i="5"/>
  <c r="CU17" i="5"/>
  <c r="CU18" i="5"/>
  <c r="CU19" i="5"/>
  <c r="CU20" i="5"/>
  <c r="CU21" i="5"/>
  <c r="CU22" i="5"/>
  <c r="CU23" i="5"/>
  <c r="CU24" i="5"/>
  <c r="CU25" i="5"/>
  <c r="CU26" i="5"/>
  <c r="CU27" i="5"/>
  <c r="CU29" i="5"/>
  <c r="CU30" i="5"/>
  <c r="CU31" i="5"/>
  <c r="CU32" i="5"/>
  <c r="CU33" i="5"/>
  <c r="CU34" i="5"/>
  <c r="CU35" i="5"/>
  <c r="CU36" i="5"/>
  <c r="CU37" i="5"/>
  <c r="CU38" i="5"/>
  <c r="CU40" i="5"/>
  <c r="CU41" i="5"/>
  <c r="CU42" i="5"/>
  <c r="CU43" i="5"/>
  <c r="CU44" i="5"/>
  <c r="CU45" i="5"/>
  <c r="CU46" i="5"/>
  <c r="CU47" i="5"/>
  <c r="CU48" i="5"/>
  <c r="CU49" i="5"/>
  <c r="CU50" i="5"/>
  <c r="CU51" i="5"/>
  <c r="CU52" i="5"/>
  <c r="CU53" i="5"/>
  <c r="CU54" i="5"/>
  <c r="CU55" i="5"/>
  <c r="CU56" i="5"/>
  <c r="CU57" i="5"/>
  <c r="CU58" i="5"/>
  <c r="CU59" i="5"/>
  <c r="CU60" i="5"/>
  <c r="CU61" i="5"/>
  <c r="CU62" i="5"/>
  <c r="CU63" i="5"/>
  <c r="CU64" i="5"/>
  <c r="CU65" i="5"/>
  <c r="CU66" i="5"/>
  <c r="CU67" i="5"/>
  <c r="CU68" i="5"/>
  <c r="CU69" i="5"/>
  <c r="CU70" i="5"/>
  <c r="CU71" i="5"/>
  <c r="CU72" i="5"/>
  <c r="CU73" i="5"/>
  <c r="CU74" i="5"/>
  <c r="CU75" i="5"/>
  <c r="CU76" i="5"/>
  <c r="CU77" i="5"/>
  <c r="CU78" i="5"/>
  <c r="CU79" i="5"/>
  <c r="CU80" i="5"/>
  <c r="CU81" i="5"/>
  <c r="CU82" i="5"/>
  <c r="CU83" i="5"/>
  <c r="CU84" i="5"/>
  <c r="CU85" i="5"/>
  <c r="CU86" i="5"/>
  <c r="CU87" i="5"/>
  <c r="CU88" i="5"/>
  <c r="CU89" i="5"/>
  <c r="CU90" i="5"/>
  <c r="CU93" i="5"/>
  <c r="CU94" i="5"/>
  <c r="CU95" i="5"/>
  <c r="CR38" i="5"/>
  <c r="CR13" i="5"/>
  <c r="CR14" i="5"/>
  <c r="CR15" i="5"/>
  <c r="CR17" i="5"/>
  <c r="CR18" i="5"/>
  <c r="CR19" i="5"/>
  <c r="CR20" i="5"/>
  <c r="CR21" i="5"/>
  <c r="CR22" i="5"/>
  <c r="CR23" i="5"/>
  <c r="CR24" i="5"/>
  <c r="CR25" i="5"/>
  <c r="CR26" i="5"/>
  <c r="CR29" i="5"/>
  <c r="CR2" i="5"/>
  <c r="CR3" i="5"/>
  <c r="CR4" i="5"/>
  <c r="CO2" i="5"/>
  <c r="CO3" i="5"/>
  <c r="CO4" i="5"/>
  <c r="CO5" i="5"/>
  <c r="CO6" i="5"/>
  <c r="CO7" i="5"/>
  <c r="CO8" i="5"/>
  <c r="CO9" i="5"/>
  <c r="CO10" i="5"/>
  <c r="CO11" i="5"/>
  <c r="CO12" i="5"/>
  <c r="CO13" i="5"/>
  <c r="CO14" i="5"/>
  <c r="CO15" i="5"/>
  <c r="CO16" i="5"/>
  <c r="CO17" i="5"/>
  <c r="CO18" i="5"/>
  <c r="CO19" i="5"/>
  <c r="CO20" i="5"/>
  <c r="CO21" i="5"/>
  <c r="CO22" i="5"/>
  <c r="CO23" i="5"/>
  <c r="CO24" i="5"/>
  <c r="CO25" i="5"/>
  <c r="CO26" i="5"/>
  <c r="CO27" i="5"/>
  <c r="CO29" i="5"/>
  <c r="CO30" i="5"/>
  <c r="CO31" i="5"/>
  <c r="CO32" i="5"/>
  <c r="CO33" i="5"/>
  <c r="CO34" i="5"/>
  <c r="CO35" i="5"/>
  <c r="CO36" i="5"/>
  <c r="CO37" i="5"/>
  <c r="CO38" i="5"/>
  <c r="CO40" i="5"/>
  <c r="CO41" i="5"/>
  <c r="CO42" i="5"/>
  <c r="CO44" i="5"/>
  <c r="CO45" i="5"/>
  <c r="CO46" i="5"/>
  <c r="CO47" i="5"/>
  <c r="CO48" i="5"/>
  <c r="CO49" i="5"/>
  <c r="CO51" i="5"/>
  <c r="CO52" i="5"/>
  <c r="CO53" i="5"/>
  <c r="CO54" i="5"/>
  <c r="CO55" i="5"/>
  <c r="CO56" i="5"/>
  <c r="CO57" i="5"/>
  <c r="CO58" i="5"/>
  <c r="CO59" i="5"/>
  <c r="CO60" i="5"/>
  <c r="CO61" i="5"/>
  <c r="CO62" i="5"/>
  <c r="CO63" i="5"/>
  <c r="CO64" i="5"/>
  <c r="CO65" i="5"/>
  <c r="CO66" i="5"/>
  <c r="CO67" i="5"/>
  <c r="CO68" i="5"/>
  <c r="CO69" i="5"/>
  <c r="CO70" i="5"/>
  <c r="CO71" i="5"/>
  <c r="CO72" i="5"/>
  <c r="CO73" i="5"/>
  <c r="CO74" i="5"/>
  <c r="CO75" i="5"/>
  <c r="CO76" i="5"/>
  <c r="CO77" i="5"/>
  <c r="CO78" i="5"/>
  <c r="CO79" i="5"/>
  <c r="CO80" i="5"/>
  <c r="CO82" i="5"/>
  <c r="CO83" i="5"/>
  <c r="CO84" i="5"/>
  <c r="CO85" i="5"/>
  <c r="CO86" i="5"/>
  <c r="CO87" i="5"/>
  <c r="CO88" i="5"/>
  <c r="CO89" i="5"/>
  <c r="CO90" i="5"/>
  <c r="CO93" i="5"/>
  <c r="CI2" i="5"/>
  <c r="CI3" i="5"/>
  <c r="CI4" i="5"/>
  <c r="CI5" i="5"/>
  <c r="CI6" i="5"/>
  <c r="CI7" i="5"/>
  <c r="CI8" i="5"/>
  <c r="CI9" i="5"/>
  <c r="CI10" i="5"/>
  <c r="CI11" i="5"/>
  <c r="CI12" i="5"/>
  <c r="CI13" i="5"/>
  <c r="CI14" i="5"/>
  <c r="CI15" i="5"/>
  <c r="CI16" i="5"/>
  <c r="CI17" i="5"/>
  <c r="CI18" i="5"/>
  <c r="CI19" i="5"/>
  <c r="CI20" i="5"/>
  <c r="CI21" i="5"/>
  <c r="CI22" i="5"/>
  <c r="CI23" i="5"/>
  <c r="CI24" i="5"/>
  <c r="CI25" i="5"/>
  <c r="CI26" i="5"/>
  <c r="CI27" i="5"/>
  <c r="CI29" i="5"/>
  <c r="CI30" i="5"/>
  <c r="CI31" i="5"/>
  <c r="CI32" i="5"/>
  <c r="CI33" i="5"/>
  <c r="CI34" i="5"/>
  <c r="CI35" i="5"/>
  <c r="CI36" i="5"/>
  <c r="CI37" i="5"/>
  <c r="CI38" i="5"/>
  <c r="CI93" i="5"/>
  <c r="CI94" i="5"/>
  <c r="CI95" i="5"/>
  <c r="CF2" i="5"/>
  <c r="CF3" i="5"/>
  <c r="CF4" i="5"/>
  <c r="CF5" i="5"/>
  <c r="CF6" i="5"/>
  <c r="CF7" i="5"/>
  <c r="CF8" i="5"/>
  <c r="CF9" i="5"/>
  <c r="CF10" i="5"/>
  <c r="CF11" i="5"/>
  <c r="CF12" i="5"/>
  <c r="CF13" i="5"/>
  <c r="CF14" i="5"/>
  <c r="CF15" i="5"/>
  <c r="CF16" i="5"/>
  <c r="CF17" i="5"/>
  <c r="CF18" i="5"/>
  <c r="CF19" i="5"/>
  <c r="CF20" i="5"/>
  <c r="CF21" i="5"/>
  <c r="CF22" i="5"/>
  <c r="CF23" i="5"/>
  <c r="CF24" i="5"/>
  <c r="CF25" i="5"/>
  <c r="CF26" i="5"/>
  <c r="CF27" i="5"/>
  <c r="CF29" i="5"/>
  <c r="CF30" i="5"/>
  <c r="CF31" i="5"/>
  <c r="CF32" i="5"/>
  <c r="CF33" i="5"/>
  <c r="CF34" i="5"/>
  <c r="CF35" i="5"/>
  <c r="CF36" i="5"/>
  <c r="CF37" i="5"/>
  <c r="CF38" i="5"/>
  <c r="CF40" i="5"/>
  <c r="CF41" i="5"/>
  <c r="CF42" i="5"/>
  <c r="CF43" i="5"/>
  <c r="CF44" i="5"/>
  <c r="CF45" i="5"/>
  <c r="CF46" i="5"/>
  <c r="CF47" i="5"/>
  <c r="CF48" i="5"/>
  <c r="CF49" i="5"/>
  <c r="CF50" i="5"/>
  <c r="CF51" i="5"/>
  <c r="CF52" i="5"/>
  <c r="CF53" i="5"/>
  <c r="CF54" i="5"/>
  <c r="CF55" i="5"/>
  <c r="CF56" i="5"/>
  <c r="CF57" i="5"/>
  <c r="CF58" i="5"/>
  <c r="CF59" i="5"/>
  <c r="CF60" i="5"/>
  <c r="CF61" i="5"/>
  <c r="CF62" i="5"/>
  <c r="CF63" i="5"/>
  <c r="CF64" i="5"/>
  <c r="CF65" i="5"/>
  <c r="CF66" i="5"/>
  <c r="CF67" i="5"/>
  <c r="CF68" i="5"/>
  <c r="CF69" i="5"/>
  <c r="CF70" i="5"/>
  <c r="CF71" i="5"/>
  <c r="CF72" i="5"/>
  <c r="CF73" i="5"/>
  <c r="CF74" i="5"/>
  <c r="CF75" i="5"/>
  <c r="CF76" i="5"/>
  <c r="CF77" i="5"/>
  <c r="CF78" i="5"/>
  <c r="CF79" i="5"/>
  <c r="CF80" i="5"/>
  <c r="CF81" i="5"/>
  <c r="CF82" i="5"/>
  <c r="CF83" i="5"/>
  <c r="CF84" i="5"/>
  <c r="CF85" i="5"/>
  <c r="CF86" i="5"/>
  <c r="CF87" i="5"/>
  <c r="CF88" i="5"/>
  <c r="CF89" i="5"/>
  <c r="CF90" i="5"/>
  <c r="CC2" i="5"/>
  <c r="CC3" i="5"/>
  <c r="CC4" i="5"/>
  <c r="CC5" i="5"/>
  <c r="CC6" i="5"/>
  <c r="CC7" i="5"/>
  <c r="CC8" i="5"/>
  <c r="CC9" i="5"/>
  <c r="CC10" i="5"/>
  <c r="CC11" i="5"/>
  <c r="CC12" i="5"/>
  <c r="CC13" i="5"/>
  <c r="CC14" i="5"/>
  <c r="CC15" i="5"/>
  <c r="CC16" i="5"/>
  <c r="CC17" i="5"/>
  <c r="CC18" i="5"/>
  <c r="CC19" i="5"/>
  <c r="CC20" i="5"/>
  <c r="CC21" i="5"/>
  <c r="CC22" i="5"/>
  <c r="CC23" i="5"/>
  <c r="CC24" i="5"/>
  <c r="CC25" i="5"/>
  <c r="CC26" i="5"/>
  <c r="CC27" i="5"/>
  <c r="CC29" i="5"/>
  <c r="CC30" i="5"/>
  <c r="CC31" i="5"/>
  <c r="CC32" i="5"/>
  <c r="CC33" i="5"/>
  <c r="CC34" i="5"/>
  <c r="CC35" i="5"/>
  <c r="CC36" i="5"/>
  <c r="CC37" i="5"/>
  <c r="CC38" i="5"/>
  <c r="CC40" i="5"/>
  <c r="CC41" i="5"/>
  <c r="CC42" i="5"/>
  <c r="CC43" i="5"/>
  <c r="CC44" i="5"/>
  <c r="CC45" i="5"/>
  <c r="CC46" i="5"/>
  <c r="CC47" i="5"/>
  <c r="CC48" i="5"/>
  <c r="CC49" i="5"/>
  <c r="CC50" i="5"/>
  <c r="CC51" i="5"/>
  <c r="CC52" i="5"/>
  <c r="CC53" i="5"/>
  <c r="CC54" i="5"/>
  <c r="CC55" i="5"/>
  <c r="CC56" i="5"/>
  <c r="CC57" i="5"/>
  <c r="CC58" i="5"/>
  <c r="CC59" i="5"/>
  <c r="CC60" i="5"/>
  <c r="CC61" i="5"/>
  <c r="CC62" i="5"/>
  <c r="CC63" i="5"/>
  <c r="CC64" i="5"/>
  <c r="CC65" i="5"/>
  <c r="CC66" i="5"/>
  <c r="CC67" i="5"/>
  <c r="CC68" i="5"/>
  <c r="CC69" i="5"/>
  <c r="CC70" i="5"/>
  <c r="CC71" i="5"/>
  <c r="CC72" i="5"/>
  <c r="CC73" i="5"/>
  <c r="CC74" i="5"/>
  <c r="CC75" i="5"/>
  <c r="CC76" i="5"/>
  <c r="CC77" i="5"/>
  <c r="CC78" i="5"/>
  <c r="CC79" i="5"/>
  <c r="CC80" i="5"/>
  <c r="CC81" i="5"/>
  <c r="CC82" i="5"/>
  <c r="CC83" i="5"/>
  <c r="CC84" i="5"/>
  <c r="CC85" i="5"/>
  <c r="CC86" i="5"/>
  <c r="CC87" i="5"/>
  <c r="CC88" i="5"/>
  <c r="CC89" i="5"/>
  <c r="CC90" i="5"/>
  <c r="BZ2" i="5"/>
  <c r="BZ3" i="5"/>
  <c r="BZ4" i="5"/>
  <c r="BZ5" i="5"/>
  <c r="BZ6" i="5"/>
  <c r="BZ7" i="5"/>
  <c r="BZ8" i="5"/>
  <c r="BZ9" i="5"/>
  <c r="BZ10" i="5"/>
  <c r="BZ11" i="5"/>
  <c r="BZ12" i="5"/>
  <c r="BZ13" i="5"/>
  <c r="BZ14" i="5"/>
  <c r="BZ15" i="5"/>
  <c r="BZ16" i="5"/>
  <c r="BZ17" i="5"/>
  <c r="BZ18" i="5"/>
  <c r="BZ19" i="5"/>
  <c r="BZ20" i="5"/>
  <c r="BZ21" i="5"/>
  <c r="BZ22" i="5"/>
  <c r="BZ23" i="5"/>
  <c r="BZ24" i="5"/>
  <c r="BZ25" i="5"/>
  <c r="BZ26" i="5"/>
  <c r="BZ27" i="5"/>
  <c r="BZ29" i="5"/>
  <c r="BZ30" i="5"/>
  <c r="BZ31" i="5"/>
  <c r="BZ32" i="5"/>
  <c r="BZ33" i="5"/>
  <c r="BZ34" i="5"/>
  <c r="BZ35" i="5"/>
  <c r="BZ36" i="5"/>
  <c r="BZ37" i="5"/>
  <c r="BZ38" i="5"/>
  <c r="BZ40" i="5"/>
  <c r="BZ41" i="5"/>
  <c r="BZ42" i="5"/>
  <c r="BZ43" i="5"/>
  <c r="BZ44" i="5"/>
  <c r="BZ45" i="5"/>
  <c r="BZ46" i="5"/>
  <c r="BZ47" i="5"/>
  <c r="BZ48" i="5"/>
  <c r="BZ49" i="5"/>
  <c r="BZ50" i="5"/>
  <c r="BZ51" i="5"/>
  <c r="BZ52" i="5"/>
  <c r="BZ53" i="5"/>
  <c r="BZ54" i="5"/>
  <c r="BZ55" i="5"/>
  <c r="BZ56" i="5"/>
  <c r="BZ57" i="5"/>
  <c r="BZ58" i="5"/>
  <c r="BZ59" i="5"/>
  <c r="BZ60" i="5"/>
  <c r="BZ61" i="5"/>
  <c r="BZ62" i="5"/>
  <c r="BZ63" i="5"/>
  <c r="BZ64" i="5"/>
  <c r="BZ65" i="5"/>
  <c r="BZ66" i="5"/>
  <c r="BZ67" i="5"/>
  <c r="BZ68" i="5"/>
  <c r="BZ69" i="5"/>
  <c r="BZ70" i="5"/>
  <c r="BZ71" i="5"/>
  <c r="BZ72" i="5"/>
  <c r="BZ73" i="5"/>
  <c r="BZ74" i="5"/>
  <c r="BZ75" i="5"/>
  <c r="BZ76" i="5"/>
  <c r="BZ77" i="5"/>
  <c r="BZ78" i="5"/>
  <c r="BZ79" i="5"/>
  <c r="BZ80" i="5"/>
  <c r="BZ81" i="5"/>
  <c r="BZ82" i="5"/>
  <c r="BZ83" i="5"/>
  <c r="BZ84" i="5"/>
  <c r="BZ85" i="5"/>
  <c r="BZ86" i="5"/>
  <c r="BZ87" i="5"/>
  <c r="BZ88" i="5"/>
  <c r="BZ89" i="5"/>
  <c r="BZ90" i="5"/>
  <c r="BW2" i="5"/>
  <c r="BW3" i="5"/>
  <c r="BW4" i="5"/>
  <c r="BW5" i="5"/>
  <c r="BW6" i="5"/>
  <c r="BW7" i="5"/>
  <c r="BW8" i="5"/>
  <c r="BW9" i="5"/>
  <c r="BW10" i="5"/>
  <c r="BW11" i="5"/>
  <c r="BW12" i="5"/>
  <c r="BW13" i="5"/>
  <c r="BW14" i="5"/>
  <c r="BW15" i="5"/>
  <c r="BW16" i="5"/>
  <c r="BW17" i="5"/>
  <c r="BW18" i="5"/>
  <c r="BW19" i="5"/>
  <c r="BW20" i="5"/>
  <c r="BW21" i="5"/>
  <c r="BW22" i="5"/>
  <c r="BW23" i="5"/>
  <c r="BW24" i="5"/>
  <c r="BW25" i="5"/>
  <c r="BW26" i="5"/>
  <c r="BW27" i="5"/>
  <c r="BW29" i="5"/>
  <c r="BW30" i="5"/>
  <c r="BW31" i="5"/>
  <c r="BW32" i="5"/>
  <c r="BW33" i="5"/>
  <c r="BW34" i="5"/>
  <c r="BW35" i="5"/>
  <c r="BW36" i="5"/>
  <c r="BW37" i="5"/>
  <c r="BW38" i="5"/>
  <c r="BW40" i="5"/>
  <c r="BW41" i="5"/>
  <c r="BW42" i="5"/>
  <c r="BW43" i="5"/>
  <c r="BW44" i="5"/>
  <c r="BW45" i="5"/>
  <c r="BW46" i="5"/>
  <c r="BW47" i="5"/>
  <c r="BW48" i="5"/>
  <c r="BW49" i="5"/>
  <c r="BW50" i="5"/>
  <c r="BW51" i="5"/>
  <c r="BW52" i="5"/>
  <c r="BW53" i="5"/>
  <c r="BW54" i="5"/>
  <c r="BW55" i="5"/>
  <c r="BW56" i="5"/>
  <c r="BW57" i="5"/>
  <c r="BW58" i="5"/>
  <c r="BW59" i="5"/>
  <c r="BW60" i="5"/>
  <c r="BW61" i="5"/>
  <c r="BW62" i="5"/>
  <c r="BW63" i="5"/>
  <c r="BW64" i="5"/>
  <c r="BW65" i="5"/>
  <c r="BW66" i="5"/>
  <c r="BW67" i="5"/>
  <c r="BW68" i="5"/>
  <c r="BW69" i="5"/>
  <c r="BW70" i="5"/>
  <c r="BW71" i="5"/>
  <c r="BW72" i="5"/>
  <c r="BW73" i="5"/>
  <c r="BW74" i="5"/>
  <c r="BW75" i="5"/>
  <c r="BW76" i="5"/>
  <c r="BW77" i="5"/>
  <c r="BW78" i="5"/>
  <c r="BW79" i="5"/>
  <c r="BW80" i="5"/>
  <c r="BW81" i="5"/>
  <c r="BW82" i="5"/>
  <c r="BW83" i="5"/>
  <c r="BW84" i="5"/>
  <c r="BW85" i="5"/>
  <c r="BW86" i="5"/>
  <c r="BW87" i="5"/>
  <c r="BW88" i="5"/>
  <c r="BW89" i="5"/>
  <c r="BW90" i="5"/>
  <c r="BT2" i="5"/>
  <c r="BT3" i="5"/>
  <c r="BT4" i="5"/>
  <c r="BT5" i="5"/>
  <c r="BT6" i="5"/>
  <c r="BT7" i="5"/>
  <c r="BT8" i="5"/>
  <c r="BT9" i="5"/>
  <c r="BT10" i="5"/>
  <c r="BT11" i="5"/>
  <c r="BT12" i="5"/>
  <c r="BT13" i="5"/>
  <c r="BT14" i="5"/>
  <c r="BT15" i="5"/>
  <c r="BT16" i="5"/>
  <c r="BT17" i="5"/>
  <c r="BT18" i="5"/>
  <c r="BT19" i="5"/>
  <c r="BT20" i="5"/>
  <c r="BT21" i="5"/>
  <c r="BT22" i="5"/>
  <c r="BT23" i="5"/>
  <c r="BT24" i="5"/>
  <c r="BT25" i="5"/>
  <c r="BT26" i="5"/>
  <c r="BT27" i="5"/>
  <c r="BT29" i="5"/>
  <c r="BT30" i="5"/>
  <c r="BT31" i="5"/>
  <c r="BT32" i="5"/>
  <c r="BT33" i="5"/>
  <c r="BT34" i="5"/>
  <c r="BT35" i="5"/>
  <c r="BT36" i="5"/>
  <c r="BT37" i="5"/>
  <c r="BT38" i="5"/>
  <c r="BT40" i="5"/>
  <c r="BT41" i="5"/>
  <c r="BT42" i="5"/>
  <c r="BT43" i="5"/>
  <c r="BT44" i="5"/>
  <c r="BT45" i="5"/>
  <c r="BT46" i="5"/>
  <c r="BT47" i="5"/>
  <c r="BT48" i="5"/>
  <c r="BT49" i="5"/>
  <c r="BT50" i="5"/>
  <c r="BT51" i="5"/>
  <c r="BT52" i="5"/>
  <c r="BT53" i="5"/>
  <c r="BT54" i="5"/>
  <c r="BT55" i="5"/>
  <c r="BT56" i="5"/>
  <c r="BT57" i="5"/>
  <c r="BT58" i="5"/>
  <c r="BT59" i="5"/>
  <c r="BT60" i="5"/>
  <c r="BT61" i="5"/>
  <c r="BT62" i="5"/>
  <c r="BT63" i="5"/>
  <c r="BT64" i="5"/>
  <c r="BT65" i="5"/>
  <c r="BT66" i="5"/>
  <c r="BT67" i="5"/>
  <c r="BT68" i="5"/>
  <c r="BT69" i="5"/>
  <c r="BT70" i="5"/>
  <c r="BT71" i="5"/>
  <c r="BT72" i="5"/>
  <c r="BT73" i="5"/>
  <c r="BT74" i="5"/>
  <c r="BT75" i="5"/>
  <c r="BT76" i="5"/>
  <c r="BT77" i="5"/>
  <c r="BT78" i="5"/>
  <c r="BT79" i="5"/>
  <c r="BT80" i="5"/>
  <c r="BT81" i="5"/>
  <c r="BT82" i="5"/>
  <c r="BT83" i="5"/>
  <c r="BT84" i="5"/>
  <c r="BT85" i="5"/>
  <c r="BT86" i="5"/>
  <c r="BT87" i="5"/>
  <c r="BT88" i="5"/>
  <c r="BT89" i="5"/>
  <c r="BT90" i="5"/>
  <c r="BQ41" i="5"/>
  <c r="BQ42" i="5"/>
  <c r="BQ43" i="5"/>
  <c r="BQ44" i="5"/>
  <c r="BQ45" i="5"/>
  <c r="BQ46" i="5"/>
  <c r="BQ47" i="5"/>
  <c r="BQ48" i="5"/>
  <c r="BQ49" i="5"/>
  <c r="BQ50" i="5"/>
  <c r="BQ51" i="5"/>
  <c r="BQ52" i="5"/>
  <c r="BQ53" i="5"/>
  <c r="BQ54" i="5"/>
  <c r="BQ55" i="5"/>
  <c r="BQ56" i="5"/>
  <c r="BQ57" i="5"/>
  <c r="BQ58" i="5"/>
  <c r="BQ59" i="5"/>
  <c r="BQ60" i="5"/>
  <c r="BQ61" i="5"/>
  <c r="BQ62" i="5"/>
  <c r="BQ63" i="5"/>
  <c r="BQ64" i="5"/>
  <c r="BQ65" i="5"/>
  <c r="BQ66" i="5"/>
  <c r="BQ67" i="5"/>
  <c r="BQ68" i="5"/>
  <c r="BQ69" i="5"/>
  <c r="BQ70" i="5"/>
  <c r="BQ71" i="5"/>
  <c r="BQ72" i="5"/>
  <c r="BQ73" i="5"/>
  <c r="BQ74" i="5"/>
  <c r="BQ75" i="5"/>
  <c r="BQ76" i="5"/>
  <c r="BQ77" i="5"/>
  <c r="BQ78" i="5"/>
  <c r="BQ79" i="5"/>
  <c r="BQ80" i="5"/>
  <c r="BQ81" i="5"/>
  <c r="BQ82" i="5"/>
  <c r="BQ83" i="5"/>
  <c r="BQ84" i="5"/>
  <c r="BQ85" i="5"/>
  <c r="BQ86" i="5"/>
  <c r="BQ87" i="5"/>
  <c r="BQ88" i="5"/>
  <c r="BQ89" i="5"/>
  <c r="BQ90" i="5"/>
  <c r="BQ2" i="5"/>
  <c r="BQ3" i="5"/>
  <c r="BQ4" i="5"/>
  <c r="BQ5" i="5"/>
  <c r="BQ6" i="5"/>
  <c r="BQ7" i="5"/>
  <c r="BQ8" i="5"/>
  <c r="BQ9" i="5"/>
  <c r="BQ10" i="5"/>
  <c r="BQ11" i="5"/>
  <c r="BQ12" i="5"/>
  <c r="BQ13" i="5"/>
  <c r="BQ14" i="5"/>
  <c r="BQ15" i="5"/>
  <c r="BQ16" i="5"/>
  <c r="BQ17" i="5"/>
  <c r="BQ18" i="5"/>
  <c r="BQ19" i="5"/>
  <c r="BQ20" i="5"/>
  <c r="BQ21" i="5"/>
  <c r="BQ22" i="5"/>
  <c r="BQ23" i="5"/>
  <c r="BQ24" i="5"/>
  <c r="BQ25" i="5"/>
  <c r="BQ26" i="5"/>
  <c r="BQ27" i="5"/>
  <c r="BQ29" i="5"/>
  <c r="BQ30" i="5"/>
  <c r="BQ31" i="5"/>
  <c r="BQ32" i="5"/>
  <c r="BQ33" i="5"/>
  <c r="BQ34" i="5"/>
  <c r="BQ35" i="5"/>
  <c r="BQ36" i="5"/>
  <c r="BQ37" i="5"/>
  <c r="BQ38" i="5"/>
  <c r="BQ40" i="5"/>
  <c r="BN2" i="5"/>
  <c r="BN3" i="5"/>
  <c r="BN4" i="5"/>
  <c r="BN5" i="5"/>
  <c r="BN6" i="5"/>
  <c r="BN7" i="5"/>
  <c r="BN8" i="5"/>
  <c r="BN9" i="5"/>
  <c r="BN10" i="5"/>
  <c r="BN11" i="5"/>
  <c r="BN12" i="5"/>
  <c r="BN13" i="5"/>
  <c r="BN14" i="5"/>
  <c r="BN15" i="5"/>
  <c r="BN16" i="5"/>
  <c r="BN17" i="5"/>
  <c r="BN18" i="5"/>
  <c r="BN19" i="5"/>
  <c r="BN20" i="5"/>
  <c r="BN21" i="5"/>
  <c r="BN22" i="5"/>
  <c r="BN23" i="5"/>
  <c r="BN24" i="5"/>
  <c r="BN25" i="5"/>
  <c r="BN26" i="5"/>
  <c r="BN27" i="5"/>
  <c r="BN29" i="5"/>
  <c r="BN30" i="5"/>
  <c r="BN31" i="5"/>
  <c r="BN32" i="5"/>
  <c r="BN33" i="5"/>
  <c r="BN34" i="5"/>
  <c r="BN35" i="5"/>
  <c r="BN36" i="5"/>
  <c r="BN37" i="5"/>
  <c r="BN38" i="5"/>
  <c r="BN40" i="5"/>
  <c r="BN41" i="5"/>
  <c r="BN42" i="5"/>
  <c r="BN43" i="5"/>
  <c r="BN44" i="5"/>
  <c r="BN45" i="5"/>
  <c r="BN46" i="5"/>
  <c r="BN47" i="5"/>
  <c r="BN48" i="5"/>
  <c r="BN49" i="5"/>
  <c r="BN50" i="5"/>
  <c r="BN51" i="5"/>
  <c r="BN52" i="5"/>
  <c r="BN53" i="5"/>
  <c r="BN54" i="5"/>
  <c r="BN55" i="5"/>
  <c r="BN56" i="5"/>
  <c r="BN57" i="5"/>
  <c r="BN58" i="5"/>
  <c r="BN59" i="5"/>
  <c r="BN60" i="5"/>
  <c r="BN61" i="5"/>
  <c r="BN62" i="5"/>
  <c r="BN63" i="5"/>
  <c r="BN64" i="5"/>
  <c r="BN65" i="5"/>
  <c r="BN66" i="5"/>
  <c r="BN67" i="5"/>
  <c r="BN68" i="5"/>
  <c r="BN69" i="5"/>
  <c r="BN70" i="5"/>
  <c r="BN71" i="5"/>
  <c r="BN72" i="5"/>
  <c r="BN73" i="5"/>
  <c r="BN74" i="5"/>
  <c r="BN75" i="5"/>
  <c r="BN76" i="5"/>
  <c r="BN77" i="5"/>
  <c r="BN78" i="5"/>
  <c r="BN79" i="5"/>
  <c r="BN80" i="5"/>
  <c r="BN81" i="5"/>
  <c r="BN82" i="5"/>
  <c r="BN83" i="5"/>
  <c r="BN84" i="5"/>
  <c r="BN85" i="5"/>
  <c r="BN86" i="5"/>
  <c r="BN87" i="5"/>
  <c r="BN88" i="5"/>
  <c r="BN89" i="5"/>
  <c r="BN90" i="5"/>
  <c r="BK2" i="5"/>
  <c r="BK3" i="5"/>
  <c r="BK4" i="5"/>
  <c r="BK5" i="5"/>
  <c r="BK6" i="5"/>
  <c r="BK7" i="5"/>
  <c r="BK8" i="5"/>
  <c r="BK9" i="5"/>
  <c r="BK10" i="5"/>
  <c r="BK11" i="5"/>
  <c r="BK12" i="5"/>
  <c r="BK13" i="5"/>
  <c r="BK14" i="5"/>
  <c r="BK15" i="5"/>
  <c r="BK16" i="5"/>
  <c r="BK17" i="5"/>
  <c r="BK18" i="5"/>
  <c r="BK19" i="5"/>
  <c r="BK20" i="5"/>
  <c r="BK21" i="5"/>
  <c r="BK22" i="5"/>
  <c r="BK23" i="5"/>
  <c r="BK24" i="5"/>
  <c r="BK25" i="5"/>
  <c r="BK26" i="5"/>
  <c r="BK27" i="5"/>
  <c r="BK29" i="5"/>
  <c r="BK30" i="5"/>
  <c r="BK31" i="5"/>
  <c r="BK32" i="5"/>
  <c r="BK33" i="5"/>
  <c r="BK34" i="5"/>
  <c r="BK35" i="5"/>
  <c r="BK36" i="5"/>
  <c r="BK37" i="5"/>
  <c r="BK38" i="5"/>
  <c r="BK40" i="5"/>
  <c r="BK41" i="5"/>
  <c r="BK42" i="5"/>
  <c r="BK43" i="5"/>
  <c r="BK44" i="5"/>
  <c r="BK45" i="5"/>
  <c r="BK46" i="5"/>
  <c r="BK47" i="5"/>
  <c r="BK48" i="5"/>
  <c r="BK49" i="5"/>
  <c r="BK50" i="5"/>
  <c r="BK51" i="5"/>
  <c r="BK52" i="5"/>
  <c r="BK53" i="5"/>
  <c r="BK54" i="5"/>
  <c r="BK55" i="5"/>
  <c r="BK56" i="5"/>
  <c r="BK57" i="5"/>
  <c r="BK58" i="5"/>
  <c r="BK59" i="5"/>
  <c r="BK60" i="5"/>
  <c r="BK61" i="5"/>
  <c r="BK62" i="5"/>
  <c r="BK63" i="5"/>
  <c r="BK64" i="5"/>
  <c r="BK65" i="5"/>
  <c r="BK66" i="5"/>
  <c r="BK67" i="5"/>
  <c r="BK68" i="5"/>
  <c r="BK69" i="5"/>
  <c r="BK70" i="5"/>
  <c r="BK71" i="5"/>
  <c r="BK72" i="5"/>
  <c r="BK73" i="5"/>
  <c r="BK74" i="5"/>
  <c r="BK75" i="5"/>
  <c r="BK76" i="5"/>
  <c r="BK77" i="5"/>
  <c r="BK78" i="5"/>
  <c r="BK79" i="5"/>
  <c r="BK80" i="5"/>
  <c r="BK81" i="5"/>
  <c r="BK82" i="5"/>
  <c r="BK83" i="5"/>
  <c r="BK84" i="5"/>
  <c r="BK85" i="5"/>
  <c r="BK86" i="5"/>
  <c r="BK87" i="5"/>
  <c r="BK88" i="5"/>
  <c r="BK89" i="5"/>
  <c r="BK90" i="5"/>
  <c r="BK93" i="5"/>
  <c r="BK94" i="5"/>
  <c r="BK95" i="5"/>
  <c r="BH43" i="5"/>
  <c r="BH88" i="5"/>
  <c r="BE6" i="5"/>
  <c r="BE10" i="5"/>
  <c r="BE17" i="5"/>
  <c r="BE19" i="5"/>
  <c r="BE27" i="5"/>
  <c r="BE31" i="5"/>
  <c r="BE38" i="5"/>
  <c r="BE49" i="5"/>
  <c r="BE51" i="5"/>
  <c r="BE53" i="5"/>
  <c r="BE56" i="5"/>
  <c r="BE58" i="5"/>
  <c r="BE62" i="5"/>
  <c r="BE63" i="5"/>
  <c r="BE65" i="5"/>
  <c r="BE67" i="5"/>
  <c r="BE68" i="5"/>
  <c r="BE73" i="5"/>
  <c r="AV2" i="5"/>
  <c r="AV3" i="5"/>
  <c r="AV4" i="5"/>
  <c r="AV5" i="5"/>
  <c r="AV6" i="5"/>
  <c r="AV7" i="5"/>
  <c r="AV8" i="5"/>
  <c r="AV9" i="5"/>
  <c r="AV10" i="5"/>
  <c r="AV11" i="5"/>
  <c r="AV12" i="5"/>
  <c r="AV13" i="5"/>
  <c r="AV14" i="5"/>
  <c r="AV15" i="5"/>
  <c r="AV16" i="5"/>
  <c r="AV17" i="5"/>
  <c r="AV18" i="5"/>
  <c r="AV19" i="5"/>
  <c r="AV20" i="5"/>
  <c r="AV21" i="5"/>
  <c r="AV22" i="5"/>
  <c r="AV23" i="5"/>
  <c r="AV24" i="5"/>
  <c r="AV25" i="5"/>
  <c r="AV26" i="5"/>
  <c r="AV29" i="5"/>
  <c r="AV30" i="5"/>
  <c r="AV31" i="5"/>
  <c r="AV32" i="5"/>
  <c r="AV33" i="5"/>
  <c r="AV34" i="5"/>
  <c r="AV35" i="5"/>
  <c r="AV36" i="5"/>
  <c r="AV37" i="5"/>
  <c r="AV38" i="5"/>
  <c r="AV40" i="5"/>
  <c r="AV41" i="5"/>
  <c r="AV42" i="5"/>
  <c r="AV43" i="5"/>
  <c r="AV44" i="5"/>
  <c r="AV45" i="5"/>
  <c r="AV46" i="5"/>
  <c r="AV47" i="5"/>
  <c r="AV48" i="5"/>
  <c r="AV49" i="5"/>
  <c r="AV50" i="5"/>
  <c r="AV51" i="5"/>
  <c r="AV52" i="5"/>
  <c r="AV53" i="5"/>
  <c r="AV54" i="5"/>
  <c r="AV55" i="5"/>
  <c r="AV56" i="5"/>
  <c r="AV57" i="5"/>
  <c r="AV58" i="5"/>
  <c r="AV59" i="5"/>
  <c r="AV60" i="5"/>
  <c r="AV61" i="5"/>
  <c r="AV62" i="5"/>
  <c r="AV63" i="5"/>
  <c r="AV64" i="5"/>
  <c r="AV65" i="5"/>
  <c r="AV66" i="5"/>
  <c r="AV67" i="5"/>
  <c r="AV68" i="5"/>
  <c r="AV69" i="5"/>
  <c r="AV70" i="5"/>
  <c r="AV71" i="5"/>
  <c r="AV72" i="5"/>
  <c r="AV73" i="5"/>
  <c r="AV74" i="5"/>
  <c r="AV75" i="5"/>
  <c r="AV76" i="5"/>
  <c r="AV77" i="5"/>
  <c r="AV78" i="5"/>
  <c r="AV79" i="5"/>
  <c r="AV80" i="5"/>
  <c r="AV81" i="5"/>
  <c r="AV82" i="5"/>
  <c r="AV83" i="5"/>
  <c r="AV84" i="5"/>
  <c r="AV85" i="5"/>
  <c r="AV87" i="5"/>
  <c r="AV88" i="5"/>
  <c r="AV89" i="5"/>
  <c r="AV90" i="5"/>
  <c r="AS2" i="5"/>
  <c r="AS3" i="5"/>
  <c r="AS4" i="5"/>
  <c r="AS5" i="5"/>
  <c r="AS6" i="5"/>
  <c r="AS7" i="5"/>
  <c r="AS8" i="5"/>
  <c r="AS9" i="5"/>
  <c r="AS10" i="5"/>
  <c r="AS11" i="5"/>
  <c r="AS12" i="5"/>
  <c r="AS13" i="5"/>
  <c r="AS14" i="5"/>
  <c r="AS15" i="5"/>
  <c r="AS16" i="5"/>
  <c r="AS17" i="5"/>
  <c r="AS18" i="5"/>
  <c r="AS19" i="5"/>
  <c r="AS20" i="5"/>
  <c r="AS21" i="5"/>
  <c r="AS22" i="5"/>
  <c r="AS23" i="5"/>
  <c r="AS24" i="5"/>
  <c r="AS25" i="5"/>
  <c r="AS26" i="5"/>
  <c r="AS27" i="5"/>
  <c r="AS29" i="5"/>
  <c r="AS30" i="5"/>
  <c r="AS31" i="5"/>
  <c r="AS32" i="5"/>
  <c r="AS33" i="5"/>
  <c r="AS34" i="5"/>
  <c r="AS35" i="5"/>
  <c r="AS36" i="5"/>
  <c r="AS37" i="5"/>
  <c r="AS38" i="5"/>
  <c r="AS40" i="5"/>
  <c r="AS41" i="5"/>
  <c r="AS42" i="5"/>
  <c r="AS43" i="5"/>
  <c r="AS44" i="5"/>
  <c r="AS45" i="5"/>
  <c r="AS46" i="5"/>
  <c r="AS47" i="5"/>
  <c r="AS48" i="5"/>
  <c r="AS49" i="5"/>
  <c r="AS50" i="5"/>
  <c r="AS51" i="5"/>
  <c r="AS52" i="5"/>
  <c r="AS53" i="5"/>
  <c r="AS54" i="5"/>
  <c r="AS55" i="5"/>
  <c r="AS56" i="5"/>
  <c r="AS57" i="5"/>
  <c r="AS58" i="5"/>
  <c r="AS59" i="5"/>
  <c r="AS60" i="5"/>
  <c r="AS61" i="5"/>
  <c r="AS62" i="5"/>
  <c r="AS63" i="5"/>
  <c r="AS64" i="5"/>
  <c r="AS65" i="5"/>
  <c r="AS66" i="5"/>
  <c r="AS67" i="5"/>
  <c r="AS68" i="5"/>
  <c r="AS69" i="5"/>
  <c r="AS70" i="5"/>
  <c r="AS71" i="5"/>
  <c r="AS72" i="5"/>
  <c r="AS73" i="5"/>
  <c r="AS74" i="5"/>
  <c r="AS75" i="5"/>
  <c r="AS76" i="5"/>
  <c r="AS77" i="5"/>
  <c r="AS78" i="5"/>
  <c r="AS79" i="5"/>
  <c r="AS80" i="5"/>
  <c r="AS81" i="5"/>
  <c r="AS82" i="5"/>
  <c r="AS83" i="5"/>
  <c r="AS84" i="5"/>
  <c r="AS85" i="5"/>
  <c r="AS86" i="5"/>
  <c r="AS87" i="5"/>
  <c r="AS88" i="5"/>
  <c r="AS89" i="5"/>
  <c r="AS90" i="5"/>
  <c r="AP29" i="5"/>
  <c r="AP30" i="5"/>
  <c r="AP31" i="5"/>
  <c r="AP32" i="5"/>
  <c r="AP33" i="5"/>
  <c r="AP34" i="5"/>
  <c r="AP35" i="5"/>
  <c r="AP36" i="5"/>
  <c r="AP37" i="5"/>
  <c r="AP38" i="5"/>
  <c r="AP40" i="5"/>
  <c r="AP41" i="5"/>
  <c r="AP42" i="5"/>
  <c r="AP43" i="5"/>
  <c r="AP44" i="5"/>
  <c r="AP45" i="5"/>
  <c r="AP46" i="5"/>
  <c r="AP47" i="5"/>
  <c r="AP48" i="5"/>
  <c r="AP49" i="5"/>
  <c r="AP50" i="5"/>
  <c r="AP51" i="5"/>
  <c r="AP52" i="5"/>
  <c r="AP53" i="5"/>
  <c r="AP54" i="5"/>
  <c r="AP55" i="5"/>
  <c r="AP56" i="5"/>
  <c r="AP57" i="5"/>
  <c r="AP58" i="5"/>
  <c r="AP59" i="5"/>
  <c r="AP60" i="5"/>
  <c r="AP61" i="5"/>
  <c r="AP62" i="5"/>
  <c r="AP63" i="5"/>
  <c r="AP64" i="5"/>
  <c r="AP65" i="5"/>
  <c r="AP66" i="5"/>
  <c r="AP67" i="5"/>
  <c r="AP68" i="5"/>
  <c r="AP69" i="5"/>
  <c r="AP70" i="5"/>
  <c r="AP71" i="5"/>
  <c r="AP72" i="5"/>
  <c r="AP73" i="5"/>
  <c r="AP74" i="5"/>
  <c r="AP75" i="5"/>
  <c r="AP76" i="5"/>
  <c r="AP77" i="5"/>
  <c r="AP78" i="5"/>
  <c r="AP79" i="5"/>
  <c r="AP80" i="5"/>
  <c r="AP81" i="5"/>
  <c r="AP82" i="5"/>
  <c r="AP83" i="5"/>
  <c r="AP84" i="5"/>
  <c r="AP85" i="5"/>
  <c r="AP86" i="5"/>
  <c r="AP87" i="5"/>
  <c r="AP88" i="5"/>
  <c r="AP89" i="5"/>
  <c r="AP90" i="5"/>
  <c r="AP2" i="5"/>
  <c r="AP3" i="5"/>
  <c r="AP4" i="5"/>
  <c r="AP5" i="5"/>
  <c r="AP6" i="5"/>
  <c r="AP7" i="5"/>
  <c r="AP8" i="5"/>
  <c r="AP9" i="5"/>
  <c r="AP10" i="5"/>
  <c r="AP11" i="5"/>
  <c r="AP12" i="5"/>
  <c r="AP13" i="5"/>
  <c r="AP14" i="5"/>
  <c r="AP15" i="5"/>
  <c r="AP16" i="5"/>
  <c r="AP17" i="5"/>
  <c r="AP18" i="5"/>
  <c r="AP19" i="5"/>
  <c r="AP20" i="5"/>
  <c r="AP21" i="5"/>
  <c r="AP22" i="5"/>
  <c r="AP23" i="5"/>
  <c r="AP24" i="5"/>
  <c r="AP25" i="5"/>
  <c r="AP26" i="5"/>
  <c r="AP27" i="5"/>
  <c r="AL2" i="5"/>
  <c r="AL3" i="5"/>
  <c r="AL4" i="5"/>
  <c r="AL5" i="5"/>
  <c r="AL6" i="5"/>
  <c r="AL7" i="5"/>
  <c r="AL8" i="5"/>
  <c r="AL9" i="5"/>
  <c r="AL10" i="5"/>
  <c r="AL11" i="5"/>
  <c r="AL12" i="5"/>
  <c r="AL13" i="5"/>
  <c r="AL14" i="5"/>
  <c r="AL15" i="5"/>
  <c r="AL16" i="5"/>
  <c r="AL17" i="5"/>
  <c r="AL18" i="5"/>
  <c r="AL19" i="5"/>
  <c r="AL20" i="5"/>
  <c r="AL21" i="5"/>
  <c r="AL22" i="5"/>
  <c r="AL23" i="5"/>
  <c r="AL24" i="5"/>
  <c r="AL25" i="5"/>
  <c r="AL26" i="5"/>
  <c r="AL27" i="5"/>
  <c r="AL29" i="5"/>
  <c r="AL30" i="5"/>
  <c r="AL31" i="5"/>
  <c r="AL32" i="5"/>
  <c r="AL33" i="5"/>
  <c r="AL34" i="5"/>
  <c r="AL35" i="5"/>
  <c r="AL36" i="5"/>
  <c r="AL37" i="5"/>
  <c r="AL38" i="5"/>
  <c r="AL40" i="5"/>
  <c r="AL41" i="5"/>
  <c r="AL42" i="5"/>
  <c r="AL43" i="5"/>
  <c r="AL44" i="5"/>
  <c r="AL45" i="5"/>
  <c r="AL46" i="5"/>
  <c r="AL47" i="5"/>
  <c r="AL48" i="5"/>
  <c r="AL49" i="5"/>
  <c r="AL50" i="5"/>
  <c r="AL51" i="5"/>
  <c r="AL52" i="5"/>
  <c r="AL53" i="5"/>
  <c r="AL54" i="5"/>
  <c r="AL55" i="5"/>
  <c r="AL56" i="5"/>
  <c r="AL57" i="5"/>
  <c r="AL58" i="5"/>
  <c r="AL59" i="5"/>
  <c r="AL60" i="5"/>
  <c r="AL61" i="5"/>
  <c r="AL62" i="5"/>
  <c r="AL63" i="5"/>
  <c r="AL64" i="5"/>
  <c r="AL65" i="5"/>
  <c r="AL66" i="5"/>
  <c r="AL67" i="5"/>
  <c r="AL68" i="5"/>
  <c r="AL69" i="5"/>
  <c r="AL70" i="5"/>
  <c r="AL71" i="5"/>
  <c r="AL72" i="5"/>
  <c r="AL73" i="5"/>
  <c r="AL74" i="5"/>
  <c r="AL75" i="5"/>
  <c r="AL76" i="5"/>
  <c r="AL77" i="5"/>
  <c r="AL78" i="5"/>
  <c r="AL79" i="5"/>
  <c r="AL80" i="5"/>
  <c r="AL81" i="5"/>
  <c r="AL82" i="5"/>
  <c r="AL83" i="5"/>
  <c r="AL84" i="5"/>
  <c r="AL85" i="5"/>
  <c r="AL86" i="5"/>
  <c r="AL87" i="5"/>
  <c r="AL88" i="5"/>
  <c r="AL89" i="5"/>
  <c r="AL90" i="5"/>
  <c r="AI2" i="5"/>
  <c r="AI3" i="5"/>
  <c r="AI4" i="5"/>
  <c r="AI5" i="5"/>
  <c r="AI6" i="5"/>
  <c r="AI7" i="5"/>
  <c r="AI8" i="5"/>
  <c r="AI9" i="5"/>
  <c r="AI10" i="5"/>
  <c r="AI11" i="5"/>
  <c r="AI12" i="5"/>
  <c r="AI13" i="5"/>
  <c r="AI14" i="5"/>
  <c r="AI15" i="5"/>
  <c r="AI16" i="5"/>
  <c r="AI17" i="5"/>
  <c r="AI18" i="5"/>
  <c r="AI19" i="5"/>
  <c r="AI20" i="5"/>
  <c r="AI21" i="5"/>
  <c r="AI22" i="5"/>
  <c r="AI23" i="5"/>
  <c r="AI24" i="5"/>
  <c r="AI25" i="5"/>
  <c r="AI26" i="5"/>
  <c r="AI27" i="5"/>
  <c r="AI29" i="5"/>
  <c r="AI30" i="5"/>
  <c r="AI31" i="5"/>
  <c r="AI32" i="5"/>
  <c r="AI33" i="5"/>
  <c r="AI34" i="5"/>
  <c r="AI35" i="5"/>
  <c r="AI36" i="5"/>
  <c r="AI37" i="5"/>
  <c r="AI38" i="5"/>
  <c r="AI40" i="5"/>
  <c r="AI41" i="5"/>
  <c r="AI42" i="5"/>
  <c r="AI43" i="5"/>
  <c r="AI44" i="5"/>
  <c r="AI45" i="5"/>
  <c r="AI46" i="5"/>
  <c r="AI47" i="5"/>
  <c r="AI48" i="5"/>
  <c r="AI49" i="5"/>
  <c r="AI50" i="5"/>
  <c r="AI51" i="5"/>
  <c r="AI52" i="5"/>
  <c r="AI53" i="5"/>
  <c r="AI54" i="5"/>
  <c r="AI55" i="5"/>
  <c r="AI56" i="5"/>
  <c r="AI57" i="5"/>
  <c r="AI58" i="5"/>
  <c r="AI59" i="5"/>
  <c r="AI60" i="5"/>
  <c r="AI61" i="5"/>
  <c r="AI62" i="5"/>
  <c r="AI63" i="5"/>
  <c r="AI64" i="5"/>
  <c r="AI65" i="5"/>
  <c r="AI66" i="5"/>
  <c r="AI67" i="5"/>
  <c r="AI68" i="5"/>
  <c r="AI69" i="5"/>
  <c r="AI70" i="5"/>
  <c r="AI71" i="5"/>
  <c r="AI72" i="5"/>
  <c r="AI73" i="5"/>
  <c r="AI74" i="5"/>
  <c r="AI75" i="5"/>
  <c r="AI76" i="5"/>
  <c r="AI77" i="5"/>
  <c r="AI78" i="5"/>
  <c r="AI79" i="5"/>
  <c r="AI80" i="5"/>
  <c r="AI81" i="5"/>
  <c r="AI82" i="5"/>
  <c r="AI83" i="5"/>
  <c r="AI84" i="5"/>
  <c r="AI85" i="5"/>
  <c r="AI86" i="5"/>
  <c r="AI87" i="5"/>
  <c r="AI88" i="5"/>
  <c r="AI89" i="5"/>
  <c r="AI90" i="5"/>
  <c r="AF2" i="5"/>
  <c r="AF3" i="5"/>
  <c r="AF4" i="5"/>
  <c r="AF5" i="5"/>
  <c r="AF6" i="5"/>
  <c r="AF7" i="5"/>
  <c r="AF8" i="5"/>
  <c r="AF9" i="5"/>
  <c r="AF10" i="5"/>
  <c r="AF11" i="5"/>
  <c r="AF12" i="5"/>
  <c r="AF13" i="5"/>
  <c r="AF14" i="5"/>
  <c r="AF15" i="5"/>
  <c r="AF16" i="5"/>
  <c r="AF17" i="5"/>
  <c r="AF18" i="5"/>
  <c r="AF19" i="5"/>
  <c r="AF20" i="5"/>
  <c r="AF21" i="5"/>
  <c r="AF22" i="5"/>
  <c r="AF23" i="5"/>
  <c r="AF24" i="5"/>
  <c r="AF25" i="5"/>
  <c r="AF26" i="5"/>
  <c r="AF27" i="5"/>
  <c r="AF29" i="5"/>
  <c r="AF30" i="5"/>
  <c r="AF31" i="5"/>
  <c r="AF32" i="5"/>
  <c r="AF33" i="5"/>
  <c r="AF34" i="5"/>
  <c r="AF35" i="5"/>
  <c r="AF36" i="5"/>
  <c r="AF37" i="5"/>
  <c r="AF38"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81" i="5"/>
  <c r="AF82" i="5"/>
  <c r="AF83" i="5"/>
  <c r="AF84" i="5"/>
  <c r="AF85" i="5"/>
  <c r="AF86" i="5"/>
  <c r="AF87" i="5"/>
  <c r="AF88" i="5"/>
  <c r="AF89" i="5"/>
  <c r="AF90" i="5"/>
  <c r="AC2" i="5"/>
  <c r="AC3" i="5"/>
  <c r="AC4" i="5"/>
  <c r="AC5" i="5"/>
  <c r="AC6" i="5"/>
  <c r="AC7" i="5"/>
  <c r="AC8" i="5"/>
  <c r="AC9" i="5"/>
  <c r="AC10" i="5"/>
  <c r="AC11" i="5"/>
  <c r="AC12" i="5"/>
  <c r="AC13" i="5"/>
  <c r="AC14" i="5"/>
  <c r="AC15" i="5"/>
  <c r="AC16" i="5"/>
  <c r="AC17" i="5"/>
  <c r="AC18" i="5"/>
  <c r="AC19" i="5"/>
  <c r="AC20" i="5"/>
  <c r="AC21" i="5"/>
  <c r="AC22" i="5"/>
  <c r="AC23" i="5"/>
  <c r="AC24" i="5"/>
  <c r="AC25" i="5"/>
  <c r="AC26" i="5"/>
  <c r="AC27" i="5"/>
  <c r="AC29" i="5"/>
  <c r="AC30" i="5"/>
  <c r="AC31" i="5"/>
  <c r="AC32" i="5"/>
  <c r="AC33" i="5"/>
  <c r="AC34" i="5"/>
  <c r="AC35" i="5"/>
  <c r="AC36" i="5"/>
  <c r="AC37" i="5"/>
  <c r="AC38" i="5"/>
  <c r="Z2" i="5"/>
  <c r="Z3" i="5"/>
  <c r="Z4" i="5"/>
  <c r="Z5" i="5"/>
  <c r="Z6" i="5"/>
  <c r="Z7" i="5"/>
  <c r="Z8" i="5"/>
  <c r="Z9" i="5"/>
  <c r="Z10" i="5"/>
  <c r="Z11" i="5"/>
  <c r="Z12" i="5"/>
  <c r="Z13" i="5"/>
  <c r="Z14" i="5"/>
  <c r="Z15" i="5"/>
  <c r="Z16" i="5"/>
  <c r="Z17" i="5"/>
  <c r="Z18" i="5"/>
  <c r="Z19" i="5"/>
  <c r="Z20" i="5"/>
  <c r="Z21" i="5"/>
  <c r="Z22" i="5"/>
  <c r="Z23" i="5"/>
  <c r="Z24" i="5"/>
  <c r="Z25" i="5"/>
  <c r="Z26" i="5"/>
  <c r="Z27" i="5"/>
  <c r="Z29" i="5"/>
  <c r="Z30" i="5"/>
  <c r="Z31" i="5"/>
  <c r="Z32" i="5"/>
  <c r="Z33" i="5"/>
  <c r="Z34" i="5"/>
  <c r="Z35" i="5"/>
  <c r="Z36" i="5"/>
  <c r="Z37" i="5"/>
  <c r="Z38" i="5"/>
  <c r="Z40" i="5"/>
  <c r="Z41" i="5"/>
  <c r="Z42" i="5"/>
  <c r="Z43" i="5"/>
  <c r="Z44" i="5"/>
  <c r="Z45" i="5"/>
  <c r="Z46" i="5"/>
  <c r="Z47" i="5"/>
  <c r="Z48" i="5"/>
  <c r="Z49" i="5"/>
  <c r="Z50" i="5"/>
  <c r="Z51" i="5"/>
  <c r="Z52" i="5"/>
  <c r="Z53" i="5"/>
  <c r="Z54" i="5"/>
  <c r="Z55" i="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W2" i="5"/>
  <c r="W3" i="5"/>
  <c r="W4" i="5"/>
  <c r="W5" i="5"/>
  <c r="W6" i="5"/>
  <c r="W7" i="5"/>
  <c r="W8" i="5"/>
  <c r="W9" i="5"/>
  <c r="W10" i="5"/>
  <c r="W11" i="5"/>
  <c r="W12" i="5"/>
  <c r="W13" i="5"/>
  <c r="W14" i="5"/>
  <c r="W15" i="5"/>
  <c r="W16" i="5"/>
  <c r="W17" i="5"/>
  <c r="W18" i="5"/>
  <c r="W19" i="5"/>
  <c r="W20" i="5"/>
  <c r="W21" i="5"/>
  <c r="W22" i="5"/>
  <c r="W23" i="5"/>
  <c r="W24" i="5"/>
  <c r="W25" i="5"/>
  <c r="W26" i="5"/>
  <c r="W27" i="5"/>
  <c r="W29" i="5"/>
  <c r="W30" i="5"/>
  <c r="W31" i="5"/>
  <c r="W32" i="5"/>
  <c r="W33" i="5"/>
  <c r="W34" i="5"/>
  <c r="W35" i="5"/>
  <c r="W36" i="5"/>
  <c r="W37" i="5"/>
  <c r="W38"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T2" i="5"/>
  <c r="T3" i="5"/>
  <c r="T4" i="5"/>
  <c r="T5" i="5"/>
  <c r="T6" i="5"/>
  <c r="T7" i="5"/>
  <c r="T8" i="5"/>
  <c r="T9" i="5"/>
  <c r="T10" i="5"/>
  <c r="T11" i="5"/>
  <c r="T12" i="5"/>
  <c r="T13" i="5"/>
  <c r="T14" i="5"/>
  <c r="T15" i="5"/>
  <c r="T16" i="5"/>
  <c r="T17" i="5"/>
  <c r="T18" i="5"/>
  <c r="T19" i="5"/>
  <c r="T20" i="5"/>
  <c r="T21" i="5"/>
  <c r="T22" i="5"/>
  <c r="T23" i="5"/>
  <c r="T24" i="5"/>
  <c r="T25" i="5"/>
  <c r="T26" i="5"/>
  <c r="T27" i="5"/>
  <c r="T29" i="5"/>
  <c r="T30" i="5"/>
  <c r="T31" i="5"/>
  <c r="T32" i="5"/>
  <c r="T33" i="5"/>
  <c r="T34" i="5"/>
  <c r="T35" i="5"/>
  <c r="T36" i="5"/>
  <c r="T37" i="5"/>
  <c r="T38"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Q2" i="5"/>
  <c r="Q3" i="5"/>
  <c r="Q4" i="5"/>
  <c r="Q5" i="5"/>
  <c r="Q6" i="5"/>
  <c r="Q7" i="5"/>
  <c r="Q8" i="5"/>
  <c r="Q9" i="5"/>
  <c r="Q10" i="5"/>
  <c r="Q11" i="5"/>
  <c r="Q12" i="5"/>
  <c r="Q13" i="5"/>
  <c r="Q14" i="5"/>
  <c r="Q15" i="5"/>
  <c r="Q16" i="5"/>
  <c r="Q17" i="5"/>
  <c r="Q18" i="5"/>
  <c r="Q19" i="5"/>
  <c r="Q20" i="5"/>
  <c r="Q21" i="5"/>
  <c r="Q22" i="5"/>
  <c r="Q23" i="5"/>
  <c r="Q24" i="5"/>
  <c r="Q25" i="5"/>
  <c r="Q26" i="5"/>
  <c r="Q27" i="5"/>
  <c r="Q29" i="5"/>
  <c r="Q30" i="5"/>
  <c r="Q31" i="5"/>
  <c r="Q32" i="5"/>
  <c r="Q33" i="5"/>
  <c r="Q34" i="5"/>
  <c r="Q35" i="5"/>
  <c r="Q36" i="5"/>
  <c r="Q37" i="5"/>
  <c r="Q38"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N2" i="5"/>
  <c r="N3" i="5"/>
  <c r="N4" i="5"/>
  <c r="N5" i="5"/>
  <c r="N6" i="5"/>
  <c r="N7" i="5"/>
  <c r="N8" i="5"/>
  <c r="N9" i="5"/>
  <c r="N10" i="5"/>
  <c r="N11" i="5"/>
  <c r="N12" i="5"/>
  <c r="N13" i="5"/>
  <c r="N14" i="5"/>
  <c r="N15" i="5"/>
  <c r="N16" i="5"/>
  <c r="N17" i="5"/>
  <c r="N18" i="5"/>
  <c r="N19" i="5"/>
  <c r="N20" i="5"/>
  <c r="N21" i="5"/>
  <c r="N22" i="5"/>
  <c r="N23" i="5"/>
  <c r="N24" i="5"/>
  <c r="N25" i="5"/>
  <c r="N26" i="5"/>
  <c r="N27" i="5"/>
  <c r="N29" i="5"/>
  <c r="N30" i="5"/>
  <c r="N31" i="5"/>
  <c r="N32" i="5"/>
  <c r="N33" i="5"/>
  <c r="N34" i="5"/>
  <c r="N35" i="5"/>
  <c r="N36" i="5"/>
  <c r="N37" i="5"/>
  <c r="N38"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Q93" i="5"/>
  <c r="EI2" i="2"/>
  <c r="EI3" i="2"/>
  <c r="EI4" i="2"/>
  <c r="EI5" i="2"/>
  <c r="EI6" i="2"/>
  <c r="EI7" i="2"/>
  <c r="EI8" i="2"/>
  <c r="EI9" i="2"/>
  <c r="EI10" i="2"/>
  <c r="EI11" i="2"/>
  <c r="EI12" i="2"/>
  <c r="EI13" i="2"/>
  <c r="EI14" i="2"/>
  <c r="EI15" i="2"/>
  <c r="EI16" i="2"/>
  <c r="EI17" i="2"/>
  <c r="EI18" i="2"/>
  <c r="EI19" i="2"/>
  <c r="EI20" i="2"/>
  <c r="EI21" i="2"/>
  <c r="EI22" i="2"/>
  <c r="EI23" i="2"/>
  <c r="EI24" i="2"/>
  <c r="EI25" i="2"/>
  <c r="EI26" i="2"/>
  <c r="EI28" i="2"/>
  <c r="EI29" i="2"/>
  <c r="EI30" i="2"/>
  <c r="EI31" i="2"/>
  <c r="EI32" i="2"/>
  <c r="EI33" i="2"/>
  <c r="EI34" i="2"/>
  <c r="EI35" i="2"/>
  <c r="EI88" i="2"/>
  <c r="EI89" i="2"/>
  <c r="EI85" i="2"/>
  <c r="EI86" i="2"/>
  <c r="EI36" i="2"/>
  <c r="EI37" i="2"/>
  <c r="EI38" i="2"/>
  <c r="EI83" i="2"/>
  <c r="EI41" i="2"/>
  <c r="EI79" i="2"/>
  <c r="EI80" i="2"/>
  <c r="EI42" i="2"/>
  <c r="EI39" i="2"/>
  <c r="EI43" i="2"/>
  <c r="EI44" i="2"/>
  <c r="EI45" i="2"/>
  <c r="EI46" i="2"/>
  <c r="EI47" i="2"/>
  <c r="EI48" i="2"/>
  <c r="EI49" i="2"/>
  <c r="EI90" i="2"/>
  <c r="EI50" i="2"/>
  <c r="EI51" i="2"/>
  <c r="EI52" i="2"/>
  <c r="EI53" i="2"/>
  <c r="EI54" i="2"/>
  <c r="EI55" i="2"/>
  <c r="EI56" i="2"/>
  <c r="EI57" i="2"/>
  <c r="EI58" i="2"/>
  <c r="EI59" i="2"/>
  <c r="EI60" i="2"/>
  <c r="EI61" i="2"/>
  <c r="EI62" i="2"/>
  <c r="EI63" i="2"/>
  <c r="EI64" i="2"/>
  <c r="EI65" i="2"/>
  <c r="EI66" i="2"/>
  <c r="EI67" i="2"/>
  <c r="EI68" i="2"/>
  <c r="EI69" i="2"/>
  <c r="EI70" i="2"/>
  <c r="EI71" i="2"/>
  <c r="EI72" i="2"/>
  <c r="EI73" i="2"/>
  <c r="EI74" i="2"/>
  <c r="EI75" i="2"/>
  <c r="EI76" i="2"/>
  <c r="EI77" i="2"/>
  <c r="EI81" i="2"/>
  <c r="EI82" i="2"/>
  <c r="EI84" i="2"/>
  <c r="EI93" i="2"/>
  <c r="EI94" i="2"/>
  <c r="EI95" i="2"/>
  <c r="EH2" i="2"/>
  <c r="EH3" i="2"/>
  <c r="EH4" i="2"/>
  <c r="EH5" i="2"/>
  <c r="EH6" i="2"/>
  <c r="EH7" i="2"/>
  <c r="EH8" i="2"/>
  <c r="EH9" i="2"/>
  <c r="EH10" i="2"/>
  <c r="EH11" i="2"/>
  <c r="EH12" i="2"/>
  <c r="EH13" i="2"/>
  <c r="EH14" i="2"/>
  <c r="EH15" i="2"/>
  <c r="EH16" i="2"/>
  <c r="EH17" i="2"/>
  <c r="EH18" i="2"/>
  <c r="EH19" i="2"/>
  <c r="EH20" i="2"/>
  <c r="EH21" i="2"/>
  <c r="EH22" i="2"/>
  <c r="EH23" i="2"/>
  <c r="EH24" i="2"/>
  <c r="EH25" i="2"/>
  <c r="EH26" i="2"/>
  <c r="EH28" i="2"/>
  <c r="EH29" i="2"/>
  <c r="EH30" i="2"/>
  <c r="EH31" i="2"/>
  <c r="EH32" i="2"/>
  <c r="EH33" i="2"/>
  <c r="EH34" i="2"/>
  <c r="EH35" i="2"/>
  <c r="EH88" i="2"/>
  <c r="EH89" i="2"/>
  <c r="EH36" i="2"/>
  <c r="EH37" i="2"/>
  <c r="EH38" i="2"/>
  <c r="EH83" i="2"/>
  <c r="EH41" i="2"/>
  <c r="EH79" i="2"/>
  <c r="EH80" i="2"/>
  <c r="EH42" i="2"/>
  <c r="EH39" i="2"/>
  <c r="EH43" i="2"/>
  <c r="EH44" i="2"/>
  <c r="EH45" i="2"/>
  <c r="EH46" i="2"/>
  <c r="EH47" i="2"/>
  <c r="EH48" i="2"/>
  <c r="EH49" i="2"/>
  <c r="EH90" i="2"/>
  <c r="EH50" i="2"/>
  <c r="EH51" i="2"/>
  <c r="EH52" i="2"/>
  <c r="EH53" i="2"/>
  <c r="EH54" i="2"/>
  <c r="EH55" i="2"/>
  <c r="EH56" i="2"/>
  <c r="EH57" i="2"/>
  <c r="EH58" i="2"/>
  <c r="EH59" i="2"/>
  <c r="EH60" i="2"/>
  <c r="EH61" i="2"/>
  <c r="EH62" i="2"/>
  <c r="EH63" i="2"/>
  <c r="EH64" i="2"/>
  <c r="EH65" i="2"/>
  <c r="EH66" i="2"/>
  <c r="EH67" i="2"/>
  <c r="EH68" i="2"/>
  <c r="EH69" i="2"/>
  <c r="EH70" i="2"/>
  <c r="EH71" i="2"/>
  <c r="EH72" i="2"/>
  <c r="EH73" i="2"/>
  <c r="EH74" i="2"/>
  <c r="EH75" i="2"/>
  <c r="EH76" i="2"/>
  <c r="EH77" i="2"/>
  <c r="EH81" i="2"/>
  <c r="EH82" i="2"/>
  <c r="EH84" i="2"/>
  <c r="K2" i="5"/>
  <c r="K3" i="5"/>
  <c r="K4" i="5"/>
  <c r="K5" i="5"/>
  <c r="K6" i="5"/>
  <c r="K7" i="5"/>
  <c r="K8" i="5"/>
  <c r="K9" i="5"/>
  <c r="K10" i="5"/>
  <c r="K11" i="5"/>
  <c r="K12" i="5"/>
  <c r="K13" i="5"/>
  <c r="K14" i="5"/>
  <c r="K15" i="5"/>
  <c r="K16" i="5"/>
  <c r="K17" i="5"/>
  <c r="K18" i="5"/>
  <c r="K19" i="5"/>
  <c r="K20" i="5"/>
  <c r="K21" i="5"/>
  <c r="K22" i="5"/>
  <c r="K23" i="5"/>
  <c r="K24" i="5"/>
  <c r="K25" i="5"/>
  <c r="K26" i="5"/>
  <c r="K27" i="5"/>
  <c r="K29" i="5"/>
  <c r="K30" i="5"/>
  <c r="K31" i="5"/>
  <c r="K32" i="5"/>
  <c r="K33" i="5"/>
  <c r="K34" i="5"/>
  <c r="K35" i="5"/>
  <c r="K36" i="5"/>
  <c r="K37" i="5"/>
  <c r="K38"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3" i="5"/>
  <c r="K94" i="5"/>
  <c r="K95" i="5"/>
  <c r="H2" i="5"/>
  <c r="H3" i="5"/>
  <c r="H4" i="5"/>
  <c r="H5" i="5"/>
  <c r="H6" i="5"/>
  <c r="H7" i="5"/>
  <c r="H8" i="5"/>
  <c r="H9" i="5"/>
  <c r="H10" i="5"/>
  <c r="H11" i="5"/>
  <c r="H12" i="5"/>
  <c r="H13" i="5"/>
  <c r="H14" i="5"/>
  <c r="H15" i="5"/>
  <c r="H16" i="5"/>
  <c r="H17" i="5"/>
  <c r="H18" i="5"/>
  <c r="H19" i="5"/>
  <c r="H20" i="5"/>
  <c r="H21" i="5"/>
  <c r="H22" i="5"/>
  <c r="H23" i="5"/>
  <c r="H24" i="5"/>
  <c r="H25" i="5"/>
  <c r="H26" i="5"/>
  <c r="H27" i="5"/>
  <c r="H29" i="5"/>
  <c r="H30" i="5"/>
  <c r="H31" i="5"/>
  <c r="H32" i="5"/>
  <c r="H33" i="5"/>
  <c r="H34" i="5"/>
  <c r="H35" i="5"/>
  <c r="H36" i="5"/>
  <c r="H37" i="5"/>
  <c r="H38"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3" i="5"/>
  <c r="H94" i="5"/>
  <c r="H95" i="5"/>
  <c r="DM91" i="5"/>
  <c r="DL91" i="5"/>
  <c r="DK91" i="5"/>
  <c r="DJ91" i="5"/>
  <c r="DI91" i="5"/>
  <c r="DH91" i="5"/>
  <c r="DG91" i="5"/>
  <c r="DF91" i="5"/>
  <c r="DD91" i="5"/>
  <c r="DC91" i="5"/>
  <c r="DA91" i="5"/>
  <c r="CZ91" i="5"/>
  <c r="CX91" i="5"/>
  <c r="CW91" i="5"/>
  <c r="CV91" i="5"/>
  <c r="CT91" i="5"/>
  <c r="CS91" i="5"/>
  <c r="CQ91" i="5"/>
  <c r="CP91" i="5"/>
  <c r="CN91" i="5"/>
  <c r="CM91" i="5"/>
  <c r="CK91" i="5"/>
  <c r="CJ91" i="5"/>
  <c r="CH91" i="5"/>
  <c r="CG91" i="5"/>
  <c r="CE91" i="5"/>
  <c r="CD91" i="5"/>
  <c r="CB91" i="5"/>
  <c r="CA91" i="5"/>
  <c r="BY91" i="5"/>
  <c r="BX91" i="5"/>
  <c r="BV91" i="5"/>
  <c r="BU91" i="5"/>
  <c r="BS91" i="5"/>
  <c r="BR91" i="5"/>
  <c r="BP91" i="5"/>
  <c r="BO91" i="5"/>
  <c r="BM91" i="5"/>
  <c r="BL91" i="5"/>
  <c r="BJ91" i="5"/>
  <c r="BI91" i="5"/>
  <c r="BF91" i="5"/>
  <c r="BD91" i="5"/>
  <c r="BC91" i="5"/>
  <c r="BA91" i="5"/>
  <c r="AZ91" i="5"/>
  <c r="AX91" i="5"/>
  <c r="AW91" i="5"/>
  <c r="AU91" i="5"/>
  <c r="AT91" i="5"/>
  <c r="AR91" i="5"/>
  <c r="AQ91" i="5"/>
  <c r="AO91" i="5"/>
  <c r="AN91" i="5"/>
  <c r="AK91" i="5"/>
  <c r="AJ91" i="5"/>
  <c r="AH91" i="5"/>
  <c r="AG91" i="5"/>
  <c r="AE91" i="5"/>
  <c r="AD91" i="5"/>
  <c r="AB91" i="5"/>
  <c r="AA91" i="5"/>
  <c r="Y91" i="5"/>
  <c r="X91" i="5"/>
  <c r="V91" i="5"/>
  <c r="U91" i="5"/>
  <c r="S91" i="5"/>
  <c r="R91" i="5"/>
  <c r="P91" i="5"/>
  <c r="O91" i="5"/>
  <c r="M91" i="5"/>
  <c r="J91" i="5"/>
  <c r="I91" i="5"/>
  <c r="G91" i="5"/>
  <c r="F91" i="5"/>
  <c r="E91" i="5"/>
  <c r="DM39" i="5"/>
  <c r="DL39" i="5"/>
  <c r="DK39" i="5"/>
  <c r="DJ39" i="5"/>
  <c r="DI39" i="5"/>
  <c r="DH39" i="5"/>
  <c r="DG39" i="5"/>
  <c r="DF39" i="5"/>
  <c r="DD39" i="5"/>
  <c r="DC39" i="5"/>
  <c r="DA39" i="5"/>
  <c r="CZ39" i="5"/>
  <c r="CX39" i="5"/>
  <c r="CW39" i="5"/>
  <c r="CV39" i="5"/>
  <c r="CT39" i="5"/>
  <c r="CS39" i="5"/>
  <c r="CQ39" i="5"/>
  <c r="CP39" i="5"/>
  <c r="CN39" i="5"/>
  <c r="CM39" i="5"/>
  <c r="CK39" i="5"/>
  <c r="CJ39" i="5"/>
  <c r="CH39" i="5"/>
  <c r="CG39" i="5"/>
  <c r="CE39" i="5"/>
  <c r="CD39" i="5"/>
  <c r="CB39" i="5"/>
  <c r="CA39" i="5"/>
  <c r="BY39" i="5"/>
  <c r="BX39" i="5"/>
  <c r="BV39" i="5"/>
  <c r="BU39" i="5"/>
  <c r="BS39" i="5"/>
  <c r="BR39" i="5"/>
  <c r="BP39" i="5"/>
  <c r="BO39" i="5"/>
  <c r="BM39" i="5"/>
  <c r="BL39" i="5"/>
  <c r="BJ39" i="5"/>
  <c r="BI39" i="5"/>
  <c r="BF39" i="5"/>
  <c r="BD39" i="5"/>
  <c r="BC39" i="5"/>
  <c r="BA39" i="5"/>
  <c r="AZ39" i="5"/>
  <c r="AX39" i="5"/>
  <c r="AW39" i="5"/>
  <c r="AU39" i="5"/>
  <c r="AT39" i="5"/>
  <c r="AR39" i="5"/>
  <c r="AQ39" i="5"/>
  <c r="AO39" i="5"/>
  <c r="AN39" i="5"/>
  <c r="AK39" i="5"/>
  <c r="AJ39" i="5"/>
  <c r="AH39" i="5"/>
  <c r="AG39" i="5"/>
  <c r="AE39" i="5"/>
  <c r="AD39" i="5"/>
  <c r="AB39" i="5"/>
  <c r="AA39" i="5"/>
  <c r="Y39" i="5"/>
  <c r="X39" i="5"/>
  <c r="V39" i="5"/>
  <c r="U39" i="5"/>
  <c r="S39" i="5"/>
  <c r="R39" i="5"/>
  <c r="P39" i="5"/>
  <c r="O39" i="5"/>
  <c r="M39" i="5"/>
  <c r="J39" i="5"/>
  <c r="I39" i="5"/>
  <c r="G39" i="5"/>
  <c r="F39" i="5"/>
  <c r="E39" i="5"/>
  <c r="BV2" i="7"/>
  <c r="BV3" i="7"/>
  <c r="BV4" i="7"/>
  <c r="BV5" i="7"/>
  <c r="BV6" i="7"/>
  <c r="BV7" i="7"/>
  <c r="BV8" i="7"/>
  <c r="BV9" i="7"/>
  <c r="BV10" i="7"/>
  <c r="BV11" i="7"/>
  <c r="BV12" i="7"/>
  <c r="BV13" i="7"/>
  <c r="BV14" i="7"/>
  <c r="BV15" i="7"/>
  <c r="BV16" i="7"/>
  <c r="BV17" i="7"/>
  <c r="BV18" i="7"/>
  <c r="BV19" i="7"/>
  <c r="BV20" i="7"/>
  <c r="BV21" i="7"/>
  <c r="BV22" i="7"/>
  <c r="BV23" i="7"/>
  <c r="BV24" i="7"/>
  <c r="BV25" i="7"/>
  <c r="BV26" i="7"/>
  <c r="BV27" i="7"/>
  <c r="BV29" i="7"/>
  <c r="BV30" i="7"/>
  <c r="BV31" i="7"/>
  <c r="BV32" i="7"/>
  <c r="BV33" i="7"/>
  <c r="BV34" i="7"/>
  <c r="BV35" i="7"/>
  <c r="BV36" i="7"/>
  <c r="BV37" i="7"/>
  <c r="BV38" i="7"/>
  <c r="BV40" i="7"/>
  <c r="BV41" i="7"/>
  <c r="BV42" i="7"/>
  <c r="BV43" i="7"/>
  <c r="BV44" i="7"/>
  <c r="BV45" i="7"/>
  <c r="BV46" i="7"/>
  <c r="BV47" i="7"/>
  <c r="BV48" i="7"/>
  <c r="BV49" i="7"/>
  <c r="BV50" i="7"/>
  <c r="BV51" i="7"/>
  <c r="BV52" i="7"/>
  <c r="BV53" i="7"/>
  <c r="BV54" i="7"/>
  <c r="BV55" i="7"/>
  <c r="BV56" i="7"/>
  <c r="BV57" i="7"/>
  <c r="BV58" i="7"/>
  <c r="BV59" i="7"/>
  <c r="BV60" i="7"/>
  <c r="BV61" i="7"/>
  <c r="BV62" i="7"/>
  <c r="BV63" i="7"/>
  <c r="BV64" i="7"/>
  <c r="BV65" i="7"/>
  <c r="BV66" i="7"/>
  <c r="BV67" i="7"/>
  <c r="BV68" i="7"/>
  <c r="BV69" i="7"/>
  <c r="BV70" i="7"/>
  <c r="BV71" i="7"/>
  <c r="BV72" i="7"/>
  <c r="BV73" i="7"/>
  <c r="BV74" i="7"/>
  <c r="BV75" i="7"/>
  <c r="BV76" i="7"/>
  <c r="BV77" i="7"/>
  <c r="BV78" i="7"/>
  <c r="BV79" i="7"/>
  <c r="BV80" i="7"/>
  <c r="BV81" i="7"/>
  <c r="BV82" i="7"/>
  <c r="BV83" i="7"/>
  <c r="BV84" i="7"/>
  <c r="BV85" i="7"/>
  <c r="BV86" i="7"/>
  <c r="BV87" i="7"/>
  <c r="BV88" i="7"/>
  <c r="BV89" i="7"/>
  <c r="BV90" i="7"/>
  <c r="BV93" i="7"/>
  <c r="BV94" i="7"/>
  <c r="BV95" i="7"/>
  <c r="S2" i="7"/>
  <c r="S3" i="7"/>
  <c r="S4" i="7"/>
  <c r="S5" i="7"/>
  <c r="S6" i="7"/>
  <c r="S7" i="7"/>
  <c r="S8" i="7"/>
  <c r="S9" i="7"/>
  <c r="S10" i="7"/>
  <c r="S11" i="7"/>
  <c r="S12" i="7"/>
  <c r="S13" i="7"/>
  <c r="S14" i="7"/>
  <c r="S15" i="7"/>
  <c r="S16" i="7"/>
  <c r="S17" i="7"/>
  <c r="S18" i="7"/>
  <c r="S19" i="7"/>
  <c r="S20" i="7"/>
  <c r="S21" i="7"/>
  <c r="S22" i="7"/>
  <c r="S23" i="7"/>
  <c r="S24" i="7"/>
  <c r="S25" i="7"/>
  <c r="S26" i="7"/>
  <c r="S27" i="7"/>
  <c r="S29" i="7"/>
  <c r="S30" i="7"/>
  <c r="S31" i="7"/>
  <c r="S32" i="7"/>
  <c r="S33" i="7"/>
  <c r="S34" i="7"/>
  <c r="S35" i="7"/>
  <c r="S36" i="7"/>
  <c r="S37" i="7"/>
  <c r="S38"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P2" i="7"/>
  <c r="P3" i="7"/>
  <c r="P4" i="7"/>
  <c r="P5" i="7"/>
  <c r="P6" i="7"/>
  <c r="P7" i="7"/>
  <c r="P8" i="7"/>
  <c r="P9" i="7"/>
  <c r="P10" i="7"/>
  <c r="P11" i="7"/>
  <c r="P12" i="7"/>
  <c r="P13" i="7"/>
  <c r="P14" i="7"/>
  <c r="P15" i="7"/>
  <c r="P16" i="7"/>
  <c r="P17" i="7"/>
  <c r="P18" i="7"/>
  <c r="P19" i="7"/>
  <c r="P20" i="7"/>
  <c r="P21" i="7"/>
  <c r="P22" i="7"/>
  <c r="P23" i="7"/>
  <c r="P24" i="7"/>
  <c r="P25" i="7"/>
  <c r="P26" i="7"/>
  <c r="P27" i="7"/>
  <c r="P29" i="7"/>
  <c r="P30" i="7"/>
  <c r="P31" i="7"/>
  <c r="P32" i="7"/>
  <c r="P33" i="7"/>
  <c r="P34" i="7"/>
  <c r="P35" i="7"/>
  <c r="P36" i="7"/>
  <c r="P37" i="7"/>
  <c r="P38"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3" i="7"/>
  <c r="P94" i="7"/>
  <c r="P95" i="7"/>
  <c r="M3" i="7"/>
  <c r="M4" i="7"/>
  <c r="M5" i="7"/>
  <c r="M6" i="7"/>
  <c r="M7" i="7"/>
  <c r="M8" i="7"/>
  <c r="M9" i="7"/>
  <c r="M10" i="7"/>
  <c r="M11" i="7"/>
  <c r="M12" i="7"/>
  <c r="M13" i="7"/>
  <c r="M14" i="7"/>
  <c r="M15" i="7"/>
  <c r="M16" i="7"/>
  <c r="M17" i="7"/>
  <c r="M18" i="7"/>
  <c r="M19" i="7"/>
  <c r="M20" i="7"/>
  <c r="M21" i="7"/>
  <c r="M22" i="7"/>
  <c r="M23" i="7"/>
  <c r="M24" i="7"/>
  <c r="M25" i="7"/>
  <c r="M26" i="7"/>
  <c r="M29" i="7"/>
  <c r="M30" i="7"/>
  <c r="M31" i="7"/>
  <c r="M32" i="7"/>
  <c r="M33" i="7"/>
  <c r="M34" i="7"/>
  <c r="M35" i="7"/>
  <c r="M36" i="7"/>
  <c r="M37" i="7"/>
  <c r="M38" i="7"/>
  <c r="M40" i="7"/>
  <c r="M41" i="7"/>
  <c r="M42" i="7"/>
  <c r="M43" i="7"/>
  <c r="M44" i="7"/>
  <c r="M45" i="7"/>
  <c r="M46" i="7"/>
  <c r="M47" i="7"/>
  <c r="M48" i="7"/>
  <c r="M49" i="7"/>
  <c r="M50" i="7"/>
  <c r="M51" i="7"/>
  <c r="M52" i="7"/>
  <c r="M53" i="7"/>
  <c r="M54" i="7"/>
  <c r="M55" i="7"/>
  <c r="M56" i="7"/>
  <c r="M57" i="7"/>
  <c r="M58" i="7"/>
  <c r="M59" i="7"/>
  <c r="M60" i="7"/>
  <c r="M61" i="7"/>
  <c r="M62" i="7"/>
  <c r="M63" i="7"/>
  <c r="M64" i="7"/>
  <c r="M65" i="7"/>
  <c r="M67" i="7"/>
  <c r="M68" i="7"/>
  <c r="M69" i="7"/>
  <c r="M70" i="7"/>
  <c r="M71" i="7"/>
  <c r="M72" i="7"/>
  <c r="M73" i="7"/>
  <c r="M74" i="7"/>
  <c r="M76" i="7"/>
  <c r="M77" i="7"/>
  <c r="M78" i="7"/>
  <c r="M79" i="7"/>
  <c r="M80" i="7"/>
  <c r="M82" i="7"/>
  <c r="M83" i="7"/>
  <c r="M84" i="7"/>
  <c r="M85" i="7"/>
  <c r="M86" i="7"/>
  <c r="M87" i="7"/>
  <c r="M88" i="7"/>
  <c r="M89" i="7"/>
  <c r="M90" i="7"/>
  <c r="J2" i="7"/>
  <c r="J3" i="7"/>
  <c r="J4" i="7"/>
  <c r="J5" i="7"/>
  <c r="J6" i="7"/>
  <c r="J7" i="7"/>
  <c r="J8" i="7"/>
  <c r="J9" i="7"/>
  <c r="J10" i="7"/>
  <c r="J11" i="7"/>
  <c r="J12" i="7"/>
  <c r="J13" i="7"/>
  <c r="J14" i="7"/>
  <c r="J15" i="7"/>
  <c r="J16" i="7"/>
  <c r="J17" i="7"/>
  <c r="J18" i="7"/>
  <c r="J19" i="7"/>
  <c r="J20" i="7"/>
  <c r="J21" i="7"/>
  <c r="J22" i="7"/>
  <c r="J23" i="7"/>
  <c r="J24" i="7"/>
  <c r="J25" i="7"/>
  <c r="J26" i="7"/>
  <c r="J27" i="7"/>
  <c r="J29" i="7"/>
  <c r="J30" i="7"/>
  <c r="J31" i="7"/>
  <c r="J32" i="7"/>
  <c r="J33" i="7"/>
  <c r="J34" i="7"/>
  <c r="J35" i="7"/>
  <c r="J36" i="7"/>
  <c r="J37" i="7"/>
  <c r="J38"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3" i="7"/>
  <c r="J94" i="7"/>
  <c r="J95" i="7"/>
  <c r="G2" i="7"/>
  <c r="G3" i="7"/>
  <c r="G4" i="7"/>
  <c r="G5" i="7"/>
  <c r="G6" i="7"/>
  <c r="G7" i="7"/>
  <c r="G8" i="7"/>
  <c r="G9" i="7"/>
  <c r="G10" i="7"/>
  <c r="G11" i="7"/>
  <c r="G12" i="7"/>
  <c r="G13" i="7"/>
  <c r="G14" i="7"/>
  <c r="G15" i="7"/>
  <c r="G16" i="7"/>
  <c r="G17" i="7"/>
  <c r="G18" i="7"/>
  <c r="G19" i="7"/>
  <c r="G20" i="7"/>
  <c r="G21" i="7"/>
  <c r="G22" i="7"/>
  <c r="G23" i="7"/>
  <c r="G24" i="7"/>
  <c r="G25" i="7"/>
  <c r="G26" i="7"/>
  <c r="G27" i="7"/>
  <c r="G29" i="7"/>
  <c r="G30" i="7"/>
  <c r="G31" i="7"/>
  <c r="G32" i="7"/>
  <c r="G33" i="7"/>
  <c r="G34" i="7"/>
  <c r="G35" i="7"/>
  <c r="G36" i="7"/>
  <c r="G37" i="7"/>
  <c r="G38" i="7"/>
  <c r="G40" i="7"/>
  <c r="G41" i="7"/>
  <c r="G42" i="7"/>
  <c r="G43" i="7"/>
  <c r="G44" i="7"/>
  <c r="G45"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3" i="7"/>
  <c r="G94" i="7"/>
  <c r="G95" i="7"/>
  <c r="AK92" i="4"/>
  <c r="J27" i="4"/>
  <c r="DI2" i="4"/>
  <c r="DI3" i="4"/>
  <c r="DI4" i="4"/>
  <c r="DI5" i="4"/>
  <c r="DI6" i="4"/>
  <c r="DI7" i="4"/>
  <c r="DI8" i="4"/>
  <c r="DI9" i="4"/>
  <c r="DI10" i="4"/>
  <c r="DI11" i="4"/>
  <c r="DI12" i="4"/>
  <c r="DI13" i="4"/>
  <c r="DI14" i="4"/>
  <c r="DI15" i="4"/>
  <c r="DI16" i="4"/>
  <c r="DI17" i="4"/>
  <c r="DI18" i="4"/>
  <c r="DI19" i="4"/>
  <c r="DI20" i="4"/>
  <c r="DI21" i="4"/>
  <c r="DI22" i="4"/>
  <c r="DI23" i="4"/>
  <c r="DI24" i="4"/>
  <c r="DI25" i="4"/>
  <c r="DI26" i="4"/>
  <c r="DI27" i="4"/>
  <c r="DI28" i="4"/>
  <c r="DI29" i="4"/>
  <c r="DI30" i="4"/>
  <c r="DI31" i="4"/>
  <c r="DI32" i="4"/>
  <c r="DI33" i="4"/>
  <c r="DI34" i="4"/>
  <c r="DI35" i="4"/>
  <c r="DI85" i="4"/>
  <c r="DI86" i="4"/>
  <c r="DI36" i="4"/>
  <c r="DI37" i="4"/>
  <c r="DI38" i="4"/>
  <c r="DI83" i="4"/>
  <c r="DI41" i="4"/>
  <c r="DI79" i="4"/>
  <c r="DI80" i="4"/>
  <c r="DI42" i="4"/>
  <c r="DI39" i="4"/>
  <c r="DI43" i="4"/>
  <c r="DI44" i="4"/>
  <c r="DI45" i="4"/>
  <c r="DI46" i="4"/>
  <c r="DI47" i="4"/>
  <c r="DI48" i="4"/>
  <c r="DI49" i="4"/>
  <c r="DI50" i="4"/>
  <c r="DI51" i="4"/>
  <c r="DI52" i="4"/>
  <c r="DI53" i="4"/>
  <c r="DI54" i="4"/>
  <c r="DI55" i="4"/>
  <c r="DI56" i="4"/>
  <c r="DI57" i="4"/>
  <c r="DI58" i="4"/>
  <c r="DI59" i="4"/>
  <c r="DI60" i="4"/>
  <c r="DI61" i="4"/>
  <c r="DI62" i="4"/>
  <c r="DI63" i="4"/>
  <c r="DI64" i="4"/>
  <c r="DI65" i="4"/>
  <c r="DI66" i="4"/>
  <c r="DI67" i="4"/>
  <c r="DI68" i="4"/>
  <c r="DI69" i="4"/>
  <c r="DI70" i="4"/>
  <c r="DI71" i="4"/>
  <c r="DI72" i="4"/>
  <c r="DI73" i="4"/>
  <c r="DI74" i="4"/>
  <c r="DI75" i="4"/>
  <c r="DI76" i="4"/>
  <c r="DI77" i="4"/>
  <c r="DI81" i="4"/>
  <c r="DI82" i="4"/>
  <c r="DI84" i="4"/>
  <c r="DG2" i="4"/>
  <c r="DG3" i="4"/>
  <c r="DG4" i="4"/>
  <c r="DG5" i="4"/>
  <c r="DG6" i="4"/>
  <c r="DG7" i="4"/>
  <c r="DG8" i="4"/>
  <c r="DG9" i="4"/>
  <c r="DG10" i="4"/>
  <c r="DG11" i="4"/>
  <c r="DG12" i="4"/>
  <c r="DG13" i="4"/>
  <c r="DG14" i="4"/>
  <c r="DG15" i="4"/>
  <c r="DG16" i="4"/>
  <c r="DG17" i="4"/>
  <c r="DG18" i="4"/>
  <c r="DG19" i="4"/>
  <c r="DG20" i="4"/>
  <c r="DG21" i="4"/>
  <c r="DG22" i="4"/>
  <c r="DG23" i="4"/>
  <c r="DG24" i="4"/>
  <c r="DG25" i="4"/>
  <c r="DG26" i="4"/>
  <c r="DG27" i="4"/>
  <c r="DG28" i="4"/>
  <c r="DG29" i="4"/>
  <c r="DG30" i="4"/>
  <c r="DG31" i="4"/>
  <c r="DG32" i="4"/>
  <c r="DG33" i="4"/>
  <c r="DG34" i="4"/>
  <c r="DG35" i="4"/>
  <c r="DG85" i="4"/>
  <c r="DG86" i="4"/>
  <c r="DG36" i="4"/>
  <c r="DG37" i="4"/>
  <c r="DG38" i="4"/>
  <c r="DG83" i="4"/>
  <c r="DG41" i="4"/>
  <c r="DG79" i="4"/>
  <c r="DG80" i="4"/>
  <c r="DG42" i="4"/>
  <c r="DG39" i="4"/>
  <c r="DG43" i="4"/>
  <c r="DG44" i="4"/>
  <c r="DG45" i="4"/>
  <c r="DG46" i="4"/>
  <c r="DG47" i="4"/>
  <c r="DG48" i="4"/>
  <c r="DG49" i="4"/>
  <c r="DG50" i="4"/>
  <c r="DG51" i="4"/>
  <c r="DG52" i="4"/>
  <c r="DG53" i="4"/>
  <c r="DG54" i="4"/>
  <c r="DG55" i="4"/>
  <c r="DG56" i="4"/>
  <c r="DG57" i="4"/>
  <c r="DG58" i="4"/>
  <c r="DG59" i="4"/>
  <c r="DG60" i="4"/>
  <c r="DG61" i="4"/>
  <c r="DG62" i="4"/>
  <c r="DG63" i="4"/>
  <c r="DG64" i="4"/>
  <c r="DG65" i="4"/>
  <c r="DG66" i="4"/>
  <c r="DG67" i="4"/>
  <c r="DG68" i="4"/>
  <c r="DG69" i="4"/>
  <c r="DG70" i="4"/>
  <c r="DG71" i="4"/>
  <c r="DG72" i="4"/>
  <c r="DG73" i="4"/>
  <c r="DG74" i="4"/>
  <c r="DG75" i="4"/>
  <c r="DG76" i="4"/>
  <c r="DG77" i="4"/>
  <c r="DG81" i="4"/>
  <c r="DG82" i="4"/>
  <c r="DG84" i="4"/>
  <c r="AZ81" i="4"/>
  <c r="AZ82" i="4"/>
  <c r="AZ84" i="4"/>
  <c r="AX81" i="4"/>
  <c r="AX82" i="4"/>
  <c r="AX84" i="4"/>
  <c r="AV81" i="4"/>
  <c r="AV82" i="4"/>
  <c r="AV84" i="4"/>
  <c r="AM2" i="4"/>
  <c r="AM3" i="4"/>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85" i="4"/>
  <c r="AM86" i="4"/>
  <c r="AM36" i="4"/>
  <c r="AM37" i="4"/>
  <c r="AM38" i="4"/>
  <c r="AM83" i="4"/>
  <c r="AM41" i="4"/>
  <c r="AM79" i="4"/>
  <c r="AM80" i="4"/>
  <c r="AM42" i="4"/>
  <c r="AM39" i="4"/>
  <c r="AM43" i="4"/>
  <c r="AM44" i="4"/>
  <c r="AM45" i="4"/>
  <c r="AM46" i="4"/>
  <c r="AM47" i="4"/>
  <c r="AM48" i="4"/>
  <c r="AM49" i="4"/>
  <c r="AM50" i="4"/>
  <c r="AM51" i="4"/>
  <c r="AM52" i="4"/>
  <c r="AM53" i="4"/>
  <c r="AM54" i="4"/>
  <c r="AM55" i="4"/>
  <c r="AM56" i="4"/>
  <c r="AM57" i="4"/>
  <c r="AM58" i="4"/>
  <c r="AM59" i="4"/>
  <c r="AM60" i="4"/>
  <c r="AM61" i="4"/>
  <c r="AM62" i="4"/>
  <c r="AM63" i="4"/>
  <c r="AM64" i="4"/>
  <c r="AM65" i="4"/>
  <c r="AM66" i="4"/>
  <c r="AM67" i="4"/>
  <c r="AM68" i="4"/>
  <c r="AM69" i="4"/>
  <c r="AM70" i="4"/>
  <c r="AM71" i="4"/>
  <c r="AM72" i="4"/>
  <c r="AM73" i="4"/>
  <c r="AM74" i="4"/>
  <c r="AM75" i="4"/>
  <c r="AM76" i="4"/>
  <c r="AM77" i="4"/>
  <c r="AM81" i="4"/>
  <c r="AM82" i="4"/>
  <c r="AM84" i="4"/>
  <c r="AH85" i="4"/>
  <c r="AJ81" i="4"/>
  <c r="AJ82" i="4"/>
  <c r="AJ84" i="4"/>
  <c r="AI82" i="4"/>
  <c r="AI84" i="4"/>
  <c r="AH82" i="4"/>
  <c r="AH84" i="4"/>
  <c r="AG82" i="4"/>
  <c r="AG84" i="4"/>
  <c r="AF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85" i="4"/>
  <c r="AF86" i="4"/>
  <c r="AF36" i="4"/>
  <c r="AF37" i="4"/>
  <c r="AF38" i="4"/>
  <c r="AF83" i="4"/>
  <c r="AF41" i="4"/>
  <c r="AF79" i="4"/>
  <c r="AF80" i="4"/>
  <c r="AF42" i="4"/>
  <c r="AF39" i="4"/>
  <c r="AF43" i="4"/>
  <c r="AF44" i="4"/>
  <c r="AF45" i="4"/>
  <c r="AF46" i="4"/>
  <c r="AF47" i="4"/>
  <c r="AF48" i="4"/>
  <c r="AF49" i="4"/>
  <c r="AF50" i="4"/>
  <c r="AF51" i="4"/>
  <c r="AF52" i="4"/>
  <c r="AF53" i="4"/>
  <c r="AF54" i="4"/>
  <c r="AF55" i="4"/>
  <c r="AF56" i="4"/>
  <c r="AF57" i="4"/>
  <c r="AF58" i="4"/>
  <c r="AF59" i="4"/>
  <c r="AF60" i="4"/>
  <c r="AF61" i="4"/>
  <c r="AF62" i="4"/>
  <c r="AF63" i="4"/>
  <c r="AF64" i="4"/>
  <c r="AF65" i="4"/>
  <c r="AF66" i="4"/>
  <c r="AF67" i="4"/>
  <c r="AF68" i="4"/>
  <c r="AF69" i="4"/>
  <c r="AF70" i="4"/>
  <c r="AF71" i="4"/>
  <c r="AF72" i="4"/>
  <c r="AF73" i="4"/>
  <c r="AF74" i="4"/>
  <c r="AF75" i="4"/>
  <c r="AF76" i="4"/>
  <c r="AF77" i="4"/>
  <c r="AF81" i="4"/>
  <c r="AF82" i="4"/>
  <c r="AF84" i="4"/>
  <c r="AE2" i="4"/>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85" i="4"/>
  <c r="AE86" i="4"/>
  <c r="AE36" i="4"/>
  <c r="AE37" i="4"/>
  <c r="AE38" i="4"/>
  <c r="AE83" i="4"/>
  <c r="AE41" i="4"/>
  <c r="AE79" i="4"/>
  <c r="AE80" i="4"/>
  <c r="AE42" i="4"/>
  <c r="AE39" i="4"/>
  <c r="AE43" i="4"/>
  <c r="AE44" i="4"/>
  <c r="AE45" i="4"/>
  <c r="AE46" i="4"/>
  <c r="AE47" i="4"/>
  <c r="AE48" i="4"/>
  <c r="AE49" i="4"/>
  <c r="AE50" i="4"/>
  <c r="AE51" i="4"/>
  <c r="AE52" i="4"/>
  <c r="AE53" i="4"/>
  <c r="AE54" i="4"/>
  <c r="AE55" i="4"/>
  <c r="AE56" i="4"/>
  <c r="AE57" i="4"/>
  <c r="AE58" i="4"/>
  <c r="AE59" i="4"/>
  <c r="AE60" i="4"/>
  <c r="AE61" i="4"/>
  <c r="AE62" i="4"/>
  <c r="AE63" i="4"/>
  <c r="AE64" i="4"/>
  <c r="AE65" i="4"/>
  <c r="AE66" i="4"/>
  <c r="AE67" i="4"/>
  <c r="AE68" i="4"/>
  <c r="AE69" i="4"/>
  <c r="AE70" i="4"/>
  <c r="AE71" i="4"/>
  <c r="AE72" i="4"/>
  <c r="AE73" i="4"/>
  <c r="AE74" i="4"/>
  <c r="AE75" i="4"/>
  <c r="AE76" i="4"/>
  <c r="AE77" i="4"/>
  <c r="AE81" i="4"/>
  <c r="AE82" i="4"/>
  <c r="AE84"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85" i="4"/>
  <c r="AD86" i="4"/>
  <c r="AD36" i="4"/>
  <c r="AD37" i="4"/>
  <c r="AD38" i="4"/>
  <c r="AD83" i="4"/>
  <c r="AD41" i="4"/>
  <c r="AD79" i="4"/>
  <c r="AD80" i="4"/>
  <c r="AD42" i="4"/>
  <c r="AD39" i="4"/>
  <c r="AD43" i="4"/>
  <c r="AD44" i="4"/>
  <c r="AD45" i="4"/>
  <c r="AD46" i="4"/>
  <c r="AD47" i="4"/>
  <c r="AD48" i="4"/>
  <c r="AD49" i="4"/>
  <c r="AD50" i="4"/>
  <c r="AD51" i="4"/>
  <c r="AD52" i="4"/>
  <c r="AD53" i="4"/>
  <c r="AD54" i="4"/>
  <c r="AD55" i="4"/>
  <c r="AD56" i="4"/>
  <c r="AD57" i="4"/>
  <c r="AD58" i="4"/>
  <c r="AD59" i="4"/>
  <c r="AD60" i="4"/>
  <c r="AD61" i="4"/>
  <c r="AD62" i="4"/>
  <c r="AD63" i="4"/>
  <c r="AD64" i="4"/>
  <c r="AD65" i="4"/>
  <c r="AD66" i="4"/>
  <c r="AD67" i="4"/>
  <c r="AD68" i="4"/>
  <c r="AD69" i="4"/>
  <c r="AD70" i="4"/>
  <c r="AD71" i="4"/>
  <c r="AD72" i="4"/>
  <c r="AD73" i="4"/>
  <c r="AD74" i="4"/>
  <c r="AD75" i="4"/>
  <c r="AD76" i="4"/>
  <c r="AD77" i="4"/>
  <c r="AD81" i="4"/>
  <c r="AD82" i="4"/>
  <c r="AD84" i="4"/>
  <c r="AC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85" i="4"/>
  <c r="AC86" i="4"/>
  <c r="AC36" i="4"/>
  <c r="AC37" i="4"/>
  <c r="AC38" i="4"/>
  <c r="AC83" i="4"/>
  <c r="AC41" i="4"/>
  <c r="AC79" i="4"/>
  <c r="AC80" i="4"/>
  <c r="AC42" i="4"/>
  <c r="AC39" i="4"/>
  <c r="AC43" i="4"/>
  <c r="AC44" i="4"/>
  <c r="AC45" i="4"/>
  <c r="AC46" i="4"/>
  <c r="AC47" i="4"/>
  <c r="AC48" i="4"/>
  <c r="AC49" i="4"/>
  <c r="AC50" i="4"/>
  <c r="AC51" i="4"/>
  <c r="AC52" i="4"/>
  <c r="AC53" i="4"/>
  <c r="AC54" i="4"/>
  <c r="AC55" i="4"/>
  <c r="AC56" i="4"/>
  <c r="AC57" i="4"/>
  <c r="AC58" i="4"/>
  <c r="AC59" i="4"/>
  <c r="AC60" i="4"/>
  <c r="AC61" i="4"/>
  <c r="AC62" i="4"/>
  <c r="AC63" i="4"/>
  <c r="AC64" i="4"/>
  <c r="AC65" i="4"/>
  <c r="AC66" i="4"/>
  <c r="AC67" i="4"/>
  <c r="AC68" i="4"/>
  <c r="AC69" i="4"/>
  <c r="AC70" i="4"/>
  <c r="AC71" i="4"/>
  <c r="AC72" i="4"/>
  <c r="AC73" i="4"/>
  <c r="AC74" i="4"/>
  <c r="AC75" i="4"/>
  <c r="AC76" i="4"/>
  <c r="AC77" i="4"/>
  <c r="AC81" i="4"/>
  <c r="AC82" i="4"/>
  <c r="AC84" i="4"/>
  <c r="AB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85" i="4"/>
  <c r="AB86" i="4"/>
  <c r="AB36" i="4"/>
  <c r="AB37" i="4"/>
  <c r="AB38" i="4"/>
  <c r="AB83" i="4"/>
  <c r="AB41" i="4"/>
  <c r="AB79" i="4"/>
  <c r="AB80" i="4"/>
  <c r="AB42" i="4"/>
  <c r="AB39"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81" i="4"/>
  <c r="AA85" i="4"/>
  <c r="AA86" i="4"/>
  <c r="AA36" i="4"/>
  <c r="AA37" i="4"/>
  <c r="AA38" i="4"/>
  <c r="AA83" i="4"/>
  <c r="AA41" i="4"/>
  <c r="AA79" i="4"/>
  <c r="AA80" i="4"/>
  <c r="AA42" i="4"/>
  <c r="AA39"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AA81" i="4"/>
  <c r="AA82" i="4"/>
  <c r="AA84" i="4"/>
  <c r="AA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85" i="4"/>
  <c r="Z86" i="4"/>
  <c r="Z36" i="4"/>
  <c r="Z37" i="4"/>
  <c r="Z38" i="4"/>
  <c r="Z83" i="4"/>
  <c r="Z41" i="4"/>
  <c r="Z79" i="4"/>
  <c r="Z80" i="4"/>
  <c r="Z42" i="4"/>
  <c r="Z39"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81" i="4"/>
  <c r="Z82" i="4"/>
  <c r="Z84" i="4"/>
  <c r="Y2"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85" i="4"/>
  <c r="Y86" i="4"/>
  <c r="Y36" i="4"/>
  <c r="Y37" i="4"/>
  <c r="Y38" i="4"/>
  <c r="Y83" i="4"/>
  <c r="Y41" i="4"/>
  <c r="Y79" i="4"/>
  <c r="Y80" i="4"/>
  <c r="Y42" i="4"/>
  <c r="Y39"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81" i="4"/>
  <c r="Y82" i="4"/>
  <c r="Y84" i="4"/>
  <c r="X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85" i="4"/>
  <c r="X86" i="4"/>
  <c r="X36" i="4"/>
  <c r="X37" i="4"/>
  <c r="X38" i="4"/>
  <c r="X83" i="4"/>
  <c r="X41" i="4"/>
  <c r="X79" i="4"/>
  <c r="X80" i="4"/>
  <c r="X42" i="4"/>
  <c r="X39" i="4"/>
  <c r="X43" i="4"/>
  <c r="X44" i="4"/>
  <c r="X45" i="4"/>
  <c r="X46" i="4"/>
  <c r="X47" i="4"/>
  <c r="X48" i="4"/>
  <c r="X49" i="4"/>
  <c r="X50" i="4"/>
  <c r="X51" i="4"/>
  <c r="X52" i="4"/>
  <c r="X53" i="4"/>
  <c r="X54" i="4"/>
  <c r="X55" i="4"/>
  <c r="X56" i="4"/>
  <c r="X57" i="4"/>
  <c r="X58" i="4"/>
  <c r="X59" i="4"/>
  <c r="X60" i="4"/>
  <c r="X61" i="4"/>
  <c r="X62" i="4"/>
  <c r="X63" i="4"/>
  <c r="X64" i="4"/>
  <c r="X65" i="4"/>
  <c r="X66" i="4"/>
  <c r="X67" i="4"/>
  <c r="X68" i="4"/>
  <c r="X69" i="4"/>
  <c r="X70" i="4"/>
  <c r="X71" i="4"/>
  <c r="X72" i="4"/>
  <c r="X73" i="4"/>
  <c r="X74" i="4"/>
  <c r="X75" i="4"/>
  <c r="X76" i="4"/>
  <c r="X77" i="4"/>
  <c r="X81" i="4"/>
  <c r="X82" i="4"/>
  <c r="X84"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85" i="4"/>
  <c r="I86" i="4"/>
  <c r="I36" i="4"/>
  <c r="I37" i="4"/>
  <c r="I38" i="4"/>
  <c r="I83" i="4"/>
  <c r="I41" i="4"/>
  <c r="I79" i="4"/>
  <c r="I80" i="4"/>
  <c r="I42" i="4"/>
  <c r="I39"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81" i="4"/>
  <c r="I82" i="4"/>
  <c r="I84" i="4"/>
  <c r="I93" i="4"/>
  <c r="I94" i="4"/>
  <c r="I95"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85" i="4"/>
  <c r="G36" i="4"/>
  <c r="G37" i="4"/>
  <c r="G38" i="4"/>
  <c r="G83" i="4"/>
  <c r="G41" i="4"/>
  <c r="G79" i="4"/>
  <c r="G80" i="4"/>
  <c r="G42" i="4"/>
  <c r="G39"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81" i="4"/>
  <c r="G82" i="4"/>
  <c r="G84" i="4"/>
  <c r="AS84" i="4"/>
  <c r="AQ84" i="4"/>
  <c r="AO84" i="4"/>
  <c r="AB84" i="4"/>
  <c r="AS82" i="4"/>
  <c r="AQ82" i="4"/>
  <c r="AO82" i="4"/>
  <c r="AB82" i="4"/>
  <c r="EZ2" i="2"/>
  <c r="EZ3" i="2"/>
  <c r="EZ4" i="2"/>
  <c r="EZ5" i="2"/>
  <c r="EZ6" i="2"/>
  <c r="EZ7" i="2"/>
  <c r="EZ8" i="2"/>
  <c r="EZ9" i="2"/>
  <c r="EZ10" i="2"/>
  <c r="EZ11" i="2"/>
  <c r="EZ12" i="2"/>
  <c r="EZ13" i="2"/>
  <c r="EZ14" i="2"/>
  <c r="EZ15" i="2"/>
  <c r="EZ16" i="2"/>
  <c r="EZ17" i="2"/>
  <c r="EZ18" i="2"/>
  <c r="EZ19" i="2"/>
  <c r="EZ20" i="2"/>
  <c r="EZ21" i="2"/>
  <c r="EZ22" i="2"/>
  <c r="EZ23" i="2"/>
  <c r="EZ24" i="2"/>
  <c r="EZ25" i="2"/>
  <c r="EZ26" i="2"/>
  <c r="EZ28" i="2"/>
  <c r="EZ29" i="2"/>
  <c r="EZ30" i="2"/>
  <c r="EZ31" i="2"/>
  <c r="EZ32" i="2"/>
  <c r="EZ33" i="2"/>
  <c r="EZ34" i="2"/>
  <c r="EZ35" i="2"/>
  <c r="EZ88" i="2"/>
  <c r="EZ89" i="2"/>
  <c r="EZ85" i="2"/>
  <c r="EZ86" i="2"/>
  <c r="EZ36" i="2"/>
  <c r="EZ37" i="2"/>
  <c r="EZ38" i="2"/>
  <c r="EZ83" i="2"/>
  <c r="EZ41" i="2"/>
  <c r="EZ79" i="2"/>
  <c r="EZ80" i="2"/>
  <c r="EZ42" i="2"/>
  <c r="EZ39" i="2"/>
  <c r="EZ43" i="2"/>
  <c r="EZ44" i="2"/>
  <c r="EZ45" i="2"/>
  <c r="EZ46" i="2"/>
  <c r="EZ47" i="2"/>
  <c r="EZ48" i="2"/>
  <c r="EZ49" i="2"/>
  <c r="EZ90" i="2"/>
  <c r="EZ50" i="2"/>
  <c r="EZ51" i="2"/>
  <c r="EZ52" i="2"/>
  <c r="EZ53" i="2"/>
  <c r="EZ54" i="2"/>
  <c r="EZ55" i="2"/>
  <c r="EZ56" i="2"/>
  <c r="EZ57" i="2"/>
  <c r="EZ58" i="2"/>
  <c r="EZ59" i="2"/>
  <c r="EZ60" i="2"/>
  <c r="EZ61" i="2"/>
  <c r="EZ62" i="2"/>
  <c r="EZ63" i="2"/>
  <c r="EZ64" i="2"/>
  <c r="EZ65" i="2"/>
  <c r="EZ66" i="2"/>
  <c r="EZ67" i="2"/>
  <c r="EZ68" i="2"/>
  <c r="EZ69" i="2"/>
  <c r="EZ70" i="2"/>
  <c r="EZ71" i="2"/>
  <c r="EZ72" i="2"/>
  <c r="EZ73" i="2"/>
  <c r="EZ74" i="2"/>
  <c r="EZ75" i="2"/>
  <c r="EZ76" i="2"/>
  <c r="EZ77" i="2"/>
  <c r="EZ81" i="2"/>
  <c r="EZ82" i="2"/>
  <c r="EZ84" i="2"/>
  <c r="EY2" i="2"/>
  <c r="EY3" i="2"/>
  <c r="EY4" i="2"/>
  <c r="EY5" i="2"/>
  <c r="EY6" i="2"/>
  <c r="EY7" i="2"/>
  <c r="EY8" i="2"/>
  <c r="EY9" i="2"/>
  <c r="EY10" i="2"/>
  <c r="EY11" i="2"/>
  <c r="EY12" i="2"/>
  <c r="EY13" i="2"/>
  <c r="EY14" i="2"/>
  <c r="EY15" i="2"/>
  <c r="EY16" i="2"/>
  <c r="EY17" i="2"/>
  <c r="EY18" i="2"/>
  <c r="EY19" i="2"/>
  <c r="EY20" i="2"/>
  <c r="EY21" i="2"/>
  <c r="EY22" i="2"/>
  <c r="EY23" i="2"/>
  <c r="EY24" i="2"/>
  <c r="EY25" i="2"/>
  <c r="EY26" i="2"/>
  <c r="EY28" i="2"/>
  <c r="EY29" i="2"/>
  <c r="EY30" i="2"/>
  <c r="EY31" i="2"/>
  <c r="EY32" i="2"/>
  <c r="EY33" i="2"/>
  <c r="EY34" i="2"/>
  <c r="EY35" i="2"/>
  <c r="EY88" i="2"/>
  <c r="EY89" i="2"/>
  <c r="EY85" i="2"/>
  <c r="EY86" i="2"/>
  <c r="EY36" i="2"/>
  <c r="EY37" i="2"/>
  <c r="EY38" i="2"/>
  <c r="EY83" i="2"/>
  <c r="EY41" i="2"/>
  <c r="EY79" i="2"/>
  <c r="EY80" i="2"/>
  <c r="EY42" i="2"/>
  <c r="EY39" i="2"/>
  <c r="EY43" i="2"/>
  <c r="EY44" i="2"/>
  <c r="EY45" i="2"/>
  <c r="EY46" i="2"/>
  <c r="EY47" i="2"/>
  <c r="EY48" i="2"/>
  <c r="EY49" i="2"/>
  <c r="EY90" i="2"/>
  <c r="EY50" i="2"/>
  <c r="EY51" i="2"/>
  <c r="EY52" i="2"/>
  <c r="EY53" i="2"/>
  <c r="EY54" i="2"/>
  <c r="EY55" i="2"/>
  <c r="EY56" i="2"/>
  <c r="EY57" i="2"/>
  <c r="EY58" i="2"/>
  <c r="EY59" i="2"/>
  <c r="EY60" i="2"/>
  <c r="EY61" i="2"/>
  <c r="EY62" i="2"/>
  <c r="EY63" i="2"/>
  <c r="EY64" i="2"/>
  <c r="EY65" i="2"/>
  <c r="EY66" i="2"/>
  <c r="EY67" i="2"/>
  <c r="EY68" i="2"/>
  <c r="EY69" i="2"/>
  <c r="EY70" i="2"/>
  <c r="EY71" i="2"/>
  <c r="EY72" i="2"/>
  <c r="EY73" i="2"/>
  <c r="EY74" i="2"/>
  <c r="EY75" i="2"/>
  <c r="EY76" i="2"/>
  <c r="EY77" i="2"/>
  <c r="EY81" i="2"/>
  <c r="EY82" i="2"/>
  <c r="EY84" i="2"/>
  <c r="EX2" i="2"/>
  <c r="EX3" i="2"/>
  <c r="EX4" i="2"/>
  <c r="EX5" i="2"/>
  <c r="EX6" i="2"/>
  <c r="EX7" i="2"/>
  <c r="EX8" i="2"/>
  <c r="EX9" i="2"/>
  <c r="EX10" i="2"/>
  <c r="EX11" i="2"/>
  <c r="EX12" i="2"/>
  <c r="EX13" i="2"/>
  <c r="EX14" i="2"/>
  <c r="EX15" i="2"/>
  <c r="EX16" i="2"/>
  <c r="EX17" i="2"/>
  <c r="EX18" i="2"/>
  <c r="EX19" i="2"/>
  <c r="EX20" i="2"/>
  <c r="EX21" i="2"/>
  <c r="EX22" i="2"/>
  <c r="EX23" i="2"/>
  <c r="EX24" i="2"/>
  <c r="EX25" i="2"/>
  <c r="EX26" i="2"/>
  <c r="EX28" i="2"/>
  <c r="EX29" i="2"/>
  <c r="EX30" i="2"/>
  <c r="EX31" i="2"/>
  <c r="EX32" i="2"/>
  <c r="EX33" i="2"/>
  <c r="EX34" i="2"/>
  <c r="EX35" i="2"/>
  <c r="EX88" i="2"/>
  <c r="EX89" i="2"/>
  <c r="EX85" i="2"/>
  <c r="EX86" i="2"/>
  <c r="EX36" i="2"/>
  <c r="EX37" i="2"/>
  <c r="EX38" i="2"/>
  <c r="EX83" i="2"/>
  <c r="EX41" i="2"/>
  <c r="EX79" i="2"/>
  <c r="EX80" i="2"/>
  <c r="EX42" i="2"/>
  <c r="EX39" i="2"/>
  <c r="EX43" i="2"/>
  <c r="EX44" i="2"/>
  <c r="EX45" i="2"/>
  <c r="EX46" i="2"/>
  <c r="EX47" i="2"/>
  <c r="EX48" i="2"/>
  <c r="EX49" i="2"/>
  <c r="EX90" i="2"/>
  <c r="EX50" i="2"/>
  <c r="EX51" i="2"/>
  <c r="EX52" i="2"/>
  <c r="EX53" i="2"/>
  <c r="EX54" i="2"/>
  <c r="EX55" i="2"/>
  <c r="EX56" i="2"/>
  <c r="EX57" i="2"/>
  <c r="EX58" i="2"/>
  <c r="EX59" i="2"/>
  <c r="EX60" i="2"/>
  <c r="EX61" i="2"/>
  <c r="EX62" i="2"/>
  <c r="EX63" i="2"/>
  <c r="EX64" i="2"/>
  <c r="EX65" i="2"/>
  <c r="EX66" i="2"/>
  <c r="EX67" i="2"/>
  <c r="EX68" i="2"/>
  <c r="EX69" i="2"/>
  <c r="EX70" i="2"/>
  <c r="EX71" i="2"/>
  <c r="EX72" i="2"/>
  <c r="EX73" i="2"/>
  <c r="EX74" i="2"/>
  <c r="EX75" i="2"/>
  <c r="EX76" i="2"/>
  <c r="EX77" i="2"/>
  <c r="EX81" i="2"/>
  <c r="EX82" i="2"/>
  <c r="EV2" i="2"/>
  <c r="EV3" i="2"/>
  <c r="EV4" i="2"/>
  <c r="EV5" i="2"/>
  <c r="EV6" i="2"/>
  <c r="EV7" i="2"/>
  <c r="EV8" i="2"/>
  <c r="EV9" i="2"/>
  <c r="EV10" i="2"/>
  <c r="EV11" i="2"/>
  <c r="EV12" i="2"/>
  <c r="EV13" i="2"/>
  <c r="EV14" i="2"/>
  <c r="EV15" i="2"/>
  <c r="EV16" i="2"/>
  <c r="EV17" i="2"/>
  <c r="EV18" i="2"/>
  <c r="EV19" i="2"/>
  <c r="EV20" i="2"/>
  <c r="EV21" i="2"/>
  <c r="EV22" i="2"/>
  <c r="EV23" i="2"/>
  <c r="EV24" i="2"/>
  <c r="EV25" i="2"/>
  <c r="EV26" i="2"/>
  <c r="EV28" i="2"/>
  <c r="EV29" i="2"/>
  <c r="EV30" i="2"/>
  <c r="EV31" i="2"/>
  <c r="EV32" i="2"/>
  <c r="EV33" i="2"/>
  <c r="EV34" i="2"/>
  <c r="EV35" i="2"/>
  <c r="EV88" i="2"/>
  <c r="EV89" i="2"/>
  <c r="EV85" i="2"/>
  <c r="EV86" i="2"/>
  <c r="EV36" i="2"/>
  <c r="EV37" i="2"/>
  <c r="EV38" i="2"/>
  <c r="EV83" i="2"/>
  <c r="EV41" i="2"/>
  <c r="EV79" i="2"/>
  <c r="EV80" i="2"/>
  <c r="EV42" i="2"/>
  <c r="EV39" i="2"/>
  <c r="EV43" i="2"/>
  <c r="EV44" i="2"/>
  <c r="EV45" i="2"/>
  <c r="EV46" i="2"/>
  <c r="EV47" i="2"/>
  <c r="EV48" i="2"/>
  <c r="EV49" i="2"/>
  <c r="EV90" i="2"/>
  <c r="EV50" i="2"/>
  <c r="EV51" i="2"/>
  <c r="EV52" i="2"/>
  <c r="EV53" i="2"/>
  <c r="EV54" i="2"/>
  <c r="EV55" i="2"/>
  <c r="EV56" i="2"/>
  <c r="EV57" i="2"/>
  <c r="EV58" i="2"/>
  <c r="EV59" i="2"/>
  <c r="EV60" i="2"/>
  <c r="EV61" i="2"/>
  <c r="EV62" i="2"/>
  <c r="EV63" i="2"/>
  <c r="EV64" i="2"/>
  <c r="EV65" i="2"/>
  <c r="EV66" i="2"/>
  <c r="EV67" i="2"/>
  <c r="EV68" i="2"/>
  <c r="EV69" i="2"/>
  <c r="EV70" i="2"/>
  <c r="EV71" i="2"/>
  <c r="EV72" i="2"/>
  <c r="EV73" i="2"/>
  <c r="EV74" i="2"/>
  <c r="EV75" i="2"/>
  <c r="EV76" i="2"/>
  <c r="EV77" i="2"/>
  <c r="EV81" i="2"/>
  <c r="EV82" i="2"/>
  <c r="EV84" i="2"/>
  <c r="EW2" i="2"/>
  <c r="EW3" i="2"/>
  <c r="EW4" i="2"/>
  <c r="EW5" i="2"/>
  <c r="EW6" i="2"/>
  <c r="EW7" i="2"/>
  <c r="EW8" i="2"/>
  <c r="EW9" i="2"/>
  <c r="EW10" i="2"/>
  <c r="EW11" i="2"/>
  <c r="EW12" i="2"/>
  <c r="EW13" i="2"/>
  <c r="EW14" i="2"/>
  <c r="EW15" i="2"/>
  <c r="EW16" i="2"/>
  <c r="EW17" i="2"/>
  <c r="EW18" i="2"/>
  <c r="EW19" i="2"/>
  <c r="EW20" i="2"/>
  <c r="EW21" i="2"/>
  <c r="EW22" i="2"/>
  <c r="EW23" i="2"/>
  <c r="EW24" i="2"/>
  <c r="EW25" i="2"/>
  <c r="EW26" i="2"/>
  <c r="EW28" i="2"/>
  <c r="EW29" i="2"/>
  <c r="EW30" i="2"/>
  <c r="EW31" i="2"/>
  <c r="EW32" i="2"/>
  <c r="EW33" i="2"/>
  <c r="EW34" i="2"/>
  <c r="EW35" i="2"/>
  <c r="EW88" i="2"/>
  <c r="EW89" i="2"/>
  <c r="EW85" i="2"/>
  <c r="EW86" i="2"/>
  <c r="EW36" i="2"/>
  <c r="EW37" i="2"/>
  <c r="EW38" i="2"/>
  <c r="EW83" i="2"/>
  <c r="EW41" i="2"/>
  <c r="EW79" i="2"/>
  <c r="EW80" i="2"/>
  <c r="EW42" i="2"/>
  <c r="EW39" i="2"/>
  <c r="EW43" i="2"/>
  <c r="EW44" i="2"/>
  <c r="EW45" i="2"/>
  <c r="EW46" i="2"/>
  <c r="EW47" i="2"/>
  <c r="EW48" i="2"/>
  <c r="EW49" i="2"/>
  <c r="EW90" i="2"/>
  <c r="EW50" i="2"/>
  <c r="EW51" i="2"/>
  <c r="EW52" i="2"/>
  <c r="EW53" i="2"/>
  <c r="EW54" i="2"/>
  <c r="EW55" i="2"/>
  <c r="EW56" i="2"/>
  <c r="EW57" i="2"/>
  <c r="EW58" i="2"/>
  <c r="EW59" i="2"/>
  <c r="EW60" i="2"/>
  <c r="EW61" i="2"/>
  <c r="EW62" i="2"/>
  <c r="EW63" i="2"/>
  <c r="EW64" i="2"/>
  <c r="EW65" i="2"/>
  <c r="EW66" i="2"/>
  <c r="EW67" i="2"/>
  <c r="EW68" i="2"/>
  <c r="EW69" i="2"/>
  <c r="EW70" i="2"/>
  <c r="EW71" i="2"/>
  <c r="EW72" i="2"/>
  <c r="EW73" i="2"/>
  <c r="EW74" i="2"/>
  <c r="EW75" i="2"/>
  <c r="EW76" i="2"/>
  <c r="EW77" i="2"/>
  <c r="EW81" i="2"/>
  <c r="EW82" i="2"/>
  <c r="EW84" i="2"/>
  <c r="EU2" i="2"/>
  <c r="EU3" i="2"/>
  <c r="EU4" i="2"/>
  <c r="EU5" i="2"/>
  <c r="EU6" i="2"/>
  <c r="EU7" i="2"/>
  <c r="EU8" i="2"/>
  <c r="EU9" i="2"/>
  <c r="EU10" i="2"/>
  <c r="EU11" i="2"/>
  <c r="EU12" i="2"/>
  <c r="EU13" i="2"/>
  <c r="EU14" i="2"/>
  <c r="EU15" i="2"/>
  <c r="EU16" i="2"/>
  <c r="EU17" i="2"/>
  <c r="EU18" i="2"/>
  <c r="EU19" i="2"/>
  <c r="EU20" i="2"/>
  <c r="EU21" i="2"/>
  <c r="EU22" i="2"/>
  <c r="EU23" i="2"/>
  <c r="EU24" i="2"/>
  <c r="EU25" i="2"/>
  <c r="EU26" i="2"/>
  <c r="EU28" i="2"/>
  <c r="EU29" i="2"/>
  <c r="EU30" i="2"/>
  <c r="EU31" i="2"/>
  <c r="EU32" i="2"/>
  <c r="EU33" i="2"/>
  <c r="EU34" i="2"/>
  <c r="EU35" i="2"/>
  <c r="EU88" i="2"/>
  <c r="EU89" i="2"/>
  <c r="EU85" i="2"/>
  <c r="EU86" i="2"/>
  <c r="EU36" i="2"/>
  <c r="EU37" i="2"/>
  <c r="EU38" i="2"/>
  <c r="EU83" i="2"/>
  <c r="EU41" i="2"/>
  <c r="EU79" i="2"/>
  <c r="EU80" i="2"/>
  <c r="EU42" i="2"/>
  <c r="EU39" i="2"/>
  <c r="EU43" i="2"/>
  <c r="EU44" i="2"/>
  <c r="EU45" i="2"/>
  <c r="EU46" i="2"/>
  <c r="EU47" i="2"/>
  <c r="EU48" i="2"/>
  <c r="EU49" i="2"/>
  <c r="EU90" i="2"/>
  <c r="EU50" i="2"/>
  <c r="EU51" i="2"/>
  <c r="EU52" i="2"/>
  <c r="EU53" i="2"/>
  <c r="EU54" i="2"/>
  <c r="EU55" i="2"/>
  <c r="EU56" i="2"/>
  <c r="EU57" i="2"/>
  <c r="EU58" i="2"/>
  <c r="EU59" i="2"/>
  <c r="EU60" i="2"/>
  <c r="EU61" i="2"/>
  <c r="EU62" i="2"/>
  <c r="EU63" i="2"/>
  <c r="EU64" i="2"/>
  <c r="EU65" i="2"/>
  <c r="EU66" i="2"/>
  <c r="EU67" i="2"/>
  <c r="EU68" i="2"/>
  <c r="EU69" i="2"/>
  <c r="EU70" i="2"/>
  <c r="EU71" i="2"/>
  <c r="EU72" i="2"/>
  <c r="EU73" i="2"/>
  <c r="EU74" i="2"/>
  <c r="EU75" i="2"/>
  <c r="EU76" i="2"/>
  <c r="EU77" i="2"/>
  <c r="EU81" i="2"/>
  <c r="EU82" i="2"/>
  <c r="EU84" i="2"/>
  <c r="EG2" i="2"/>
  <c r="EG3" i="2"/>
  <c r="EG4" i="2"/>
  <c r="EG5" i="2"/>
  <c r="EG6" i="2"/>
  <c r="EG7" i="2"/>
  <c r="EG8" i="2"/>
  <c r="EG9" i="2"/>
  <c r="EG10" i="2"/>
  <c r="EG11" i="2"/>
  <c r="EG12" i="2"/>
  <c r="EG13" i="2"/>
  <c r="EG14" i="2"/>
  <c r="EG15" i="2"/>
  <c r="EG16" i="2"/>
  <c r="EG17" i="2"/>
  <c r="EG18" i="2"/>
  <c r="EG19" i="2"/>
  <c r="EG20" i="2"/>
  <c r="EG21" i="2"/>
  <c r="EG22" i="2"/>
  <c r="EG23" i="2"/>
  <c r="EG24" i="2"/>
  <c r="EG25" i="2"/>
  <c r="EG26" i="2"/>
  <c r="EG28" i="2"/>
  <c r="EG29" i="2"/>
  <c r="EG30" i="2"/>
  <c r="EG31" i="2"/>
  <c r="EG32" i="2"/>
  <c r="EG33" i="2"/>
  <c r="EG34" i="2"/>
  <c r="EG35" i="2"/>
  <c r="EG88" i="2"/>
  <c r="EG89" i="2"/>
  <c r="EG85" i="2"/>
  <c r="EG86" i="2"/>
  <c r="EG36" i="2"/>
  <c r="EG37" i="2"/>
  <c r="EG38" i="2"/>
  <c r="EG83" i="2"/>
  <c r="EG41" i="2"/>
  <c r="EG79" i="2"/>
  <c r="EG80" i="2"/>
  <c r="EG42" i="2"/>
  <c r="EG39" i="2"/>
  <c r="EG43" i="2"/>
  <c r="EG44" i="2"/>
  <c r="EG45" i="2"/>
  <c r="EG46" i="2"/>
  <c r="EG47" i="2"/>
  <c r="EG48" i="2"/>
  <c r="EG49" i="2"/>
  <c r="EG90" i="2"/>
  <c r="EG50" i="2"/>
  <c r="EG51" i="2"/>
  <c r="EG52" i="2"/>
  <c r="EG53" i="2"/>
  <c r="EG54" i="2"/>
  <c r="EG55" i="2"/>
  <c r="EG56" i="2"/>
  <c r="EG57" i="2"/>
  <c r="EG58" i="2"/>
  <c r="EG59" i="2"/>
  <c r="EG60" i="2"/>
  <c r="EG61" i="2"/>
  <c r="EG62" i="2"/>
  <c r="EG63" i="2"/>
  <c r="EG64" i="2"/>
  <c r="EG65" i="2"/>
  <c r="EG66" i="2"/>
  <c r="EG67" i="2"/>
  <c r="EG68" i="2"/>
  <c r="EG69" i="2"/>
  <c r="EG70" i="2"/>
  <c r="EG71" i="2"/>
  <c r="EG72" i="2"/>
  <c r="EG73" i="2"/>
  <c r="EG74" i="2"/>
  <c r="EG75" i="2"/>
  <c r="EG76" i="2"/>
  <c r="EG77" i="2"/>
  <c r="EG81" i="2"/>
  <c r="EG82" i="2"/>
  <c r="EG84" i="2"/>
  <c r="EF2" i="2"/>
  <c r="EF3" i="2"/>
  <c r="EF4" i="2"/>
  <c r="EF5" i="2"/>
  <c r="EF6" i="2"/>
  <c r="EF7" i="2"/>
  <c r="EF8" i="2"/>
  <c r="EF9" i="2"/>
  <c r="EF10" i="2"/>
  <c r="EF11" i="2"/>
  <c r="EF12" i="2"/>
  <c r="EF13" i="2"/>
  <c r="EF14" i="2"/>
  <c r="EF15" i="2"/>
  <c r="EF16" i="2"/>
  <c r="EF17" i="2"/>
  <c r="EF18" i="2"/>
  <c r="EF19" i="2"/>
  <c r="EF20" i="2"/>
  <c r="EF21" i="2"/>
  <c r="EF22" i="2"/>
  <c r="EF23" i="2"/>
  <c r="EF24" i="2"/>
  <c r="EF25" i="2"/>
  <c r="EF26" i="2"/>
  <c r="EF28" i="2"/>
  <c r="EF29" i="2"/>
  <c r="EF30" i="2"/>
  <c r="EF31" i="2"/>
  <c r="EF32" i="2"/>
  <c r="EF33" i="2"/>
  <c r="EF34" i="2"/>
  <c r="EF35" i="2"/>
  <c r="EF88" i="2"/>
  <c r="EF89" i="2"/>
  <c r="EF85" i="2"/>
  <c r="EF86" i="2"/>
  <c r="EF36" i="2"/>
  <c r="EF37" i="2"/>
  <c r="EF38" i="2"/>
  <c r="EF83" i="2"/>
  <c r="EF41" i="2"/>
  <c r="EF79" i="2"/>
  <c r="EF80" i="2"/>
  <c r="EF42" i="2"/>
  <c r="EF39" i="2"/>
  <c r="EF43" i="2"/>
  <c r="EF44" i="2"/>
  <c r="EF45" i="2"/>
  <c r="EF46" i="2"/>
  <c r="EF47" i="2"/>
  <c r="EF48" i="2"/>
  <c r="EF49" i="2"/>
  <c r="EF90" i="2"/>
  <c r="EF50" i="2"/>
  <c r="EF51" i="2"/>
  <c r="EF52" i="2"/>
  <c r="EF53" i="2"/>
  <c r="EF54" i="2"/>
  <c r="EF55" i="2"/>
  <c r="EF56" i="2"/>
  <c r="EF57" i="2"/>
  <c r="EF58" i="2"/>
  <c r="EF59" i="2"/>
  <c r="EF60" i="2"/>
  <c r="EF61" i="2"/>
  <c r="EF62" i="2"/>
  <c r="EF63" i="2"/>
  <c r="EF64" i="2"/>
  <c r="EF65" i="2"/>
  <c r="EF66" i="2"/>
  <c r="EF67" i="2"/>
  <c r="EF68" i="2"/>
  <c r="EF69" i="2"/>
  <c r="EF70" i="2"/>
  <c r="EF71" i="2"/>
  <c r="EF72" i="2"/>
  <c r="EF73" i="2"/>
  <c r="EF74" i="2"/>
  <c r="EF75" i="2"/>
  <c r="EF76" i="2"/>
  <c r="EF77" i="2"/>
  <c r="EF81" i="2"/>
  <c r="EF82" i="2"/>
  <c r="EF84" i="2"/>
  <c r="EE2" i="2"/>
  <c r="EE3" i="2"/>
  <c r="EE4" i="2"/>
  <c r="EE5" i="2"/>
  <c r="EE6" i="2"/>
  <c r="EE7" i="2"/>
  <c r="EE8" i="2"/>
  <c r="EE9" i="2"/>
  <c r="EE10" i="2"/>
  <c r="EE11" i="2"/>
  <c r="EE12" i="2"/>
  <c r="EE13" i="2"/>
  <c r="EE14" i="2"/>
  <c r="EE15" i="2"/>
  <c r="EE16" i="2"/>
  <c r="EE17" i="2"/>
  <c r="EE18" i="2"/>
  <c r="EE19" i="2"/>
  <c r="EE20" i="2"/>
  <c r="EE21" i="2"/>
  <c r="EE22" i="2"/>
  <c r="EE23" i="2"/>
  <c r="EE24" i="2"/>
  <c r="EE25" i="2"/>
  <c r="EE26" i="2"/>
  <c r="EE28" i="2"/>
  <c r="EE29" i="2"/>
  <c r="EE30" i="2"/>
  <c r="EE31" i="2"/>
  <c r="EE32" i="2"/>
  <c r="EE33" i="2"/>
  <c r="EE34" i="2"/>
  <c r="EE35" i="2"/>
  <c r="EE88" i="2"/>
  <c r="EE89" i="2"/>
  <c r="EE85" i="2"/>
  <c r="EE86" i="2"/>
  <c r="EE36" i="2"/>
  <c r="EE37" i="2"/>
  <c r="EE38" i="2"/>
  <c r="EE83" i="2"/>
  <c r="EE41" i="2"/>
  <c r="EE79" i="2"/>
  <c r="EE80" i="2"/>
  <c r="EE42" i="2"/>
  <c r="EE39" i="2"/>
  <c r="EE43" i="2"/>
  <c r="EE44" i="2"/>
  <c r="EE45" i="2"/>
  <c r="EE46" i="2"/>
  <c r="EE47" i="2"/>
  <c r="EE48" i="2"/>
  <c r="EE49" i="2"/>
  <c r="EE90" i="2"/>
  <c r="EE50" i="2"/>
  <c r="EE51" i="2"/>
  <c r="EE52" i="2"/>
  <c r="EE53" i="2"/>
  <c r="EE54" i="2"/>
  <c r="EE55" i="2"/>
  <c r="EE56" i="2"/>
  <c r="EE57" i="2"/>
  <c r="EE58" i="2"/>
  <c r="EE59" i="2"/>
  <c r="EE60" i="2"/>
  <c r="EE61" i="2"/>
  <c r="EE62" i="2"/>
  <c r="EE63" i="2"/>
  <c r="EE64" i="2"/>
  <c r="EE65" i="2"/>
  <c r="EE66" i="2"/>
  <c r="EE67" i="2"/>
  <c r="EE68" i="2"/>
  <c r="EE69" i="2"/>
  <c r="EE70" i="2"/>
  <c r="EE71" i="2"/>
  <c r="EE72" i="2"/>
  <c r="EE73" i="2"/>
  <c r="EE74" i="2"/>
  <c r="EE75" i="2"/>
  <c r="EE76" i="2"/>
  <c r="EE77" i="2"/>
  <c r="EE81" i="2"/>
  <c r="EE82" i="2"/>
  <c r="EE84" i="2"/>
  <c r="ED2" i="2"/>
  <c r="ED3" i="2"/>
  <c r="ED4" i="2"/>
  <c r="ED5" i="2"/>
  <c r="ED6" i="2"/>
  <c r="ED7" i="2"/>
  <c r="ED8" i="2"/>
  <c r="ED9" i="2"/>
  <c r="ED10" i="2"/>
  <c r="ED11" i="2"/>
  <c r="ED12" i="2"/>
  <c r="ED13" i="2"/>
  <c r="ED14" i="2"/>
  <c r="ED15" i="2"/>
  <c r="ED16" i="2"/>
  <c r="ED17" i="2"/>
  <c r="ED18" i="2"/>
  <c r="ED19" i="2"/>
  <c r="ED20" i="2"/>
  <c r="ED21" i="2"/>
  <c r="ED22" i="2"/>
  <c r="ED23" i="2"/>
  <c r="ED24" i="2"/>
  <c r="ED25" i="2"/>
  <c r="ED26" i="2"/>
  <c r="ED28" i="2"/>
  <c r="ED29" i="2"/>
  <c r="ED30" i="2"/>
  <c r="ED31" i="2"/>
  <c r="ED32" i="2"/>
  <c r="ED33" i="2"/>
  <c r="ED34" i="2"/>
  <c r="ED35" i="2"/>
  <c r="ED88" i="2"/>
  <c r="ED89" i="2"/>
  <c r="ED85" i="2"/>
  <c r="ED86" i="2"/>
  <c r="ED36" i="2"/>
  <c r="ED37" i="2"/>
  <c r="ED38" i="2"/>
  <c r="ED83" i="2"/>
  <c r="ED41" i="2"/>
  <c r="ED79" i="2"/>
  <c r="ED80" i="2"/>
  <c r="ED42" i="2"/>
  <c r="ED39" i="2"/>
  <c r="ED43" i="2"/>
  <c r="ED44" i="2"/>
  <c r="ED45" i="2"/>
  <c r="ED46" i="2"/>
  <c r="ED47" i="2"/>
  <c r="ED48" i="2"/>
  <c r="ED49" i="2"/>
  <c r="ED90" i="2"/>
  <c r="ED50" i="2"/>
  <c r="ED51" i="2"/>
  <c r="ED52" i="2"/>
  <c r="ED53" i="2"/>
  <c r="ED54" i="2"/>
  <c r="ED55" i="2"/>
  <c r="ED56" i="2"/>
  <c r="ED57" i="2"/>
  <c r="ED58" i="2"/>
  <c r="ED59" i="2"/>
  <c r="ED60" i="2"/>
  <c r="ED61" i="2"/>
  <c r="ED62" i="2"/>
  <c r="ED63" i="2"/>
  <c r="ED64" i="2"/>
  <c r="ED65" i="2"/>
  <c r="ED66" i="2"/>
  <c r="ED67" i="2"/>
  <c r="ED68" i="2"/>
  <c r="ED69" i="2"/>
  <c r="ED70" i="2"/>
  <c r="ED71" i="2"/>
  <c r="ED72" i="2"/>
  <c r="ED73" i="2"/>
  <c r="ED74" i="2"/>
  <c r="ED75" i="2"/>
  <c r="ED76" i="2"/>
  <c r="ED77" i="2"/>
  <c r="ED81" i="2"/>
  <c r="ED82" i="2"/>
  <c r="ED84" i="2"/>
  <c r="DT2" i="2"/>
  <c r="DT3" i="2"/>
  <c r="DT4" i="2"/>
  <c r="DT5" i="2"/>
  <c r="DT6" i="2"/>
  <c r="DT7" i="2"/>
  <c r="DT8" i="2"/>
  <c r="DT9" i="2"/>
  <c r="DT10" i="2"/>
  <c r="DT11" i="2"/>
  <c r="DT12" i="2"/>
  <c r="DT13" i="2"/>
  <c r="DT14" i="2"/>
  <c r="DT15" i="2"/>
  <c r="DT16" i="2"/>
  <c r="DT17" i="2"/>
  <c r="DT18" i="2"/>
  <c r="DT19" i="2"/>
  <c r="DT20" i="2"/>
  <c r="DT21" i="2"/>
  <c r="DT22" i="2"/>
  <c r="DT23" i="2"/>
  <c r="DT24" i="2"/>
  <c r="DT25" i="2"/>
  <c r="DT26" i="2"/>
  <c r="DT28" i="2"/>
  <c r="DT29" i="2"/>
  <c r="DT30" i="2"/>
  <c r="DT31" i="2"/>
  <c r="DT32" i="2"/>
  <c r="DT33" i="2"/>
  <c r="DT34" i="2"/>
  <c r="DT35" i="2"/>
  <c r="DT85" i="2"/>
  <c r="DT86" i="2"/>
  <c r="DT36" i="2"/>
  <c r="DT37" i="2"/>
  <c r="DT38" i="2"/>
  <c r="DT83" i="2"/>
  <c r="DT41" i="2"/>
  <c r="DT79" i="2"/>
  <c r="DT80" i="2"/>
  <c r="DT42" i="2"/>
  <c r="DT39" i="2"/>
  <c r="DT43" i="2"/>
  <c r="DT44" i="2"/>
  <c r="DT45" i="2"/>
  <c r="DT46" i="2"/>
  <c r="DT47" i="2"/>
  <c r="DT48" i="2"/>
  <c r="DT49" i="2"/>
  <c r="DT50" i="2"/>
  <c r="DT51" i="2"/>
  <c r="DT52" i="2"/>
  <c r="DT53" i="2"/>
  <c r="DT54" i="2"/>
  <c r="DT55" i="2"/>
  <c r="DT56" i="2"/>
  <c r="DT57" i="2"/>
  <c r="DT58" i="2"/>
  <c r="DT59" i="2"/>
  <c r="DT60" i="2"/>
  <c r="DT61" i="2"/>
  <c r="DT62" i="2"/>
  <c r="DT63" i="2"/>
  <c r="DT64" i="2"/>
  <c r="DT65" i="2"/>
  <c r="DT66" i="2"/>
  <c r="DT67" i="2"/>
  <c r="DT68" i="2"/>
  <c r="DT69" i="2"/>
  <c r="DT70" i="2"/>
  <c r="DT71" i="2"/>
  <c r="DT72" i="2"/>
  <c r="DT73" i="2"/>
  <c r="DT74" i="2"/>
  <c r="DT75" i="2"/>
  <c r="DT76" i="2"/>
  <c r="DT77" i="2"/>
  <c r="DT81" i="2"/>
  <c r="DT82" i="2"/>
  <c r="DT84" i="2"/>
  <c r="DS2" i="2"/>
  <c r="DS3" i="2"/>
  <c r="DS4" i="2"/>
  <c r="DS5" i="2"/>
  <c r="DS6" i="2"/>
  <c r="DS7" i="2"/>
  <c r="DS8" i="2"/>
  <c r="DS9" i="2"/>
  <c r="DS10" i="2"/>
  <c r="DS11" i="2"/>
  <c r="DS12" i="2"/>
  <c r="DS13" i="2"/>
  <c r="DS14" i="2"/>
  <c r="DS15" i="2"/>
  <c r="DS16" i="2"/>
  <c r="DS17" i="2"/>
  <c r="DS18" i="2"/>
  <c r="DS19" i="2"/>
  <c r="DS20" i="2"/>
  <c r="DS21" i="2"/>
  <c r="DS22" i="2"/>
  <c r="DS23" i="2"/>
  <c r="DS24" i="2"/>
  <c r="DS25" i="2"/>
  <c r="DS26" i="2"/>
  <c r="DS28" i="2"/>
  <c r="DS29" i="2"/>
  <c r="DS30" i="2"/>
  <c r="DS31" i="2"/>
  <c r="DS32" i="2"/>
  <c r="DS33" i="2"/>
  <c r="DS34" i="2"/>
  <c r="DS35" i="2"/>
  <c r="DS85" i="2"/>
  <c r="DS86" i="2"/>
  <c r="DS36" i="2"/>
  <c r="DS37" i="2"/>
  <c r="DS38" i="2"/>
  <c r="DS83" i="2"/>
  <c r="DS41" i="2"/>
  <c r="DS79" i="2"/>
  <c r="DS80" i="2"/>
  <c r="DS42" i="2"/>
  <c r="DS39" i="2"/>
  <c r="DS43" i="2"/>
  <c r="DS44" i="2"/>
  <c r="DS45" i="2"/>
  <c r="DS46" i="2"/>
  <c r="DS47" i="2"/>
  <c r="DS48" i="2"/>
  <c r="DS49" i="2"/>
  <c r="DS50" i="2"/>
  <c r="DS51" i="2"/>
  <c r="DS52" i="2"/>
  <c r="DS53" i="2"/>
  <c r="DS54" i="2"/>
  <c r="DS55" i="2"/>
  <c r="DS56" i="2"/>
  <c r="DS57" i="2"/>
  <c r="DS58" i="2"/>
  <c r="DS59" i="2"/>
  <c r="DS60" i="2"/>
  <c r="DS61" i="2"/>
  <c r="DS62" i="2"/>
  <c r="DS63" i="2"/>
  <c r="DS64" i="2"/>
  <c r="DS65" i="2"/>
  <c r="DS66" i="2"/>
  <c r="DS67" i="2"/>
  <c r="DS68" i="2"/>
  <c r="DS69" i="2"/>
  <c r="DS70" i="2"/>
  <c r="DS71" i="2"/>
  <c r="DS72" i="2"/>
  <c r="DS73" i="2"/>
  <c r="DS74" i="2"/>
  <c r="DS75" i="2"/>
  <c r="DS76" i="2"/>
  <c r="DS77" i="2"/>
  <c r="DS81" i="2"/>
  <c r="DS82" i="2"/>
  <c r="DS84" i="2"/>
  <c r="DR93" i="2"/>
  <c r="DR94" i="2"/>
  <c r="DR95" i="2"/>
  <c r="DQ95" i="2"/>
  <c r="DR2" i="2"/>
  <c r="DR3" i="2"/>
  <c r="DR4" i="2"/>
  <c r="DR5" i="2"/>
  <c r="DR6" i="2"/>
  <c r="DR7" i="2"/>
  <c r="DR8" i="2"/>
  <c r="DR9" i="2"/>
  <c r="DR10" i="2"/>
  <c r="DR11" i="2"/>
  <c r="DR12" i="2"/>
  <c r="DR13" i="2"/>
  <c r="DR14" i="2"/>
  <c r="DR15" i="2"/>
  <c r="DR16" i="2"/>
  <c r="DR17" i="2"/>
  <c r="DR18" i="2"/>
  <c r="DR19" i="2"/>
  <c r="DR20" i="2"/>
  <c r="DR21" i="2"/>
  <c r="DR22" i="2"/>
  <c r="DR23" i="2"/>
  <c r="DR24" i="2"/>
  <c r="DR25" i="2"/>
  <c r="DR26" i="2"/>
  <c r="DR28" i="2"/>
  <c r="DR29" i="2"/>
  <c r="DR30" i="2"/>
  <c r="DR31" i="2"/>
  <c r="DR32" i="2"/>
  <c r="DR33" i="2"/>
  <c r="DR34" i="2"/>
  <c r="DR35" i="2"/>
  <c r="DR85" i="2"/>
  <c r="DR86" i="2"/>
  <c r="DR36" i="2"/>
  <c r="DR37" i="2"/>
  <c r="DR38" i="2"/>
  <c r="DR83" i="2"/>
  <c r="DR41" i="2"/>
  <c r="DR79" i="2"/>
  <c r="DR80" i="2"/>
  <c r="DR42" i="2"/>
  <c r="DR39" i="2"/>
  <c r="DR43" i="2"/>
  <c r="DR44" i="2"/>
  <c r="DR45" i="2"/>
  <c r="DR46" i="2"/>
  <c r="DR47" i="2"/>
  <c r="DR48" i="2"/>
  <c r="DR49" i="2"/>
  <c r="DR50" i="2"/>
  <c r="DR51" i="2"/>
  <c r="DR52" i="2"/>
  <c r="DR53" i="2"/>
  <c r="DR54" i="2"/>
  <c r="DR55" i="2"/>
  <c r="DR56" i="2"/>
  <c r="DR57" i="2"/>
  <c r="DR58" i="2"/>
  <c r="DR59" i="2"/>
  <c r="DR60" i="2"/>
  <c r="DR61" i="2"/>
  <c r="DR62" i="2"/>
  <c r="DR63" i="2"/>
  <c r="DR64" i="2"/>
  <c r="DR65" i="2"/>
  <c r="DR66" i="2"/>
  <c r="DR67" i="2"/>
  <c r="DR68" i="2"/>
  <c r="DR69" i="2"/>
  <c r="DR70" i="2"/>
  <c r="DR71" i="2"/>
  <c r="DR72" i="2"/>
  <c r="DR73" i="2"/>
  <c r="DR74" i="2"/>
  <c r="DR75" i="2"/>
  <c r="DR76" i="2"/>
  <c r="DR77" i="2"/>
  <c r="DR81" i="2"/>
  <c r="DR82" i="2"/>
  <c r="DR84" i="2"/>
  <c r="DQ2" i="2"/>
  <c r="DQ3" i="2"/>
  <c r="DQ4" i="2"/>
  <c r="DQ5" i="2"/>
  <c r="DQ6" i="2"/>
  <c r="DQ7" i="2"/>
  <c r="DQ8" i="2"/>
  <c r="DQ9" i="2"/>
  <c r="DQ10" i="2"/>
  <c r="DQ11" i="2"/>
  <c r="DQ12" i="2"/>
  <c r="DQ13" i="2"/>
  <c r="DQ14" i="2"/>
  <c r="DQ15" i="2"/>
  <c r="DQ16" i="2"/>
  <c r="DQ17" i="2"/>
  <c r="DQ18" i="2"/>
  <c r="DQ19" i="2"/>
  <c r="DQ20" i="2"/>
  <c r="DQ21" i="2"/>
  <c r="DQ22" i="2"/>
  <c r="DQ23" i="2"/>
  <c r="DQ24" i="2"/>
  <c r="DQ25" i="2"/>
  <c r="DQ26" i="2"/>
  <c r="DQ28" i="2"/>
  <c r="DQ29" i="2"/>
  <c r="DQ30" i="2"/>
  <c r="DQ31" i="2"/>
  <c r="DQ32" i="2"/>
  <c r="DQ33" i="2"/>
  <c r="DQ34" i="2"/>
  <c r="DQ35" i="2"/>
  <c r="DQ85" i="2"/>
  <c r="DQ86" i="2"/>
  <c r="DQ36" i="2"/>
  <c r="DQ37" i="2"/>
  <c r="DQ38" i="2"/>
  <c r="DQ83" i="2"/>
  <c r="DQ41" i="2"/>
  <c r="DQ79" i="2"/>
  <c r="DQ80" i="2"/>
  <c r="DQ42" i="2"/>
  <c r="DQ39" i="2"/>
  <c r="DQ43" i="2"/>
  <c r="DQ44" i="2"/>
  <c r="DQ45" i="2"/>
  <c r="DQ46" i="2"/>
  <c r="DQ47" i="2"/>
  <c r="DQ48" i="2"/>
  <c r="DQ49" i="2"/>
  <c r="DQ50" i="2"/>
  <c r="DQ51" i="2"/>
  <c r="DQ52" i="2"/>
  <c r="DQ53" i="2"/>
  <c r="DQ54" i="2"/>
  <c r="DQ55" i="2"/>
  <c r="DQ56" i="2"/>
  <c r="DQ57" i="2"/>
  <c r="DQ58" i="2"/>
  <c r="DQ59" i="2"/>
  <c r="DQ60" i="2"/>
  <c r="DQ61" i="2"/>
  <c r="DQ62" i="2"/>
  <c r="DQ63" i="2"/>
  <c r="DQ64" i="2"/>
  <c r="DQ65" i="2"/>
  <c r="DQ66" i="2"/>
  <c r="DQ67" i="2"/>
  <c r="DQ68" i="2"/>
  <c r="DQ69" i="2"/>
  <c r="DQ70" i="2"/>
  <c r="DQ71" i="2"/>
  <c r="DQ72" i="2"/>
  <c r="DQ73" i="2"/>
  <c r="DQ74" i="2"/>
  <c r="DQ75" i="2"/>
  <c r="DQ76" i="2"/>
  <c r="DQ77" i="2"/>
  <c r="DQ81" i="2"/>
  <c r="DQ82" i="2"/>
  <c r="DQ84" i="2"/>
  <c r="DP2" i="2"/>
  <c r="DP3" i="2"/>
  <c r="DP4" i="2"/>
  <c r="DP5" i="2"/>
  <c r="DP6" i="2"/>
  <c r="DP7" i="2"/>
  <c r="DP8" i="2"/>
  <c r="DP9" i="2"/>
  <c r="DP10" i="2"/>
  <c r="DP11" i="2"/>
  <c r="DP12" i="2"/>
  <c r="DP13" i="2"/>
  <c r="DP14" i="2"/>
  <c r="DP15" i="2"/>
  <c r="DP16" i="2"/>
  <c r="DP17" i="2"/>
  <c r="DP18" i="2"/>
  <c r="DP19" i="2"/>
  <c r="DP20" i="2"/>
  <c r="DP21" i="2"/>
  <c r="DP22" i="2"/>
  <c r="DP23" i="2"/>
  <c r="DP24" i="2"/>
  <c r="DP25" i="2"/>
  <c r="DP26" i="2"/>
  <c r="DP28" i="2"/>
  <c r="DP29" i="2"/>
  <c r="DP30" i="2"/>
  <c r="DP31" i="2"/>
  <c r="DP32" i="2"/>
  <c r="DP33" i="2"/>
  <c r="DP34" i="2"/>
  <c r="DP35" i="2"/>
  <c r="DP85" i="2"/>
  <c r="DP86" i="2"/>
  <c r="DP36" i="2"/>
  <c r="DP37" i="2"/>
  <c r="DP38" i="2"/>
  <c r="DP83" i="2"/>
  <c r="DP41" i="2"/>
  <c r="DP79" i="2"/>
  <c r="DP80" i="2"/>
  <c r="DP42" i="2"/>
  <c r="DP39" i="2"/>
  <c r="DP43" i="2"/>
  <c r="DP44" i="2"/>
  <c r="DP45" i="2"/>
  <c r="DP46" i="2"/>
  <c r="DP47" i="2"/>
  <c r="DP48" i="2"/>
  <c r="DP49" i="2"/>
  <c r="DP50" i="2"/>
  <c r="DP51" i="2"/>
  <c r="DP52" i="2"/>
  <c r="DP53" i="2"/>
  <c r="DP54" i="2"/>
  <c r="DP55" i="2"/>
  <c r="DP56" i="2"/>
  <c r="DP57" i="2"/>
  <c r="DP58" i="2"/>
  <c r="DP59" i="2"/>
  <c r="DP60" i="2"/>
  <c r="DP61" i="2"/>
  <c r="DP62" i="2"/>
  <c r="DP63" i="2"/>
  <c r="DP64" i="2"/>
  <c r="DP65" i="2"/>
  <c r="DP66" i="2"/>
  <c r="DP67" i="2"/>
  <c r="DP68" i="2"/>
  <c r="DP69" i="2"/>
  <c r="DP70" i="2"/>
  <c r="DP71" i="2"/>
  <c r="DP72" i="2"/>
  <c r="DP73" i="2"/>
  <c r="DP74" i="2"/>
  <c r="DP75" i="2"/>
  <c r="DP76" i="2"/>
  <c r="DP77" i="2"/>
  <c r="DP81" i="2"/>
  <c r="DP82" i="2"/>
  <c r="DP84" i="2"/>
  <c r="DO2" i="2"/>
  <c r="DO3" i="2"/>
  <c r="DO4" i="2"/>
  <c r="DO5" i="2"/>
  <c r="DO6" i="2"/>
  <c r="DO7" i="2"/>
  <c r="DO8" i="2"/>
  <c r="DO9" i="2"/>
  <c r="DO10" i="2"/>
  <c r="DO11" i="2"/>
  <c r="DO12" i="2"/>
  <c r="DO13" i="2"/>
  <c r="DO14" i="2"/>
  <c r="DO15" i="2"/>
  <c r="DO16" i="2"/>
  <c r="DO17" i="2"/>
  <c r="DO18" i="2"/>
  <c r="DO19" i="2"/>
  <c r="DO20" i="2"/>
  <c r="DO21" i="2"/>
  <c r="DO22" i="2"/>
  <c r="DO23" i="2"/>
  <c r="DO24" i="2"/>
  <c r="DO25" i="2"/>
  <c r="DO26" i="2"/>
  <c r="DO28" i="2"/>
  <c r="DO29" i="2"/>
  <c r="DO30" i="2"/>
  <c r="DO31" i="2"/>
  <c r="DO32" i="2"/>
  <c r="DO33" i="2"/>
  <c r="DO34" i="2"/>
  <c r="DO35" i="2"/>
  <c r="DO85" i="2"/>
  <c r="DO86" i="2"/>
  <c r="DO36" i="2"/>
  <c r="DO37" i="2"/>
  <c r="DO38" i="2"/>
  <c r="DO83" i="2"/>
  <c r="DO41" i="2"/>
  <c r="DO79" i="2"/>
  <c r="DO80" i="2"/>
  <c r="DO42" i="2"/>
  <c r="DO39" i="2"/>
  <c r="DO43" i="2"/>
  <c r="DO44" i="2"/>
  <c r="DO45" i="2"/>
  <c r="DO46" i="2"/>
  <c r="DO47" i="2"/>
  <c r="DO48" i="2"/>
  <c r="DO49" i="2"/>
  <c r="DO50" i="2"/>
  <c r="DO51" i="2"/>
  <c r="DO52" i="2"/>
  <c r="DO53" i="2"/>
  <c r="DO54" i="2"/>
  <c r="DO55" i="2"/>
  <c r="DO56" i="2"/>
  <c r="DO57" i="2"/>
  <c r="DO58" i="2"/>
  <c r="DO59" i="2"/>
  <c r="DO60" i="2"/>
  <c r="DO61" i="2"/>
  <c r="DO62" i="2"/>
  <c r="DO63" i="2"/>
  <c r="DO64" i="2"/>
  <c r="DO65" i="2"/>
  <c r="DO66" i="2"/>
  <c r="DO67" i="2"/>
  <c r="DO68" i="2"/>
  <c r="DO69" i="2"/>
  <c r="DO70" i="2"/>
  <c r="DO71" i="2"/>
  <c r="DO72" i="2"/>
  <c r="DO73" i="2"/>
  <c r="DO74" i="2"/>
  <c r="DO75" i="2"/>
  <c r="DO76" i="2"/>
  <c r="DO77" i="2"/>
  <c r="DO81" i="2"/>
  <c r="DO82" i="2"/>
  <c r="DO84" i="2"/>
  <c r="DN81" i="2"/>
  <c r="DN84" i="2"/>
  <c r="CE2" i="2"/>
  <c r="CE3" i="2"/>
  <c r="CE4" i="2"/>
  <c r="CE5" i="2"/>
  <c r="CE6" i="2"/>
  <c r="CE7" i="2"/>
  <c r="CE8" i="2"/>
  <c r="CE9" i="2"/>
  <c r="CE10" i="2"/>
  <c r="CE11" i="2"/>
  <c r="CE12" i="2"/>
  <c r="CE13" i="2"/>
  <c r="CE14" i="2"/>
  <c r="CE15" i="2"/>
  <c r="CE16" i="2"/>
  <c r="CE17" i="2"/>
  <c r="CE18" i="2"/>
  <c r="CE19" i="2"/>
  <c r="CE20" i="2"/>
  <c r="CE21" i="2"/>
  <c r="CE22" i="2"/>
  <c r="CE23" i="2"/>
  <c r="CE24" i="2"/>
  <c r="CE25" i="2"/>
  <c r="CE26" i="2"/>
  <c r="CE28" i="2"/>
  <c r="CE29" i="2"/>
  <c r="CE30" i="2"/>
  <c r="CE31" i="2"/>
  <c r="CE32" i="2"/>
  <c r="CE33" i="2"/>
  <c r="CE34" i="2"/>
  <c r="CE35" i="2"/>
  <c r="CE85" i="2"/>
  <c r="CE86" i="2"/>
  <c r="CE36" i="2"/>
  <c r="CE37" i="2"/>
  <c r="CE38" i="2"/>
  <c r="CE83" i="2"/>
  <c r="CE41" i="2"/>
  <c r="CE79" i="2"/>
  <c r="CE80" i="2"/>
  <c r="CE42" i="2"/>
  <c r="CE39" i="2"/>
  <c r="CE43" i="2"/>
  <c r="CE44" i="2"/>
  <c r="CE45" i="2"/>
  <c r="CE46" i="2"/>
  <c r="CE47" i="2"/>
  <c r="CE48" i="2"/>
  <c r="CE49" i="2"/>
  <c r="CE50" i="2"/>
  <c r="CE51" i="2"/>
  <c r="CE52" i="2"/>
  <c r="CE53" i="2"/>
  <c r="CE54" i="2"/>
  <c r="CE55" i="2"/>
  <c r="CE56" i="2"/>
  <c r="CE57" i="2"/>
  <c r="CE58" i="2"/>
  <c r="CE59" i="2"/>
  <c r="CE60" i="2"/>
  <c r="CE61" i="2"/>
  <c r="CE62" i="2"/>
  <c r="CE63" i="2"/>
  <c r="CE64" i="2"/>
  <c r="CE65" i="2"/>
  <c r="CE66" i="2"/>
  <c r="CE67" i="2"/>
  <c r="CE68" i="2"/>
  <c r="CE69" i="2"/>
  <c r="CE70" i="2"/>
  <c r="CE71" i="2"/>
  <c r="CE72" i="2"/>
  <c r="CE73" i="2"/>
  <c r="CE74" i="2"/>
  <c r="CE75" i="2"/>
  <c r="CE76" i="2"/>
  <c r="CE77" i="2"/>
  <c r="CE81" i="2"/>
  <c r="CE82" i="2"/>
  <c r="CE84" i="2"/>
  <c r="CD2" i="2"/>
  <c r="CD3" i="2"/>
  <c r="CD4" i="2"/>
  <c r="CD5" i="2"/>
  <c r="CD6" i="2"/>
  <c r="CD7" i="2"/>
  <c r="CD8" i="2"/>
  <c r="CD9" i="2"/>
  <c r="CD10" i="2"/>
  <c r="CD11" i="2"/>
  <c r="CD12" i="2"/>
  <c r="CD13" i="2"/>
  <c r="CD14" i="2"/>
  <c r="CD15" i="2"/>
  <c r="CD16" i="2"/>
  <c r="CD17" i="2"/>
  <c r="CD18" i="2"/>
  <c r="CD19" i="2"/>
  <c r="CD20" i="2"/>
  <c r="CD21" i="2"/>
  <c r="CD22" i="2"/>
  <c r="CD23" i="2"/>
  <c r="CD24" i="2"/>
  <c r="CD25" i="2"/>
  <c r="CD26" i="2"/>
  <c r="CD28" i="2"/>
  <c r="CD29" i="2"/>
  <c r="CD30" i="2"/>
  <c r="CD31" i="2"/>
  <c r="CD32" i="2"/>
  <c r="CD33" i="2"/>
  <c r="CD34" i="2"/>
  <c r="CD35" i="2"/>
  <c r="CD85" i="2"/>
  <c r="CD86" i="2"/>
  <c r="CD36" i="2"/>
  <c r="CD37" i="2"/>
  <c r="CD38" i="2"/>
  <c r="CD83" i="2"/>
  <c r="CD41" i="2"/>
  <c r="CD79" i="2"/>
  <c r="CD80" i="2"/>
  <c r="CD42" i="2"/>
  <c r="CD39" i="2"/>
  <c r="CD43" i="2"/>
  <c r="CD44" i="2"/>
  <c r="CD45" i="2"/>
  <c r="CD46" i="2"/>
  <c r="CD47" i="2"/>
  <c r="CD48" i="2"/>
  <c r="CD49" i="2"/>
  <c r="CD50" i="2"/>
  <c r="CD51" i="2"/>
  <c r="CD52" i="2"/>
  <c r="CD53" i="2"/>
  <c r="CD54" i="2"/>
  <c r="CD55" i="2"/>
  <c r="CD56" i="2"/>
  <c r="CD57" i="2"/>
  <c r="CD58" i="2"/>
  <c r="CD59" i="2"/>
  <c r="CD60" i="2"/>
  <c r="CD61" i="2"/>
  <c r="CD62" i="2"/>
  <c r="CD63" i="2"/>
  <c r="CD64" i="2"/>
  <c r="CD65" i="2"/>
  <c r="CD66" i="2"/>
  <c r="CD67" i="2"/>
  <c r="CD68" i="2"/>
  <c r="CD69" i="2"/>
  <c r="CD70" i="2"/>
  <c r="CD71" i="2"/>
  <c r="CD72" i="2"/>
  <c r="CD73" i="2"/>
  <c r="CD74" i="2"/>
  <c r="CD75" i="2"/>
  <c r="CD76" i="2"/>
  <c r="CD77" i="2"/>
  <c r="CD81" i="2"/>
  <c r="CD82" i="2"/>
  <c r="CD84" i="2"/>
  <c r="CC2" i="2"/>
  <c r="CC3" i="2"/>
  <c r="CC4" i="2"/>
  <c r="CC5" i="2"/>
  <c r="CC6" i="2"/>
  <c r="CC7" i="2"/>
  <c r="CC8" i="2"/>
  <c r="CC9" i="2"/>
  <c r="CC10" i="2"/>
  <c r="CC11" i="2"/>
  <c r="CC12" i="2"/>
  <c r="CC13" i="2"/>
  <c r="CC14" i="2"/>
  <c r="CC15" i="2"/>
  <c r="CC16" i="2"/>
  <c r="CC17" i="2"/>
  <c r="CC18" i="2"/>
  <c r="CC19" i="2"/>
  <c r="CC20" i="2"/>
  <c r="CC21" i="2"/>
  <c r="CC22" i="2"/>
  <c r="CC23" i="2"/>
  <c r="CC24" i="2"/>
  <c r="CC25" i="2"/>
  <c r="CC26" i="2"/>
  <c r="CC28" i="2"/>
  <c r="CC29" i="2"/>
  <c r="CC30" i="2"/>
  <c r="CC31" i="2"/>
  <c r="CC32" i="2"/>
  <c r="CC33" i="2"/>
  <c r="CC34" i="2"/>
  <c r="CC35" i="2"/>
  <c r="CC85" i="2"/>
  <c r="CC86" i="2"/>
  <c r="CC36" i="2"/>
  <c r="CC37" i="2"/>
  <c r="CC38" i="2"/>
  <c r="CC83" i="2"/>
  <c r="CC41" i="2"/>
  <c r="CC79" i="2"/>
  <c r="CC80" i="2"/>
  <c r="CC42" i="2"/>
  <c r="CC39" i="2"/>
  <c r="CC43" i="2"/>
  <c r="CC44" i="2"/>
  <c r="CC45" i="2"/>
  <c r="CC46" i="2"/>
  <c r="CC47" i="2"/>
  <c r="CC48" i="2"/>
  <c r="CC49" i="2"/>
  <c r="CC50" i="2"/>
  <c r="CC51" i="2"/>
  <c r="CC52" i="2"/>
  <c r="CC53" i="2"/>
  <c r="CC54" i="2"/>
  <c r="CC55" i="2"/>
  <c r="CC56" i="2"/>
  <c r="CC57" i="2"/>
  <c r="CC58" i="2"/>
  <c r="CC59" i="2"/>
  <c r="CC60" i="2"/>
  <c r="CC61" i="2"/>
  <c r="CC62" i="2"/>
  <c r="CC63" i="2"/>
  <c r="CC64" i="2"/>
  <c r="CC65" i="2"/>
  <c r="CC66" i="2"/>
  <c r="CC67" i="2"/>
  <c r="CC68" i="2"/>
  <c r="CC69" i="2"/>
  <c r="CC70" i="2"/>
  <c r="CC71" i="2"/>
  <c r="CC72" i="2"/>
  <c r="CC73" i="2"/>
  <c r="CC74" i="2"/>
  <c r="CC75" i="2"/>
  <c r="CC76" i="2"/>
  <c r="CC77" i="2"/>
  <c r="CC81" i="2"/>
  <c r="CC82" i="2"/>
  <c r="CC84" i="2"/>
  <c r="CB2" i="2"/>
  <c r="CB3" i="2"/>
  <c r="CB4" i="2"/>
  <c r="CB5" i="2"/>
  <c r="CB6" i="2"/>
  <c r="CB7" i="2"/>
  <c r="CB8" i="2"/>
  <c r="CB9" i="2"/>
  <c r="CB10" i="2"/>
  <c r="CB11" i="2"/>
  <c r="CB12" i="2"/>
  <c r="CB13" i="2"/>
  <c r="CB14" i="2"/>
  <c r="CB15" i="2"/>
  <c r="CB16" i="2"/>
  <c r="CB17" i="2"/>
  <c r="CB18" i="2"/>
  <c r="CB19" i="2"/>
  <c r="CB20" i="2"/>
  <c r="CB21" i="2"/>
  <c r="CB22" i="2"/>
  <c r="CB23" i="2"/>
  <c r="CB24" i="2"/>
  <c r="CB25" i="2"/>
  <c r="CB26" i="2"/>
  <c r="CB28" i="2"/>
  <c r="CB29" i="2"/>
  <c r="CB30" i="2"/>
  <c r="CB31" i="2"/>
  <c r="CB32" i="2"/>
  <c r="CB33" i="2"/>
  <c r="CB34" i="2"/>
  <c r="CB35" i="2"/>
  <c r="CB85" i="2"/>
  <c r="CB86" i="2"/>
  <c r="CB36" i="2"/>
  <c r="CB37" i="2"/>
  <c r="CB38" i="2"/>
  <c r="CB83" i="2"/>
  <c r="CB41" i="2"/>
  <c r="CB79" i="2"/>
  <c r="CB80" i="2"/>
  <c r="CB42" i="2"/>
  <c r="CB39" i="2"/>
  <c r="CB43" i="2"/>
  <c r="CB44" i="2"/>
  <c r="CB45" i="2"/>
  <c r="CB46" i="2"/>
  <c r="CB47" i="2"/>
  <c r="CB48" i="2"/>
  <c r="CB49" i="2"/>
  <c r="CB50" i="2"/>
  <c r="CB51" i="2"/>
  <c r="CB52" i="2"/>
  <c r="CB53" i="2"/>
  <c r="CB54" i="2"/>
  <c r="CB55" i="2"/>
  <c r="CB56" i="2"/>
  <c r="CB57" i="2"/>
  <c r="CB58" i="2"/>
  <c r="CB59" i="2"/>
  <c r="CB60" i="2"/>
  <c r="CB61" i="2"/>
  <c r="CB62" i="2"/>
  <c r="CB63" i="2"/>
  <c r="CB64" i="2"/>
  <c r="CB65" i="2"/>
  <c r="CB66" i="2"/>
  <c r="CB67" i="2"/>
  <c r="CB68" i="2"/>
  <c r="CB69" i="2"/>
  <c r="CB70" i="2"/>
  <c r="CB71" i="2"/>
  <c r="CB72" i="2"/>
  <c r="CB73" i="2"/>
  <c r="CB74" i="2"/>
  <c r="CB75" i="2"/>
  <c r="CB76" i="2"/>
  <c r="CB77" i="2"/>
  <c r="CB81" i="2"/>
  <c r="CB82" i="2"/>
  <c r="CB84" i="2"/>
  <c r="CA2" i="2"/>
  <c r="CA3" i="2"/>
  <c r="CA4" i="2"/>
  <c r="CA5" i="2"/>
  <c r="CA6" i="2"/>
  <c r="CA7" i="2"/>
  <c r="CA8" i="2"/>
  <c r="CA9" i="2"/>
  <c r="CA10" i="2"/>
  <c r="CA11" i="2"/>
  <c r="CA12" i="2"/>
  <c r="CA13" i="2"/>
  <c r="CA14" i="2"/>
  <c r="CA15" i="2"/>
  <c r="CA16" i="2"/>
  <c r="CA17" i="2"/>
  <c r="CA18" i="2"/>
  <c r="CA19" i="2"/>
  <c r="CA20" i="2"/>
  <c r="CA21" i="2"/>
  <c r="CA22" i="2"/>
  <c r="CA23" i="2"/>
  <c r="CA24" i="2"/>
  <c r="CA25" i="2"/>
  <c r="CA26" i="2"/>
  <c r="CA28" i="2"/>
  <c r="CA29" i="2"/>
  <c r="CA30" i="2"/>
  <c r="CA31" i="2"/>
  <c r="CA32" i="2"/>
  <c r="CA33" i="2"/>
  <c r="CA34" i="2"/>
  <c r="CA35" i="2"/>
  <c r="CA85" i="2"/>
  <c r="CA86" i="2"/>
  <c r="CA36" i="2"/>
  <c r="CA37" i="2"/>
  <c r="CA38" i="2"/>
  <c r="CA83" i="2"/>
  <c r="CA41" i="2"/>
  <c r="CA79" i="2"/>
  <c r="CA80" i="2"/>
  <c r="CA42" i="2"/>
  <c r="CA39" i="2"/>
  <c r="CA43" i="2"/>
  <c r="CA44" i="2"/>
  <c r="CA45" i="2"/>
  <c r="CA46" i="2"/>
  <c r="CA47" i="2"/>
  <c r="CA48" i="2"/>
  <c r="CA49" i="2"/>
  <c r="CA50" i="2"/>
  <c r="CA51" i="2"/>
  <c r="CA52" i="2"/>
  <c r="CA53" i="2"/>
  <c r="CA54" i="2"/>
  <c r="CA55" i="2"/>
  <c r="CA56" i="2"/>
  <c r="CA57" i="2"/>
  <c r="CA58" i="2"/>
  <c r="CA59" i="2"/>
  <c r="CA60" i="2"/>
  <c r="CA61" i="2"/>
  <c r="CA62" i="2"/>
  <c r="CA63" i="2"/>
  <c r="CA64" i="2"/>
  <c r="CA65" i="2"/>
  <c r="CA66" i="2"/>
  <c r="CA67" i="2"/>
  <c r="CA68" i="2"/>
  <c r="CA69" i="2"/>
  <c r="CA70" i="2"/>
  <c r="CA71" i="2"/>
  <c r="CA72" i="2"/>
  <c r="CA73" i="2"/>
  <c r="CA74" i="2"/>
  <c r="CA75" i="2"/>
  <c r="CA76" i="2"/>
  <c r="CA77" i="2"/>
  <c r="CA81" i="2"/>
  <c r="CA82" i="2"/>
  <c r="CA84" i="2"/>
  <c r="BZ2" i="2"/>
  <c r="BZ3" i="2"/>
  <c r="BZ4" i="2"/>
  <c r="BZ5" i="2"/>
  <c r="BZ6" i="2"/>
  <c r="BZ7" i="2"/>
  <c r="BZ8" i="2"/>
  <c r="BZ9" i="2"/>
  <c r="BZ10" i="2"/>
  <c r="BZ11" i="2"/>
  <c r="BZ12" i="2"/>
  <c r="BZ13" i="2"/>
  <c r="BZ14" i="2"/>
  <c r="BZ15" i="2"/>
  <c r="BZ16" i="2"/>
  <c r="BZ17" i="2"/>
  <c r="BZ18" i="2"/>
  <c r="BZ19" i="2"/>
  <c r="BZ20" i="2"/>
  <c r="BZ21" i="2"/>
  <c r="BZ22" i="2"/>
  <c r="BZ23" i="2"/>
  <c r="BZ24" i="2"/>
  <c r="BZ25" i="2"/>
  <c r="BZ26" i="2"/>
  <c r="BZ28" i="2"/>
  <c r="BZ29" i="2"/>
  <c r="BZ30" i="2"/>
  <c r="BZ31" i="2"/>
  <c r="BZ32" i="2"/>
  <c r="BZ33" i="2"/>
  <c r="BZ34" i="2"/>
  <c r="BZ35" i="2"/>
  <c r="BZ85" i="2"/>
  <c r="BZ86" i="2"/>
  <c r="BZ36" i="2"/>
  <c r="BZ37" i="2"/>
  <c r="BZ38" i="2"/>
  <c r="BZ83" i="2"/>
  <c r="BZ41" i="2"/>
  <c r="BZ79" i="2"/>
  <c r="BZ80" i="2"/>
  <c r="BZ42" i="2"/>
  <c r="BZ39" i="2"/>
  <c r="BZ43" i="2"/>
  <c r="BZ44" i="2"/>
  <c r="BZ45" i="2"/>
  <c r="BZ46" i="2"/>
  <c r="BZ47" i="2"/>
  <c r="BZ48" i="2"/>
  <c r="BZ49" i="2"/>
  <c r="BZ50" i="2"/>
  <c r="BZ51" i="2"/>
  <c r="BZ52" i="2"/>
  <c r="BZ53" i="2"/>
  <c r="BZ54" i="2"/>
  <c r="BZ55" i="2"/>
  <c r="BZ56" i="2"/>
  <c r="BZ57" i="2"/>
  <c r="BZ58" i="2"/>
  <c r="BZ59" i="2"/>
  <c r="BZ60" i="2"/>
  <c r="BZ61" i="2"/>
  <c r="BZ62" i="2"/>
  <c r="BZ63" i="2"/>
  <c r="BZ64" i="2"/>
  <c r="BZ65" i="2"/>
  <c r="BZ66" i="2"/>
  <c r="BZ67" i="2"/>
  <c r="BZ68" i="2"/>
  <c r="BZ69" i="2"/>
  <c r="BZ70" i="2"/>
  <c r="BZ71" i="2"/>
  <c r="BZ72" i="2"/>
  <c r="BZ73" i="2"/>
  <c r="BZ74" i="2"/>
  <c r="BZ75" i="2"/>
  <c r="BZ76" i="2"/>
  <c r="BZ77" i="2"/>
  <c r="BZ81" i="2"/>
  <c r="BZ82" i="2"/>
  <c r="BZ84" i="2"/>
  <c r="BQ2" i="2"/>
  <c r="BQ3" i="2"/>
  <c r="BQ4" i="2"/>
  <c r="BQ5" i="2"/>
  <c r="BQ6" i="2"/>
  <c r="BQ7" i="2"/>
  <c r="BQ8" i="2"/>
  <c r="BQ9" i="2"/>
  <c r="BQ10" i="2"/>
  <c r="BQ11" i="2"/>
  <c r="BQ12" i="2"/>
  <c r="BQ13" i="2"/>
  <c r="BQ14" i="2"/>
  <c r="BQ15" i="2"/>
  <c r="BQ16" i="2"/>
  <c r="BQ17" i="2"/>
  <c r="BQ18" i="2"/>
  <c r="BQ19" i="2"/>
  <c r="BQ20" i="2"/>
  <c r="BQ21" i="2"/>
  <c r="BQ22" i="2"/>
  <c r="BQ23" i="2"/>
  <c r="BQ24" i="2"/>
  <c r="BQ25" i="2"/>
  <c r="BQ26" i="2"/>
  <c r="BQ28" i="2"/>
  <c r="BQ29" i="2"/>
  <c r="BQ30" i="2"/>
  <c r="BQ31" i="2"/>
  <c r="BQ32" i="2"/>
  <c r="BQ33" i="2"/>
  <c r="BQ34" i="2"/>
  <c r="BQ35" i="2"/>
  <c r="BQ85" i="2"/>
  <c r="BQ86" i="2"/>
  <c r="BQ36" i="2"/>
  <c r="BQ37" i="2"/>
  <c r="BQ38" i="2"/>
  <c r="BQ83" i="2"/>
  <c r="BQ41" i="2"/>
  <c r="BQ79" i="2"/>
  <c r="BQ80" i="2"/>
  <c r="BQ42" i="2"/>
  <c r="BQ39" i="2"/>
  <c r="BQ43" i="2"/>
  <c r="BQ44" i="2"/>
  <c r="BQ45" i="2"/>
  <c r="BQ46" i="2"/>
  <c r="BQ47" i="2"/>
  <c r="BQ48" i="2"/>
  <c r="BQ49" i="2"/>
  <c r="BQ50" i="2"/>
  <c r="BQ51" i="2"/>
  <c r="BQ52" i="2"/>
  <c r="BQ53" i="2"/>
  <c r="BQ54" i="2"/>
  <c r="BQ55" i="2"/>
  <c r="BQ56" i="2"/>
  <c r="BQ57" i="2"/>
  <c r="BQ58" i="2"/>
  <c r="BQ59" i="2"/>
  <c r="BQ60" i="2"/>
  <c r="BQ61" i="2"/>
  <c r="BQ62" i="2"/>
  <c r="BQ63" i="2"/>
  <c r="BQ64" i="2"/>
  <c r="BQ65" i="2"/>
  <c r="BQ66" i="2"/>
  <c r="BQ67" i="2"/>
  <c r="BQ68" i="2"/>
  <c r="BQ69" i="2"/>
  <c r="BQ70" i="2"/>
  <c r="BQ71" i="2"/>
  <c r="BQ72" i="2"/>
  <c r="BQ73" i="2"/>
  <c r="BQ74" i="2"/>
  <c r="BQ75" i="2"/>
  <c r="BQ76" i="2"/>
  <c r="BQ77" i="2"/>
  <c r="BQ81" i="2"/>
  <c r="BQ82" i="2"/>
  <c r="BQ84" i="2"/>
  <c r="BN2" i="2"/>
  <c r="BN3" i="2"/>
  <c r="BN4" i="2"/>
  <c r="BN5" i="2"/>
  <c r="BN6" i="2"/>
  <c r="BN7" i="2"/>
  <c r="BN8" i="2"/>
  <c r="BN9" i="2"/>
  <c r="BN10" i="2"/>
  <c r="BN11" i="2"/>
  <c r="BN12" i="2"/>
  <c r="BN13" i="2"/>
  <c r="BN14" i="2"/>
  <c r="BN15" i="2"/>
  <c r="BN16" i="2"/>
  <c r="BN17" i="2"/>
  <c r="BN18" i="2"/>
  <c r="BN19" i="2"/>
  <c r="BN20" i="2"/>
  <c r="BN21" i="2"/>
  <c r="BN22" i="2"/>
  <c r="BN23" i="2"/>
  <c r="BN24" i="2"/>
  <c r="BN25" i="2"/>
  <c r="BN26" i="2"/>
  <c r="BN28" i="2"/>
  <c r="BN29" i="2"/>
  <c r="BN30" i="2"/>
  <c r="BN31" i="2"/>
  <c r="BN32" i="2"/>
  <c r="BN33" i="2"/>
  <c r="BN34" i="2"/>
  <c r="BN35" i="2"/>
  <c r="BN85" i="2"/>
  <c r="BN86" i="2"/>
  <c r="BN36" i="2"/>
  <c r="BN37" i="2"/>
  <c r="BN38" i="2"/>
  <c r="BN83" i="2"/>
  <c r="BN41" i="2"/>
  <c r="BN79" i="2"/>
  <c r="BN80" i="2"/>
  <c r="BN42" i="2"/>
  <c r="BN39" i="2"/>
  <c r="BN43" i="2"/>
  <c r="BN44" i="2"/>
  <c r="BN45" i="2"/>
  <c r="BN46" i="2"/>
  <c r="BN47" i="2"/>
  <c r="BN48" i="2"/>
  <c r="BN49" i="2"/>
  <c r="BN50" i="2"/>
  <c r="BN51" i="2"/>
  <c r="BN52" i="2"/>
  <c r="BN53" i="2"/>
  <c r="BN54" i="2"/>
  <c r="BN55" i="2"/>
  <c r="BN56" i="2"/>
  <c r="BN57" i="2"/>
  <c r="BN58" i="2"/>
  <c r="BN59" i="2"/>
  <c r="BN60" i="2"/>
  <c r="BN61" i="2"/>
  <c r="BN62" i="2"/>
  <c r="BN63" i="2"/>
  <c r="BN64" i="2"/>
  <c r="BN65" i="2"/>
  <c r="BN66" i="2"/>
  <c r="BN67" i="2"/>
  <c r="BN68" i="2"/>
  <c r="BN69" i="2"/>
  <c r="BN70" i="2"/>
  <c r="BN71" i="2"/>
  <c r="BN72" i="2"/>
  <c r="BN73" i="2"/>
  <c r="BN74" i="2"/>
  <c r="BN75" i="2"/>
  <c r="BN76" i="2"/>
  <c r="BN77" i="2"/>
  <c r="BN81" i="2"/>
  <c r="BN82" i="2"/>
  <c r="BN84" i="2"/>
  <c r="BK82" i="2"/>
  <c r="BK84" i="2"/>
  <c r="BK2" i="2"/>
  <c r="BK3" i="2"/>
  <c r="BK4" i="2"/>
  <c r="BK5" i="2"/>
  <c r="BK6" i="2"/>
  <c r="BK7" i="2"/>
  <c r="BK8" i="2"/>
  <c r="BK9" i="2"/>
  <c r="BK10" i="2"/>
  <c r="BK11" i="2"/>
  <c r="BK12" i="2"/>
  <c r="BK13" i="2"/>
  <c r="BK14" i="2"/>
  <c r="BK15" i="2"/>
  <c r="BK16" i="2"/>
  <c r="BK17" i="2"/>
  <c r="BK18" i="2"/>
  <c r="BK19" i="2"/>
  <c r="BK20" i="2"/>
  <c r="BK21" i="2"/>
  <c r="BK22" i="2"/>
  <c r="BK23" i="2"/>
  <c r="BK24" i="2"/>
  <c r="BK25" i="2"/>
  <c r="BK26" i="2"/>
  <c r="BK28" i="2"/>
  <c r="BK29" i="2"/>
  <c r="BK30" i="2"/>
  <c r="BK31" i="2"/>
  <c r="BK32" i="2"/>
  <c r="BK33" i="2"/>
  <c r="BK34" i="2"/>
  <c r="BK35" i="2"/>
  <c r="BK85" i="2"/>
  <c r="BK86" i="2"/>
  <c r="BK36" i="2"/>
  <c r="BK37" i="2"/>
  <c r="BK38" i="2"/>
  <c r="BK83" i="2"/>
  <c r="BK41" i="2"/>
  <c r="BK79" i="2"/>
  <c r="BK80" i="2"/>
  <c r="BK42" i="2"/>
  <c r="BK39" i="2"/>
  <c r="BK43" i="2"/>
  <c r="BK44" i="2"/>
  <c r="BK45" i="2"/>
  <c r="BK46" i="2"/>
  <c r="BK47" i="2"/>
  <c r="BK48" i="2"/>
  <c r="BK49" i="2"/>
  <c r="BK50" i="2"/>
  <c r="BK51" i="2"/>
  <c r="BK52" i="2"/>
  <c r="BK53" i="2"/>
  <c r="BK54" i="2"/>
  <c r="BK55" i="2"/>
  <c r="BK56" i="2"/>
  <c r="BK57" i="2"/>
  <c r="BK58" i="2"/>
  <c r="BK59" i="2"/>
  <c r="BK60" i="2"/>
  <c r="BK61" i="2"/>
  <c r="BK62" i="2"/>
  <c r="BK63" i="2"/>
  <c r="BK64" i="2"/>
  <c r="BK65" i="2"/>
  <c r="BK66" i="2"/>
  <c r="BK67" i="2"/>
  <c r="BK68" i="2"/>
  <c r="BK69" i="2"/>
  <c r="BK70" i="2"/>
  <c r="BK71" i="2"/>
  <c r="BK72" i="2"/>
  <c r="BK73" i="2"/>
  <c r="BK74" i="2"/>
  <c r="BK75" i="2"/>
  <c r="BK76" i="2"/>
  <c r="BK77" i="2"/>
  <c r="BK81" i="2"/>
  <c r="BJ2" i="2"/>
  <c r="BJ3" i="2"/>
  <c r="BJ4" i="2"/>
  <c r="BJ5" i="2"/>
  <c r="BJ6" i="2"/>
  <c r="BJ7" i="2"/>
  <c r="BJ8" i="2"/>
  <c r="BJ9" i="2"/>
  <c r="BJ10" i="2"/>
  <c r="BJ11" i="2"/>
  <c r="BJ12" i="2"/>
  <c r="BJ13" i="2"/>
  <c r="BJ14" i="2"/>
  <c r="BJ15" i="2"/>
  <c r="BJ16" i="2"/>
  <c r="BJ17" i="2"/>
  <c r="BJ18" i="2"/>
  <c r="BJ19" i="2"/>
  <c r="BJ20" i="2"/>
  <c r="BJ21" i="2"/>
  <c r="BJ22" i="2"/>
  <c r="BJ23" i="2"/>
  <c r="BJ24" i="2"/>
  <c r="BJ25" i="2"/>
  <c r="BJ26" i="2"/>
  <c r="BJ28" i="2"/>
  <c r="BJ29" i="2"/>
  <c r="BJ30" i="2"/>
  <c r="BJ31" i="2"/>
  <c r="BJ32" i="2"/>
  <c r="BJ33" i="2"/>
  <c r="BJ34" i="2"/>
  <c r="BJ35" i="2"/>
  <c r="BJ85" i="2"/>
  <c r="BJ86" i="2"/>
  <c r="BJ36" i="2"/>
  <c r="BJ37" i="2"/>
  <c r="BJ38" i="2"/>
  <c r="BJ83" i="2"/>
  <c r="BJ41" i="2"/>
  <c r="BJ79" i="2"/>
  <c r="BJ80" i="2"/>
  <c r="BJ42" i="2"/>
  <c r="BJ39" i="2"/>
  <c r="BJ43" i="2"/>
  <c r="BJ44" i="2"/>
  <c r="BJ45" i="2"/>
  <c r="BJ46" i="2"/>
  <c r="BJ47" i="2"/>
  <c r="BJ48" i="2"/>
  <c r="BJ49" i="2"/>
  <c r="BJ50" i="2"/>
  <c r="BJ51" i="2"/>
  <c r="BJ52" i="2"/>
  <c r="BJ53" i="2"/>
  <c r="BJ54" i="2"/>
  <c r="BJ55" i="2"/>
  <c r="BJ56" i="2"/>
  <c r="BJ57" i="2"/>
  <c r="BJ58" i="2"/>
  <c r="BJ59" i="2"/>
  <c r="BJ60" i="2"/>
  <c r="BJ61" i="2"/>
  <c r="BJ62" i="2"/>
  <c r="BJ63" i="2"/>
  <c r="BJ64" i="2"/>
  <c r="BJ65" i="2"/>
  <c r="BJ66" i="2"/>
  <c r="BJ67" i="2"/>
  <c r="BJ68" i="2"/>
  <c r="BJ69" i="2"/>
  <c r="BJ70" i="2"/>
  <c r="BJ71" i="2"/>
  <c r="BJ72" i="2"/>
  <c r="BJ73" i="2"/>
  <c r="BJ74" i="2"/>
  <c r="BJ75" i="2"/>
  <c r="BJ76" i="2"/>
  <c r="BJ77" i="2"/>
  <c r="BJ81" i="2"/>
  <c r="BJ82" i="2"/>
  <c r="BJ84" i="2"/>
  <c r="BI2" i="2"/>
  <c r="BI3" i="2"/>
  <c r="BI4" i="2"/>
  <c r="BI5" i="2"/>
  <c r="BI6" i="2"/>
  <c r="BI7" i="2"/>
  <c r="BI8" i="2"/>
  <c r="BI9" i="2"/>
  <c r="BI10" i="2"/>
  <c r="BI11" i="2"/>
  <c r="BI12" i="2"/>
  <c r="BI13" i="2"/>
  <c r="BI14" i="2"/>
  <c r="BI15" i="2"/>
  <c r="BI16" i="2"/>
  <c r="BI17" i="2"/>
  <c r="BI18" i="2"/>
  <c r="BI19" i="2"/>
  <c r="BI20" i="2"/>
  <c r="BI21" i="2"/>
  <c r="BI22" i="2"/>
  <c r="BI23" i="2"/>
  <c r="BI24" i="2"/>
  <c r="BI25" i="2"/>
  <c r="BI26" i="2"/>
  <c r="BI28" i="2"/>
  <c r="BI29" i="2"/>
  <c r="BI30" i="2"/>
  <c r="BI31" i="2"/>
  <c r="BI32" i="2"/>
  <c r="BI33" i="2"/>
  <c r="BI34" i="2"/>
  <c r="BI35" i="2"/>
  <c r="BI85" i="2"/>
  <c r="BI86" i="2"/>
  <c r="BI36" i="2"/>
  <c r="BI37" i="2"/>
  <c r="BI38" i="2"/>
  <c r="BI83" i="2"/>
  <c r="BI41" i="2"/>
  <c r="BI79" i="2"/>
  <c r="BI80" i="2"/>
  <c r="BI42" i="2"/>
  <c r="BI39" i="2"/>
  <c r="BI43" i="2"/>
  <c r="BI44" i="2"/>
  <c r="BI45" i="2"/>
  <c r="BI46" i="2"/>
  <c r="BI47" i="2"/>
  <c r="BI48" i="2"/>
  <c r="BI49" i="2"/>
  <c r="BI50" i="2"/>
  <c r="BI51" i="2"/>
  <c r="BI52" i="2"/>
  <c r="BI53" i="2"/>
  <c r="BI54" i="2"/>
  <c r="BI55" i="2"/>
  <c r="BI56" i="2"/>
  <c r="BI57" i="2"/>
  <c r="BI58" i="2"/>
  <c r="BI59" i="2"/>
  <c r="BI60" i="2"/>
  <c r="BI61" i="2"/>
  <c r="BI62" i="2"/>
  <c r="BI63" i="2"/>
  <c r="BI64" i="2"/>
  <c r="BI65" i="2"/>
  <c r="BI66" i="2"/>
  <c r="BI67" i="2"/>
  <c r="BI68" i="2"/>
  <c r="BI69" i="2"/>
  <c r="BI70" i="2"/>
  <c r="BI71" i="2"/>
  <c r="BI72" i="2"/>
  <c r="BI73" i="2"/>
  <c r="BI74" i="2"/>
  <c r="BI75" i="2"/>
  <c r="BI76" i="2"/>
  <c r="BI77" i="2"/>
  <c r="BI81" i="2"/>
  <c r="BI82" i="2"/>
  <c r="BI84" i="2"/>
  <c r="BH2" i="2"/>
  <c r="BH3" i="2"/>
  <c r="BH4" i="2"/>
  <c r="BH5" i="2"/>
  <c r="BH6" i="2"/>
  <c r="BH7" i="2"/>
  <c r="BH8" i="2"/>
  <c r="BH9" i="2"/>
  <c r="BH10" i="2"/>
  <c r="BH11" i="2"/>
  <c r="BH12" i="2"/>
  <c r="BH13" i="2"/>
  <c r="BH14" i="2"/>
  <c r="BH15" i="2"/>
  <c r="BH16" i="2"/>
  <c r="BH17" i="2"/>
  <c r="BH18" i="2"/>
  <c r="BH19" i="2"/>
  <c r="BH20" i="2"/>
  <c r="BH21" i="2"/>
  <c r="BH22" i="2"/>
  <c r="BH23" i="2"/>
  <c r="BH24" i="2"/>
  <c r="BH25" i="2"/>
  <c r="BH26" i="2"/>
  <c r="BH28" i="2"/>
  <c r="BH29" i="2"/>
  <c r="BH30" i="2"/>
  <c r="BH31" i="2"/>
  <c r="BH32" i="2"/>
  <c r="BH33" i="2"/>
  <c r="BH34" i="2"/>
  <c r="BH35" i="2"/>
  <c r="BH85" i="2"/>
  <c r="BH86" i="2"/>
  <c r="BH36" i="2"/>
  <c r="BH37" i="2"/>
  <c r="BH38" i="2"/>
  <c r="BH83" i="2"/>
  <c r="BH41" i="2"/>
  <c r="BH79" i="2"/>
  <c r="BH80" i="2"/>
  <c r="BH42" i="2"/>
  <c r="BH39" i="2"/>
  <c r="BH43" i="2"/>
  <c r="BH44" i="2"/>
  <c r="BH45" i="2"/>
  <c r="BH46" i="2"/>
  <c r="BH47" i="2"/>
  <c r="BH48" i="2"/>
  <c r="BH49" i="2"/>
  <c r="BH50" i="2"/>
  <c r="BH51" i="2"/>
  <c r="BH52" i="2"/>
  <c r="BH53" i="2"/>
  <c r="BH54" i="2"/>
  <c r="BH55" i="2"/>
  <c r="BH56" i="2"/>
  <c r="BH57" i="2"/>
  <c r="BH58" i="2"/>
  <c r="BH59" i="2"/>
  <c r="BH60" i="2"/>
  <c r="BH61" i="2"/>
  <c r="BH62" i="2"/>
  <c r="BH63" i="2"/>
  <c r="BH64" i="2"/>
  <c r="BH65" i="2"/>
  <c r="BH66" i="2"/>
  <c r="BH67" i="2"/>
  <c r="BH68" i="2"/>
  <c r="BH69" i="2"/>
  <c r="BH70" i="2"/>
  <c r="BH71" i="2"/>
  <c r="BH72" i="2"/>
  <c r="BH73" i="2"/>
  <c r="BH74" i="2"/>
  <c r="BH75" i="2"/>
  <c r="BH76" i="2"/>
  <c r="BH77" i="2"/>
  <c r="BH81" i="2"/>
  <c r="BH82" i="2"/>
  <c r="BH84" i="2"/>
  <c r="AW2" i="2"/>
  <c r="AW3" i="2"/>
  <c r="AW4" i="2"/>
  <c r="AW5" i="2"/>
  <c r="AW6" i="2"/>
  <c r="AW7" i="2"/>
  <c r="AW8" i="2"/>
  <c r="AW9" i="2"/>
  <c r="AW10" i="2"/>
  <c r="AW11" i="2"/>
  <c r="AW12" i="2"/>
  <c r="AW13" i="2"/>
  <c r="AW14" i="2"/>
  <c r="AW15" i="2"/>
  <c r="AW16" i="2"/>
  <c r="AW17" i="2"/>
  <c r="AW18" i="2"/>
  <c r="AW19" i="2"/>
  <c r="AW20" i="2"/>
  <c r="AW21" i="2"/>
  <c r="AW22" i="2"/>
  <c r="AW23" i="2"/>
  <c r="AW24" i="2"/>
  <c r="AW25" i="2"/>
  <c r="AW26" i="2"/>
  <c r="AW28" i="2"/>
  <c r="AW29" i="2"/>
  <c r="AW30" i="2"/>
  <c r="AW31" i="2"/>
  <c r="AW32" i="2"/>
  <c r="AW33" i="2"/>
  <c r="AW34" i="2"/>
  <c r="AW35" i="2"/>
  <c r="AW85" i="2"/>
  <c r="AW86" i="2"/>
  <c r="AW36" i="2"/>
  <c r="AW37" i="2"/>
  <c r="AW38" i="2"/>
  <c r="AW83" i="2"/>
  <c r="AW41" i="2"/>
  <c r="AW79" i="2"/>
  <c r="AW80" i="2"/>
  <c r="AW42" i="2"/>
  <c r="AW39" i="2"/>
  <c r="AW43" i="2"/>
  <c r="AW44" i="2"/>
  <c r="AW45" i="2"/>
  <c r="AW46" i="2"/>
  <c r="AW47" i="2"/>
  <c r="AW48" i="2"/>
  <c r="AW49" i="2"/>
  <c r="AW50" i="2"/>
  <c r="AW51" i="2"/>
  <c r="AW52" i="2"/>
  <c r="AW53" i="2"/>
  <c r="AW54" i="2"/>
  <c r="AW55" i="2"/>
  <c r="AW56" i="2"/>
  <c r="AW57" i="2"/>
  <c r="AW58" i="2"/>
  <c r="AW59" i="2"/>
  <c r="AW60" i="2"/>
  <c r="AW61" i="2"/>
  <c r="AW62" i="2"/>
  <c r="AW63" i="2"/>
  <c r="AW64" i="2"/>
  <c r="AW65" i="2"/>
  <c r="AW66" i="2"/>
  <c r="AW67" i="2"/>
  <c r="AW68" i="2"/>
  <c r="AW69" i="2"/>
  <c r="AW70" i="2"/>
  <c r="AW71" i="2"/>
  <c r="AW72" i="2"/>
  <c r="AW73" i="2"/>
  <c r="AW74" i="2"/>
  <c r="AW75" i="2"/>
  <c r="AW76" i="2"/>
  <c r="AW77" i="2"/>
  <c r="AW81" i="2"/>
  <c r="AV2" i="2"/>
  <c r="AV3" i="2"/>
  <c r="AV4" i="2"/>
  <c r="AV5" i="2"/>
  <c r="AV6" i="2"/>
  <c r="AV7" i="2"/>
  <c r="AV8" i="2"/>
  <c r="AV9" i="2"/>
  <c r="AV10" i="2"/>
  <c r="AV11" i="2"/>
  <c r="AV12" i="2"/>
  <c r="AV13" i="2"/>
  <c r="AV14" i="2"/>
  <c r="AV15" i="2"/>
  <c r="AV16" i="2"/>
  <c r="AV17" i="2"/>
  <c r="AV18" i="2"/>
  <c r="AV19" i="2"/>
  <c r="AV20" i="2"/>
  <c r="AV21" i="2"/>
  <c r="AV22" i="2"/>
  <c r="AV23" i="2"/>
  <c r="AV24" i="2"/>
  <c r="AV25" i="2"/>
  <c r="AV26" i="2"/>
  <c r="AV28" i="2"/>
  <c r="AV29" i="2"/>
  <c r="AV30" i="2"/>
  <c r="AV31" i="2"/>
  <c r="AV32" i="2"/>
  <c r="AV33" i="2"/>
  <c r="AV34" i="2"/>
  <c r="AV35" i="2"/>
  <c r="AV85" i="2"/>
  <c r="AV86" i="2"/>
  <c r="AV36" i="2"/>
  <c r="AV37" i="2"/>
  <c r="AV38" i="2"/>
  <c r="AV83" i="2"/>
  <c r="AV41" i="2"/>
  <c r="AV79" i="2"/>
  <c r="AV80" i="2"/>
  <c r="AV42" i="2"/>
  <c r="AV39" i="2"/>
  <c r="AV43" i="2"/>
  <c r="AV44" i="2"/>
  <c r="AV45" i="2"/>
  <c r="AV46" i="2"/>
  <c r="AV47" i="2"/>
  <c r="AV48" i="2"/>
  <c r="AV49" i="2"/>
  <c r="AV50" i="2"/>
  <c r="AV51" i="2"/>
  <c r="AV52" i="2"/>
  <c r="AV53" i="2"/>
  <c r="AV54" i="2"/>
  <c r="AV55" i="2"/>
  <c r="AV56" i="2"/>
  <c r="AV57" i="2"/>
  <c r="AV58" i="2"/>
  <c r="AV59" i="2"/>
  <c r="AV60" i="2"/>
  <c r="AV61" i="2"/>
  <c r="AV62" i="2"/>
  <c r="AV63" i="2"/>
  <c r="AV64" i="2"/>
  <c r="AV65" i="2"/>
  <c r="AV66" i="2"/>
  <c r="AV67" i="2"/>
  <c r="AV68" i="2"/>
  <c r="AV69" i="2"/>
  <c r="AV70" i="2"/>
  <c r="AV71" i="2"/>
  <c r="AV72" i="2"/>
  <c r="AV73" i="2"/>
  <c r="AV74" i="2"/>
  <c r="AV75" i="2"/>
  <c r="AV76" i="2"/>
  <c r="AV77" i="2"/>
  <c r="AV81" i="2"/>
  <c r="AV82" i="2"/>
  <c r="AV84" i="2"/>
  <c r="AU2" i="2"/>
  <c r="AU3" i="2"/>
  <c r="AU4" i="2"/>
  <c r="AU5" i="2"/>
  <c r="AU6" i="2"/>
  <c r="AU7" i="2"/>
  <c r="AU8" i="2"/>
  <c r="AU9" i="2"/>
  <c r="AU10" i="2"/>
  <c r="AU11" i="2"/>
  <c r="AU12" i="2"/>
  <c r="AU13" i="2"/>
  <c r="AU14" i="2"/>
  <c r="AU15" i="2"/>
  <c r="AU16" i="2"/>
  <c r="AU17" i="2"/>
  <c r="AU18" i="2"/>
  <c r="AU19" i="2"/>
  <c r="AU20" i="2"/>
  <c r="AU21" i="2"/>
  <c r="AU22" i="2"/>
  <c r="AU23" i="2"/>
  <c r="AU24" i="2"/>
  <c r="AU25" i="2"/>
  <c r="AU26" i="2"/>
  <c r="AU28" i="2"/>
  <c r="AU29" i="2"/>
  <c r="AU30" i="2"/>
  <c r="AU31" i="2"/>
  <c r="AU32" i="2"/>
  <c r="AU33" i="2"/>
  <c r="AU34" i="2"/>
  <c r="AU35" i="2"/>
  <c r="AU85" i="2"/>
  <c r="AU86" i="2"/>
  <c r="AU36" i="2"/>
  <c r="AU37" i="2"/>
  <c r="AU38" i="2"/>
  <c r="AU83" i="2"/>
  <c r="AU41" i="2"/>
  <c r="AU79" i="2"/>
  <c r="AU80" i="2"/>
  <c r="AU42" i="2"/>
  <c r="AU39" i="2"/>
  <c r="AU43" i="2"/>
  <c r="AU44" i="2"/>
  <c r="AU45" i="2"/>
  <c r="AU46" i="2"/>
  <c r="AU47" i="2"/>
  <c r="AU48" i="2"/>
  <c r="AU49" i="2"/>
  <c r="AU50" i="2"/>
  <c r="AU51" i="2"/>
  <c r="AU52" i="2"/>
  <c r="AU53" i="2"/>
  <c r="AU54" i="2"/>
  <c r="AU55" i="2"/>
  <c r="AU56" i="2"/>
  <c r="AU57" i="2"/>
  <c r="AU58" i="2"/>
  <c r="AU59" i="2"/>
  <c r="AU60" i="2"/>
  <c r="AU61" i="2"/>
  <c r="AU62" i="2"/>
  <c r="AU63" i="2"/>
  <c r="AU64" i="2"/>
  <c r="AU65" i="2"/>
  <c r="AU66" i="2"/>
  <c r="AU67" i="2"/>
  <c r="AU68" i="2"/>
  <c r="AU69" i="2"/>
  <c r="AU70" i="2"/>
  <c r="AU71" i="2"/>
  <c r="AU72" i="2"/>
  <c r="AU73" i="2"/>
  <c r="AU74" i="2"/>
  <c r="AU75" i="2"/>
  <c r="AU76" i="2"/>
  <c r="AU77" i="2"/>
  <c r="AU81" i="2"/>
  <c r="AU82" i="2"/>
  <c r="AU84" i="2"/>
  <c r="AT2" i="2"/>
  <c r="AT3" i="2"/>
  <c r="AT4" i="2"/>
  <c r="AT5" i="2"/>
  <c r="AT6" i="2"/>
  <c r="AT7" i="2"/>
  <c r="AT8" i="2"/>
  <c r="AT9" i="2"/>
  <c r="AT10" i="2"/>
  <c r="AT11" i="2"/>
  <c r="AT12" i="2"/>
  <c r="AT13" i="2"/>
  <c r="AT14" i="2"/>
  <c r="AT15" i="2"/>
  <c r="AT16" i="2"/>
  <c r="AT17" i="2"/>
  <c r="AT18" i="2"/>
  <c r="AT19" i="2"/>
  <c r="AT20" i="2"/>
  <c r="AT21" i="2"/>
  <c r="AT22" i="2"/>
  <c r="AT23" i="2"/>
  <c r="AT24" i="2"/>
  <c r="AT25" i="2"/>
  <c r="AT26" i="2"/>
  <c r="AT28" i="2"/>
  <c r="AT29" i="2"/>
  <c r="AT30" i="2"/>
  <c r="AT31" i="2"/>
  <c r="AT32" i="2"/>
  <c r="AT33" i="2"/>
  <c r="AT34" i="2"/>
  <c r="AT35" i="2"/>
  <c r="AT85" i="2"/>
  <c r="AT86" i="2"/>
  <c r="AT36" i="2"/>
  <c r="AT37" i="2"/>
  <c r="AT38" i="2"/>
  <c r="AT83" i="2"/>
  <c r="AT41" i="2"/>
  <c r="AT79" i="2"/>
  <c r="AT80" i="2"/>
  <c r="AT42" i="2"/>
  <c r="AT39" i="2"/>
  <c r="AT43" i="2"/>
  <c r="AT44" i="2"/>
  <c r="AT45" i="2"/>
  <c r="AT46" i="2"/>
  <c r="AT47" i="2"/>
  <c r="AT48" i="2"/>
  <c r="AT49" i="2"/>
  <c r="AT50" i="2"/>
  <c r="AT51" i="2"/>
  <c r="AT52" i="2"/>
  <c r="AT53" i="2"/>
  <c r="AT54" i="2"/>
  <c r="AT55" i="2"/>
  <c r="AT56" i="2"/>
  <c r="AT57" i="2"/>
  <c r="AT58" i="2"/>
  <c r="AT59" i="2"/>
  <c r="AT60" i="2"/>
  <c r="AT61" i="2"/>
  <c r="AT62" i="2"/>
  <c r="AT63" i="2"/>
  <c r="AT64" i="2"/>
  <c r="AT65" i="2"/>
  <c r="AT66" i="2"/>
  <c r="AT67" i="2"/>
  <c r="AT68" i="2"/>
  <c r="AT69" i="2"/>
  <c r="AT70" i="2"/>
  <c r="AT71" i="2"/>
  <c r="AT72" i="2"/>
  <c r="AT73" i="2"/>
  <c r="AT74" i="2"/>
  <c r="AT75" i="2"/>
  <c r="AT76" i="2"/>
  <c r="AT77" i="2"/>
  <c r="AT81" i="2"/>
  <c r="AS2" i="2"/>
  <c r="AS3" i="2"/>
  <c r="AS4" i="2"/>
  <c r="AS5" i="2"/>
  <c r="AS6" i="2"/>
  <c r="AS7" i="2"/>
  <c r="AS8" i="2"/>
  <c r="AS9" i="2"/>
  <c r="AS10" i="2"/>
  <c r="AS11" i="2"/>
  <c r="AS12" i="2"/>
  <c r="AS13" i="2"/>
  <c r="AS14" i="2"/>
  <c r="AS15" i="2"/>
  <c r="AS16" i="2"/>
  <c r="AS17" i="2"/>
  <c r="AS18" i="2"/>
  <c r="AS19" i="2"/>
  <c r="AS20" i="2"/>
  <c r="AS21" i="2"/>
  <c r="AS22" i="2"/>
  <c r="AS23" i="2"/>
  <c r="AS24" i="2"/>
  <c r="AS25" i="2"/>
  <c r="AS26" i="2"/>
  <c r="AS28" i="2"/>
  <c r="AS29" i="2"/>
  <c r="AS30" i="2"/>
  <c r="AS31" i="2"/>
  <c r="AS32" i="2"/>
  <c r="AS33" i="2"/>
  <c r="AS34" i="2"/>
  <c r="AS35" i="2"/>
  <c r="AS85" i="2"/>
  <c r="AS86" i="2"/>
  <c r="AS36" i="2"/>
  <c r="AS37" i="2"/>
  <c r="AS38" i="2"/>
  <c r="AS83" i="2"/>
  <c r="AS41" i="2"/>
  <c r="AS79" i="2"/>
  <c r="AS80" i="2"/>
  <c r="AS42" i="2"/>
  <c r="AS39" i="2"/>
  <c r="AS43" i="2"/>
  <c r="AS44" i="2"/>
  <c r="AS45" i="2"/>
  <c r="AS46" i="2"/>
  <c r="AS47" i="2"/>
  <c r="AS48" i="2"/>
  <c r="AS49" i="2"/>
  <c r="AS50" i="2"/>
  <c r="AS51" i="2"/>
  <c r="AS52" i="2"/>
  <c r="AS53" i="2"/>
  <c r="AS54" i="2"/>
  <c r="AS55" i="2"/>
  <c r="AS56" i="2"/>
  <c r="AS57" i="2"/>
  <c r="AS58" i="2"/>
  <c r="AS59" i="2"/>
  <c r="AS60" i="2"/>
  <c r="AS61" i="2"/>
  <c r="AS62" i="2"/>
  <c r="AS63" i="2"/>
  <c r="AS64" i="2"/>
  <c r="AS65" i="2"/>
  <c r="AS66" i="2"/>
  <c r="AS67" i="2"/>
  <c r="AS68" i="2"/>
  <c r="AS69" i="2"/>
  <c r="AS70" i="2"/>
  <c r="AS71" i="2"/>
  <c r="AS72" i="2"/>
  <c r="AS73" i="2"/>
  <c r="AS74" i="2"/>
  <c r="AS75" i="2"/>
  <c r="AS76" i="2"/>
  <c r="AS77" i="2"/>
  <c r="AS81" i="2"/>
  <c r="AS82" i="2"/>
  <c r="AS84" i="2"/>
  <c r="AR2" i="2"/>
  <c r="AR3" i="2"/>
  <c r="AR4" i="2"/>
  <c r="AR5" i="2"/>
  <c r="AR6" i="2"/>
  <c r="AR7" i="2"/>
  <c r="AR8" i="2"/>
  <c r="AR9" i="2"/>
  <c r="AR10" i="2"/>
  <c r="AR11" i="2"/>
  <c r="AR12" i="2"/>
  <c r="AR13" i="2"/>
  <c r="AR14" i="2"/>
  <c r="AR15" i="2"/>
  <c r="AR16" i="2"/>
  <c r="AR17" i="2"/>
  <c r="AR18" i="2"/>
  <c r="AR19" i="2"/>
  <c r="AR20" i="2"/>
  <c r="AR21" i="2"/>
  <c r="AR22" i="2"/>
  <c r="AR23" i="2"/>
  <c r="AR24" i="2"/>
  <c r="AR25" i="2"/>
  <c r="AR26" i="2"/>
  <c r="AR28" i="2"/>
  <c r="AR29" i="2"/>
  <c r="AR30" i="2"/>
  <c r="AR31" i="2"/>
  <c r="AR32" i="2"/>
  <c r="AR33" i="2"/>
  <c r="AR34" i="2"/>
  <c r="AR35" i="2"/>
  <c r="AR85" i="2"/>
  <c r="AR86" i="2"/>
  <c r="AR36" i="2"/>
  <c r="AR37" i="2"/>
  <c r="AR38" i="2"/>
  <c r="AR83" i="2"/>
  <c r="AR41" i="2"/>
  <c r="AR79" i="2"/>
  <c r="AR80" i="2"/>
  <c r="AR42" i="2"/>
  <c r="AR39" i="2"/>
  <c r="AR43" i="2"/>
  <c r="AR44" i="2"/>
  <c r="AR45" i="2"/>
  <c r="AR46" i="2"/>
  <c r="AR47" i="2"/>
  <c r="AR48" i="2"/>
  <c r="AR49" i="2"/>
  <c r="AR50" i="2"/>
  <c r="AR51" i="2"/>
  <c r="AR52" i="2"/>
  <c r="AR53" i="2"/>
  <c r="AR54" i="2"/>
  <c r="AR55" i="2"/>
  <c r="AR56" i="2"/>
  <c r="AR57" i="2"/>
  <c r="AR58" i="2"/>
  <c r="AR59" i="2"/>
  <c r="AR60" i="2"/>
  <c r="AR61" i="2"/>
  <c r="AR62" i="2"/>
  <c r="AR63" i="2"/>
  <c r="AR64" i="2"/>
  <c r="AR65" i="2"/>
  <c r="AR66" i="2"/>
  <c r="AR67" i="2"/>
  <c r="AR68" i="2"/>
  <c r="AR69" i="2"/>
  <c r="AR70" i="2"/>
  <c r="AR71" i="2"/>
  <c r="AR72" i="2"/>
  <c r="AR73" i="2"/>
  <c r="AR74" i="2"/>
  <c r="AR75" i="2"/>
  <c r="AR76" i="2"/>
  <c r="AR77" i="2"/>
  <c r="AR81" i="2"/>
  <c r="AR82" i="2"/>
  <c r="AR84" i="2"/>
  <c r="AQ2" i="2"/>
  <c r="AQ3" i="2"/>
  <c r="AQ4" i="2"/>
  <c r="AQ5" i="2"/>
  <c r="AQ6" i="2"/>
  <c r="AQ7" i="2"/>
  <c r="AQ8" i="2"/>
  <c r="AQ9" i="2"/>
  <c r="AQ10" i="2"/>
  <c r="AQ11" i="2"/>
  <c r="AQ12" i="2"/>
  <c r="AQ13" i="2"/>
  <c r="AQ14" i="2"/>
  <c r="AQ15" i="2"/>
  <c r="AQ16" i="2"/>
  <c r="AQ17" i="2"/>
  <c r="AQ18" i="2"/>
  <c r="AQ19" i="2"/>
  <c r="AQ20" i="2"/>
  <c r="AQ21" i="2"/>
  <c r="AQ22" i="2"/>
  <c r="AQ23" i="2"/>
  <c r="AQ24" i="2"/>
  <c r="AQ25" i="2"/>
  <c r="AQ26" i="2"/>
  <c r="AQ28" i="2"/>
  <c r="AQ29" i="2"/>
  <c r="AQ30" i="2"/>
  <c r="AQ31" i="2"/>
  <c r="AQ32" i="2"/>
  <c r="AQ33" i="2"/>
  <c r="AQ34" i="2"/>
  <c r="AQ35" i="2"/>
  <c r="AQ85" i="2"/>
  <c r="AQ86" i="2"/>
  <c r="AQ36" i="2"/>
  <c r="AQ37" i="2"/>
  <c r="AQ38" i="2"/>
  <c r="AQ83" i="2"/>
  <c r="AQ41" i="2"/>
  <c r="AQ79" i="2"/>
  <c r="AQ80" i="2"/>
  <c r="AQ42" i="2"/>
  <c r="AQ39" i="2"/>
  <c r="AQ43" i="2"/>
  <c r="AQ44" i="2"/>
  <c r="AQ45" i="2"/>
  <c r="AQ46" i="2"/>
  <c r="AQ47" i="2"/>
  <c r="AQ48" i="2"/>
  <c r="AQ49" i="2"/>
  <c r="AQ50" i="2"/>
  <c r="AQ51" i="2"/>
  <c r="AQ52" i="2"/>
  <c r="AQ53" i="2"/>
  <c r="AQ54" i="2"/>
  <c r="AQ55" i="2"/>
  <c r="AQ56" i="2"/>
  <c r="AQ57" i="2"/>
  <c r="AQ58" i="2"/>
  <c r="AQ59" i="2"/>
  <c r="AQ60" i="2"/>
  <c r="AQ61" i="2"/>
  <c r="AQ62" i="2"/>
  <c r="AQ63" i="2"/>
  <c r="AQ64" i="2"/>
  <c r="AQ65" i="2"/>
  <c r="AQ66" i="2"/>
  <c r="AQ67" i="2"/>
  <c r="AQ68" i="2"/>
  <c r="AQ69" i="2"/>
  <c r="AQ70" i="2"/>
  <c r="AQ71" i="2"/>
  <c r="AQ72" i="2"/>
  <c r="AQ73" i="2"/>
  <c r="AQ74" i="2"/>
  <c r="AQ75" i="2"/>
  <c r="AQ76" i="2"/>
  <c r="AQ77" i="2"/>
  <c r="AQ81" i="2"/>
  <c r="AQ82" i="2"/>
  <c r="AQ84" i="2"/>
  <c r="AP2" i="2"/>
  <c r="AP3" i="2"/>
  <c r="AP4" i="2"/>
  <c r="AP5" i="2"/>
  <c r="AP6" i="2"/>
  <c r="AP7" i="2"/>
  <c r="AP8" i="2"/>
  <c r="AP9" i="2"/>
  <c r="AP10" i="2"/>
  <c r="AP11" i="2"/>
  <c r="AP12" i="2"/>
  <c r="AP13" i="2"/>
  <c r="AP14" i="2"/>
  <c r="AP15" i="2"/>
  <c r="AP16" i="2"/>
  <c r="AP17" i="2"/>
  <c r="AP18" i="2"/>
  <c r="AP19" i="2"/>
  <c r="AP20" i="2"/>
  <c r="AP21" i="2"/>
  <c r="AP22" i="2"/>
  <c r="AP23" i="2"/>
  <c r="AP24" i="2"/>
  <c r="AP25" i="2"/>
  <c r="AP26" i="2"/>
  <c r="AP28" i="2"/>
  <c r="AP29" i="2"/>
  <c r="AP30" i="2"/>
  <c r="AP31" i="2"/>
  <c r="AP32" i="2"/>
  <c r="AP33" i="2"/>
  <c r="AP34" i="2"/>
  <c r="AP35" i="2"/>
  <c r="AP85" i="2"/>
  <c r="AP86" i="2"/>
  <c r="AP36" i="2"/>
  <c r="AP37" i="2"/>
  <c r="AP38" i="2"/>
  <c r="AP83" i="2"/>
  <c r="AP41" i="2"/>
  <c r="AP79" i="2"/>
  <c r="AP80" i="2"/>
  <c r="AP42" i="2"/>
  <c r="AP39" i="2"/>
  <c r="AP43" i="2"/>
  <c r="AP44" i="2"/>
  <c r="AP45" i="2"/>
  <c r="AP46" i="2"/>
  <c r="AP47" i="2"/>
  <c r="AP48" i="2"/>
  <c r="AP49" i="2"/>
  <c r="AP50" i="2"/>
  <c r="AP51" i="2"/>
  <c r="AP52" i="2"/>
  <c r="AP53" i="2"/>
  <c r="AP54" i="2"/>
  <c r="AP55" i="2"/>
  <c r="AP56" i="2"/>
  <c r="AP57" i="2"/>
  <c r="AP58" i="2"/>
  <c r="AP59" i="2"/>
  <c r="AP60" i="2"/>
  <c r="AP61" i="2"/>
  <c r="AP62" i="2"/>
  <c r="AP63" i="2"/>
  <c r="AP64" i="2"/>
  <c r="AP65" i="2"/>
  <c r="AP66" i="2"/>
  <c r="AP67" i="2"/>
  <c r="AP68" i="2"/>
  <c r="AP69" i="2"/>
  <c r="AP70" i="2"/>
  <c r="AP71" i="2"/>
  <c r="AP72" i="2"/>
  <c r="AP73" i="2"/>
  <c r="AP74" i="2"/>
  <c r="AP75" i="2"/>
  <c r="AP76" i="2"/>
  <c r="AP77" i="2"/>
  <c r="AP81" i="2"/>
  <c r="AP82" i="2"/>
  <c r="AP84" i="2"/>
  <c r="AO2" i="2"/>
  <c r="AO3" i="2"/>
  <c r="AO4" i="2"/>
  <c r="AO5" i="2"/>
  <c r="AO6" i="2"/>
  <c r="AO7" i="2"/>
  <c r="AO8" i="2"/>
  <c r="AO9" i="2"/>
  <c r="AO10" i="2"/>
  <c r="AO11" i="2"/>
  <c r="AO12" i="2"/>
  <c r="AO13" i="2"/>
  <c r="AO14" i="2"/>
  <c r="AO15" i="2"/>
  <c r="AO16" i="2"/>
  <c r="AO17" i="2"/>
  <c r="AO18" i="2"/>
  <c r="AO19" i="2"/>
  <c r="AO20" i="2"/>
  <c r="AO21" i="2"/>
  <c r="AO22" i="2"/>
  <c r="AO23" i="2"/>
  <c r="AO24" i="2"/>
  <c r="AO25" i="2"/>
  <c r="AO26" i="2"/>
  <c r="AO28" i="2"/>
  <c r="AO29" i="2"/>
  <c r="AO30" i="2"/>
  <c r="AO31" i="2"/>
  <c r="AO32" i="2"/>
  <c r="AO33" i="2"/>
  <c r="AO34" i="2"/>
  <c r="AO35" i="2"/>
  <c r="AO85" i="2"/>
  <c r="AO86" i="2"/>
  <c r="AO36" i="2"/>
  <c r="AO37" i="2"/>
  <c r="AO38" i="2"/>
  <c r="AO83" i="2"/>
  <c r="AO41" i="2"/>
  <c r="AO79" i="2"/>
  <c r="AO80" i="2"/>
  <c r="AO42" i="2"/>
  <c r="AO39" i="2"/>
  <c r="AO43" i="2"/>
  <c r="AO44" i="2"/>
  <c r="AO45" i="2"/>
  <c r="AO46" i="2"/>
  <c r="AO47" i="2"/>
  <c r="AO48" i="2"/>
  <c r="AO49" i="2"/>
  <c r="AO50" i="2"/>
  <c r="AO51" i="2"/>
  <c r="AO52" i="2"/>
  <c r="AO53" i="2"/>
  <c r="AO54" i="2"/>
  <c r="AO55" i="2"/>
  <c r="AO56" i="2"/>
  <c r="AO57" i="2"/>
  <c r="AO58" i="2"/>
  <c r="AO59" i="2"/>
  <c r="AO60" i="2"/>
  <c r="AO61" i="2"/>
  <c r="AO62" i="2"/>
  <c r="AO63" i="2"/>
  <c r="AO64" i="2"/>
  <c r="AO65" i="2"/>
  <c r="AO66" i="2"/>
  <c r="AO67" i="2"/>
  <c r="AO68" i="2"/>
  <c r="AO69" i="2"/>
  <c r="AO70" i="2"/>
  <c r="AO71" i="2"/>
  <c r="AO72" i="2"/>
  <c r="AO73" i="2"/>
  <c r="AO74" i="2"/>
  <c r="AO75" i="2"/>
  <c r="AO76" i="2"/>
  <c r="AO77" i="2"/>
  <c r="AO81" i="2"/>
  <c r="AO82" i="2"/>
  <c r="AO84" i="2"/>
  <c r="AB2" i="2"/>
  <c r="AB3" i="2"/>
  <c r="AB4" i="2"/>
  <c r="AB5" i="2"/>
  <c r="AB6" i="2"/>
  <c r="AB7" i="2"/>
  <c r="AB8" i="2"/>
  <c r="AB9" i="2"/>
  <c r="AB10" i="2"/>
  <c r="AB11" i="2"/>
  <c r="AB12" i="2"/>
  <c r="AB13" i="2"/>
  <c r="AB14" i="2"/>
  <c r="AB15" i="2"/>
  <c r="AB16" i="2"/>
  <c r="AB17" i="2"/>
  <c r="AB18" i="2"/>
  <c r="AB19" i="2"/>
  <c r="AB20" i="2"/>
  <c r="AB21" i="2"/>
  <c r="AB22" i="2"/>
  <c r="AB23" i="2"/>
  <c r="AB24" i="2"/>
  <c r="AB25" i="2"/>
  <c r="AB26" i="2"/>
  <c r="AB28" i="2"/>
  <c r="AB29" i="2"/>
  <c r="AB30" i="2"/>
  <c r="AB31" i="2"/>
  <c r="AB32" i="2"/>
  <c r="AB33" i="2"/>
  <c r="AB34" i="2"/>
  <c r="AB35" i="2"/>
  <c r="AB85" i="2"/>
  <c r="AB86" i="2"/>
  <c r="AB36" i="2"/>
  <c r="AB37" i="2"/>
  <c r="AB38" i="2"/>
  <c r="AB83" i="2"/>
  <c r="AB41" i="2"/>
  <c r="AB79" i="2"/>
  <c r="AB80" i="2"/>
  <c r="AB42" i="2"/>
  <c r="AB39" i="2"/>
  <c r="AB43" i="2"/>
  <c r="AB44" i="2"/>
  <c r="AB45" i="2"/>
  <c r="AB46" i="2"/>
  <c r="AB47" i="2"/>
  <c r="AB48" i="2"/>
  <c r="AB49" i="2"/>
  <c r="AB50" i="2"/>
  <c r="AB51" i="2"/>
  <c r="AB52" i="2"/>
  <c r="AB53" i="2"/>
  <c r="AB54" i="2"/>
  <c r="AB55" i="2"/>
  <c r="AB56" i="2"/>
  <c r="AB57" i="2"/>
  <c r="AB58" i="2"/>
  <c r="AB59" i="2"/>
  <c r="AB60" i="2"/>
  <c r="AB61" i="2"/>
  <c r="AB62" i="2"/>
  <c r="AB63" i="2"/>
  <c r="AB64" i="2"/>
  <c r="AB65" i="2"/>
  <c r="AB66" i="2"/>
  <c r="AB67" i="2"/>
  <c r="AB68" i="2"/>
  <c r="AB69" i="2"/>
  <c r="AB70" i="2"/>
  <c r="AB71" i="2"/>
  <c r="AB72" i="2"/>
  <c r="AB73" i="2"/>
  <c r="AB74" i="2"/>
  <c r="AB75" i="2"/>
  <c r="AB76" i="2"/>
  <c r="AB77" i="2"/>
  <c r="AB81" i="2"/>
  <c r="AB82" i="2"/>
  <c r="AB84" i="2"/>
  <c r="Z2" i="2"/>
  <c r="Z3" i="2"/>
  <c r="Z4" i="2"/>
  <c r="Z5" i="2"/>
  <c r="Z6" i="2"/>
  <c r="Z7" i="2"/>
  <c r="Z8" i="2"/>
  <c r="Z9" i="2"/>
  <c r="Z10" i="2"/>
  <c r="Z11" i="2"/>
  <c r="Z12" i="2"/>
  <c r="Z13" i="2"/>
  <c r="Z14" i="2"/>
  <c r="Z15" i="2"/>
  <c r="Z16" i="2"/>
  <c r="Z17" i="2"/>
  <c r="Z18" i="2"/>
  <c r="Z19" i="2"/>
  <c r="Z20" i="2"/>
  <c r="Z21" i="2"/>
  <c r="Z22" i="2"/>
  <c r="Z23" i="2"/>
  <c r="Z24" i="2"/>
  <c r="Z25" i="2"/>
  <c r="Z26" i="2"/>
  <c r="Z28" i="2"/>
  <c r="Z29" i="2"/>
  <c r="Z30" i="2"/>
  <c r="Z31" i="2"/>
  <c r="Z32" i="2"/>
  <c r="Z33" i="2"/>
  <c r="Z34" i="2"/>
  <c r="Z35" i="2"/>
  <c r="Z85" i="2"/>
  <c r="Z86" i="2"/>
  <c r="Z36" i="2"/>
  <c r="Z37" i="2"/>
  <c r="Z38" i="2"/>
  <c r="Z83" i="2"/>
  <c r="Z41" i="2"/>
  <c r="Z79" i="2"/>
  <c r="Z80" i="2"/>
  <c r="Z42" i="2"/>
  <c r="Z39"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81" i="2"/>
  <c r="Z82" i="2"/>
  <c r="Z84" i="2"/>
  <c r="Y82" i="2"/>
  <c r="Y84" i="2"/>
  <c r="Y85" i="2"/>
  <c r="Y2" i="2"/>
  <c r="Y3" i="2"/>
  <c r="Y4" i="2"/>
  <c r="Y5" i="2"/>
  <c r="Y6" i="2"/>
  <c r="Y7" i="2"/>
  <c r="Y8" i="2"/>
  <c r="Y9" i="2"/>
  <c r="Y10" i="2"/>
  <c r="Y11" i="2"/>
  <c r="Y12" i="2"/>
  <c r="Y13" i="2"/>
  <c r="Y14" i="2"/>
  <c r="Y15" i="2"/>
  <c r="Y16" i="2"/>
  <c r="Y17" i="2"/>
  <c r="Y18" i="2"/>
  <c r="Y19" i="2"/>
  <c r="Y20" i="2"/>
  <c r="Y21" i="2"/>
  <c r="Y22" i="2"/>
  <c r="Y23" i="2"/>
  <c r="Y24" i="2"/>
  <c r="Y25" i="2"/>
  <c r="Y26" i="2"/>
  <c r="Y28" i="2"/>
  <c r="Y29" i="2"/>
  <c r="Y30" i="2"/>
  <c r="Y31" i="2"/>
  <c r="Y32" i="2"/>
  <c r="Y33" i="2"/>
  <c r="Y34" i="2"/>
  <c r="Y35" i="2"/>
  <c r="X2" i="2"/>
  <c r="X3" i="2"/>
  <c r="X4" i="2"/>
  <c r="X5" i="2"/>
  <c r="X6" i="2"/>
  <c r="X7" i="2"/>
  <c r="X8" i="2"/>
  <c r="X9" i="2"/>
  <c r="X10" i="2"/>
  <c r="X11" i="2"/>
  <c r="X12" i="2"/>
  <c r="X13" i="2"/>
  <c r="X14" i="2"/>
  <c r="X15" i="2"/>
  <c r="X16" i="2"/>
  <c r="X17" i="2"/>
  <c r="X18" i="2"/>
  <c r="X19" i="2"/>
  <c r="X20" i="2"/>
  <c r="X21" i="2"/>
  <c r="X22" i="2"/>
  <c r="X23" i="2"/>
  <c r="X24" i="2"/>
  <c r="X25" i="2"/>
  <c r="X26" i="2"/>
  <c r="X28" i="2"/>
  <c r="X29" i="2"/>
  <c r="X30" i="2"/>
  <c r="X31" i="2"/>
  <c r="X32" i="2"/>
  <c r="X33" i="2"/>
  <c r="X34" i="2"/>
  <c r="X35" i="2"/>
  <c r="X85" i="2"/>
  <c r="X86" i="2"/>
  <c r="X36" i="2"/>
  <c r="X37" i="2"/>
  <c r="X38" i="2"/>
  <c r="X83" i="2"/>
  <c r="X41" i="2"/>
  <c r="X79" i="2"/>
  <c r="X80" i="2"/>
  <c r="X42" i="2"/>
  <c r="X39"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81" i="2"/>
  <c r="X82" i="2"/>
  <c r="X84" i="2"/>
  <c r="W2" i="2"/>
  <c r="W3" i="2"/>
  <c r="W4" i="2"/>
  <c r="W5" i="2"/>
  <c r="W6" i="2"/>
  <c r="W7" i="2"/>
  <c r="W8" i="2"/>
  <c r="W9" i="2"/>
  <c r="W10" i="2"/>
  <c r="W11" i="2"/>
  <c r="W12" i="2"/>
  <c r="W13" i="2"/>
  <c r="W14" i="2"/>
  <c r="W15" i="2"/>
  <c r="W16" i="2"/>
  <c r="W17" i="2"/>
  <c r="W18" i="2"/>
  <c r="W19" i="2"/>
  <c r="W20" i="2"/>
  <c r="W21" i="2"/>
  <c r="W22" i="2"/>
  <c r="W23" i="2"/>
  <c r="W24" i="2"/>
  <c r="W25" i="2"/>
  <c r="W26" i="2"/>
  <c r="W28" i="2"/>
  <c r="W29" i="2"/>
  <c r="W30" i="2"/>
  <c r="W31" i="2"/>
  <c r="W32" i="2"/>
  <c r="W33" i="2"/>
  <c r="W34" i="2"/>
  <c r="W35" i="2"/>
  <c r="W85" i="2"/>
  <c r="W86" i="2"/>
  <c r="W36" i="2"/>
  <c r="W37" i="2"/>
  <c r="W38" i="2"/>
  <c r="W83" i="2"/>
  <c r="W41" i="2"/>
  <c r="W79" i="2"/>
  <c r="W80" i="2"/>
  <c r="W42" i="2"/>
  <c r="W39"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81" i="2"/>
  <c r="W82" i="2"/>
  <c r="W84" i="2"/>
  <c r="V2" i="2"/>
  <c r="V3" i="2"/>
  <c r="V4" i="2"/>
  <c r="V5" i="2"/>
  <c r="V6" i="2"/>
  <c r="V7" i="2"/>
  <c r="V8" i="2"/>
  <c r="V9" i="2"/>
  <c r="V10" i="2"/>
  <c r="V11" i="2"/>
  <c r="V12" i="2"/>
  <c r="V13" i="2"/>
  <c r="V14" i="2"/>
  <c r="V15" i="2"/>
  <c r="V16" i="2"/>
  <c r="V17" i="2"/>
  <c r="V18" i="2"/>
  <c r="V19" i="2"/>
  <c r="V20" i="2"/>
  <c r="V21" i="2"/>
  <c r="V22" i="2"/>
  <c r="V23" i="2"/>
  <c r="V24" i="2"/>
  <c r="V25" i="2"/>
  <c r="V26" i="2"/>
  <c r="V28" i="2"/>
  <c r="V29" i="2"/>
  <c r="V30" i="2"/>
  <c r="V31" i="2"/>
  <c r="V32" i="2"/>
  <c r="V33" i="2"/>
  <c r="V34" i="2"/>
  <c r="V35" i="2"/>
  <c r="V85" i="2"/>
  <c r="V86" i="2"/>
  <c r="V36" i="2"/>
  <c r="V37" i="2"/>
  <c r="V38" i="2"/>
  <c r="V83" i="2"/>
  <c r="V41" i="2"/>
  <c r="V79" i="2"/>
  <c r="V80" i="2"/>
  <c r="V42" i="2"/>
  <c r="V39"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81" i="2"/>
  <c r="V82" i="2"/>
  <c r="V84" i="2"/>
  <c r="I2" i="2"/>
  <c r="I3" i="2"/>
  <c r="I4" i="2"/>
  <c r="I5" i="2"/>
  <c r="I6" i="2"/>
  <c r="I7" i="2"/>
  <c r="I8" i="2"/>
  <c r="I9" i="2"/>
  <c r="I10" i="2"/>
  <c r="I11" i="2"/>
  <c r="I12" i="2"/>
  <c r="I13" i="2"/>
  <c r="I14" i="2"/>
  <c r="I15" i="2"/>
  <c r="I16" i="2"/>
  <c r="I17" i="2"/>
  <c r="I18" i="2"/>
  <c r="I19" i="2"/>
  <c r="I20" i="2"/>
  <c r="I21" i="2"/>
  <c r="I22" i="2"/>
  <c r="I23" i="2"/>
  <c r="I24" i="2"/>
  <c r="I25" i="2"/>
  <c r="I26" i="2"/>
  <c r="I28" i="2"/>
  <c r="I29" i="2"/>
  <c r="I30" i="2"/>
  <c r="I31" i="2"/>
  <c r="I32" i="2"/>
  <c r="I33" i="2"/>
  <c r="I34" i="2"/>
  <c r="I35" i="2"/>
  <c r="I85" i="2"/>
  <c r="I86" i="2"/>
  <c r="I36" i="2"/>
  <c r="I37" i="2"/>
  <c r="I38" i="2"/>
  <c r="I83" i="2"/>
  <c r="I41" i="2"/>
  <c r="I79" i="2"/>
  <c r="I80" i="2"/>
  <c r="I42" i="2"/>
  <c r="I39"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81" i="2"/>
  <c r="I82" i="2"/>
  <c r="I84" i="2"/>
  <c r="H2" i="2"/>
  <c r="H3" i="2"/>
  <c r="H4" i="2"/>
  <c r="H5" i="2"/>
  <c r="H6" i="2"/>
  <c r="H7" i="2"/>
  <c r="H8" i="2"/>
  <c r="H9" i="2"/>
  <c r="H10" i="2"/>
  <c r="H11" i="2"/>
  <c r="H12" i="2"/>
  <c r="H13" i="2"/>
  <c r="H14" i="2"/>
  <c r="H15" i="2"/>
  <c r="H16" i="2"/>
  <c r="H17" i="2"/>
  <c r="H18" i="2"/>
  <c r="H19" i="2"/>
  <c r="H20" i="2"/>
  <c r="H21" i="2"/>
  <c r="H22" i="2"/>
  <c r="H23" i="2"/>
  <c r="H24" i="2"/>
  <c r="H25" i="2"/>
  <c r="H26" i="2"/>
  <c r="H28" i="2"/>
  <c r="H29" i="2"/>
  <c r="H30" i="2"/>
  <c r="H31" i="2"/>
  <c r="H32" i="2"/>
  <c r="H33" i="2"/>
  <c r="H34" i="2"/>
  <c r="H35" i="2"/>
  <c r="H85" i="2"/>
  <c r="H86" i="2"/>
  <c r="H36" i="2"/>
  <c r="H37" i="2"/>
  <c r="H38" i="2"/>
  <c r="H83" i="2"/>
  <c r="H41" i="2"/>
  <c r="H79" i="2"/>
  <c r="H80" i="2"/>
  <c r="H42" i="2"/>
  <c r="H39"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81" i="2"/>
  <c r="H82" i="2"/>
  <c r="H84" i="2"/>
  <c r="H93" i="2"/>
  <c r="H94" i="2"/>
  <c r="H95" i="2"/>
  <c r="FA84" i="2"/>
  <c r="EX84" i="2"/>
  <c r="EJ84" i="2"/>
  <c r="DM84" i="2"/>
  <c r="BG84" i="2"/>
  <c r="BF84" i="2"/>
  <c r="AW84" i="2"/>
  <c r="AT84" i="2"/>
  <c r="AD84" i="2"/>
  <c r="AC84" i="2"/>
  <c r="AA84" i="2"/>
  <c r="EJ82" i="2"/>
  <c r="DN82" i="2"/>
  <c r="DM82" i="2"/>
  <c r="BG82" i="2"/>
  <c r="BF82" i="2"/>
  <c r="AW82" i="2"/>
  <c r="AT82" i="2"/>
  <c r="AD82" i="2"/>
  <c r="AC82" i="2"/>
  <c r="AA82" i="2"/>
  <c r="ET2" i="3"/>
  <c r="ET3" i="3"/>
  <c r="ET4" i="3"/>
  <c r="ET5" i="3"/>
  <c r="ET6" i="3"/>
  <c r="ET7" i="3"/>
  <c r="ET8" i="3"/>
  <c r="ET9" i="3"/>
  <c r="ET10" i="3"/>
  <c r="ET11" i="3"/>
  <c r="ET12" i="3"/>
  <c r="ET13" i="3"/>
  <c r="ET14" i="3"/>
  <c r="ET15" i="3"/>
  <c r="ET17" i="3"/>
  <c r="ET18" i="3"/>
  <c r="ET19" i="3"/>
  <c r="ET20" i="3"/>
  <c r="ET21" i="3"/>
  <c r="ET22" i="3"/>
  <c r="ET23" i="3"/>
  <c r="ET24" i="3"/>
  <c r="ET25" i="3"/>
  <c r="ET26" i="3"/>
  <c r="ET28" i="3"/>
  <c r="ET29" i="3"/>
  <c r="ET30" i="3"/>
  <c r="ET31" i="3"/>
  <c r="ET32" i="3"/>
  <c r="ET33" i="3"/>
  <c r="ET34" i="3"/>
  <c r="ET35" i="3"/>
  <c r="ET88" i="3"/>
  <c r="ET89" i="3"/>
  <c r="ET85" i="3"/>
  <c r="ET86" i="3"/>
  <c r="ET36" i="3"/>
  <c r="ET37" i="3"/>
  <c r="ET38" i="3"/>
  <c r="ET83" i="3"/>
  <c r="ET41" i="3"/>
  <c r="ET79" i="3"/>
  <c r="ET80" i="3"/>
  <c r="ET42" i="3"/>
  <c r="ET39" i="3"/>
  <c r="ET43" i="3"/>
  <c r="ET44" i="3"/>
  <c r="ET45" i="3"/>
  <c r="ET46" i="3"/>
  <c r="ET47" i="3"/>
  <c r="ET48" i="3"/>
  <c r="ET49" i="3"/>
  <c r="ET50" i="3"/>
  <c r="ET51" i="3"/>
  <c r="ET52" i="3"/>
  <c r="ET53" i="3"/>
  <c r="ET54" i="3"/>
  <c r="ET55" i="3"/>
  <c r="ET56" i="3"/>
  <c r="ET57" i="3"/>
  <c r="ET58" i="3"/>
  <c r="ET59" i="3"/>
  <c r="ET60" i="3"/>
  <c r="ET61" i="3"/>
  <c r="ET62" i="3"/>
  <c r="ET63" i="3"/>
  <c r="ET64" i="3"/>
  <c r="ET65" i="3"/>
  <c r="ET66" i="3"/>
  <c r="ET67" i="3"/>
  <c r="ET68" i="3"/>
  <c r="ET69" i="3"/>
  <c r="ET70" i="3"/>
  <c r="ET71" i="3"/>
  <c r="ET72" i="3"/>
  <c r="ET73" i="3"/>
  <c r="ET74" i="3"/>
  <c r="ET75" i="3"/>
  <c r="ET76" i="3"/>
  <c r="ET77" i="3"/>
  <c r="ET81" i="3"/>
  <c r="ET82" i="3"/>
  <c r="ES2" i="3"/>
  <c r="ES3" i="3"/>
  <c r="ES4" i="3"/>
  <c r="ES5" i="3"/>
  <c r="ES6" i="3"/>
  <c r="ES7" i="3"/>
  <c r="ES8" i="3"/>
  <c r="ES9" i="3"/>
  <c r="ES10" i="3"/>
  <c r="ES11" i="3"/>
  <c r="ES12" i="3"/>
  <c r="ES13" i="3"/>
  <c r="ES14" i="3"/>
  <c r="ES15" i="3"/>
  <c r="ES17" i="3"/>
  <c r="ES18" i="3"/>
  <c r="ES19" i="3"/>
  <c r="ES20" i="3"/>
  <c r="ES21" i="3"/>
  <c r="ES22" i="3"/>
  <c r="ES23" i="3"/>
  <c r="ES24" i="3"/>
  <c r="ES25" i="3"/>
  <c r="ES26" i="3"/>
  <c r="ES28" i="3"/>
  <c r="ES29" i="3"/>
  <c r="ES30" i="3"/>
  <c r="ES31" i="3"/>
  <c r="ES32" i="3"/>
  <c r="ES33" i="3"/>
  <c r="ES34" i="3"/>
  <c r="ES35" i="3"/>
  <c r="ES88" i="3"/>
  <c r="ES89" i="3"/>
  <c r="ES85" i="3"/>
  <c r="ES86" i="3"/>
  <c r="ES36" i="3"/>
  <c r="ES37" i="3"/>
  <c r="ES38" i="3"/>
  <c r="ES83" i="3"/>
  <c r="ES41" i="3"/>
  <c r="ES79" i="3"/>
  <c r="ES80" i="3"/>
  <c r="ES42" i="3"/>
  <c r="ES39" i="3"/>
  <c r="ES43" i="3"/>
  <c r="ES44" i="3"/>
  <c r="ES45" i="3"/>
  <c r="ES46" i="3"/>
  <c r="ES47" i="3"/>
  <c r="ES48" i="3"/>
  <c r="ES49" i="3"/>
  <c r="ES50" i="3"/>
  <c r="ES51" i="3"/>
  <c r="ES52" i="3"/>
  <c r="ES53" i="3"/>
  <c r="ES54" i="3"/>
  <c r="ES55" i="3"/>
  <c r="ES56" i="3"/>
  <c r="ES57" i="3"/>
  <c r="ES58" i="3"/>
  <c r="ES59" i="3"/>
  <c r="ES60" i="3"/>
  <c r="ES61" i="3"/>
  <c r="ES62" i="3"/>
  <c r="ES63" i="3"/>
  <c r="ES64" i="3"/>
  <c r="ES65" i="3"/>
  <c r="ES66" i="3"/>
  <c r="ES67" i="3"/>
  <c r="ES68" i="3"/>
  <c r="ES69" i="3"/>
  <c r="ES70" i="3"/>
  <c r="ES71" i="3"/>
  <c r="ES72" i="3"/>
  <c r="ES73" i="3"/>
  <c r="ES74" i="3"/>
  <c r="ES75" i="3"/>
  <c r="ES76" i="3"/>
  <c r="ES77" i="3"/>
  <c r="ES81" i="3"/>
  <c r="ES82" i="3"/>
  <c r="EO2" i="3"/>
  <c r="EO3" i="3"/>
  <c r="EO4" i="3"/>
  <c r="EO5" i="3"/>
  <c r="EO6" i="3"/>
  <c r="EO7" i="3"/>
  <c r="EO8" i="3"/>
  <c r="EO9" i="3"/>
  <c r="EO10" i="3"/>
  <c r="EO11" i="3"/>
  <c r="EO12" i="3"/>
  <c r="EO13" i="3"/>
  <c r="EO14" i="3"/>
  <c r="EO15" i="3"/>
  <c r="EO16" i="3"/>
  <c r="EO17" i="3"/>
  <c r="EO18" i="3"/>
  <c r="EO19" i="3"/>
  <c r="EO20" i="3"/>
  <c r="EO21" i="3"/>
  <c r="EO22" i="3"/>
  <c r="EO23" i="3"/>
  <c r="EO24" i="3"/>
  <c r="EO25" i="3"/>
  <c r="EO26" i="3"/>
  <c r="EO28" i="3"/>
  <c r="EO29" i="3"/>
  <c r="EO30" i="3"/>
  <c r="EO31" i="3"/>
  <c r="EO32" i="3"/>
  <c r="EO33" i="3"/>
  <c r="EO34" i="3"/>
  <c r="EO35" i="3"/>
  <c r="EO85" i="3"/>
  <c r="EO86" i="3"/>
  <c r="EO36" i="3"/>
  <c r="EO37" i="3"/>
  <c r="EO38" i="3"/>
  <c r="EO83" i="3"/>
  <c r="EO41" i="3"/>
  <c r="EO79" i="3"/>
  <c r="EO80" i="3"/>
  <c r="EO42" i="3"/>
  <c r="EO39" i="3"/>
  <c r="EO43" i="3"/>
  <c r="EO44" i="3"/>
  <c r="EO45" i="3"/>
  <c r="EO46" i="3"/>
  <c r="EO47" i="3"/>
  <c r="EO48" i="3"/>
  <c r="EO49" i="3"/>
  <c r="EO50" i="3"/>
  <c r="EO51" i="3"/>
  <c r="EO52" i="3"/>
  <c r="EO53" i="3"/>
  <c r="EO54" i="3"/>
  <c r="EO55" i="3"/>
  <c r="EO56" i="3"/>
  <c r="EO57" i="3"/>
  <c r="EO58" i="3"/>
  <c r="EO59" i="3"/>
  <c r="EO60" i="3"/>
  <c r="EO61" i="3"/>
  <c r="EO62" i="3"/>
  <c r="EO63" i="3"/>
  <c r="EO64" i="3"/>
  <c r="EO65" i="3"/>
  <c r="EO66" i="3"/>
  <c r="EO67" i="3"/>
  <c r="EO68" i="3"/>
  <c r="EO69" i="3"/>
  <c r="EO70" i="3"/>
  <c r="EO71" i="3"/>
  <c r="EO72" i="3"/>
  <c r="EO73" i="3"/>
  <c r="EO74" i="3"/>
  <c r="EO75" i="3"/>
  <c r="EO76" i="3"/>
  <c r="EO77" i="3"/>
  <c r="EO81" i="3"/>
  <c r="EO82" i="3"/>
  <c r="EN2" i="3"/>
  <c r="EN3" i="3"/>
  <c r="EN4" i="3"/>
  <c r="EN5" i="3"/>
  <c r="EN6" i="3"/>
  <c r="EN7" i="3"/>
  <c r="EN8" i="3"/>
  <c r="EN9" i="3"/>
  <c r="EN10" i="3"/>
  <c r="EN11" i="3"/>
  <c r="EN12" i="3"/>
  <c r="EN13" i="3"/>
  <c r="EN14" i="3"/>
  <c r="EN15" i="3"/>
  <c r="EN16" i="3"/>
  <c r="EN17" i="3"/>
  <c r="EN18" i="3"/>
  <c r="EN19" i="3"/>
  <c r="EN20" i="3"/>
  <c r="EN21" i="3"/>
  <c r="EN22" i="3"/>
  <c r="EN23" i="3"/>
  <c r="EN24" i="3"/>
  <c r="EN25" i="3"/>
  <c r="EN26" i="3"/>
  <c r="EN28" i="3"/>
  <c r="EN29" i="3"/>
  <c r="EN30" i="3"/>
  <c r="EN31" i="3"/>
  <c r="EN32" i="3"/>
  <c r="EN33" i="3"/>
  <c r="EN34" i="3"/>
  <c r="EN35" i="3"/>
  <c r="EN85" i="3"/>
  <c r="EN86" i="3"/>
  <c r="EN36" i="3"/>
  <c r="EN37" i="3"/>
  <c r="EN38" i="3"/>
  <c r="EN83" i="3"/>
  <c r="EN41" i="3"/>
  <c r="EN79" i="3"/>
  <c r="EN80" i="3"/>
  <c r="EN42" i="3"/>
  <c r="EN39" i="3"/>
  <c r="EN43" i="3"/>
  <c r="EN44" i="3"/>
  <c r="EN45" i="3"/>
  <c r="EN46" i="3"/>
  <c r="EN47" i="3"/>
  <c r="EN48" i="3"/>
  <c r="EN49" i="3"/>
  <c r="EN50" i="3"/>
  <c r="EN51" i="3"/>
  <c r="EN52" i="3"/>
  <c r="EN53" i="3"/>
  <c r="EN54" i="3"/>
  <c r="EN55" i="3"/>
  <c r="EN56" i="3"/>
  <c r="EN57" i="3"/>
  <c r="EN58" i="3"/>
  <c r="EN59" i="3"/>
  <c r="EN60" i="3"/>
  <c r="EN61" i="3"/>
  <c r="EN62" i="3"/>
  <c r="EN63" i="3"/>
  <c r="EN64" i="3"/>
  <c r="EN65" i="3"/>
  <c r="EN66" i="3"/>
  <c r="EN67" i="3"/>
  <c r="EN68" i="3"/>
  <c r="EN69" i="3"/>
  <c r="EN70" i="3"/>
  <c r="EN71" i="3"/>
  <c r="EN72" i="3"/>
  <c r="EN73" i="3"/>
  <c r="EN74" i="3"/>
  <c r="EN75" i="3"/>
  <c r="EN76" i="3"/>
  <c r="EN77" i="3"/>
  <c r="EN81" i="3"/>
  <c r="EN82" i="3"/>
  <c r="EH2" i="3"/>
  <c r="EF2" i="3"/>
  <c r="EF3" i="3"/>
  <c r="EF4" i="3"/>
  <c r="EF5" i="3"/>
  <c r="EF6" i="3"/>
  <c r="EF7" i="3"/>
  <c r="EF8" i="3"/>
  <c r="EF9" i="3"/>
  <c r="EF10" i="3"/>
  <c r="EF11" i="3"/>
  <c r="EF12" i="3"/>
  <c r="EF13" i="3"/>
  <c r="EF14" i="3"/>
  <c r="EF15" i="3"/>
  <c r="EF16" i="3"/>
  <c r="EF17" i="3"/>
  <c r="EF18" i="3"/>
  <c r="EF19" i="3"/>
  <c r="EF20" i="3"/>
  <c r="EF21" i="3"/>
  <c r="EF22" i="3"/>
  <c r="EF23" i="3"/>
  <c r="EF24" i="3"/>
  <c r="EF25" i="3"/>
  <c r="EF26" i="3"/>
  <c r="EF28" i="3"/>
  <c r="EF29" i="3"/>
  <c r="EF30" i="3"/>
  <c r="EF31" i="3"/>
  <c r="EF32" i="3"/>
  <c r="EF33" i="3"/>
  <c r="EF34" i="3"/>
  <c r="EF35" i="3"/>
  <c r="EF85" i="3"/>
  <c r="EF86" i="3"/>
  <c r="EF36" i="3"/>
  <c r="EF37" i="3"/>
  <c r="EF38" i="3"/>
  <c r="EF83" i="3"/>
  <c r="EF41" i="3"/>
  <c r="EF79" i="3"/>
  <c r="EF80" i="3"/>
  <c r="EF42" i="3"/>
  <c r="EF39" i="3"/>
  <c r="EF43" i="3"/>
  <c r="EF44" i="3"/>
  <c r="EF45" i="3"/>
  <c r="EF46" i="3"/>
  <c r="EF47" i="3"/>
  <c r="EF48" i="3"/>
  <c r="EF49" i="3"/>
  <c r="EF50" i="3"/>
  <c r="EF51" i="3"/>
  <c r="EF52" i="3"/>
  <c r="EF53" i="3"/>
  <c r="EF54" i="3"/>
  <c r="EF55" i="3"/>
  <c r="EF56" i="3"/>
  <c r="EF57" i="3"/>
  <c r="EF58" i="3"/>
  <c r="EF59" i="3"/>
  <c r="EF60" i="3"/>
  <c r="EF61" i="3"/>
  <c r="EF62" i="3"/>
  <c r="EF63" i="3"/>
  <c r="EF64" i="3"/>
  <c r="EF65" i="3"/>
  <c r="EF66" i="3"/>
  <c r="EF67" i="3"/>
  <c r="EF68" i="3"/>
  <c r="EF69" i="3"/>
  <c r="EF70" i="3"/>
  <c r="EF71" i="3"/>
  <c r="EF72" i="3"/>
  <c r="EF73" i="3"/>
  <c r="EF74" i="3"/>
  <c r="EF75" i="3"/>
  <c r="EF76" i="3"/>
  <c r="EF77" i="3"/>
  <c r="EF81" i="3"/>
  <c r="EF82" i="3"/>
  <c r="EA2" i="3"/>
  <c r="EA3" i="3"/>
  <c r="EA4" i="3"/>
  <c r="EA5" i="3"/>
  <c r="EA6" i="3"/>
  <c r="EA7" i="3"/>
  <c r="EA8" i="3"/>
  <c r="EA9" i="3"/>
  <c r="EA10" i="3"/>
  <c r="EA11" i="3"/>
  <c r="EA12" i="3"/>
  <c r="EA13" i="3"/>
  <c r="EA14" i="3"/>
  <c r="EA15" i="3"/>
  <c r="EA16" i="3"/>
  <c r="EA17" i="3"/>
  <c r="EA18" i="3"/>
  <c r="EA19" i="3"/>
  <c r="EA20" i="3"/>
  <c r="EA21" i="3"/>
  <c r="EA22" i="3"/>
  <c r="EA23" i="3"/>
  <c r="EA24" i="3"/>
  <c r="EA25" i="3"/>
  <c r="EA26" i="3"/>
  <c r="EA28" i="3"/>
  <c r="EA29" i="3"/>
  <c r="EA30" i="3"/>
  <c r="EA31" i="3"/>
  <c r="EA32" i="3"/>
  <c r="EA33" i="3"/>
  <c r="EA34" i="3"/>
  <c r="EA35" i="3"/>
  <c r="EA85" i="3"/>
  <c r="EA86" i="3"/>
  <c r="EA36" i="3"/>
  <c r="EA37" i="3"/>
  <c r="EA38" i="3"/>
  <c r="EA83" i="3"/>
  <c r="EA41" i="3"/>
  <c r="EA79" i="3"/>
  <c r="EA80" i="3"/>
  <c r="EA42" i="3"/>
  <c r="EA39" i="3"/>
  <c r="EA43" i="3"/>
  <c r="EA44" i="3"/>
  <c r="EA45" i="3"/>
  <c r="EA46" i="3"/>
  <c r="EA47" i="3"/>
  <c r="EA48" i="3"/>
  <c r="EA49" i="3"/>
  <c r="EA50" i="3"/>
  <c r="EA51" i="3"/>
  <c r="EA52" i="3"/>
  <c r="EA53" i="3"/>
  <c r="EA54" i="3"/>
  <c r="EA55" i="3"/>
  <c r="EA56" i="3"/>
  <c r="EA57" i="3"/>
  <c r="EA58" i="3"/>
  <c r="EA59" i="3"/>
  <c r="EA60" i="3"/>
  <c r="EA61" i="3"/>
  <c r="EA62" i="3"/>
  <c r="EA63" i="3"/>
  <c r="EA64" i="3"/>
  <c r="EA65" i="3"/>
  <c r="EA66" i="3"/>
  <c r="EA67" i="3"/>
  <c r="EA68" i="3"/>
  <c r="EA69" i="3"/>
  <c r="EA70" i="3"/>
  <c r="EA71" i="3"/>
  <c r="EA72" i="3"/>
  <c r="EA73" i="3"/>
  <c r="EA74" i="3"/>
  <c r="EA75" i="3"/>
  <c r="EA76" i="3"/>
  <c r="EA77" i="3"/>
  <c r="EA81" i="3"/>
  <c r="EA82" i="3"/>
  <c r="DZ2" i="3"/>
  <c r="DZ3" i="3"/>
  <c r="DZ4" i="3"/>
  <c r="DZ5" i="3"/>
  <c r="DZ6" i="3"/>
  <c r="DZ7" i="3"/>
  <c r="DZ8" i="3"/>
  <c r="DZ9" i="3"/>
  <c r="DZ10" i="3"/>
  <c r="DZ11" i="3"/>
  <c r="DZ12" i="3"/>
  <c r="DZ13" i="3"/>
  <c r="DZ14" i="3"/>
  <c r="DZ15" i="3"/>
  <c r="DZ16" i="3"/>
  <c r="DZ17" i="3"/>
  <c r="DZ18" i="3"/>
  <c r="DZ19" i="3"/>
  <c r="DZ20" i="3"/>
  <c r="DZ21" i="3"/>
  <c r="DZ22" i="3"/>
  <c r="DZ23" i="3"/>
  <c r="DZ24" i="3"/>
  <c r="DZ25" i="3"/>
  <c r="DZ26" i="3"/>
  <c r="DZ28" i="3"/>
  <c r="DZ29" i="3"/>
  <c r="DZ30" i="3"/>
  <c r="DZ31" i="3"/>
  <c r="DZ32" i="3"/>
  <c r="DZ33" i="3"/>
  <c r="DZ34" i="3"/>
  <c r="DZ35" i="3"/>
  <c r="DZ85" i="3"/>
  <c r="DZ86" i="3"/>
  <c r="DZ36" i="3"/>
  <c r="DZ37" i="3"/>
  <c r="DZ38" i="3"/>
  <c r="DZ83" i="3"/>
  <c r="DZ41" i="3"/>
  <c r="DZ79" i="3"/>
  <c r="DZ80" i="3"/>
  <c r="DZ42" i="3"/>
  <c r="DZ39" i="3"/>
  <c r="DZ43" i="3"/>
  <c r="DZ44" i="3"/>
  <c r="DZ45" i="3"/>
  <c r="DZ46" i="3"/>
  <c r="DZ47" i="3"/>
  <c r="DZ48" i="3"/>
  <c r="DZ49" i="3"/>
  <c r="DZ50" i="3"/>
  <c r="DZ51" i="3"/>
  <c r="DZ52" i="3"/>
  <c r="DZ53" i="3"/>
  <c r="DZ54" i="3"/>
  <c r="DZ55" i="3"/>
  <c r="DZ56" i="3"/>
  <c r="DZ57" i="3"/>
  <c r="DZ58" i="3"/>
  <c r="DZ59" i="3"/>
  <c r="DZ60" i="3"/>
  <c r="DZ61" i="3"/>
  <c r="DZ62" i="3"/>
  <c r="DZ63" i="3"/>
  <c r="DZ64" i="3"/>
  <c r="DZ65" i="3"/>
  <c r="DZ66" i="3"/>
  <c r="DZ67" i="3"/>
  <c r="DZ68" i="3"/>
  <c r="DZ69" i="3"/>
  <c r="DZ70" i="3"/>
  <c r="DZ71" i="3"/>
  <c r="DZ72" i="3"/>
  <c r="DZ73" i="3"/>
  <c r="DZ74" i="3"/>
  <c r="DZ75" i="3"/>
  <c r="DZ76" i="3"/>
  <c r="DZ77" i="3"/>
  <c r="DZ81" i="3"/>
  <c r="DZ82" i="3"/>
  <c r="DY2" i="3"/>
  <c r="DY3" i="3"/>
  <c r="DY4" i="3"/>
  <c r="DY5" i="3"/>
  <c r="DY6" i="3"/>
  <c r="DY7" i="3"/>
  <c r="DY8" i="3"/>
  <c r="DY9" i="3"/>
  <c r="DY10" i="3"/>
  <c r="DY11" i="3"/>
  <c r="DY12" i="3"/>
  <c r="DY13" i="3"/>
  <c r="DY14" i="3"/>
  <c r="DY15" i="3"/>
  <c r="DY16" i="3"/>
  <c r="DY17" i="3"/>
  <c r="DY18" i="3"/>
  <c r="DY19" i="3"/>
  <c r="DY20" i="3"/>
  <c r="DY21" i="3"/>
  <c r="DY22" i="3"/>
  <c r="DY23" i="3"/>
  <c r="DY24" i="3"/>
  <c r="DY25" i="3"/>
  <c r="DY26" i="3"/>
  <c r="DY28" i="3"/>
  <c r="DY29" i="3"/>
  <c r="DY30" i="3"/>
  <c r="DY31" i="3"/>
  <c r="DY32" i="3"/>
  <c r="DY33" i="3"/>
  <c r="DY34" i="3"/>
  <c r="DY35" i="3"/>
  <c r="DY85" i="3"/>
  <c r="DY86" i="3"/>
  <c r="DY36" i="3"/>
  <c r="DY37" i="3"/>
  <c r="DY38" i="3"/>
  <c r="DY83" i="3"/>
  <c r="DY41" i="3"/>
  <c r="DY79" i="3"/>
  <c r="DY80" i="3"/>
  <c r="DY42" i="3"/>
  <c r="DY39" i="3"/>
  <c r="DY43" i="3"/>
  <c r="DY44" i="3"/>
  <c r="DY45" i="3"/>
  <c r="DY46" i="3"/>
  <c r="DY47" i="3"/>
  <c r="DY48" i="3"/>
  <c r="DY49" i="3"/>
  <c r="DY50" i="3"/>
  <c r="DY51" i="3"/>
  <c r="DY52" i="3"/>
  <c r="DY53" i="3"/>
  <c r="DY54" i="3"/>
  <c r="DY55" i="3"/>
  <c r="DY56" i="3"/>
  <c r="DY57" i="3"/>
  <c r="DY58" i="3"/>
  <c r="DY59" i="3"/>
  <c r="DY60" i="3"/>
  <c r="DY61" i="3"/>
  <c r="DY62" i="3"/>
  <c r="DY63" i="3"/>
  <c r="DY64" i="3"/>
  <c r="DY65" i="3"/>
  <c r="DY66" i="3"/>
  <c r="DY67" i="3"/>
  <c r="DY68" i="3"/>
  <c r="DY69" i="3"/>
  <c r="DY70" i="3"/>
  <c r="DY71" i="3"/>
  <c r="DY72" i="3"/>
  <c r="DY73" i="3"/>
  <c r="DY74" i="3"/>
  <c r="DY75" i="3"/>
  <c r="DY76" i="3"/>
  <c r="DY77" i="3"/>
  <c r="DY81" i="3"/>
  <c r="DY82" i="3"/>
  <c r="DX2" i="3"/>
  <c r="DX3" i="3"/>
  <c r="DX4" i="3"/>
  <c r="DX5" i="3"/>
  <c r="DX6" i="3"/>
  <c r="DX7" i="3"/>
  <c r="DX8" i="3"/>
  <c r="DX9" i="3"/>
  <c r="DX10" i="3"/>
  <c r="DX11" i="3"/>
  <c r="DX12" i="3"/>
  <c r="DX13" i="3"/>
  <c r="DX14" i="3"/>
  <c r="DX15" i="3"/>
  <c r="DX16" i="3"/>
  <c r="DX17" i="3"/>
  <c r="DX18" i="3"/>
  <c r="DX19" i="3"/>
  <c r="DX20" i="3"/>
  <c r="DX21" i="3"/>
  <c r="DX22" i="3"/>
  <c r="DX23" i="3"/>
  <c r="DX24" i="3"/>
  <c r="DX25" i="3"/>
  <c r="DX26" i="3"/>
  <c r="DX28" i="3"/>
  <c r="DX29" i="3"/>
  <c r="DX30" i="3"/>
  <c r="DX31" i="3"/>
  <c r="DX32" i="3"/>
  <c r="DX33" i="3"/>
  <c r="DX34" i="3"/>
  <c r="DX35" i="3"/>
  <c r="DX85" i="3"/>
  <c r="DX86" i="3"/>
  <c r="DX36" i="3"/>
  <c r="DX37" i="3"/>
  <c r="DX38" i="3"/>
  <c r="DX83" i="3"/>
  <c r="DX41" i="3"/>
  <c r="DX79" i="3"/>
  <c r="DX80" i="3"/>
  <c r="DX42" i="3"/>
  <c r="DX39" i="3"/>
  <c r="DX43" i="3"/>
  <c r="DX44" i="3"/>
  <c r="DX45" i="3"/>
  <c r="DX46" i="3"/>
  <c r="DX47" i="3"/>
  <c r="DX48" i="3"/>
  <c r="DX49" i="3"/>
  <c r="DX50" i="3"/>
  <c r="DX51" i="3"/>
  <c r="DX52" i="3"/>
  <c r="DX53" i="3"/>
  <c r="DX54" i="3"/>
  <c r="DX55" i="3"/>
  <c r="DX56" i="3"/>
  <c r="DX57" i="3"/>
  <c r="DX58" i="3"/>
  <c r="DX59" i="3"/>
  <c r="DX60" i="3"/>
  <c r="DX61" i="3"/>
  <c r="DX62" i="3"/>
  <c r="DX63" i="3"/>
  <c r="DX64" i="3"/>
  <c r="DX65" i="3"/>
  <c r="DX66" i="3"/>
  <c r="DX67" i="3"/>
  <c r="DX68" i="3"/>
  <c r="DX69" i="3"/>
  <c r="DX70" i="3"/>
  <c r="DX71" i="3"/>
  <c r="DX72" i="3"/>
  <c r="DX73" i="3"/>
  <c r="DX74" i="3"/>
  <c r="DX75" i="3"/>
  <c r="DX76" i="3"/>
  <c r="DX77" i="3"/>
  <c r="DX81" i="3"/>
  <c r="DX82" i="3"/>
  <c r="DW2" i="3"/>
  <c r="DW3" i="3"/>
  <c r="DW4" i="3"/>
  <c r="DW5" i="3"/>
  <c r="DW6" i="3"/>
  <c r="DW7" i="3"/>
  <c r="DW8" i="3"/>
  <c r="DW9" i="3"/>
  <c r="DW10" i="3"/>
  <c r="DW11" i="3"/>
  <c r="DW12" i="3"/>
  <c r="DW13" i="3"/>
  <c r="DW14" i="3"/>
  <c r="DW15" i="3"/>
  <c r="DW16" i="3"/>
  <c r="DW17" i="3"/>
  <c r="DW18" i="3"/>
  <c r="DW19" i="3"/>
  <c r="DW20" i="3"/>
  <c r="DW21" i="3"/>
  <c r="DW22" i="3"/>
  <c r="DW23" i="3"/>
  <c r="DW24" i="3"/>
  <c r="DW25" i="3"/>
  <c r="DW26" i="3"/>
  <c r="DW28" i="3"/>
  <c r="DW29" i="3"/>
  <c r="DW30" i="3"/>
  <c r="DW31" i="3"/>
  <c r="DW32" i="3"/>
  <c r="DW33" i="3"/>
  <c r="DW34" i="3"/>
  <c r="DW35" i="3"/>
  <c r="DW85" i="3"/>
  <c r="DW86" i="3"/>
  <c r="DW36" i="3"/>
  <c r="DW37" i="3"/>
  <c r="DW38" i="3"/>
  <c r="DW83" i="3"/>
  <c r="DW41" i="3"/>
  <c r="DW79" i="3"/>
  <c r="DW80" i="3"/>
  <c r="DW42" i="3"/>
  <c r="DW39" i="3"/>
  <c r="DW43" i="3"/>
  <c r="DW44" i="3"/>
  <c r="DW45" i="3"/>
  <c r="DW46" i="3"/>
  <c r="DW47" i="3"/>
  <c r="DW48" i="3"/>
  <c r="DW49" i="3"/>
  <c r="DW50" i="3"/>
  <c r="DW51" i="3"/>
  <c r="DW52" i="3"/>
  <c r="DW53" i="3"/>
  <c r="DW54" i="3"/>
  <c r="DW55" i="3"/>
  <c r="DW56" i="3"/>
  <c r="DW57" i="3"/>
  <c r="DW58" i="3"/>
  <c r="DW59" i="3"/>
  <c r="DW60" i="3"/>
  <c r="DW61" i="3"/>
  <c r="DW62" i="3"/>
  <c r="DW63" i="3"/>
  <c r="DW64" i="3"/>
  <c r="DW65" i="3"/>
  <c r="DW66" i="3"/>
  <c r="DW67" i="3"/>
  <c r="DW68" i="3"/>
  <c r="DW69" i="3"/>
  <c r="DW70" i="3"/>
  <c r="DW71" i="3"/>
  <c r="DW72" i="3"/>
  <c r="DW73" i="3"/>
  <c r="DW74" i="3"/>
  <c r="DW75" i="3"/>
  <c r="DW76" i="3"/>
  <c r="DW77" i="3"/>
  <c r="DW81" i="3"/>
  <c r="DW82" i="3"/>
  <c r="DV2" i="3"/>
  <c r="DV3" i="3"/>
  <c r="DV4" i="3"/>
  <c r="DV5" i="3"/>
  <c r="DV6" i="3"/>
  <c r="DV7" i="3"/>
  <c r="DV8" i="3"/>
  <c r="DV9" i="3"/>
  <c r="DV10" i="3"/>
  <c r="DV11" i="3"/>
  <c r="DV12" i="3"/>
  <c r="DV13" i="3"/>
  <c r="DV14" i="3"/>
  <c r="DV15" i="3"/>
  <c r="DV16" i="3"/>
  <c r="DV17" i="3"/>
  <c r="DV18" i="3"/>
  <c r="DV19" i="3"/>
  <c r="DV20" i="3"/>
  <c r="DV21" i="3"/>
  <c r="DV22" i="3"/>
  <c r="DV23" i="3"/>
  <c r="DV24" i="3"/>
  <c r="DV25" i="3"/>
  <c r="DV26" i="3"/>
  <c r="DV28" i="3"/>
  <c r="DV29" i="3"/>
  <c r="DV30" i="3"/>
  <c r="DV31" i="3"/>
  <c r="DV32" i="3"/>
  <c r="DV33" i="3"/>
  <c r="DV34" i="3"/>
  <c r="DV35" i="3"/>
  <c r="DV85" i="3"/>
  <c r="DV86" i="3"/>
  <c r="DV36" i="3"/>
  <c r="DV37" i="3"/>
  <c r="DV38" i="3"/>
  <c r="DV83" i="3"/>
  <c r="DV41" i="3"/>
  <c r="DV79" i="3"/>
  <c r="DV80" i="3"/>
  <c r="DV42" i="3"/>
  <c r="DV39" i="3"/>
  <c r="DV43" i="3"/>
  <c r="DV44" i="3"/>
  <c r="DV45" i="3"/>
  <c r="DV46" i="3"/>
  <c r="DV47" i="3"/>
  <c r="DV48" i="3"/>
  <c r="DV49" i="3"/>
  <c r="DV50" i="3"/>
  <c r="DV51" i="3"/>
  <c r="DV52" i="3"/>
  <c r="DV53" i="3"/>
  <c r="DV54" i="3"/>
  <c r="DV55" i="3"/>
  <c r="DV56" i="3"/>
  <c r="DV57" i="3"/>
  <c r="DV58" i="3"/>
  <c r="DV59" i="3"/>
  <c r="DV60" i="3"/>
  <c r="DV61" i="3"/>
  <c r="DV62" i="3"/>
  <c r="DV63" i="3"/>
  <c r="DV64" i="3"/>
  <c r="DV65" i="3"/>
  <c r="DV66" i="3"/>
  <c r="DV67" i="3"/>
  <c r="DV68" i="3"/>
  <c r="DV69" i="3"/>
  <c r="DV70" i="3"/>
  <c r="DV71" i="3"/>
  <c r="DV72" i="3"/>
  <c r="DV73" i="3"/>
  <c r="DV74" i="3"/>
  <c r="DV75" i="3"/>
  <c r="DV76" i="3"/>
  <c r="DV77" i="3"/>
  <c r="DV81" i="3"/>
  <c r="DV82" i="3"/>
  <c r="DU2" i="3"/>
  <c r="DU3" i="3"/>
  <c r="DU4" i="3"/>
  <c r="DU5" i="3"/>
  <c r="DU6" i="3"/>
  <c r="DU7" i="3"/>
  <c r="DU8" i="3"/>
  <c r="DU9" i="3"/>
  <c r="DU10" i="3"/>
  <c r="DU11" i="3"/>
  <c r="DU12" i="3"/>
  <c r="DU13" i="3"/>
  <c r="DU14" i="3"/>
  <c r="DU15" i="3"/>
  <c r="DU16" i="3"/>
  <c r="DU17" i="3"/>
  <c r="DU18" i="3"/>
  <c r="DU19" i="3"/>
  <c r="DU20" i="3"/>
  <c r="DU21" i="3"/>
  <c r="DU22" i="3"/>
  <c r="DU23" i="3"/>
  <c r="DU24" i="3"/>
  <c r="DU25" i="3"/>
  <c r="DU26" i="3"/>
  <c r="DU28" i="3"/>
  <c r="DU29" i="3"/>
  <c r="DU30" i="3"/>
  <c r="DU31" i="3"/>
  <c r="DU32" i="3"/>
  <c r="DU33" i="3"/>
  <c r="DU34" i="3"/>
  <c r="DU35" i="3"/>
  <c r="DU85" i="3"/>
  <c r="DU86" i="3"/>
  <c r="DU36" i="3"/>
  <c r="DU37" i="3"/>
  <c r="DU38" i="3"/>
  <c r="DU83" i="3"/>
  <c r="DU41" i="3"/>
  <c r="DU79" i="3"/>
  <c r="DU80" i="3"/>
  <c r="DU42" i="3"/>
  <c r="DU39" i="3"/>
  <c r="DU43" i="3"/>
  <c r="DU44" i="3"/>
  <c r="DU45" i="3"/>
  <c r="DU46" i="3"/>
  <c r="DU47" i="3"/>
  <c r="DU48" i="3"/>
  <c r="DU49" i="3"/>
  <c r="DU50" i="3"/>
  <c r="DU51" i="3"/>
  <c r="DU52" i="3"/>
  <c r="DU53" i="3"/>
  <c r="DU54" i="3"/>
  <c r="DU55" i="3"/>
  <c r="DU56" i="3"/>
  <c r="DU57" i="3"/>
  <c r="DU58" i="3"/>
  <c r="DU59" i="3"/>
  <c r="DU60" i="3"/>
  <c r="DU61" i="3"/>
  <c r="DU62" i="3"/>
  <c r="DU63" i="3"/>
  <c r="DU64" i="3"/>
  <c r="DU65" i="3"/>
  <c r="DU66" i="3"/>
  <c r="DU67" i="3"/>
  <c r="DU68" i="3"/>
  <c r="DU69" i="3"/>
  <c r="DU70" i="3"/>
  <c r="DU71" i="3"/>
  <c r="DU72" i="3"/>
  <c r="DU73" i="3"/>
  <c r="DU74" i="3"/>
  <c r="DU75" i="3"/>
  <c r="DU76" i="3"/>
  <c r="DU77" i="3"/>
  <c r="DU81" i="3"/>
  <c r="DU82" i="3"/>
  <c r="DT2" i="3"/>
  <c r="DT3" i="3"/>
  <c r="DT4" i="3"/>
  <c r="DT5" i="3"/>
  <c r="DT6" i="3"/>
  <c r="DT7" i="3"/>
  <c r="DT8" i="3"/>
  <c r="DT9" i="3"/>
  <c r="DT10" i="3"/>
  <c r="DT11" i="3"/>
  <c r="DT12" i="3"/>
  <c r="DT13" i="3"/>
  <c r="DT14" i="3"/>
  <c r="DT15" i="3"/>
  <c r="DT16" i="3"/>
  <c r="DT17" i="3"/>
  <c r="DT18" i="3"/>
  <c r="DT19" i="3"/>
  <c r="DT20" i="3"/>
  <c r="DT21" i="3"/>
  <c r="DT22" i="3"/>
  <c r="DT23" i="3"/>
  <c r="DT24" i="3"/>
  <c r="DT25" i="3"/>
  <c r="DT26" i="3"/>
  <c r="DT28" i="3"/>
  <c r="DT29" i="3"/>
  <c r="DT30" i="3"/>
  <c r="DT31" i="3"/>
  <c r="DT32" i="3"/>
  <c r="DT33" i="3"/>
  <c r="DT34" i="3"/>
  <c r="DT35" i="3"/>
  <c r="DT85" i="3"/>
  <c r="DT86" i="3"/>
  <c r="DT36" i="3"/>
  <c r="DT37" i="3"/>
  <c r="DT38" i="3"/>
  <c r="DT83" i="3"/>
  <c r="DT41" i="3"/>
  <c r="DT79" i="3"/>
  <c r="DT80" i="3"/>
  <c r="DT42" i="3"/>
  <c r="DT39" i="3"/>
  <c r="DT43" i="3"/>
  <c r="DT44" i="3"/>
  <c r="DT45" i="3"/>
  <c r="DT46" i="3"/>
  <c r="DT47" i="3"/>
  <c r="DT48" i="3"/>
  <c r="DT49" i="3"/>
  <c r="DT50" i="3"/>
  <c r="DT51" i="3"/>
  <c r="DT52" i="3"/>
  <c r="DT53" i="3"/>
  <c r="DT54" i="3"/>
  <c r="DT55" i="3"/>
  <c r="DT56" i="3"/>
  <c r="DT57" i="3"/>
  <c r="DT58" i="3"/>
  <c r="DT59" i="3"/>
  <c r="DT60" i="3"/>
  <c r="DT61" i="3"/>
  <c r="DT62" i="3"/>
  <c r="DT63" i="3"/>
  <c r="DT64" i="3"/>
  <c r="DT65" i="3"/>
  <c r="DT66" i="3"/>
  <c r="DT67" i="3"/>
  <c r="DT68" i="3"/>
  <c r="DT69" i="3"/>
  <c r="DT70" i="3"/>
  <c r="DT71" i="3"/>
  <c r="DT72" i="3"/>
  <c r="DT73" i="3"/>
  <c r="DT74" i="3"/>
  <c r="DT75" i="3"/>
  <c r="DT76" i="3"/>
  <c r="DT77" i="3"/>
  <c r="DT81" i="3"/>
  <c r="DT82" i="3"/>
  <c r="DS2" i="3"/>
  <c r="DS3" i="3"/>
  <c r="DS4" i="3"/>
  <c r="DS5" i="3"/>
  <c r="DS6" i="3"/>
  <c r="DS7" i="3"/>
  <c r="DS8" i="3"/>
  <c r="DS9" i="3"/>
  <c r="DS10" i="3"/>
  <c r="DS11" i="3"/>
  <c r="DS12" i="3"/>
  <c r="DS13" i="3"/>
  <c r="DS14" i="3"/>
  <c r="DS15" i="3"/>
  <c r="DS16" i="3"/>
  <c r="DS17" i="3"/>
  <c r="DS18" i="3"/>
  <c r="DS19" i="3"/>
  <c r="DS20" i="3"/>
  <c r="DS21" i="3"/>
  <c r="DS22" i="3"/>
  <c r="DS23" i="3"/>
  <c r="DS24" i="3"/>
  <c r="DS25" i="3"/>
  <c r="DS26" i="3"/>
  <c r="DS28" i="3"/>
  <c r="DS29" i="3"/>
  <c r="DS30" i="3"/>
  <c r="DS31" i="3"/>
  <c r="DS32" i="3"/>
  <c r="DS33" i="3"/>
  <c r="DS34" i="3"/>
  <c r="DS35" i="3"/>
  <c r="DS85" i="3"/>
  <c r="DS86" i="3"/>
  <c r="DS36" i="3"/>
  <c r="DS37" i="3"/>
  <c r="DS38" i="3"/>
  <c r="DS83" i="3"/>
  <c r="DS41" i="3"/>
  <c r="DS79" i="3"/>
  <c r="DS80" i="3"/>
  <c r="DS42" i="3"/>
  <c r="DS39" i="3"/>
  <c r="DS43" i="3"/>
  <c r="DS44" i="3"/>
  <c r="DS45" i="3"/>
  <c r="DS46" i="3"/>
  <c r="DS47" i="3"/>
  <c r="DS48" i="3"/>
  <c r="DS49" i="3"/>
  <c r="DS50" i="3"/>
  <c r="DS51" i="3"/>
  <c r="DS52" i="3"/>
  <c r="DS53" i="3"/>
  <c r="DS54" i="3"/>
  <c r="DS55" i="3"/>
  <c r="DS56" i="3"/>
  <c r="DS57" i="3"/>
  <c r="DS58" i="3"/>
  <c r="DS59" i="3"/>
  <c r="DS60" i="3"/>
  <c r="DS61" i="3"/>
  <c r="DS62" i="3"/>
  <c r="DS63" i="3"/>
  <c r="DS64" i="3"/>
  <c r="DS65" i="3"/>
  <c r="DS66" i="3"/>
  <c r="DS67" i="3"/>
  <c r="DS68" i="3"/>
  <c r="DS69" i="3"/>
  <c r="DS70" i="3"/>
  <c r="DS71" i="3"/>
  <c r="DS72" i="3"/>
  <c r="DS73" i="3"/>
  <c r="DS74" i="3"/>
  <c r="DS75" i="3"/>
  <c r="DS76" i="3"/>
  <c r="DS77" i="3"/>
  <c r="DS81" i="3"/>
  <c r="DS82" i="3"/>
  <c r="DR2" i="3"/>
  <c r="DR3" i="3"/>
  <c r="DR4" i="3"/>
  <c r="DR5" i="3"/>
  <c r="DR6" i="3"/>
  <c r="DR7" i="3"/>
  <c r="DR8" i="3"/>
  <c r="DR9" i="3"/>
  <c r="DR10" i="3"/>
  <c r="DR11" i="3"/>
  <c r="DR12" i="3"/>
  <c r="DR13" i="3"/>
  <c r="DR14" i="3"/>
  <c r="DR15" i="3"/>
  <c r="DR16" i="3"/>
  <c r="DR17" i="3"/>
  <c r="DR18" i="3"/>
  <c r="DR19" i="3"/>
  <c r="DR20" i="3"/>
  <c r="DR21" i="3"/>
  <c r="DR22" i="3"/>
  <c r="DR23" i="3"/>
  <c r="DR24" i="3"/>
  <c r="DR25" i="3"/>
  <c r="DR26" i="3"/>
  <c r="DR28" i="3"/>
  <c r="DR29" i="3"/>
  <c r="DR30" i="3"/>
  <c r="DR31" i="3"/>
  <c r="DR32" i="3"/>
  <c r="DR33" i="3"/>
  <c r="DR34" i="3"/>
  <c r="DR35" i="3"/>
  <c r="DR85" i="3"/>
  <c r="DR86" i="3"/>
  <c r="DR36" i="3"/>
  <c r="DR37" i="3"/>
  <c r="DR38" i="3"/>
  <c r="DR83" i="3"/>
  <c r="DR41" i="3"/>
  <c r="DR79" i="3"/>
  <c r="DR80" i="3"/>
  <c r="DR42" i="3"/>
  <c r="DR39" i="3"/>
  <c r="DR43" i="3"/>
  <c r="DR44" i="3"/>
  <c r="DR45" i="3"/>
  <c r="DR46" i="3"/>
  <c r="DR47" i="3"/>
  <c r="DR48" i="3"/>
  <c r="DR49" i="3"/>
  <c r="DR50" i="3"/>
  <c r="DR51" i="3"/>
  <c r="DR52" i="3"/>
  <c r="DR53" i="3"/>
  <c r="DR54" i="3"/>
  <c r="DR55" i="3"/>
  <c r="DR56" i="3"/>
  <c r="DR57" i="3"/>
  <c r="DR58" i="3"/>
  <c r="DR59" i="3"/>
  <c r="DR60" i="3"/>
  <c r="DR61" i="3"/>
  <c r="DR62" i="3"/>
  <c r="DR63" i="3"/>
  <c r="DR64" i="3"/>
  <c r="DR65" i="3"/>
  <c r="DR66" i="3"/>
  <c r="DR67" i="3"/>
  <c r="DR68" i="3"/>
  <c r="DR69" i="3"/>
  <c r="DR70" i="3"/>
  <c r="DR71" i="3"/>
  <c r="DR72" i="3"/>
  <c r="DR73" i="3"/>
  <c r="DR74" i="3"/>
  <c r="DR75" i="3"/>
  <c r="DR76" i="3"/>
  <c r="DR77" i="3"/>
  <c r="DR81" i="3"/>
  <c r="DR82" i="3"/>
  <c r="DR93" i="3"/>
  <c r="DR94" i="3"/>
  <c r="DR95" i="3"/>
  <c r="DF2" i="3"/>
  <c r="DF3" i="3"/>
  <c r="DF4" i="3"/>
  <c r="DF5" i="3"/>
  <c r="DF6" i="3"/>
  <c r="DF7" i="3"/>
  <c r="DF8" i="3"/>
  <c r="DF9" i="3"/>
  <c r="DF10" i="3"/>
  <c r="DF11" i="3"/>
  <c r="DF12" i="3"/>
  <c r="DF13" i="3"/>
  <c r="DF14" i="3"/>
  <c r="DF15" i="3"/>
  <c r="DF16" i="3"/>
  <c r="DF17" i="3"/>
  <c r="DF18" i="3"/>
  <c r="DF19" i="3"/>
  <c r="DF20" i="3"/>
  <c r="DF21" i="3"/>
  <c r="DF22" i="3"/>
  <c r="DF23" i="3"/>
  <c r="DF24" i="3"/>
  <c r="DF25" i="3"/>
  <c r="DF26" i="3"/>
  <c r="DF28" i="3"/>
  <c r="DF29" i="3"/>
  <c r="DF30" i="3"/>
  <c r="DF31" i="3"/>
  <c r="DF32" i="3"/>
  <c r="DF33" i="3"/>
  <c r="DF34" i="3"/>
  <c r="DF35" i="3"/>
  <c r="DF85" i="3"/>
  <c r="DF86" i="3"/>
  <c r="DF36" i="3"/>
  <c r="DF37" i="3"/>
  <c r="DF38" i="3"/>
  <c r="DF83" i="3"/>
  <c r="DF41" i="3"/>
  <c r="DF79" i="3"/>
  <c r="DF80" i="3"/>
  <c r="DF42" i="3"/>
  <c r="DF39" i="3"/>
  <c r="DF43" i="3"/>
  <c r="DF44" i="3"/>
  <c r="DF45" i="3"/>
  <c r="DF46" i="3"/>
  <c r="DF47" i="3"/>
  <c r="DF48" i="3"/>
  <c r="DF49" i="3"/>
  <c r="DF50" i="3"/>
  <c r="DF51" i="3"/>
  <c r="DF52" i="3"/>
  <c r="DF53" i="3"/>
  <c r="DF54" i="3"/>
  <c r="DF55" i="3"/>
  <c r="DF56" i="3"/>
  <c r="DF57" i="3"/>
  <c r="DF58" i="3"/>
  <c r="DF59" i="3"/>
  <c r="DF60" i="3"/>
  <c r="DF61" i="3"/>
  <c r="DF62" i="3"/>
  <c r="DF63" i="3"/>
  <c r="DF64" i="3"/>
  <c r="DF65" i="3"/>
  <c r="DF66" i="3"/>
  <c r="DF67" i="3"/>
  <c r="DF68" i="3"/>
  <c r="DF69" i="3"/>
  <c r="DF70" i="3"/>
  <c r="DF71" i="3"/>
  <c r="DF72" i="3"/>
  <c r="DF73" i="3"/>
  <c r="DF74" i="3"/>
  <c r="DF75" i="3"/>
  <c r="DF76" i="3"/>
  <c r="DF77" i="3"/>
  <c r="DF81" i="3"/>
  <c r="DF82" i="3"/>
  <c r="DF93" i="3"/>
  <c r="DF94" i="3"/>
  <c r="DF95" i="3"/>
  <c r="DE2" i="3"/>
  <c r="DE3" i="3"/>
  <c r="DE4" i="3"/>
  <c r="DE5" i="3"/>
  <c r="DE6" i="3"/>
  <c r="DE7" i="3"/>
  <c r="DE8" i="3"/>
  <c r="DE9" i="3"/>
  <c r="DE10" i="3"/>
  <c r="DE11" i="3"/>
  <c r="DE12" i="3"/>
  <c r="DE13" i="3"/>
  <c r="DE14" i="3"/>
  <c r="DE15" i="3"/>
  <c r="DE16" i="3"/>
  <c r="DE17" i="3"/>
  <c r="DE18" i="3"/>
  <c r="DE19" i="3"/>
  <c r="DE20" i="3"/>
  <c r="DE21" i="3"/>
  <c r="DE22" i="3"/>
  <c r="DE23" i="3"/>
  <c r="DE24" i="3"/>
  <c r="DE25" i="3"/>
  <c r="DE26" i="3"/>
  <c r="DE28" i="3"/>
  <c r="DE29" i="3"/>
  <c r="DE30" i="3"/>
  <c r="DE31" i="3"/>
  <c r="DE32" i="3"/>
  <c r="DE33" i="3"/>
  <c r="DE34" i="3"/>
  <c r="DE35" i="3"/>
  <c r="DE85" i="3"/>
  <c r="DE86" i="3"/>
  <c r="DE36" i="3"/>
  <c r="DE37" i="3"/>
  <c r="DE38" i="3"/>
  <c r="DE83" i="3"/>
  <c r="DE41" i="3"/>
  <c r="DE79" i="3"/>
  <c r="DE80" i="3"/>
  <c r="DE42" i="3"/>
  <c r="DE39" i="3"/>
  <c r="DE43" i="3"/>
  <c r="DE44" i="3"/>
  <c r="DE45" i="3"/>
  <c r="DE46" i="3"/>
  <c r="DE47" i="3"/>
  <c r="DE48" i="3"/>
  <c r="DE49" i="3"/>
  <c r="DE50" i="3"/>
  <c r="DE51" i="3"/>
  <c r="DE52" i="3"/>
  <c r="DE53" i="3"/>
  <c r="DE54" i="3"/>
  <c r="DE55" i="3"/>
  <c r="DE56" i="3"/>
  <c r="DE57" i="3"/>
  <c r="DE58" i="3"/>
  <c r="DE59" i="3"/>
  <c r="DE60" i="3"/>
  <c r="DE61" i="3"/>
  <c r="DE62" i="3"/>
  <c r="DE63" i="3"/>
  <c r="DE64" i="3"/>
  <c r="DE65" i="3"/>
  <c r="DE66" i="3"/>
  <c r="DE67" i="3"/>
  <c r="DE68" i="3"/>
  <c r="DE69" i="3"/>
  <c r="DE70" i="3"/>
  <c r="DE71" i="3"/>
  <c r="DE72" i="3"/>
  <c r="DE73" i="3"/>
  <c r="DE74" i="3"/>
  <c r="DE75" i="3"/>
  <c r="DE76" i="3"/>
  <c r="DE77" i="3"/>
  <c r="DE81" i="3"/>
  <c r="DE82" i="3"/>
  <c r="DD2" i="3"/>
  <c r="DD3" i="3"/>
  <c r="DD4" i="3"/>
  <c r="DD5" i="3"/>
  <c r="DD6" i="3"/>
  <c r="DD7" i="3"/>
  <c r="DD8" i="3"/>
  <c r="DD9" i="3"/>
  <c r="DD10" i="3"/>
  <c r="DD11" i="3"/>
  <c r="DD12" i="3"/>
  <c r="DD13" i="3"/>
  <c r="DD14" i="3"/>
  <c r="DD15" i="3"/>
  <c r="DD16" i="3"/>
  <c r="DD17" i="3"/>
  <c r="DD18" i="3"/>
  <c r="DD19" i="3"/>
  <c r="DD20" i="3"/>
  <c r="DD21" i="3"/>
  <c r="DD22" i="3"/>
  <c r="DD23" i="3"/>
  <c r="DD24" i="3"/>
  <c r="DD25" i="3"/>
  <c r="DD26" i="3"/>
  <c r="DD28" i="3"/>
  <c r="DD29" i="3"/>
  <c r="DD30" i="3"/>
  <c r="DD31" i="3"/>
  <c r="DD32" i="3"/>
  <c r="DD33" i="3"/>
  <c r="DD34" i="3"/>
  <c r="DD35" i="3"/>
  <c r="DD85" i="3"/>
  <c r="DD86" i="3"/>
  <c r="DD36" i="3"/>
  <c r="DD37" i="3"/>
  <c r="DD38" i="3"/>
  <c r="DD83" i="3"/>
  <c r="DD41" i="3"/>
  <c r="DD79" i="3"/>
  <c r="DD80" i="3"/>
  <c r="DD42" i="3"/>
  <c r="DD39" i="3"/>
  <c r="DD43" i="3"/>
  <c r="DD44" i="3"/>
  <c r="DD45" i="3"/>
  <c r="DD46" i="3"/>
  <c r="DD47" i="3"/>
  <c r="DD48" i="3"/>
  <c r="DD49" i="3"/>
  <c r="DD50" i="3"/>
  <c r="DD51" i="3"/>
  <c r="DD52" i="3"/>
  <c r="DD53" i="3"/>
  <c r="DD54" i="3"/>
  <c r="DD55" i="3"/>
  <c r="DD56" i="3"/>
  <c r="DD57" i="3"/>
  <c r="DD58" i="3"/>
  <c r="DD59" i="3"/>
  <c r="DD60" i="3"/>
  <c r="DD61" i="3"/>
  <c r="DD62" i="3"/>
  <c r="DD63" i="3"/>
  <c r="DD64" i="3"/>
  <c r="DD65" i="3"/>
  <c r="DD66" i="3"/>
  <c r="DD67" i="3"/>
  <c r="DD68" i="3"/>
  <c r="DD69" i="3"/>
  <c r="DD70" i="3"/>
  <c r="DD71" i="3"/>
  <c r="DD72" i="3"/>
  <c r="DD73" i="3"/>
  <c r="DD74" i="3"/>
  <c r="DD75" i="3"/>
  <c r="DD76" i="3"/>
  <c r="DD77" i="3"/>
  <c r="DD81" i="3"/>
  <c r="DD82" i="3"/>
  <c r="DC2" i="3"/>
  <c r="DC3" i="3"/>
  <c r="DC4" i="3"/>
  <c r="DC5" i="3"/>
  <c r="DC6" i="3"/>
  <c r="DC7" i="3"/>
  <c r="DC8" i="3"/>
  <c r="DC9" i="3"/>
  <c r="DC10" i="3"/>
  <c r="DC11" i="3"/>
  <c r="DC12" i="3"/>
  <c r="DC13" i="3"/>
  <c r="DC14" i="3"/>
  <c r="DC15" i="3"/>
  <c r="DC16" i="3"/>
  <c r="DC17" i="3"/>
  <c r="DC18" i="3"/>
  <c r="DC19" i="3"/>
  <c r="DC20" i="3"/>
  <c r="DC21" i="3"/>
  <c r="DC22" i="3"/>
  <c r="DC23" i="3"/>
  <c r="DC24" i="3"/>
  <c r="DC25" i="3"/>
  <c r="DC26" i="3"/>
  <c r="DC28" i="3"/>
  <c r="DC29" i="3"/>
  <c r="DC30" i="3"/>
  <c r="DC31" i="3"/>
  <c r="DC32" i="3"/>
  <c r="DC33" i="3"/>
  <c r="DC34" i="3"/>
  <c r="DC35" i="3"/>
  <c r="DC85" i="3"/>
  <c r="DC86" i="3"/>
  <c r="DC36" i="3"/>
  <c r="DC37" i="3"/>
  <c r="DC38" i="3"/>
  <c r="DC83" i="3"/>
  <c r="DC41" i="3"/>
  <c r="DC79" i="3"/>
  <c r="DC80" i="3"/>
  <c r="DC42" i="3"/>
  <c r="DC39" i="3"/>
  <c r="DC43" i="3"/>
  <c r="DC44" i="3"/>
  <c r="DC45" i="3"/>
  <c r="DC46" i="3"/>
  <c r="DC47" i="3"/>
  <c r="DC48" i="3"/>
  <c r="DC49" i="3"/>
  <c r="DC50" i="3"/>
  <c r="DC51" i="3"/>
  <c r="DC52" i="3"/>
  <c r="DC53" i="3"/>
  <c r="DC54" i="3"/>
  <c r="DC55" i="3"/>
  <c r="DC56" i="3"/>
  <c r="DC57" i="3"/>
  <c r="DC58" i="3"/>
  <c r="DC59" i="3"/>
  <c r="DC60" i="3"/>
  <c r="DC61" i="3"/>
  <c r="DC62" i="3"/>
  <c r="DC63" i="3"/>
  <c r="DC64" i="3"/>
  <c r="DC65" i="3"/>
  <c r="DC66" i="3"/>
  <c r="DC67" i="3"/>
  <c r="DC68" i="3"/>
  <c r="DC69" i="3"/>
  <c r="DC70" i="3"/>
  <c r="DC71" i="3"/>
  <c r="DC72" i="3"/>
  <c r="DC73" i="3"/>
  <c r="DC74" i="3"/>
  <c r="DC75" i="3"/>
  <c r="DC76" i="3"/>
  <c r="DC77" i="3"/>
  <c r="DC81" i="3"/>
  <c r="DC82" i="3"/>
  <c r="DB2" i="3"/>
  <c r="DB3" i="3"/>
  <c r="DB4" i="3"/>
  <c r="DB5" i="3"/>
  <c r="DB6" i="3"/>
  <c r="DB7" i="3"/>
  <c r="DB8" i="3"/>
  <c r="DB9" i="3"/>
  <c r="DB10" i="3"/>
  <c r="DB11" i="3"/>
  <c r="DB12" i="3"/>
  <c r="DB13" i="3"/>
  <c r="DB14" i="3"/>
  <c r="DB15" i="3"/>
  <c r="DB16" i="3"/>
  <c r="DB17" i="3"/>
  <c r="DB18" i="3"/>
  <c r="DB19" i="3"/>
  <c r="DB20" i="3"/>
  <c r="DB21" i="3"/>
  <c r="DB22" i="3"/>
  <c r="DB23" i="3"/>
  <c r="DB24" i="3"/>
  <c r="DB25" i="3"/>
  <c r="DB26" i="3"/>
  <c r="DB28" i="3"/>
  <c r="DB29" i="3"/>
  <c r="DB30" i="3"/>
  <c r="DB31" i="3"/>
  <c r="DB32" i="3"/>
  <c r="DB33" i="3"/>
  <c r="DB34" i="3"/>
  <c r="DB35" i="3"/>
  <c r="DB85" i="3"/>
  <c r="DB86" i="3"/>
  <c r="DB36" i="3"/>
  <c r="DB37" i="3"/>
  <c r="DB38" i="3"/>
  <c r="DB83" i="3"/>
  <c r="DB41" i="3"/>
  <c r="DB79" i="3"/>
  <c r="DB80" i="3"/>
  <c r="DB42" i="3"/>
  <c r="DB39" i="3"/>
  <c r="DB43" i="3"/>
  <c r="DB44" i="3"/>
  <c r="DB45" i="3"/>
  <c r="DB46" i="3"/>
  <c r="DB47" i="3"/>
  <c r="DB48" i="3"/>
  <c r="DB49" i="3"/>
  <c r="DB50" i="3"/>
  <c r="DB51" i="3"/>
  <c r="DB52" i="3"/>
  <c r="DB53" i="3"/>
  <c r="DB54" i="3"/>
  <c r="DB55" i="3"/>
  <c r="DB56" i="3"/>
  <c r="DB57" i="3"/>
  <c r="DB58" i="3"/>
  <c r="DB59" i="3"/>
  <c r="DB60" i="3"/>
  <c r="DB61" i="3"/>
  <c r="DB62" i="3"/>
  <c r="DB63" i="3"/>
  <c r="DB64" i="3"/>
  <c r="DB65" i="3"/>
  <c r="DB66" i="3"/>
  <c r="DB67" i="3"/>
  <c r="DB68" i="3"/>
  <c r="DB69" i="3"/>
  <c r="DB70" i="3"/>
  <c r="DB71" i="3"/>
  <c r="DB72" i="3"/>
  <c r="DB73" i="3"/>
  <c r="DB74" i="3"/>
  <c r="DB75" i="3"/>
  <c r="DB76" i="3"/>
  <c r="DB77" i="3"/>
  <c r="DB81" i="3"/>
  <c r="DB82" i="3"/>
  <c r="CT82" i="3"/>
  <c r="CT93" i="3"/>
  <c r="CS82" i="3"/>
  <c r="CR82" i="3"/>
  <c r="CQ82" i="3"/>
  <c r="CP82" i="3"/>
  <c r="CO82" i="3"/>
  <c r="CN82" i="3"/>
  <c r="CP2" i="3"/>
  <c r="CK82" i="3"/>
  <c r="CK93" i="3"/>
  <c r="CK94" i="3"/>
  <c r="CK95" i="3"/>
  <c r="AW2" i="3"/>
  <c r="AW3" i="3"/>
  <c r="AW4" i="3"/>
  <c r="AW5" i="3"/>
  <c r="AW6" i="3"/>
  <c r="AW7" i="3"/>
  <c r="AW8" i="3"/>
  <c r="AW9" i="3"/>
  <c r="AW10" i="3"/>
  <c r="AW11" i="3"/>
  <c r="AW12" i="3"/>
  <c r="AW13" i="3"/>
  <c r="AW14" i="3"/>
  <c r="AW15" i="3"/>
  <c r="AW16" i="3"/>
  <c r="AW17" i="3"/>
  <c r="AW18" i="3"/>
  <c r="AW19" i="3"/>
  <c r="AW20" i="3"/>
  <c r="AW21" i="3"/>
  <c r="AW22" i="3"/>
  <c r="AW23" i="3"/>
  <c r="AW24" i="3"/>
  <c r="AW25" i="3"/>
  <c r="AW26" i="3"/>
  <c r="GD82" i="3"/>
  <c r="GA82" i="3"/>
  <c r="FX82" i="3"/>
  <c r="FU82" i="3"/>
  <c r="FR82" i="3"/>
  <c r="FH82" i="3"/>
  <c r="EY82" i="3"/>
  <c r="EX82" i="3"/>
  <c r="EH82" i="3"/>
  <c r="CM82" i="3"/>
  <c r="CL82" i="3"/>
  <c r="AX82" i="3"/>
  <c r="AW82" i="3"/>
  <c r="AV82" i="3"/>
  <c r="AU82" i="3"/>
  <c r="AP82" i="3"/>
  <c r="AO82" i="3"/>
  <c r="AN82" i="3"/>
  <c r="AM82" i="3"/>
  <c r="AL82" i="3"/>
  <c r="R82" i="3"/>
  <c r="Q82" i="3"/>
  <c r="O82" i="3"/>
  <c r="I82" i="3"/>
  <c r="G82" i="3"/>
  <c r="FN40" i="1" l="1"/>
  <c r="FA92" i="1"/>
  <c r="P91" i="7"/>
  <c r="J39" i="7"/>
  <c r="J91" i="7"/>
  <c r="BV39" i="7"/>
  <c r="CL39" i="5"/>
  <c r="BV91" i="7"/>
  <c r="M91" i="7"/>
  <c r="M39" i="7"/>
  <c r="G91" i="7"/>
  <c r="AF91" i="7"/>
  <c r="AR91" i="7"/>
  <c r="BD91" i="7"/>
  <c r="BP91" i="7"/>
  <c r="CB91" i="7"/>
  <c r="CN91" i="7"/>
  <c r="P39" i="7"/>
  <c r="AI39" i="7"/>
  <c r="Z91" i="7"/>
  <c r="AL91" i="7"/>
  <c r="AX91" i="7"/>
  <c r="BJ91" i="7"/>
  <c r="CH91" i="7"/>
  <c r="CT91" i="7"/>
  <c r="DF91" i="7"/>
  <c r="DS91" i="7"/>
  <c r="W39" i="7"/>
  <c r="AU39" i="7"/>
  <c r="BG39" i="7"/>
  <c r="BS39" i="7"/>
  <c r="CE39" i="7"/>
  <c r="CQ39" i="7"/>
  <c r="DC39" i="7"/>
  <c r="DP39" i="7"/>
  <c r="AL39" i="7"/>
  <c r="BJ39" i="7"/>
  <c r="Z39" i="7"/>
  <c r="AC91" i="7"/>
  <c r="AO91" i="7"/>
  <c r="BA91" i="7"/>
  <c r="BM91" i="7"/>
  <c r="BY91" i="7"/>
  <c r="CK91" i="7"/>
  <c r="CW91" i="7"/>
  <c r="DI91" i="7"/>
  <c r="G39" i="7"/>
  <c r="S39" i="7"/>
  <c r="AF39" i="7"/>
  <c r="AR39" i="7"/>
  <c r="BD39" i="7"/>
  <c r="BP39" i="7"/>
  <c r="CN39" i="7"/>
  <c r="CZ39" i="7"/>
  <c r="W91" i="7"/>
  <c r="AI91" i="7"/>
  <c r="AU91" i="7"/>
  <c r="BG91" i="7"/>
  <c r="BS91" i="7"/>
  <c r="CE91" i="7"/>
  <c r="CQ91" i="7"/>
  <c r="DC91" i="7"/>
  <c r="H39" i="5"/>
  <c r="T39" i="5"/>
  <c r="AF39" i="5"/>
  <c r="AS39" i="5"/>
  <c r="BE39" i="5"/>
  <c r="BK91" i="5"/>
  <c r="BW91" i="5"/>
  <c r="BT39" i="5"/>
  <c r="CF39" i="5"/>
  <c r="N91" i="5"/>
  <c r="Q91" i="5"/>
  <c r="R39" i="8"/>
  <c r="AA39" i="8"/>
  <c r="AM39" i="8"/>
  <c r="AY39" i="8"/>
  <c r="AG91" i="8"/>
  <c r="S39" i="8"/>
  <c r="AD91" i="8"/>
  <c r="T39" i="8"/>
  <c r="AD39" i="8"/>
  <c r="AP39" i="8"/>
  <c r="H91" i="8"/>
  <c r="X91" i="8"/>
  <c r="AJ91" i="8"/>
  <c r="AV91" i="8"/>
  <c r="U39" i="8"/>
  <c r="T91" i="8"/>
  <c r="AP91" i="8"/>
  <c r="AS91" i="8"/>
  <c r="J39" i="8"/>
  <c r="J91" i="8"/>
  <c r="R91" i="8"/>
  <c r="AA91" i="8"/>
  <c r="AM91" i="8"/>
  <c r="AY91" i="8"/>
  <c r="S91" i="8"/>
  <c r="U91" i="8"/>
  <c r="V91" i="8"/>
  <c r="W91" i="8"/>
  <c r="K39" i="5"/>
  <c r="W39" i="5"/>
  <c r="CI91" i="5"/>
  <c r="Z91" i="5"/>
  <c r="AV39" i="5"/>
  <c r="BT91" i="5"/>
  <c r="CF91" i="5"/>
  <c r="BQ39" i="5"/>
  <c r="CC39" i="5"/>
  <c r="K91" i="5"/>
  <c r="W91" i="5"/>
  <c r="AI91" i="5"/>
  <c r="AV91" i="5"/>
  <c r="Z39" i="5"/>
  <c r="AY39" i="5"/>
  <c r="AP39" i="5"/>
  <c r="BN39" i="5"/>
  <c r="BZ39" i="5"/>
  <c r="H91" i="5"/>
  <c r="T91" i="5"/>
  <c r="AF91" i="5"/>
  <c r="AS91" i="5"/>
  <c r="BE91" i="5"/>
  <c r="BQ91" i="5"/>
  <c r="CC91" i="5"/>
  <c r="CR91" i="5"/>
  <c r="DE39" i="5"/>
  <c r="CY39" i="5"/>
  <c r="DB39" i="5"/>
  <c r="DE91" i="5"/>
  <c r="X39" i="8"/>
  <c r="AJ39" i="8"/>
  <c r="AV39" i="8"/>
  <c r="H39" i="8"/>
  <c r="V39" i="8"/>
  <c r="AG39" i="8"/>
  <c r="AS39" i="8"/>
  <c r="W39" i="8"/>
  <c r="AC39" i="7"/>
  <c r="AO39" i="7"/>
  <c r="BA39" i="7"/>
  <c r="AX39" i="7"/>
  <c r="CH39" i="7"/>
  <c r="CT39" i="7"/>
  <c r="DF39" i="7"/>
  <c r="DS39" i="7"/>
  <c r="BM39" i="7"/>
  <c r="BY39" i="7"/>
  <c r="CK39" i="7"/>
  <c r="CW39" i="7"/>
  <c r="DI39" i="7"/>
  <c r="S91" i="7"/>
  <c r="CZ91" i="7"/>
  <c r="DL91" i="7"/>
  <c r="CB39" i="7"/>
  <c r="DP91" i="7"/>
  <c r="BK39" i="5"/>
  <c r="BW39" i="5"/>
  <c r="CI39" i="5"/>
  <c r="CU39" i="5"/>
  <c r="Q39" i="5"/>
  <c r="AI39" i="5"/>
  <c r="CR39" i="5"/>
  <c r="AL91" i="5"/>
  <c r="AL39" i="5"/>
  <c r="CU91" i="5"/>
  <c r="N39" i="5"/>
  <c r="AP91" i="5"/>
  <c r="BB91" i="5"/>
  <c r="BN91" i="5"/>
  <c r="BZ91" i="5"/>
  <c r="CL91" i="5"/>
  <c r="AY91" i="5"/>
  <c r="CY91" i="5"/>
  <c r="CO91" i="5"/>
  <c r="AC39" i="5"/>
  <c r="CO39" i="5"/>
  <c r="DB91" i="5"/>
  <c r="BE92" i="5" l="1"/>
  <c r="AY92" i="8"/>
  <c r="AD92" i="8"/>
  <c r="DE92" i="5"/>
  <c r="AY92" i="5"/>
  <c r="CR92" i="5"/>
  <c r="T92" i="5"/>
  <c r="BK92" i="5"/>
  <c r="K92" i="5"/>
  <c r="AV92" i="5"/>
  <c r="CU92" i="5"/>
  <c r="AC92" i="5"/>
  <c r="AG92" i="8"/>
  <c r="N92" i="5"/>
  <c r="Q92" i="5"/>
  <c r="BT92" i="5"/>
  <c r="Z92" i="5"/>
  <c r="CO92" i="5"/>
  <c r="AI92" i="5"/>
  <c r="BZ92" i="5"/>
  <c r="BB92" i="5"/>
  <c r="BN92" i="5"/>
  <c r="CL92" i="5"/>
  <c r="DB92" i="5"/>
  <c r="AL92" i="5"/>
  <c r="H92" i="5"/>
  <c r="CY92" i="5"/>
  <c r="BQ92" i="5"/>
  <c r="AP92" i="8"/>
  <c r="H92" i="8"/>
  <c r="AA92" i="8"/>
  <c r="U92" i="8"/>
  <c r="V92" i="8"/>
  <c r="CI92" i="5"/>
  <c r="AF92" i="5"/>
  <c r="BW92" i="5"/>
  <c r="W92" i="5"/>
  <c r="CF92" i="5"/>
  <c r="CC92" i="5"/>
  <c r="AP92" i="5"/>
  <c r="AS92" i="5"/>
  <c r="AJ92" i="8"/>
  <c r="X92" i="8"/>
  <c r="AV92" i="8"/>
  <c r="R2" i="3" l="1"/>
  <c r="R3" i="3"/>
  <c r="R4" i="3"/>
  <c r="R5" i="3"/>
  <c r="R6" i="3"/>
  <c r="R7" i="3"/>
  <c r="R8" i="3"/>
  <c r="R9" i="3"/>
  <c r="R10" i="3"/>
  <c r="R11" i="3"/>
  <c r="R12" i="3"/>
  <c r="R13" i="3"/>
  <c r="R14" i="3"/>
  <c r="R15" i="3"/>
  <c r="R16" i="3"/>
  <c r="R17" i="3"/>
  <c r="R18" i="3"/>
  <c r="R19" i="3"/>
  <c r="R20" i="3"/>
  <c r="R21" i="3"/>
  <c r="R22" i="3"/>
  <c r="R23" i="3"/>
  <c r="R24" i="3"/>
  <c r="R25" i="3"/>
  <c r="R26" i="3"/>
  <c r="R28" i="3"/>
  <c r="R29" i="3"/>
  <c r="R30" i="3"/>
  <c r="R31" i="3"/>
  <c r="R32" i="3"/>
  <c r="R33" i="3"/>
  <c r="R34" i="3"/>
  <c r="R35" i="3"/>
  <c r="R85" i="3"/>
  <c r="R86" i="3"/>
  <c r="R36" i="3"/>
  <c r="R37" i="3"/>
  <c r="R38" i="3"/>
  <c r="R83" i="3"/>
  <c r="R41" i="3"/>
  <c r="R79" i="3"/>
  <c r="R80" i="3"/>
  <c r="R42" i="3"/>
  <c r="R39"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81" i="3"/>
  <c r="GD2" i="3"/>
  <c r="GD3" i="3"/>
  <c r="GD4" i="3"/>
  <c r="GD5" i="3"/>
  <c r="GD6" i="3"/>
  <c r="GD7" i="3"/>
  <c r="GD8" i="3"/>
  <c r="GD9" i="3"/>
  <c r="GD10" i="3"/>
  <c r="GD11" i="3"/>
  <c r="GD12" i="3"/>
  <c r="GD13" i="3"/>
  <c r="GD14" i="3"/>
  <c r="GD15" i="3"/>
  <c r="GD16" i="3"/>
  <c r="GD17" i="3"/>
  <c r="GD18" i="3"/>
  <c r="GD19" i="3"/>
  <c r="GD20" i="3"/>
  <c r="GD21" i="3"/>
  <c r="GD22" i="3"/>
  <c r="GD23" i="3"/>
  <c r="GD24" i="3"/>
  <c r="GD25" i="3"/>
  <c r="GD26" i="3"/>
  <c r="GD28" i="3"/>
  <c r="GD29" i="3"/>
  <c r="GD30" i="3"/>
  <c r="GD31" i="3"/>
  <c r="GD32" i="3"/>
  <c r="GD33" i="3"/>
  <c r="GD34" i="3"/>
  <c r="GD35" i="3"/>
  <c r="GD88" i="3"/>
  <c r="GD89" i="3"/>
  <c r="GD85" i="3"/>
  <c r="GD86" i="3"/>
  <c r="GD36" i="3"/>
  <c r="GD37" i="3"/>
  <c r="GD38" i="3"/>
  <c r="GD83" i="3"/>
  <c r="GD41" i="3"/>
  <c r="GD79" i="3"/>
  <c r="GD80" i="3"/>
  <c r="GD42" i="3"/>
  <c r="GD39" i="3"/>
  <c r="GD43" i="3"/>
  <c r="GD44" i="3"/>
  <c r="GD45" i="3"/>
  <c r="GD46" i="3"/>
  <c r="GD47" i="3"/>
  <c r="GD48" i="3"/>
  <c r="GD49" i="3"/>
  <c r="GD90" i="3"/>
  <c r="GD50" i="3"/>
  <c r="GD51" i="3"/>
  <c r="GD52" i="3"/>
  <c r="GD53" i="3"/>
  <c r="GD54" i="3"/>
  <c r="GD55" i="3"/>
  <c r="GD56" i="3"/>
  <c r="GD57" i="3"/>
  <c r="GD58" i="3"/>
  <c r="GD59" i="3"/>
  <c r="GD60" i="3"/>
  <c r="GD61" i="3"/>
  <c r="GD62" i="3"/>
  <c r="GD63" i="3"/>
  <c r="GD64" i="3"/>
  <c r="GD65" i="3"/>
  <c r="GD66" i="3"/>
  <c r="GD67" i="3"/>
  <c r="GD68" i="3"/>
  <c r="GD69" i="3"/>
  <c r="GD70" i="3"/>
  <c r="GD71" i="3"/>
  <c r="GD72" i="3"/>
  <c r="GD73" i="3"/>
  <c r="GD74" i="3"/>
  <c r="GD75" i="3"/>
  <c r="GD76" i="3"/>
  <c r="GD77" i="3"/>
  <c r="GD81" i="3"/>
  <c r="GD93" i="3"/>
  <c r="GD94" i="3"/>
  <c r="GD95" i="3"/>
  <c r="GA2" i="3"/>
  <c r="GA3" i="3"/>
  <c r="GA4" i="3"/>
  <c r="GA5" i="3"/>
  <c r="GA6" i="3"/>
  <c r="GA7" i="3"/>
  <c r="GA8" i="3"/>
  <c r="GA9" i="3"/>
  <c r="GA10" i="3"/>
  <c r="GA11" i="3"/>
  <c r="GA12" i="3"/>
  <c r="GA13" i="3"/>
  <c r="GA14" i="3"/>
  <c r="GA15" i="3"/>
  <c r="GA16" i="3"/>
  <c r="GA17" i="3"/>
  <c r="GA18" i="3"/>
  <c r="GA19" i="3"/>
  <c r="GA20" i="3"/>
  <c r="GA21" i="3"/>
  <c r="GA22" i="3"/>
  <c r="GA23" i="3"/>
  <c r="GA24" i="3"/>
  <c r="GA25" i="3"/>
  <c r="GA26" i="3"/>
  <c r="GA28" i="3"/>
  <c r="GA29" i="3"/>
  <c r="GA30" i="3"/>
  <c r="GA31" i="3"/>
  <c r="GA32" i="3"/>
  <c r="GA33" i="3"/>
  <c r="GA34" i="3"/>
  <c r="GA35" i="3"/>
  <c r="GA89" i="3"/>
  <c r="GA85" i="3"/>
  <c r="GA86" i="3"/>
  <c r="GA36" i="3"/>
  <c r="GA37" i="3"/>
  <c r="GA38" i="3"/>
  <c r="GA83" i="3"/>
  <c r="GA41" i="3"/>
  <c r="GA79" i="3"/>
  <c r="GA80" i="3"/>
  <c r="GA42" i="3"/>
  <c r="GA39" i="3"/>
  <c r="GA43" i="3"/>
  <c r="GA44" i="3"/>
  <c r="GA45" i="3"/>
  <c r="GA46" i="3"/>
  <c r="GA47" i="3"/>
  <c r="GA48" i="3"/>
  <c r="GA49" i="3"/>
  <c r="GA90" i="3"/>
  <c r="GA50" i="3"/>
  <c r="GA51" i="3"/>
  <c r="GA52" i="3"/>
  <c r="GA53" i="3"/>
  <c r="GA54" i="3"/>
  <c r="GA55" i="3"/>
  <c r="GA56" i="3"/>
  <c r="GA57" i="3"/>
  <c r="GA58" i="3"/>
  <c r="GA59" i="3"/>
  <c r="GA60" i="3"/>
  <c r="GA61" i="3"/>
  <c r="GA62" i="3"/>
  <c r="GA63" i="3"/>
  <c r="GA64" i="3"/>
  <c r="GA65" i="3"/>
  <c r="GA66" i="3"/>
  <c r="GA67" i="3"/>
  <c r="GA68" i="3"/>
  <c r="GA69" i="3"/>
  <c r="GA70" i="3"/>
  <c r="GA71" i="3"/>
  <c r="GA72" i="3"/>
  <c r="GA73" i="3"/>
  <c r="GA74" i="3"/>
  <c r="GA75" i="3"/>
  <c r="GA76" i="3"/>
  <c r="GA77" i="3"/>
  <c r="GA81" i="3"/>
  <c r="GA93" i="3"/>
  <c r="GA94" i="3"/>
  <c r="GA95" i="3"/>
  <c r="FX2" i="3"/>
  <c r="FX3" i="3"/>
  <c r="FX4" i="3"/>
  <c r="FX5" i="3"/>
  <c r="FX6" i="3"/>
  <c r="FX7" i="3"/>
  <c r="FX8" i="3"/>
  <c r="FX9" i="3"/>
  <c r="FX10" i="3"/>
  <c r="FX11" i="3"/>
  <c r="FX12" i="3"/>
  <c r="FX13" i="3"/>
  <c r="FX14" i="3"/>
  <c r="FX15" i="3"/>
  <c r="FX16" i="3"/>
  <c r="FX17" i="3"/>
  <c r="FX18" i="3"/>
  <c r="FX19" i="3"/>
  <c r="FX20" i="3"/>
  <c r="FX21" i="3"/>
  <c r="FX22" i="3"/>
  <c r="FX23" i="3"/>
  <c r="FX24" i="3"/>
  <c r="FX25" i="3"/>
  <c r="FX26" i="3"/>
  <c r="FX28" i="3"/>
  <c r="FX29" i="3"/>
  <c r="FX30" i="3"/>
  <c r="FX31" i="3"/>
  <c r="FX32" i="3"/>
  <c r="FX33" i="3"/>
  <c r="FX34" i="3"/>
  <c r="FX35" i="3"/>
  <c r="FX88" i="3"/>
  <c r="FX89" i="3"/>
  <c r="FX85" i="3"/>
  <c r="FX86" i="3"/>
  <c r="FX36" i="3"/>
  <c r="FX37" i="3"/>
  <c r="FX38" i="3"/>
  <c r="FX83" i="3"/>
  <c r="FX41" i="3"/>
  <c r="FX79" i="3"/>
  <c r="FX80" i="3"/>
  <c r="FX42" i="3"/>
  <c r="FX39" i="3"/>
  <c r="FX43" i="3"/>
  <c r="FX44" i="3"/>
  <c r="FX45" i="3"/>
  <c r="FX46" i="3"/>
  <c r="FX47" i="3"/>
  <c r="FX48" i="3"/>
  <c r="FX49" i="3"/>
  <c r="FX90" i="3"/>
  <c r="FX50" i="3"/>
  <c r="FX51" i="3"/>
  <c r="FX52" i="3"/>
  <c r="FX53" i="3"/>
  <c r="FX54" i="3"/>
  <c r="FX55" i="3"/>
  <c r="FX56" i="3"/>
  <c r="FX57" i="3"/>
  <c r="FX58" i="3"/>
  <c r="FX59" i="3"/>
  <c r="FX60" i="3"/>
  <c r="FX61" i="3"/>
  <c r="FX62" i="3"/>
  <c r="FX63" i="3"/>
  <c r="FX64" i="3"/>
  <c r="FX65" i="3"/>
  <c r="FX66" i="3"/>
  <c r="FX67" i="3"/>
  <c r="FX68" i="3"/>
  <c r="FX69" i="3"/>
  <c r="FX70" i="3"/>
  <c r="FX71" i="3"/>
  <c r="FX72" i="3"/>
  <c r="FX73" i="3"/>
  <c r="FX74" i="3"/>
  <c r="FX75" i="3"/>
  <c r="FX76" i="3"/>
  <c r="FX77" i="3"/>
  <c r="FX81" i="3"/>
  <c r="FX93" i="3"/>
  <c r="FX94" i="3"/>
  <c r="FX95" i="3"/>
  <c r="FU2" i="3"/>
  <c r="FU3" i="3"/>
  <c r="FU4" i="3"/>
  <c r="FU5" i="3"/>
  <c r="FU6" i="3"/>
  <c r="FU7" i="3"/>
  <c r="FU8" i="3"/>
  <c r="FU9" i="3"/>
  <c r="FU10" i="3"/>
  <c r="FU11" i="3"/>
  <c r="FU12" i="3"/>
  <c r="FU13" i="3"/>
  <c r="FU14" i="3"/>
  <c r="FU15" i="3"/>
  <c r="FU16" i="3"/>
  <c r="FU17" i="3"/>
  <c r="FU18" i="3"/>
  <c r="FU19" i="3"/>
  <c r="FU20" i="3"/>
  <c r="FU21" i="3"/>
  <c r="FU22" i="3"/>
  <c r="FU23" i="3"/>
  <c r="FU24" i="3"/>
  <c r="FU25" i="3"/>
  <c r="FU26" i="3"/>
  <c r="FU27" i="3"/>
  <c r="FU28" i="3"/>
  <c r="FU29" i="3"/>
  <c r="FU30" i="3"/>
  <c r="FU31" i="3"/>
  <c r="FU32" i="3"/>
  <c r="FU33" i="3"/>
  <c r="FU34" i="3"/>
  <c r="FU35" i="3"/>
  <c r="FU88" i="3"/>
  <c r="FU89" i="3"/>
  <c r="FU85" i="3"/>
  <c r="FU86" i="3"/>
  <c r="FU36" i="3"/>
  <c r="FU37" i="3"/>
  <c r="FU38" i="3"/>
  <c r="FU83" i="3"/>
  <c r="FU41" i="3"/>
  <c r="FU79" i="3"/>
  <c r="FU80" i="3"/>
  <c r="FU42" i="3"/>
  <c r="FU39" i="3"/>
  <c r="FU43" i="3"/>
  <c r="FU44" i="3"/>
  <c r="FU45" i="3"/>
  <c r="FU46" i="3"/>
  <c r="FU47" i="3"/>
  <c r="FU48" i="3"/>
  <c r="FU49" i="3"/>
  <c r="FU90" i="3"/>
  <c r="FU50" i="3"/>
  <c r="FU51" i="3"/>
  <c r="FU52" i="3"/>
  <c r="FU53" i="3"/>
  <c r="FU54" i="3"/>
  <c r="FU55" i="3"/>
  <c r="FU56" i="3"/>
  <c r="FU57" i="3"/>
  <c r="FU58" i="3"/>
  <c r="FU59" i="3"/>
  <c r="FU60" i="3"/>
  <c r="FU61" i="3"/>
  <c r="FU62" i="3"/>
  <c r="FU63" i="3"/>
  <c r="FU64" i="3"/>
  <c r="FU65" i="3"/>
  <c r="FU66" i="3"/>
  <c r="FU67" i="3"/>
  <c r="FU68" i="3"/>
  <c r="FU69" i="3"/>
  <c r="FU70" i="3"/>
  <c r="FU71" i="3"/>
  <c r="FU72" i="3"/>
  <c r="FU73" i="3"/>
  <c r="FU74" i="3"/>
  <c r="FU75" i="3"/>
  <c r="FU76" i="3"/>
  <c r="FU77" i="3"/>
  <c r="FU81" i="3"/>
  <c r="FU93" i="3"/>
  <c r="FU94" i="3"/>
  <c r="FU95" i="3"/>
  <c r="FR2" i="3"/>
  <c r="FR3" i="3"/>
  <c r="FR4" i="3"/>
  <c r="FR5" i="3"/>
  <c r="FR6" i="3"/>
  <c r="FR7" i="3"/>
  <c r="FR8" i="3"/>
  <c r="FR9" i="3"/>
  <c r="FR10" i="3"/>
  <c r="FR11" i="3"/>
  <c r="FR12" i="3"/>
  <c r="FR13" i="3"/>
  <c r="FR14" i="3"/>
  <c r="FR15" i="3"/>
  <c r="FR16" i="3"/>
  <c r="FR17" i="3"/>
  <c r="FR18" i="3"/>
  <c r="FR19" i="3"/>
  <c r="FR20" i="3"/>
  <c r="FR21" i="3"/>
  <c r="FR22" i="3"/>
  <c r="FR23" i="3"/>
  <c r="FR24" i="3"/>
  <c r="FR25" i="3"/>
  <c r="FR26" i="3"/>
  <c r="FR28" i="3"/>
  <c r="FR29" i="3"/>
  <c r="FR30" i="3"/>
  <c r="FR31" i="3"/>
  <c r="FR32" i="3"/>
  <c r="FR33" i="3"/>
  <c r="FR34" i="3"/>
  <c r="FR35" i="3"/>
  <c r="FR85" i="3"/>
  <c r="FR86" i="3"/>
  <c r="FR36" i="3"/>
  <c r="FR37" i="3"/>
  <c r="FR38" i="3"/>
  <c r="FR83" i="3"/>
  <c r="FR41" i="3"/>
  <c r="FR79" i="3"/>
  <c r="FR80" i="3"/>
  <c r="FR42" i="3"/>
  <c r="FR39" i="3"/>
  <c r="FR43" i="3"/>
  <c r="FR44" i="3"/>
  <c r="FR45" i="3"/>
  <c r="FR46" i="3"/>
  <c r="FR47" i="3"/>
  <c r="FR48" i="3"/>
  <c r="FR49" i="3"/>
  <c r="FR50" i="3"/>
  <c r="FR51" i="3"/>
  <c r="FR52" i="3"/>
  <c r="FR53" i="3"/>
  <c r="FR54" i="3"/>
  <c r="FR55" i="3"/>
  <c r="FR56" i="3"/>
  <c r="FR57" i="3"/>
  <c r="FR58" i="3"/>
  <c r="FR59" i="3"/>
  <c r="FR60" i="3"/>
  <c r="FR61" i="3"/>
  <c r="FR62" i="3"/>
  <c r="FR63" i="3"/>
  <c r="FR64" i="3"/>
  <c r="FR65" i="3"/>
  <c r="FR66" i="3"/>
  <c r="FR67" i="3"/>
  <c r="FR68" i="3"/>
  <c r="FR69" i="3"/>
  <c r="FR70" i="3"/>
  <c r="FR71" i="3"/>
  <c r="FR72" i="3"/>
  <c r="FR73" i="3"/>
  <c r="FR74" i="3"/>
  <c r="FR75" i="3"/>
  <c r="FR76" i="3"/>
  <c r="FR77" i="3"/>
  <c r="FR81" i="3"/>
  <c r="FR93" i="3"/>
  <c r="FR94" i="3"/>
  <c r="FR95" i="3"/>
  <c r="FE3" i="3"/>
  <c r="FE4" i="3"/>
  <c r="FE5" i="3"/>
  <c r="FE6" i="3"/>
  <c r="FE7" i="3"/>
  <c r="FE8" i="3"/>
  <c r="FE9" i="3"/>
  <c r="FE10" i="3"/>
  <c r="FE11" i="3"/>
  <c r="FE12" i="3"/>
  <c r="FE13" i="3"/>
  <c r="FE14" i="3"/>
  <c r="FE15" i="3"/>
  <c r="FE16" i="3"/>
  <c r="FE17" i="3"/>
  <c r="FE18" i="3"/>
  <c r="FE19" i="3"/>
  <c r="FE20" i="3"/>
  <c r="FE21" i="3"/>
  <c r="FE22" i="3"/>
  <c r="FE23" i="3"/>
  <c r="FE24" i="3"/>
  <c r="FE25" i="3"/>
  <c r="FE26" i="3"/>
  <c r="FE28" i="3"/>
  <c r="FE29" i="3"/>
  <c r="FE30" i="3"/>
  <c r="FE31" i="3"/>
  <c r="FE32" i="3"/>
  <c r="FE33" i="3"/>
  <c r="FE34" i="3"/>
  <c r="FE35" i="3"/>
  <c r="FE36" i="3"/>
  <c r="FE37" i="3"/>
  <c r="FE38" i="3"/>
  <c r="FE41" i="3"/>
  <c r="FE42" i="3"/>
  <c r="FE39" i="3"/>
  <c r="FE43" i="3"/>
  <c r="FE44" i="3"/>
  <c r="FE45" i="3"/>
  <c r="FE46" i="3"/>
  <c r="FE47" i="3"/>
  <c r="FE48" i="3"/>
  <c r="FE49" i="3"/>
  <c r="FE50" i="3"/>
  <c r="FE51" i="3"/>
  <c r="FE52" i="3"/>
  <c r="FE53" i="3"/>
  <c r="FE54" i="3"/>
  <c r="FE55" i="3"/>
  <c r="FE56" i="3"/>
  <c r="FE58" i="3"/>
  <c r="FE59" i="3"/>
  <c r="FE60" i="3"/>
  <c r="FE61" i="3"/>
  <c r="FE62" i="3"/>
  <c r="FE63" i="3"/>
  <c r="FE64" i="3"/>
  <c r="FE65" i="3"/>
  <c r="FE67" i="3"/>
  <c r="FE68" i="3"/>
  <c r="FE69" i="3"/>
  <c r="FE70" i="3"/>
  <c r="FE71" i="3"/>
  <c r="FE93" i="3"/>
  <c r="FE94" i="3"/>
  <c r="FE95" i="3"/>
  <c r="FH2" i="3"/>
  <c r="FH3" i="3"/>
  <c r="FH4" i="3"/>
  <c r="FH5" i="3"/>
  <c r="FH6" i="3"/>
  <c r="FH7" i="3"/>
  <c r="FH8" i="3"/>
  <c r="FH9" i="3"/>
  <c r="FH10" i="3"/>
  <c r="FH11" i="3"/>
  <c r="FH12" i="3"/>
  <c r="FH13" i="3"/>
  <c r="FH14" i="3"/>
  <c r="FH15" i="3"/>
  <c r="FH16" i="3"/>
  <c r="FH17" i="3"/>
  <c r="FH18" i="3"/>
  <c r="FH19" i="3"/>
  <c r="FH20" i="3"/>
  <c r="FH21" i="3"/>
  <c r="FH22" i="3"/>
  <c r="FH23" i="3"/>
  <c r="FH24" i="3"/>
  <c r="FH25" i="3"/>
  <c r="FH26" i="3"/>
  <c r="FH28" i="3"/>
  <c r="FH29" i="3"/>
  <c r="FH30" i="3"/>
  <c r="FH31" i="3"/>
  <c r="FH32" i="3"/>
  <c r="FH33" i="3"/>
  <c r="FH34" i="3"/>
  <c r="FH35" i="3"/>
  <c r="FH85" i="3"/>
  <c r="FH86" i="3"/>
  <c r="FH36" i="3"/>
  <c r="FH37" i="3"/>
  <c r="FH38" i="3"/>
  <c r="FH83" i="3"/>
  <c r="FH41" i="3"/>
  <c r="FH79" i="3"/>
  <c r="FH80" i="3"/>
  <c r="FH42" i="3"/>
  <c r="FH39" i="3"/>
  <c r="FH43" i="3"/>
  <c r="FH44" i="3"/>
  <c r="FH45" i="3"/>
  <c r="FH46" i="3"/>
  <c r="FH47" i="3"/>
  <c r="FH48" i="3"/>
  <c r="FH49" i="3"/>
  <c r="FH50" i="3"/>
  <c r="FH51" i="3"/>
  <c r="FH52" i="3"/>
  <c r="FH53" i="3"/>
  <c r="FH54" i="3"/>
  <c r="FH55" i="3"/>
  <c r="FH56" i="3"/>
  <c r="FH57" i="3"/>
  <c r="FH58" i="3"/>
  <c r="FH59" i="3"/>
  <c r="FH60" i="3"/>
  <c r="FH61" i="3"/>
  <c r="FH62" i="3"/>
  <c r="FH63" i="3"/>
  <c r="FH64" i="3"/>
  <c r="FH65" i="3"/>
  <c r="FH66" i="3"/>
  <c r="FH67" i="3"/>
  <c r="FH68" i="3"/>
  <c r="FH69" i="3"/>
  <c r="FH70" i="3"/>
  <c r="FH71" i="3"/>
  <c r="FH72" i="3"/>
  <c r="FH73" i="3"/>
  <c r="FH74" i="3"/>
  <c r="FH75" i="3"/>
  <c r="FH76" i="3"/>
  <c r="FH77" i="3"/>
  <c r="FH81" i="3"/>
  <c r="FH93" i="3"/>
  <c r="FH94" i="3"/>
  <c r="FH95" i="3"/>
  <c r="FS2" i="1"/>
  <c r="FS3" i="1"/>
  <c r="FS4" i="1"/>
  <c r="DX75" i="1"/>
  <c r="DX76" i="1"/>
  <c r="DX77" i="1"/>
  <c r="DX81" i="1"/>
  <c r="DW81" i="1"/>
  <c r="DV81" i="1"/>
  <c r="DU81" i="1"/>
  <c r="DT81" i="1"/>
  <c r="DS81" i="1"/>
  <c r="DV2" i="1"/>
  <c r="DV3" i="1"/>
  <c r="DV4" i="1"/>
  <c r="DU2" i="1"/>
  <c r="DU3" i="1"/>
  <c r="DT2" i="1"/>
  <c r="DT3" i="1"/>
  <c r="DT4" i="1"/>
  <c r="DS2" i="1"/>
  <c r="DS3" i="1"/>
  <c r="DR2" i="1"/>
  <c r="DC81" i="1"/>
  <c r="DC82" i="1"/>
  <c r="CY81" i="1"/>
  <c r="CY82" i="1"/>
  <c r="CX81" i="1"/>
  <c r="CX82" i="1"/>
  <c r="CA2" i="1"/>
  <c r="CA3"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BX2" i="1"/>
  <c r="BL2" i="1"/>
  <c r="BL3" i="1"/>
  <c r="BL4" i="1"/>
  <c r="BL5"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85" i="1"/>
  <c r="BL86" i="1"/>
  <c r="BL36" i="1"/>
  <c r="BL37" i="1"/>
  <c r="BL38" i="1"/>
  <c r="BL83" i="1"/>
  <c r="BL41" i="1"/>
  <c r="BL79" i="1"/>
  <c r="BL80" i="1"/>
  <c r="BL42" i="1"/>
  <c r="BL39"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81" i="1"/>
  <c r="BK2" i="1"/>
  <c r="BK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85" i="1"/>
  <c r="BK86" i="1"/>
  <c r="BK36" i="1"/>
  <c r="BK37" i="1"/>
  <c r="BK38" i="1"/>
  <c r="BK83" i="1"/>
  <c r="BK41" i="1"/>
  <c r="BK79" i="1"/>
  <c r="BK80" i="1"/>
  <c r="BK42" i="1"/>
  <c r="BK39"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81" i="1"/>
  <c r="BK82" i="1"/>
  <c r="BJ2" i="1"/>
  <c r="BJ3"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85" i="1"/>
  <c r="BJ86" i="1"/>
  <c r="BJ36" i="1"/>
  <c r="BJ37" i="1"/>
  <c r="BJ38" i="1"/>
  <c r="BJ83" i="1"/>
  <c r="BJ41" i="1"/>
  <c r="BJ79" i="1"/>
  <c r="BJ80" i="1"/>
  <c r="BJ42" i="1"/>
  <c r="BJ39"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81" i="1"/>
  <c r="BJ82" i="1"/>
  <c r="BI2" i="1"/>
  <c r="BI3" i="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85" i="1"/>
  <c r="BI86" i="1"/>
  <c r="BI36" i="1"/>
  <c r="BI37" i="1"/>
  <c r="BI38" i="1"/>
  <c r="BI83" i="1"/>
  <c r="BI41" i="1"/>
  <c r="BI79" i="1"/>
  <c r="BI80" i="1"/>
  <c r="BI42" i="1"/>
  <c r="BI39"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81" i="1"/>
  <c r="BI82" i="1"/>
  <c r="BH2" i="1"/>
  <c r="BH3"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85" i="1"/>
  <c r="BH86" i="1"/>
  <c r="BH36" i="1"/>
  <c r="BH37" i="1"/>
  <c r="BH38" i="1"/>
  <c r="BH83" i="1"/>
  <c r="BH41" i="1"/>
  <c r="BH79" i="1"/>
  <c r="BH80" i="1"/>
  <c r="BH42" i="1"/>
  <c r="BH39"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81" i="1"/>
  <c r="BH82" i="1"/>
  <c r="AF2" i="1"/>
  <c r="AF3" i="1"/>
  <c r="AF4" i="1"/>
  <c r="AF5" i="1"/>
  <c r="AF6" i="1"/>
  <c r="AF7" i="1"/>
  <c r="AF8" i="1"/>
  <c r="AF9" i="1"/>
  <c r="AF10" i="1"/>
  <c r="AF11" i="1"/>
  <c r="AF12" i="1"/>
  <c r="AF13" i="1"/>
  <c r="AF14" i="1"/>
  <c r="AF15" i="1"/>
  <c r="AF16" i="1"/>
  <c r="AF17" i="1"/>
  <c r="AF18" i="1"/>
  <c r="AF20" i="1"/>
  <c r="AF21" i="1"/>
  <c r="AF22" i="1"/>
  <c r="AF23" i="1"/>
  <c r="AF24" i="1"/>
  <c r="AF25" i="1"/>
  <c r="AF26" i="1"/>
  <c r="AF28" i="1"/>
  <c r="AF29" i="1"/>
  <c r="AF30" i="1"/>
  <c r="AF31" i="1"/>
  <c r="AF32" i="1"/>
  <c r="AF33" i="1"/>
  <c r="AF34" i="1"/>
  <c r="AF35" i="1"/>
  <c r="AF85" i="1"/>
  <c r="AF86" i="1"/>
  <c r="AF36" i="1"/>
  <c r="AF37" i="1"/>
  <c r="AF38" i="1"/>
  <c r="AF83" i="1"/>
  <c r="AF41" i="1"/>
  <c r="AF79" i="1"/>
  <c r="AF80" i="1"/>
  <c r="AF42" i="1"/>
  <c r="AF39"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81" i="1"/>
  <c r="AF82" i="1"/>
  <c r="AA2" i="1"/>
  <c r="AA3" i="1"/>
  <c r="AA4" i="1"/>
  <c r="AA5" i="1"/>
  <c r="AA6" i="1"/>
  <c r="AA7" i="1"/>
  <c r="AA8" i="1"/>
  <c r="AA9" i="1"/>
  <c r="AA10" i="1"/>
  <c r="AA11" i="1"/>
  <c r="AA12" i="1"/>
  <c r="AA13" i="1"/>
  <c r="AA14" i="1"/>
  <c r="AA15" i="1"/>
  <c r="AA16" i="1"/>
  <c r="AA17" i="1"/>
  <c r="AA18" i="1"/>
  <c r="AA19" i="1"/>
  <c r="AA20" i="1"/>
  <c r="AA21" i="1"/>
  <c r="AA22" i="1"/>
  <c r="AA23" i="1"/>
  <c r="AA24" i="1"/>
  <c r="AA25" i="1"/>
  <c r="AA26" i="1"/>
  <c r="AA28" i="1"/>
  <c r="AA29" i="1"/>
  <c r="AA30" i="1"/>
  <c r="AA31" i="1"/>
  <c r="AA32" i="1"/>
  <c r="AA33" i="1"/>
  <c r="AA34" i="1"/>
  <c r="AA35" i="1"/>
  <c r="AA85" i="1"/>
  <c r="AA86" i="1"/>
  <c r="AA36" i="1"/>
  <c r="AA37" i="1"/>
  <c r="AA38" i="1"/>
  <c r="AA83" i="1"/>
  <c r="AA41" i="1"/>
  <c r="AA79" i="1"/>
  <c r="AA80" i="1"/>
  <c r="AA42" i="1"/>
  <c r="AA39"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81" i="1"/>
  <c r="AA82" i="1"/>
  <c r="Z2" i="1"/>
  <c r="Z3" i="1"/>
  <c r="Z4" i="1"/>
  <c r="Z5" i="1"/>
  <c r="Z6" i="1"/>
  <c r="Z7" i="1"/>
  <c r="Z8" i="1"/>
  <c r="Z9" i="1"/>
  <c r="Z10" i="1"/>
  <c r="Z11" i="1"/>
  <c r="Z12" i="1"/>
  <c r="Z13" i="1"/>
  <c r="Z14" i="1"/>
  <c r="Z15" i="1"/>
  <c r="Z16" i="1"/>
  <c r="Z17" i="1"/>
  <c r="Z18" i="1"/>
  <c r="Z19" i="1"/>
  <c r="Z20" i="1"/>
  <c r="Z21" i="1"/>
  <c r="Z22" i="1"/>
  <c r="Z23" i="1"/>
  <c r="Z24" i="1"/>
  <c r="Z25" i="1"/>
  <c r="Z26" i="1"/>
  <c r="Z28" i="1"/>
  <c r="Z29" i="1"/>
  <c r="Z30" i="1"/>
  <c r="Z31" i="1"/>
  <c r="Z32" i="1"/>
  <c r="Z33" i="1"/>
  <c r="Z34" i="1"/>
  <c r="Z35" i="1"/>
  <c r="Z85" i="1"/>
  <c r="Z86" i="1"/>
  <c r="Z36" i="1"/>
  <c r="Z37" i="1"/>
  <c r="Z38" i="1"/>
  <c r="Z83" i="1"/>
  <c r="Z41" i="1"/>
  <c r="Z79" i="1"/>
  <c r="Z80" i="1"/>
  <c r="Z42" i="1"/>
  <c r="Z39"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81" i="1"/>
  <c r="Z82" i="1"/>
  <c r="U2" i="1"/>
  <c r="U3" i="1"/>
  <c r="U4" i="1"/>
  <c r="U5" i="1"/>
  <c r="U6" i="1"/>
  <c r="U7" i="1"/>
  <c r="U8" i="1"/>
  <c r="U9" i="1"/>
  <c r="U10" i="1"/>
  <c r="U11" i="1"/>
  <c r="U12" i="1"/>
  <c r="U13" i="1"/>
  <c r="U14" i="1"/>
  <c r="U15" i="1"/>
  <c r="U16" i="1"/>
  <c r="U17" i="1"/>
  <c r="U18" i="1"/>
  <c r="U19" i="1"/>
  <c r="U20" i="1"/>
  <c r="U21" i="1"/>
  <c r="U22" i="1"/>
  <c r="U23" i="1"/>
  <c r="U24" i="1"/>
  <c r="U25" i="1"/>
  <c r="U26" i="1"/>
  <c r="U28" i="1"/>
  <c r="U29" i="1"/>
  <c r="U30" i="1"/>
  <c r="U31" i="1"/>
  <c r="U32" i="1"/>
  <c r="U33" i="1"/>
  <c r="U34" i="1"/>
  <c r="U35" i="1"/>
  <c r="U85" i="1"/>
  <c r="U86" i="1"/>
  <c r="U36" i="1"/>
  <c r="U37" i="1"/>
  <c r="U38" i="1"/>
  <c r="U83" i="1"/>
  <c r="U41" i="1"/>
  <c r="U79" i="1"/>
  <c r="U80" i="1"/>
  <c r="U42" i="1"/>
  <c r="U39"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81" i="1"/>
  <c r="U82" i="1"/>
  <c r="T2" i="1"/>
  <c r="T3" i="1"/>
  <c r="T4" i="1"/>
  <c r="T5" i="1"/>
  <c r="T6" i="1"/>
  <c r="T7" i="1"/>
  <c r="T8" i="1"/>
  <c r="T9" i="1"/>
  <c r="T10" i="1"/>
  <c r="T11" i="1"/>
  <c r="T12" i="1"/>
  <c r="T13" i="1"/>
  <c r="T14" i="1"/>
  <c r="T15" i="1"/>
  <c r="T16" i="1"/>
  <c r="T17" i="1"/>
  <c r="T18" i="1"/>
  <c r="T19" i="1"/>
  <c r="T20" i="1"/>
  <c r="T21" i="1"/>
  <c r="T22" i="1"/>
  <c r="T23" i="1"/>
  <c r="T24" i="1"/>
  <c r="T25" i="1"/>
  <c r="T26" i="1"/>
  <c r="T28" i="1"/>
  <c r="T29" i="1"/>
  <c r="T30" i="1"/>
  <c r="T31" i="1"/>
  <c r="T32" i="1"/>
  <c r="T33" i="1"/>
  <c r="T34" i="1"/>
  <c r="T35" i="1"/>
  <c r="T85" i="1"/>
  <c r="T86" i="1"/>
  <c r="T36" i="1"/>
  <c r="T37" i="1"/>
  <c r="T38" i="1"/>
  <c r="T83" i="1"/>
  <c r="T41" i="1"/>
  <c r="T79" i="1"/>
  <c r="T80" i="1"/>
  <c r="T42" i="1"/>
  <c r="T39"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81" i="1"/>
  <c r="T82" i="1"/>
  <c r="S81" i="1"/>
  <c r="I81" i="1"/>
  <c r="FS82" i="1"/>
  <c r="FR82" i="1"/>
  <c r="EA82" i="1"/>
  <c r="DZ82" i="1"/>
  <c r="DY82" i="1"/>
  <c r="DX82" i="1"/>
  <c r="DW82" i="1"/>
  <c r="DV82" i="1"/>
  <c r="DU82" i="1"/>
  <c r="DT82" i="1"/>
  <c r="DS82" i="1"/>
  <c r="DR82" i="1"/>
  <c r="DQ82" i="1"/>
  <c r="CT82" i="1"/>
  <c r="CQ82" i="1"/>
  <c r="CN82" i="1"/>
  <c r="CK82" i="1"/>
  <c r="CH82" i="1"/>
  <c r="CE82" i="1"/>
  <c r="CD82" i="1"/>
  <c r="CC82" i="1"/>
  <c r="CB82" i="1"/>
  <c r="CA82" i="1"/>
  <c r="BZ82" i="1"/>
  <c r="BY82" i="1"/>
  <c r="BX82" i="1"/>
  <c r="BW82" i="1"/>
  <c r="BL82" i="1"/>
  <c r="S82" i="1"/>
  <c r="Q82" i="1"/>
  <c r="O82" i="1"/>
  <c r="M82" i="1"/>
  <c r="K82" i="1"/>
  <c r="I82" i="1"/>
  <c r="AF84" i="1" l="1"/>
  <c r="M84" i="1"/>
  <c r="O84" i="1"/>
  <c r="CA84" i="1"/>
  <c r="S84" i="1"/>
  <c r="CB84" i="1"/>
  <c r="CN84" i="1"/>
  <c r="I84" i="1"/>
  <c r="Z84" i="1"/>
  <c r="K84" i="1"/>
  <c r="AA84" i="1"/>
  <c r="BX84" i="1"/>
  <c r="Q84" i="1"/>
  <c r="CK84" i="1"/>
  <c r="CX84" i="1"/>
  <c r="CY84" i="1"/>
  <c r="FR84" i="1"/>
  <c r="FS84" i="1"/>
  <c r="DY84" i="1"/>
  <c r="BH84" i="1"/>
  <c r="BY84" i="1"/>
  <c r="DS84" i="1"/>
  <c r="EA84" i="1"/>
  <c r="DQ84" i="1"/>
  <c r="BJ84" i="1"/>
  <c r="DT84" i="1"/>
  <c r="BK84" i="1"/>
  <c r="DW84" i="1"/>
  <c r="CC84" i="1"/>
  <c r="DC84" i="1"/>
  <c r="BW84" i="1"/>
  <c r="CE84" i="1"/>
  <c r="CQ84" i="1"/>
  <c r="BI84" i="1"/>
  <c r="T84" i="1"/>
  <c r="BL84" i="1"/>
  <c r="DU84" i="1"/>
  <c r="CD84" i="1"/>
  <c r="DV84" i="1"/>
  <c r="DX84" i="1"/>
  <c r="CH84" i="1"/>
  <c r="CT84" i="1"/>
  <c r="BZ84" i="1"/>
  <c r="DR84" i="1"/>
  <c r="DZ84" i="1"/>
  <c r="CC89" i="6"/>
  <c r="CC90" i="6"/>
  <c r="BV91" i="6"/>
  <c r="BU91" i="6"/>
  <c r="BT91" i="6"/>
  <c r="BS91" i="6"/>
  <c r="BR91" i="6"/>
  <c r="BQ91" i="6"/>
  <c r="BP91" i="6"/>
  <c r="BO91" i="6"/>
  <c r="BN91" i="6"/>
  <c r="BM91" i="6"/>
  <c r="BK91" i="6"/>
  <c r="AS91" i="6"/>
  <c r="AR91" i="6"/>
  <c r="AQ91" i="6"/>
  <c r="AP91" i="6"/>
  <c r="AO91" i="6"/>
  <c r="AN91" i="6"/>
  <c r="AM91" i="6"/>
  <c r="AL91" i="6"/>
  <c r="AK91" i="6"/>
  <c r="AJ91" i="6"/>
  <c r="AH91" i="6"/>
  <c r="P91" i="6"/>
  <c r="O91" i="6"/>
  <c r="N91" i="6"/>
  <c r="M91" i="6"/>
  <c r="L91" i="6"/>
  <c r="K91" i="6"/>
  <c r="J91" i="6"/>
  <c r="I91" i="6"/>
  <c r="H91" i="6"/>
  <c r="G91" i="6"/>
  <c r="BE91" i="6"/>
  <c r="CL91" i="6"/>
  <c r="CH91" i="6"/>
  <c r="CM91" i="6"/>
  <c r="CK91" i="6"/>
  <c r="CJ91" i="6"/>
  <c r="CI91" i="6"/>
  <c r="CF91" i="6"/>
  <c r="BL91" i="6"/>
  <c r="BJ91" i="6"/>
  <c r="BI91" i="6"/>
  <c r="BH91" i="6"/>
  <c r="BG91" i="6"/>
  <c r="BF91" i="6"/>
  <c r="BC91" i="6"/>
  <c r="AI91" i="6"/>
  <c r="AE91" i="6"/>
  <c r="AD91" i="6"/>
  <c r="AC91" i="6"/>
  <c r="AB91" i="6"/>
  <c r="Z91" i="6"/>
  <c r="F91" i="6"/>
  <c r="AG39" i="6"/>
  <c r="AH39" i="6"/>
  <c r="P39" i="6"/>
  <c r="O39" i="6"/>
  <c r="N39" i="6"/>
  <c r="M39" i="6"/>
  <c r="L39" i="6"/>
  <c r="K39" i="6"/>
  <c r="J39" i="6"/>
  <c r="I39" i="6"/>
  <c r="H39" i="6"/>
  <c r="CL39" i="6"/>
  <c r="BC39" i="6"/>
  <c r="BV39" i="6"/>
  <c r="BU39" i="6"/>
  <c r="BT39" i="6"/>
  <c r="BS39" i="6"/>
  <c r="BR39" i="6"/>
  <c r="BQ39" i="6"/>
  <c r="BP39" i="6"/>
  <c r="BO39" i="6"/>
  <c r="BN39" i="6"/>
  <c r="BM39" i="6"/>
  <c r="BK39" i="6"/>
  <c r="AS39" i="6"/>
  <c r="AR39" i="6"/>
  <c r="AQ39" i="6"/>
  <c r="AP39" i="6"/>
  <c r="AO39" i="6"/>
  <c r="AN39" i="6"/>
  <c r="AM39" i="6"/>
  <c r="AL39" i="6"/>
  <c r="AK39" i="6"/>
  <c r="AJ39" i="6"/>
  <c r="G39" i="6"/>
  <c r="AI39" i="6"/>
  <c r="BI39" i="6"/>
  <c r="CF39" i="6"/>
  <c r="CM39" i="6"/>
  <c r="CK39" i="6"/>
  <c r="CJ39" i="6"/>
  <c r="CI39" i="6"/>
  <c r="CH39" i="6"/>
  <c r="BL39" i="6"/>
  <c r="BJ39" i="6"/>
  <c r="BH39" i="6"/>
  <c r="BG39" i="6"/>
  <c r="BF39" i="6"/>
  <c r="BE39" i="6"/>
  <c r="AF39" i="6"/>
  <c r="AE39" i="6"/>
  <c r="AD39" i="6"/>
  <c r="AC39" i="6"/>
  <c r="AB39" i="6"/>
  <c r="Z39" i="6"/>
  <c r="F39" i="6"/>
  <c r="E91" i="6"/>
  <c r="E39" i="6"/>
  <c r="BX39" i="6" l="1"/>
  <c r="Q91" i="6"/>
  <c r="R91" i="6"/>
  <c r="AT91" i="6"/>
  <c r="Y91" i="6"/>
  <c r="BZ91" i="6"/>
  <c r="BY39" i="6"/>
  <c r="S91" i="6"/>
  <c r="U91" i="6"/>
  <c r="CC91" i="6"/>
  <c r="X39" i="6"/>
  <c r="V91" i="6"/>
  <c r="AX91" i="6"/>
  <c r="CD91" i="6"/>
  <c r="CD39" i="6"/>
  <c r="W91" i="6"/>
  <c r="AW91" i="6"/>
  <c r="BW91" i="6"/>
  <c r="CE91" i="6"/>
  <c r="BD91" i="6"/>
  <c r="CG91" i="6"/>
  <c r="AA91" i="6"/>
  <c r="X91" i="6"/>
  <c r="BX91" i="6"/>
  <c r="BY91" i="6"/>
  <c r="AZ91" i="6"/>
  <c r="S39" i="6"/>
  <c r="BD39" i="6"/>
  <c r="CG39" i="6"/>
  <c r="CA91" i="6"/>
  <c r="CC39" i="6"/>
  <c r="T91" i="6"/>
  <c r="CB91" i="6"/>
  <c r="AV39" i="6"/>
  <c r="AU39" i="6"/>
  <c r="CA39" i="6"/>
  <c r="AT39" i="6"/>
  <c r="BB39" i="6"/>
  <c r="T39" i="6"/>
  <c r="BA91" i="6"/>
  <c r="BB91" i="6"/>
  <c r="AU91" i="6"/>
  <c r="BW39" i="6"/>
  <c r="CE39" i="6"/>
  <c r="AV91" i="6"/>
  <c r="AW39" i="6"/>
  <c r="BA39" i="6"/>
  <c r="AY91" i="6"/>
  <c r="AX39" i="6"/>
  <c r="BZ39" i="6"/>
  <c r="U39" i="6"/>
  <c r="AY39" i="6"/>
  <c r="V39" i="6"/>
  <c r="AZ39" i="6"/>
  <c r="CB39" i="6"/>
  <c r="W39" i="6"/>
  <c r="Q39" i="6"/>
  <c r="Y39" i="6"/>
  <c r="R39" i="6"/>
  <c r="AL40" i="7"/>
  <c r="AL41" i="7"/>
  <c r="AL2" i="7"/>
  <c r="AL3" i="7"/>
  <c r="AL4" i="7"/>
  <c r="AL5" i="7"/>
  <c r="AL6" i="7"/>
  <c r="AL7" i="7"/>
  <c r="AL8" i="7"/>
  <c r="AL9" i="7"/>
  <c r="AL10" i="7"/>
  <c r="AL11" i="7"/>
  <c r="AL12" i="7"/>
  <c r="AL13" i="7"/>
  <c r="AL14" i="7"/>
  <c r="AL15" i="7"/>
  <c r="AL16" i="7"/>
  <c r="AL17" i="7"/>
  <c r="AL18" i="7"/>
  <c r="AL19" i="7"/>
  <c r="AL20" i="7"/>
  <c r="AL21" i="7"/>
  <c r="AL22" i="7"/>
  <c r="AL23" i="7"/>
  <c r="AL24" i="7"/>
  <c r="AL25" i="7"/>
  <c r="AL26" i="7"/>
  <c r="AL27" i="7"/>
  <c r="AL29" i="7"/>
  <c r="AL30" i="7"/>
  <c r="AL31" i="7"/>
  <c r="AL32" i="7"/>
  <c r="AL33" i="7"/>
  <c r="AL34" i="7"/>
  <c r="AL35" i="7"/>
  <c r="AL36" i="7"/>
  <c r="AL37" i="7"/>
  <c r="AL38" i="7"/>
  <c r="AL42" i="7"/>
  <c r="AL43" i="7"/>
  <c r="AL44" i="7"/>
  <c r="AL45" i="7"/>
  <c r="AL46" i="7"/>
  <c r="AL47" i="7"/>
  <c r="AL48" i="7"/>
  <c r="AL49" i="7"/>
  <c r="AL50" i="7"/>
  <c r="AL51" i="7"/>
  <c r="AL52" i="7"/>
  <c r="AL53" i="7"/>
  <c r="AL54" i="7"/>
  <c r="AL55" i="7"/>
  <c r="AL56" i="7"/>
  <c r="AL57" i="7"/>
  <c r="AL58" i="7"/>
  <c r="AL59" i="7"/>
  <c r="AL60" i="7"/>
  <c r="AL61" i="7"/>
  <c r="AL62" i="7"/>
  <c r="AL63" i="7"/>
  <c r="AL64" i="7"/>
  <c r="AL65" i="7"/>
  <c r="AL66" i="7"/>
  <c r="AL67" i="7"/>
  <c r="AL68" i="7"/>
  <c r="AL69" i="7"/>
  <c r="AL70" i="7"/>
  <c r="AL71" i="7"/>
  <c r="AL72" i="7"/>
  <c r="AL73" i="7"/>
  <c r="AL74" i="7"/>
  <c r="AL75" i="7"/>
  <c r="AL76" i="7"/>
  <c r="AL77" i="7"/>
  <c r="AL78" i="7"/>
  <c r="AL79" i="7"/>
  <c r="AL80" i="7"/>
  <c r="AL81" i="7"/>
  <c r="AL82" i="7"/>
  <c r="AL83" i="7"/>
  <c r="AL84" i="7"/>
  <c r="AL85" i="7"/>
  <c r="AL86" i="7"/>
  <c r="AL87" i="7"/>
  <c r="AL88" i="7"/>
  <c r="AL89" i="7"/>
  <c r="AL90" i="7"/>
  <c r="AL93" i="7"/>
  <c r="AL94" i="7"/>
  <c r="AL95" i="7"/>
  <c r="AI40" i="7"/>
  <c r="AI41" i="7"/>
  <c r="AI2" i="7"/>
  <c r="AI3" i="7"/>
  <c r="AI4" i="7"/>
  <c r="AI5" i="7"/>
  <c r="AI6" i="7"/>
  <c r="AI7" i="7"/>
  <c r="AI9" i="7"/>
  <c r="AI13" i="7"/>
  <c r="AI14" i="7"/>
  <c r="AI18" i="7"/>
  <c r="AI19" i="7"/>
  <c r="AI20" i="7"/>
  <c r="AI22" i="7"/>
  <c r="AI23" i="7"/>
  <c r="AI24" i="7"/>
  <c r="AI27" i="7"/>
  <c r="AI29" i="7"/>
  <c r="AI30" i="7"/>
  <c r="AI31" i="7"/>
  <c r="AI32" i="7"/>
  <c r="AI33" i="7"/>
  <c r="AI36" i="7"/>
  <c r="AI37" i="7"/>
  <c r="AI38" i="7"/>
  <c r="AI42" i="7"/>
  <c r="AI46" i="7"/>
  <c r="AI48" i="7"/>
  <c r="AI49" i="7"/>
  <c r="AI50" i="7"/>
  <c r="AI51" i="7"/>
  <c r="AI52" i="7"/>
  <c r="AI54" i="7"/>
  <c r="AI55" i="7"/>
  <c r="AI57" i="7"/>
  <c r="AI58" i="7"/>
  <c r="AI59" i="7"/>
  <c r="AI60" i="7"/>
  <c r="AI64" i="7"/>
  <c r="AI66" i="7"/>
  <c r="AI68" i="7"/>
  <c r="AI69" i="7"/>
  <c r="AI78" i="7"/>
  <c r="AI87" i="7"/>
  <c r="AI88" i="7"/>
  <c r="AI89" i="7"/>
  <c r="AI90" i="7"/>
  <c r="AI93" i="7"/>
  <c r="AI94" i="7"/>
  <c r="DS40" i="7"/>
  <c r="DS41" i="7"/>
  <c r="DS2" i="7"/>
  <c r="DS3" i="7"/>
  <c r="DS4" i="7"/>
  <c r="DS5" i="7"/>
  <c r="DS6" i="7"/>
  <c r="DS7" i="7"/>
  <c r="DS8" i="7"/>
  <c r="DS9" i="7"/>
  <c r="DS10" i="7"/>
  <c r="DS11" i="7"/>
  <c r="DS12" i="7"/>
  <c r="DS13" i="7"/>
  <c r="DS14" i="7"/>
  <c r="DS15" i="7"/>
  <c r="DS16" i="7"/>
  <c r="DS17" i="7"/>
  <c r="DS18" i="7"/>
  <c r="DS19" i="7"/>
  <c r="DS20" i="7"/>
  <c r="DS21" i="7"/>
  <c r="DS22" i="7"/>
  <c r="DS23" i="7"/>
  <c r="DS24" i="7"/>
  <c r="DS25" i="7"/>
  <c r="DS26" i="7"/>
  <c r="DS27" i="7"/>
  <c r="DS29" i="7"/>
  <c r="DS30" i="7"/>
  <c r="DS31" i="7"/>
  <c r="DS32" i="7"/>
  <c r="DS33" i="7"/>
  <c r="DS34" i="7"/>
  <c r="DS35" i="7"/>
  <c r="DS36" i="7"/>
  <c r="DS37" i="7"/>
  <c r="DS38" i="7"/>
  <c r="DS42" i="7"/>
  <c r="DS43" i="7"/>
  <c r="DS44" i="7"/>
  <c r="DS45" i="7"/>
  <c r="DS46" i="7"/>
  <c r="DS47" i="7"/>
  <c r="DS48" i="7"/>
  <c r="DS49" i="7"/>
  <c r="DS50" i="7"/>
  <c r="DS51" i="7"/>
  <c r="DS52" i="7"/>
  <c r="DS53" i="7"/>
  <c r="DS54" i="7"/>
  <c r="DS55" i="7"/>
  <c r="DS56" i="7"/>
  <c r="DS57" i="7"/>
  <c r="DS58" i="7"/>
  <c r="DS59" i="7"/>
  <c r="DS60" i="7"/>
  <c r="DS61" i="7"/>
  <c r="DS62" i="7"/>
  <c r="DS63" i="7"/>
  <c r="DS64" i="7"/>
  <c r="DS65" i="7"/>
  <c r="DS66" i="7"/>
  <c r="DS67" i="7"/>
  <c r="DS68" i="7"/>
  <c r="DS69" i="7"/>
  <c r="DS70" i="7"/>
  <c r="DS71" i="7"/>
  <c r="DS72" i="7"/>
  <c r="DS73" i="7"/>
  <c r="DS74" i="7"/>
  <c r="DS75" i="7"/>
  <c r="DS76" i="7"/>
  <c r="DS77" i="7"/>
  <c r="DS78" i="7"/>
  <c r="DS79" i="7"/>
  <c r="DS80" i="7"/>
  <c r="DS81" i="7"/>
  <c r="DS82" i="7"/>
  <c r="DS83" i="7"/>
  <c r="DS84" i="7"/>
  <c r="DS85" i="7"/>
  <c r="DS86" i="7"/>
  <c r="DS87" i="7"/>
  <c r="DS88" i="7"/>
  <c r="DS89" i="7"/>
  <c r="DS93" i="7"/>
  <c r="DS94" i="7"/>
  <c r="DS95" i="7"/>
  <c r="DP40" i="7"/>
  <c r="DP41" i="7"/>
  <c r="DP2" i="7"/>
  <c r="DP3" i="7"/>
  <c r="DP4" i="7"/>
  <c r="DP5" i="7"/>
  <c r="DP6" i="7"/>
  <c r="DP7" i="7"/>
  <c r="DP8" i="7"/>
  <c r="DP9" i="7"/>
  <c r="DP10" i="7"/>
  <c r="DP11" i="7"/>
  <c r="DP12" i="7"/>
  <c r="DP13" i="7"/>
  <c r="DP14" i="7"/>
  <c r="DP15" i="7"/>
  <c r="DP16" i="7"/>
  <c r="DP17" i="7"/>
  <c r="DP18" i="7"/>
  <c r="DP19" i="7"/>
  <c r="DP20" i="7"/>
  <c r="DP21" i="7"/>
  <c r="DP22" i="7"/>
  <c r="DP23" i="7"/>
  <c r="DP24" i="7"/>
  <c r="DP25" i="7"/>
  <c r="DP26" i="7"/>
  <c r="DP27" i="7"/>
  <c r="DP29" i="7"/>
  <c r="DP30" i="7"/>
  <c r="DP31" i="7"/>
  <c r="DP32" i="7"/>
  <c r="DP33" i="7"/>
  <c r="DP34" i="7"/>
  <c r="DP35" i="7"/>
  <c r="DP36" i="7"/>
  <c r="DP37" i="7"/>
  <c r="DP38" i="7"/>
  <c r="DP42" i="7"/>
  <c r="DP43" i="7"/>
  <c r="DP44" i="7"/>
  <c r="DP45" i="7"/>
  <c r="DP46" i="7"/>
  <c r="DP47" i="7"/>
  <c r="DP48" i="7"/>
  <c r="DP49" i="7"/>
  <c r="DP50" i="7"/>
  <c r="DP51" i="7"/>
  <c r="DP52" i="7"/>
  <c r="DP53" i="7"/>
  <c r="DP54" i="7"/>
  <c r="DP55" i="7"/>
  <c r="DP56" i="7"/>
  <c r="DP57" i="7"/>
  <c r="DP58" i="7"/>
  <c r="DP59" i="7"/>
  <c r="DP60" i="7"/>
  <c r="DP61" i="7"/>
  <c r="DP62" i="7"/>
  <c r="DP63" i="7"/>
  <c r="DP64" i="7"/>
  <c r="DP65" i="7"/>
  <c r="DP66" i="7"/>
  <c r="DP67" i="7"/>
  <c r="DP68" i="7"/>
  <c r="DP69" i="7"/>
  <c r="DP70" i="7"/>
  <c r="DP71" i="7"/>
  <c r="DP72" i="7"/>
  <c r="DP73" i="7"/>
  <c r="DP74" i="7"/>
  <c r="DP75" i="7"/>
  <c r="DP76" i="7"/>
  <c r="DP77" i="7"/>
  <c r="DP78" i="7"/>
  <c r="DP79" i="7"/>
  <c r="DP80" i="7"/>
  <c r="DP81" i="7"/>
  <c r="DP82" i="7"/>
  <c r="DP83" i="7"/>
  <c r="DP84" i="7"/>
  <c r="DP85" i="7"/>
  <c r="DP86" i="7"/>
  <c r="DP87" i="7"/>
  <c r="DP88" i="7"/>
  <c r="DP89" i="7"/>
  <c r="DP93" i="7"/>
  <c r="DP94" i="7"/>
  <c r="DP95" i="7"/>
  <c r="DL40" i="7"/>
  <c r="DL41" i="7"/>
  <c r="DL2" i="7"/>
  <c r="DL3" i="7"/>
  <c r="DL4" i="7"/>
  <c r="DL5" i="7"/>
  <c r="DL6" i="7"/>
  <c r="DL7" i="7"/>
  <c r="DL8" i="7"/>
  <c r="DL9" i="7"/>
  <c r="DL10" i="7"/>
  <c r="DL11" i="7"/>
  <c r="DL12" i="7"/>
  <c r="DL13" i="7"/>
  <c r="DL14" i="7"/>
  <c r="DL15" i="7"/>
  <c r="DL16" i="7"/>
  <c r="DL17" i="7"/>
  <c r="DL18" i="7"/>
  <c r="DL19" i="7"/>
  <c r="DL20" i="7"/>
  <c r="DL21" i="7"/>
  <c r="DL22" i="7"/>
  <c r="DL23" i="7"/>
  <c r="DL24" i="7"/>
  <c r="DL25" i="7"/>
  <c r="DL26" i="7"/>
  <c r="DL27" i="7"/>
  <c r="DL29" i="7"/>
  <c r="DL30" i="7"/>
  <c r="DL31" i="7"/>
  <c r="DL32" i="7"/>
  <c r="DL33" i="7"/>
  <c r="DL34" i="7"/>
  <c r="DL35" i="7"/>
  <c r="DL36" i="7"/>
  <c r="DL37" i="7"/>
  <c r="DL38" i="7"/>
  <c r="DL42" i="7"/>
  <c r="DL43" i="7"/>
  <c r="DL44" i="7"/>
  <c r="DL45" i="7"/>
  <c r="DL46" i="7"/>
  <c r="DL47" i="7"/>
  <c r="DL48" i="7"/>
  <c r="DL49" i="7"/>
  <c r="DL50" i="7"/>
  <c r="DL51" i="7"/>
  <c r="DL52" i="7"/>
  <c r="DL53" i="7"/>
  <c r="DL54" i="7"/>
  <c r="DL55" i="7"/>
  <c r="DL56" i="7"/>
  <c r="DL57" i="7"/>
  <c r="DL58" i="7"/>
  <c r="DL59" i="7"/>
  <c r="DL60" i="7"/>
  <c r="DL61" i="7"/>
  <c r="DL62" i="7"/>
  <c r="DL63" i="7"/>
  <c r="DL64" i="7"/>
  <c r="DL65" i="7"/>
  <c r="DL66" i="7"/>
  <c r="DL67" i="7"/>
  <c r="DL68" i="7"/>
  <c r="DL69" i="7"/>
  <c r="DL70" i="7"/>
  <c r="DL71" i="7"/>
  <c r="DL72" i="7"/>
  <c r="DL73" i="7"/>
  <c r="DL74" i="7"/>
  <c r="DL75" i="7"/>
  <c r="DL76" i="7"/>
  <c r="DL77" i="7"/>
  <c r="DL78" i="7"/>
  <c r="DL79" i="7"/>
  <c r="DL80" i="7"/>
  <c r="DL81" i="7"/>
  <c r="DL82" i="7"/>
  <c r="DL83" i="7"/>
  <c r="DL84" i="7"/>
  <c r="DL85" i="7"/>
  <c r="DL86" i="7"/>
  <c r="DL87" i="7"/>
  <c r="DL88" i="7"/>
  <c r="DL89" i="7"/>
  <c r="DL90" i="7"/>
  <c r="DL93" i="7"/>
  <c r="DL94" i="7"/>
  <c r="DL95" i="7"/>
  <c r="DI40" i="7"/>
  <c r="DI41" i="7"/>
  <c r="DI2" i="7"/>
  <c r="DI3" i="7"/>
  <c r="DI4" i="7"/>
  <c r="DI5" i="7"/>
  <c r="DI6" i="7"/>
  <c r="DI7" i="7"/>
  <c r="DI8" i="7"/>
  <c r="DI9" i="7"/>
  <c r="DI10" i="7"/>
  <c r="DI11" i="7"/>
  <c r="DI12" i="7"/>
  <c r="DI13" i="7"/>
  <c r="DI14" i="7"/>
  <c r="DI15" i="7"/>
  <c r="DI16" i="7"/>
  <c r="DI17" i="7"/>
  <c r="DI18" i="7"/>
  <c r="DI19" i="7"/>
  <c r="DI20" i="7"/>
  <c r="DI21" i="7"/>
  <c r="DI22" i="7"/>
  <c r="DI23" i="7"/>
  <c r="DI24" i="7"/>
  <c r="DI25" i="7"/>
  <c r="DI26" i="7"/>
  <c r="DI27" i="7"/>
  <c r="DI29" i="7"/>
  <c r="DI30" i="7"/>
  <c r="DI31" i="7"/>
  <c r="DI32" i="7"/>
  <c r="DI33" i="7"/>
  <c r="DI34" i="7"/>
  <c r="DI35" i="7"/>
  <c r="DI36" i="7"/>
  <c r="DI37" i="7"/>
  <c r="DI38" i="7"/>
  <c r="DI42" i="7"/>
  <c r="DI43" i="7"/>
  <c r="DI44" i="7"/>
  <c r="DI45" i="7"/>
  <c r="DI46" i="7"/>
  <c r="DI47" i="7"/>
  <c r="DI48" i="7"/>
  <c r="DI49" i="7"/>
  <c r="DI50" i="7"/>
  <c r="DI51" i="7"/>
  <c r="DI52" i="7"/>
  <c r="DI53" i="7"/>
  <c r="DI54" i="7"/>
  <c r="DI55" i="7"/>
  <c r="DI56" i="7"/>
  <c r="DI57" i="7"/>
  <c r="DI58" i="7"/>
  <c r="DI59" i="7"/>
  <c r="DI60" i="7"/>
  <c r="DI61" i="7"/>
  <c r="DI62" i="7"/>
  <c r="DI63" i="7"/>
  <c r="DI64" i="7"/>
  <c r="DI65" i="7"/>
  <c r="DI66" i="7"/>
  <c r="DI67" i="7"/>
  <c r="DI68" i="7"/>
  <c r="DI69" i="7"/>
  <c r="DI70" i="7"/>
  <c r="DI71" i="7"/>
  <c r="DI72" i="7"/>
  <c r="DI73" i="7"/>
  <c r="DI74" i="7"/>
  <c r="DI75" i="7"/>
  <c r="DI76" i="7"/>
  <c r="DI77" i="7"/>
  <c r="DI78" i="7"/>
  <c r="DI79" i="7"/>
  <c r="DI80" i="7"/>
  <c r="DI81" i="7"/>
  <c r="DI82" i="7"/>
  <c r="DI83" i="7"/>
  <c r="DI84" i="7"/>
  <c r="DI85" i="7"/>
  <c r="DI86" i="7"/>
  <c r="DI87" i="7"/>
  <c r="DI88" i="7"/>
  <c r="DI89" i="7"/>
  <c r="DI90" i="7"/>
  <c r="DI93" i="7"/>
  <c r="DI94" i="7"/>
  <c r="DI95" i="7"/>
  <c r="DF40" i="7"/>
  <c r="DF41" i="7"/>
  <c r="DF2" i="7"/>
  <c r="DF3" i="7"/>
  <c r="DF4" i="7"/>
  <c r="DF5" i="7"/>
  <c r="DF6" i="7"/>
  <c r="DF7" i="7"/>
  <c r="DF8" i="7"/>
  <c r="DF9" i="7"/>
  <c r="DF10" i="7"/>
  <c r="DF11" i="7"/>
  <c r="DF12" i="7"/>
  <c r="DF13" i="7"/>
  <c r="DF14" i="7"/>
  <c r="DF15" i="7"/>
  <c r="DF16" i="7"/>
  <c r="DF17" i="7"/>
  <c r="DF18" i="7"/>
  <c r="DF19" i="7"/>
  <c r="DF20" i="7"/>
  <c r="DF21" i="7"/>
  <c r="DF22" i="7"/>
  <c r="DF23" i="7"/>
  <c r="DF24" i="7"/>
  <c r="DF25" i="7"/>
  <c r="DF26" i="7"/>
  <c r="DF27" i="7"/>
  <c r="DF29" i="7"/>
  <c r="DF30" i="7"/>
  <c r="DF31" i="7"/>
  <c r="DF32" i="7"/>
  <c r="DF33" i="7"/>
  <c r="DF34" i="7"/>
  <c r="DF35" i="7"/>
  <c r="DF36" i="7"/>
  <c r="DF37" i="7"/>
  <c r="DF38" i="7"/>
  <c r="DF42" i="7"/>
  <c r="DF43" i="7"/>
  <c r="DF44" i="7"/>
  <c r="DF45" i="7"/>
  <c r="DF46" i="7"/>
  <c r="DF47" i="7"/>
  <c r="DF48" i="7"/>
  <c r="DF49" i="7"/>
  <c r="DF50" i="7"/>
  <c r="DF51" i="7"/>
  <c r="DF52" i="7"/>
  <c r="DF53" i="7"/>
  <c r="DF54" i="7"/>
  <c r="DF55" i="7"/>
  <c r="DF56" i="7"/>
  <c r="DF57" i="7"/>
  <c r="DF58" i="7"/>
  <c r="DF59" i="7"/>
  <c r="DF60" i="7"/>
  <c r="DF61" i="7"/>
  <c r="DF62" i="7"/>
  <c r="DF63" i="7"/>
  <c r="DF64" i="7"/>
  <c r="DF65" i="7"/>
  <c r="DF66" i="7"/>
  <c r="DF67" i="7"/>
  <c r="DF68" i="7"/>
  <c r="DF69" i="7"/>
  <c r="DF70" i="7"/>
  <c r="DF71" i="7"/>
  <c r="DF72" i="7"/>
  <c r="DF73" i="7"/>
  <c r="DF74" i="7"/>
  <c r="DF75" i="7"/>
  <c r="DF76" i="7"/>
  <c r="DF77" i="7"/>
  <c r="DF78" i="7"/>
  <c r="DF79" i="7"/>
  <c r="DF80" i="7"/>
  <c r="DF81" i="7"/>
  <c r="DF82" i="7"/>
  <c r="DF83" i="7"/>
  <c r="DF84" i="7"/>
  <c r="DF85" i="7"/>
  <c r="DF86" i="7"/>
  <c r="DF87" i="7"/>
  <c r="DF88" i="7"/>
  <c r="DF89" i="7"/>
  <c r="DF90" i="7"/>
  <c r="DF93" i="7"/>
  <c r="DF94" i="7"/>
  <c r="DF95" i="7"/>
  <c r="DC40" i="7"/>
  <c r="DC41" i="7"/>
  <c r="DC2" i="7"/>
  <c r="DC3" i="7"/>
  <c r="DC4" i="7"/>
  <c r="DC5" i="7"/>
  <c r="DC6" i="7"/>
  <c r="DC7" i="7"/>
  <c r="DC8" i="7"/>
  <c r="DC9" i="7"/>
  <c r="DC10" i="7"/>
  <c r="DC11" i="7"/>
  <c r="DC12" i="7"/>
  <c r="DC13" i="7"/>
  <c r="DC14" i="7"/>
  <c r="DC15" i="7"/>
  <c r="DC16" i="7"/>
  <c r="DC17" i="7"/>
  <c r="DC18" i="7"/>
  <c r="DC19" i="7"/>
  <c r="DC20" i="7"/>
  <c r="DC21" i="7"/>
  <c r="DC22" i="7"/>
  <c r="DC23" i="7"/>
  <c r="DC24" i="7"/>
  <c r="DC25" i="7"/>
  <c r="DC26" i="7"/>
  <c r="DC27" i="7"/>
  <c r="DC29" i="7"/>
  <c r="DC30" i="7"/>
  <c r="DC31" i="7"/>
  <c r="DC32" i="7"/>
  <c r="DC33" i="7"/>
  <c r="DC34" i="7"/>
  <c r="DC35" i="7"/>
  <c r="DC36" i="7"/>
  <c r="DC37" i="7"/>
  <c r="DC38" i="7"/>
  <c r="DC42" i="7"/>
  <c r="DC43" i="7"/>
  <c r="DC44" i="7"/>
  <c r="DC45" i="7"/>
  <c r="DC46" i="7"/>
  <c r="DC47" i="7"/>
  <c r="DC48" i="7"/>
  <c r="DC49" i="7"/>
  <c r="DC50" i="7"/>
  <c r="DC51" i="7"/>
  <c r="DC52" i="7"/>
  <c r="DC53" i="7"/>
  <c r="DC54" i="7"/>
  <c r="DC55" i="7"/>
  <c r="DC56" i="7"/>
  <c r="DC57" i="7"/>
  <c r="DC58" i="7"/>
  <c r="DC59" i="7"/>
  <c r="DC60" i="7"/>
  <c r="DC61" i="7"/>
  <c r="DC62" i="7"/>
  <c r="DC63" i="7"/>
  <c r="DC64" i="7"/>
  <c r="DC65" i="7"/>
  <c r="DC66" i="7"/>
  <c r="DC67" i="7"/>
  <c r="DC68" i="7"/>
  <c r="DC69" i="7"/>
  <c r="DC70" i="7"/>
  <c r="DC71" i="7"/>
  <c r="DC72" i="7"/>
  <c r="DC73" i="7"/>
  <c r="DC74" i="7"/>
  <c r="DC75" i="7"/>
  <c r="DC76" i="7"/>
  <c r="DC77" i="7"/>
  <c r="DC78" i="7"/>
  <c r="DC79" i="7"/>
  <c r="DC80" i="7"/>
  <c r="DC81" i="7"/>
  <c r="DC82" i="7"/>
  <c r="DC83" i="7"/>
  <c r="DC84" i="7"/>
  <c r="DC85" i="7"/>
  <c r="DC86" i="7"/>
  <c r="DC87" i="7"/>
  <c r="DC88" i="7"/>
  <c r="DC89" i="7"/>
  <c r="DC90" i="7"/>
  <c r="DC93" i="7"/>
  <c r="DC94" i="7"/>
  <c r="DC95" i="7"/>
  <c r="CZ40" i="7"/>
  <c r="CZ41" i="7"/>
  <c r="CZ2" i="7"/>
  <c r="CZ3" i="7"/>
  <c r="CZ4" i="7"/>
  <c r="CZ5" i="7"/>
  <c r="CZ6" i="7"/>
  <c r="CZ7" i="7"/>
  <c r="CZ8" i="7"/>
  <c r="CZ9" i="7"/>
  <c r="CZ10" i="7"/>
  <c r="CZ11" i="7"/>
  <c r="CZ12" i="7"/>
  <c r="CZ14" i="7"/>
  <c r="CZ15" i="7"/>
  <c r="CZ18" i="7"/>
  <c r="CZ19" i="7"/>
  <c r="CZ20" i="7"/>
  <c r="CZ21" i="7"/>
  <c r="CZ22" i="7"/>
  <c r="CZ23" i="7"/>
  <c r="CZ24" i="7"/>
  <c r="CZ25" i="7"/>
  <c r="CZ26" i="7"/>
  <c r="CZ27" i="7"/>
  <c r="CZ29" i="7"/>
  <c r="CZ30" i="7"/>
  <c r="CZ31" i="7"/>
  <c r="CZ32" i="7"/>
  <c r="CZ33" i="7"/>
  <c r="CZ34" i="7"/>
  <c r="CZ35" i="7"/>
  <c r="CZ37" i="7"/>
  <c r="CZ42" i="7"/>
  <c r="CZ45" i="7"/>
  <c r="CZ46" i="7"/>
  <c r="CZ47" i="7"/>
  <c r="CZ48" i="7"/>
  <c r="CZ50" i="7"/>
  <c r="CZ51" i="7"/>
  <c r="CZ52" i="7"/>
  <c r="CZ53" i="7"/>
  <c r="CZ54" i="7"/>
  <c r="CZ55" i="7"/>
  <c r="CZ56" i="7"/>
  <c r="CZ57" i="7"/>
  <c r="CZ58" i="7"/>
  <c r="CZ60" i="7"/>
  <c r="CZ61" i="7"/>
  <c r="CZ62" i="7"/>
  <c r="CZ63" i="7"/>
  <c r="CZ64" i="7"/>
  <c r="CZ66" i="7"/>
  <c r="CZ67" i="7"/>
  <c r="CZ68" i="7"/>
  <c r="CZ69" i="7"/>
  <c r="CZ70" i="7"/>
  <c r="CZ71" i="7"/>
  <c r="CZ72" i="7"/>
  <c r="CZ73" i="7"/>
  <c r="CZ74" i="7"/>
  <c r="CZ75" i="7"/>
  <c r="CZ76" i="7"/>
  <c r="CZ77" i="7"/>
  <c r="CZ78" i="7"/>
  <c r="CZ79" i="7"/>
  <c r="CZ80" i="7"/>
  <c r="CZ81" i="7"/>
  <c r="CZ82" i="7"/>
  <c r="CZ83" i="7"/>
  <c r="CZ84" i="7"/>
  <c r="CZ85" i="7"/>
  <c r="CZ86" i="7"/>
  <c r="CZ87" i="7"/>
  <c r="CZ88" i="7"/>
  <c r="CZ89" i="7"/>
  <c r="CZ90" i="7"/>
  <c r="CZ93" i="7"/>
  <c r="CZ94" i="7"/>
  <c r="CZ95" i="7"/>
  <c r="CW40" i="7"/>
  <c r="CW41" i="7"/>
  <c r="CW2" i="7"/>
  <c r="CW3" i="7"/>
  <c r="CW4" i="7"/>
  <c r="CW5" i="7"/>
  <c r="CW6" i="7"/>
  <c r="CW7" i="7"/>
  <c r="CW8" i="7"/>
  <c r="CW9" i="7"/>
  <c r="CW10" i="7"/>
  <c r="CW11" i="7"/>
  <c r="CW12" i="7"/>
  <c r="CW13" i="7"/>
  <c r="CW14" i="7"/>
  <c r="CW15" i="7"/>
  <c r="CW16" i="7"/>
  <c r="CW17" i="7"/>
  <c r="CW18" i="7"/>
  <c r="CW19" i="7"/>
  <c r="CW20" i="7"/>
  <c r="CW21" i="7"/>
  <c r="CW22" i="7"/>
  <c r="CW23" i="7"/>
  <c r="CW24" i="7"/>
  <c r="CW25" i="7"/>
  <c r="CW26" i="7"/>
  <c r="CW27" i="7"/>
  <c r="CW29" i="7"/>
  <c r="CW30" i="7"/>
  <c r="CW31" i="7"/>
  <c r="CW32" i="7"/>
  <c r="CW33" i="7"/>
  <c r="CW34" i="7"/>
  <c r="CW35" i="7"/>
  <c r="CW36" i="7"/>
  <c r="CW37" i="7"/>
  <c r="CW38" i="7"/>
  <c r="CW42" i="7"/>
  <c r="CW43" i="7"/>
  <c r="CW44" i="7"/>
  <c r="CW45" i="7"/>
  <c r="CW46" i="7"/>
  <c r="CW47" i="7"/>
  <c r="CW48" i="7"/>
  <c r="CW49" i="7"/>
  <c r="CW50" i="7"/>
  <c r="CW51" i="7"/>
  <c r="CW52" i="7"/>
  <c r="CW53" i="7"/>
  <c r="CW54" i="7"/>
  <c r="CW55" i="7"/>
  <c r="CW56" i="7"/>
  <c r="CW57" i="7"/>
  <c r="CW58" i="7"/>
  <c r="CW59" i="7"/>
  <c r="CW60" i="7"/>
  <c r="CW61" i="7"/>
  <c r="CW62" i="7"/>
  <c r="CW63" i="7"/>
  <c r="CW64" i="7"/>
  <c r="CW65" i="7"/>
  <c r="CW66" i="7"/>
  <c r="CW67" i="7"/>
  <c r="CW68" i="7"/>
  <c r="CW69" i="7"/>
  <c r="CW70" i="7"/>
  <c r="CW71" i="7"/>
  <c r="CW72" i="7"/>
  <c r="CW73" i="7"/>
  <c r="CW74" i="7"/>
  <c r="CW75" i="7"/>
  <c r="CW76" i="7"/>
  <c r="CW77" i="7"/>
  <c r="CW78" i="7"/>
  <c r="CW79" i="7"/>
  <c r="CW80" i="7"/>
  <c r="CW81" i="7"/>
  <c r="CW82" i="7"/>
  <c r="CW83" i="7"/>
  <c r="CW84" i="7"/>
  <c r="CW85" i="7"/>
  <c r="CW86" i="7"/>
  <c r="CW87" i="7"/>
  <c r="CW88" i="7"/>
  <c r="CW89" i="7"/>
  <c r="CW90" i="7"/>
  <c r="CW93" i="7"/>
  <c r="CW94" i="7"/>
  <c r="CW95" i="7"/>
  <c r="CT40" i="7"/>
  <c r="CT41" i="7"/>
  <c r="CT2" i="7"/>
  <c r="CT3" i="7"/>
  <c r="CT4" i="7"/>
  <c r="CT5" i="7"/>
  <c r="CT6" i="7"/>
  <c r="CT7" i="7"/>
  <c r="CT8" i="7"/>
  <c r="CT9" i="7"/>
  <c r="CT10" i="7"/>
  <c r="CT11" i="7"/>
  <c r="CT12" i="7"/>
  <c r="CT13" i="7"/>
  <c r="CT14" i="7"/>
  <c r="CT15" i="7"/>
  <c r="CT16" i="7"/>
  <c r="CT17" i="7"/>
  <c r="CT18" i="7"/>
  <c r="CT19" i="7"/>
  <c r="CT20" i="7"/>
  <c r="CT21" i="7"/>
  <c r="CT22" i="7"/>
  <c r="CT23" i="7"/>
  <c r="CT24" i="7"/>
  <c r="CT25" i="7"/>
  <c r="CT26" i="7"/>
  <c r="CT27" i="7"/>
  <c r="CT29" i="7"/>
  <c r="CT30" i="7"/>
  <c r="CT31" i="7"/>
  <c r="CT32" i="7"/>
  <c r="CT33" i="7"/>
  <c r="CT34" i="7"/>
  <c r="CT35" i="7"/>
  <c r="CT36" i="7"/>
  <c r="CT37" i="7"/>
  <c r="CT38" i="7"/>
  <c r="CT42" i="7"/>
  <c r="CT43" i="7"/>
  <c r="CT44" i="7"/>
  <c r="CT45" i="7"/>
  <c r="CT46" i="7"/>
  <c r="CT47" i="7"/>
  <c r="CT48" i="7"/>
  <c r="CT49" i="7"/>
  <c r="CT50" i="7"/>
  <c r="CT51" i="7"/>
  <c r="CT52" i="7"/>
  <c r="CT53" i="7"/>
  <c r="CT54" i="7"/>
  <c r="CT55" i="7"/>
  <c r="CT56" i="7"/>
  <c r="CT57" i="7"/>
  <c r="CT58" i="7"/>
  <c r="CT59" i="7"/>
  <c r="CT60" i="7"/>
  <c r="CT61" i="7"/>
  <c r="CT62" i="7"/>
  <c r="CT63" i="7"/>
  <c r="CT64" i="7"/>
  <c r="CT65" i="7"/>
  <c r="CT66" i="7"/>
  <c r="CT67" i="7"/>
  <c r="CT68" i="7"/>
  <c r="CT69" i="7"/>
  <c r="CT70" i="7"/>
  <c r="CT71" i="7"/>
  <c r="CT72" i="7"/>
  <c r="CT73" i="7"/>
  <c r="CT74" i="7"/>
  <c r="CT75" i="7"/>
  <c r="CT76" i="7"/>
  <c r="CT77" i="7"/>
  <c r="CT78" i="7"/>
  <c r="CT79" i="7"/>
  <c r="CT80" i="7"/>
  <c r="CT81" i="7"/>
  <c r="CT82" i="7"/>
  <c r="CT83" i="7"/>
  <c r="CT84" i="7"/>
  <c r="CT85" i="7"/>
  <c r="CT86" i="7"/>
  <c r="CT87" i="7"/>
  <c r="CT88" i="7"/>
  <c r="CT89" i="7"/>
  <c r="CT90" i="7"/>
  <c r="CT93" i="7"/>
  <c r="CT94" i="7"/>
  <c r="CT95" i="7"/>
  <c r="CQ40" i="7"/>
  <c r="CQ41" i="7"/>
  <c r="CQ2" i="7"/>
  <c r="CQ3" i="7"/>
  <c r="CQ4" i="7"/>
  <c r="CQ5" i="7"/>
  <c r="CQ6" i="7"/>
  <c r="CQ7" i="7"/>
  <c r="CQ8" i="7"/>
  <c r="CQ9" i="7"/>
  <c r="CQ10" i="7"/>
  <c r="CQ11" i="7"/>
  <c r="CQ12" i="7"/>
  <c r="CQ13" i="7"/>
  <c r="CQ14" i="7"/>
  <c r="CQ15" i="7"/>
  <c r="CQ16" i="7"/>
  <c r="CQ17" i="7"/>
  <c r="CQ18" i="7"/>
  <c r="CQ19" i="7"/>
  <c r="CQ20" i="7"/>
  <c r="CQ21" i="7"/>
  <c r="CQ22" i="7"/>
  <c r="CQ23" i="7"/>
  <c r="CQ24" i="7"/>
  <c r="CQ25" i="7"/>
  <c r="CQ26" i="7"/>
  <c r="CQ27" i="7"/>
  <c r="CQ29" i="7"/>
  <c r="CQ30" i="7"/>
  <c r="CQ31" i="7"/>
  <c r="CQ32" i="7"/>
  <c r="CQ33" i="7"/>
  <c r="CQ34" i="7"/>
  <c r="CQ35" i="7"/>
  <c r="CQ36" i="7"/>
  <c r="CQ37" i="7"/>
  <c r="CQ38" i="7"/>
  <c r="CQ42" i="7"/>
  <c r="CQ43" i="7"/>
  <c r="CQ44" i="7"/>
  <c r="CQ45" i="7"/>
  <c r="CQ46" i="7"/>
  <c r="CQ47" i="7"/>
  <c r="CQ48" i="7"/>
  <c r="CQ49" i="7"/>
  <c r="CQ50" i="7"/>
  <c r="CQ51" i="7"/>
  <c r="CQ52" i="7"/>
  <c r="CQ53" i="7"/>
  <c r="CQ54" i="7"/>
  <c r="CQ55" i="7"/>
  <c r="CQ56" i="7"/>
  <c r="CQ57" i="7"/>
  <c r="CQ58" i="7"/>
  <c r="CQ59" i="7"/>
  <c r="CQ60" i="7"/>
  <c r="CQ61" i="7"/>
  <c r="CQ62" i="7"/>
  <c r="CQ63" i="7"/>
  <c r="CQ64" i="7"/>
  <c r="CQ65" i="7"/>
  <c r="CQ66" i="7"/>
  <c r="CQ67" i="7"/>
  <c r="CQ68" i="7"/>
  <c r="CQ69" i="7"/>
  <c r="CQ70" i="7"/>
  <c r="CQ71" i="7"/>
  <c r="CQ72" i="7"/>
  <c r="CQ73" i="7"/>
  <c r="CQ74" i="7"/>
  <c r="CQ75" i="7"/>
  <c r="CQ76" i="7"/>
  <c r="CQ77" i="7"/>
  <c r="CQ78" i="7"/>
  <c r="CQ79" i="7"/>
  <c r="CQ80" i="7"/>
  <c r="CQ81" i="7"/>
  <c r="CQ82" i="7"/>
  <c r="CQ83" i="7"/>
  <c r="CQ84" i="7"/>
  <c r="CQ85" i="7"/>
  <c r="CQ86" i="7"/>
  <c r="CQ87" i="7"/>
  <c r="CQ88" i="7"/>
  <c r="CQ89" i="7"/>
  <c r="CQ90" i="7"/>
  <c r="CQ93" i="7"/>
  <c r="CQ94" i="7"/>
  <c r="CQ95" i="7"/>
  <c r="CN40" i="7"/>
  <c r="CN2" i="7"/>
  <c r="CN3" i="7"/>
  <c r="CN4" i="7"/>
  <c r="CN7" i="7"/>
  <c r="CN8" i="7"/>
  <c r="CN14" i="7"/>
  <c r="CN16" i="7"/>
  <c r="CN18" i="7"/>
  <c r="CN19" i="7"/>
  <c r="CN21" i="7"/>
  <c r="CN23" i="7"/>
  <c r="CN25" i="7"/>
  <c r="CN26" i="7"/>
  <c r="CN33" i="7"/>
  <c r="CN37" i="7"/>
  <c r="CN45" i="7"/>
  <c r="CN46" i="7"/>
  <c r="CN47" i="7"/>
  <c r="CN48" i="7"/>
  <c r="CN53" i="7"/>
  <c r="CN54" i="7"/>
  <c r="CN55" i="7"/>
  <c r="CN56" i="7"/>
  <c r="CN57" i="7"/>
  <c r="CN60" i="7"/>
  <c r="CN61" i="7"/>
  <c r="CN64" i="7"/>
  <c r="CN66" i="7"/>
  <c r="CN67" i="7"/>
  <c r="CN69" i="7"/>
  <c r="CN70" i="7"/>
  <c r="CN71" i="7"/>
  <c r="CN75" i="7"/>
  <c r="CN80" i="7"/>
  <c r="CN81" i="7"/>
  <c r="CN82" i="7"/>
  <c r="CN83" i="7"/>
  <c r="CN84" i="7"/>
  <c r="CN85" i="7"/>
  <c r="CN87" i="7"/>
  <c r="CN88" i="7"/>
  <c r="CN90" i="7"/>
  <c r="CN93" i="7"/>
  <c r="CN94" i="7"/>
  <c r="CN95" i="7"/>
  <c r="CK40" i="7"/>
  <c r="CK41" i="7"/>
  <c r="CK2" i="7"/>
  <c r="CK3" i="7"/>
  <c r="CK4" i="7"/>
  <c r="CK5" i="7"/>
  <c r="CK6" i="7"/>
  <c r="CK7" i="7"/>
  <c r="CK8" i="7"/>
  <c r="CK9" i="7"/>
  <c r="CK10" i="7"/>
  <c r="CK11" i="7"/>
  <c r="CK12" i="7"/>
  <c r="CK13" i="7"/>
  <c r="CK14" i="7"/>
  <c r="CK15" i="7"/>
  <c r="CK16" i="7"/>
  <c r="CK17" i="7"/>
  <c r="CK18" i="7"/>
  <c r="CK19" i="7"/>
  <c r="CK20" i="7"/>
  <c r="CK21" i="7"/>
  <c r="CK22" i="7"/>
  <c r="CK23" i="7"/>
  <c r="CK24" i="7"/>
  <c r="CK25" i="7"/>
  <c r="CK26" i="7"/>
  <c r="CK27" i="7"/>
  <c r="CK29" i="7"/>
  <c r="CK30" i="7"/>
  <c r="CK31" i="7"/>
  <c r="CK32" i="7"/>
  <c r="CK33" i="7"/>
  <c r="CK34" i="7"/>
  <c r="CK35" i="7"/>
  <c r="CK36" i="7"/>
  <c r="CK37" i="7"/>
  <c r="CK38" i="7"/>
  <c r="CK42" i="7"/>
  <c r="CK43" i="7"/>
  <c r="CK44" i="7"/>
  <c r="CK45" i="7"/>
  <c r="CK46" i="7"/>
  <c r="CK47" i="7"/>
  <c r="CK48" i="7"/>
  <c r="CK49" i="7"/>
  <c r="CK50" i="7"/>
  <c r="CK52" i="7"/>
  <c r="CK53" i="7"/>
  <c r="CK54" i="7"/>
  <c r="CK55" i="7"/>
  <c r="CK56" i="7"/>
  <c r="CK57" i="7"/>
  <c r="CK58" i="7"/>
  <c r="CK59" i="7"/>
  <c r="CK60" i="7"/>
  <c r="CK61" i="7"/>
  <c r="CK62" i="7"/>
  <c r="CK63" i="7"/>
  <c r="CK64" i="7"/>
  <c r="CK65" i="7"/>
  <c r="CK66" i="7"/>
  <c r="CK67" i="7"/>
  <c r="CK68" i="7"/>
  <c r="CK69" i="7"/>
  <c r="CK70" i="7"/>
  <c r="CK71" i="7"/>
  <c r="CK72" i="7"/>
  <c r="CK73" i="7"/>
  <c r="CK74" i="7"/>
  <c r="CK75" i="7"/>
  <c r="CK76" i="7"/>
  <c r="CK77" i="7"/>
  <c r="CK78" i="7"/>
  <c r="CK79" i="7"/>
  <c r="CK80" i="7"/>
  <c r="CK81" i="7"/>
  <c r="CK82" i="7"/>
  <c r="CK83" i="7"/>
  <c r="CK84" i="7"/>
  <c r="CK85" i="7"/>
  <c r="CK86" i="7"/>
  <c r="CK87" i="7"/>
  <c r="CK88" i="7"/>
  <c r="CK89" i="7"/>
  <c r="CK90" i="7"/>
  <c r="CK93" i="7"/>
  <c r="CK94" i="7"/>
  <c r="CK95" i="7"/>
  <c r="CH40" i="7"/>
  <c r="CH41" i="7"/>
  <c r="CH2" i="7"/>
  <c r="CH3" i="7"/>
  <c r="CH4" i="7"/>
  <c r="CH5" i="7"/>
  <c r="CH6" i="7"/>
  <c r="CH7" i="7"/>
  <c r="CH8" i="7"/>
  <c r="CH9" i="7"/>
  <c r="CH10" i="7"/>
  <c r="CH11" i="7"/>
  <c r="CH12" i="7"/>
  <c r="CH13" i="7"/>
  <c r="CH14" i="7"/>
  <c r="CH15" i="7"/>
  <c r="CH16" i="7"/>
  <c r="CH17" i="7"/>
  <c r="CH18" i="7"/>
  <c r="CH19" i="7"/>
  <c r="CH20" i="7"/>
  <c r="CH21" i="7"/>
  <c r="CH22" i="7"/>
  <c r="CH23" i="7"/>
  <c r="CH24" i="7"/>
  <c r="CH25" i="7"/>
  <c r="CH26" i="7"/>
  <c r="CH27" i="7"/>
  <c r="CH29" i="7"/>
  <c r="CH30" i="7"/>
  <c r="CH31" i="7"/>
  <c r="CH32" i="7"/>
  <c r="CH33" i="7"/>
  <c r="CH34" i="7"/>
  <c r="CH35" i="7"/>
  <c r="CH36" i="7"/>
  <c r="CH37" i="7"/>
  <c r="CH38" i="7"/>
  <c r="CH42" i="7"/>
  <c r="CH43" i="7"/>
  <c r="CH44" i="7"/>
  <c r="CH45" i="7"/>
  <c r="CH46" i="7"/>
  <c r="CH47" i="7"/>
  <c r="CH48" i="7"/>
  <c r="CH49" i="7"/>
  <c r="CH50" i="7"/>
  <c r="CH51" i="7"/>
  <c r="CH52" i="7"/>
  <c r="CH53" i="7"/>
  <c r="CH54" i="7"/>
  <c r="CH55" i="7"/>
  <c r="CH56" i="7"/>
  <c r="CH57" i="7"/>
  <c r="CH58" i="7"/>
  <c r="CH59" i="7"/>
  <c r="CH60" i="7"/>
  <c r="CH61" i="7"/>
  <c r="CH62" i="7"/>
  <c r="CH63" i="7"/>
  <c r="CH64" i="7"/>
  <c r="CH65" i="7"/>
  <c r="CH66" i="7"/>
  <c r="CH67" i="7"/>
  <c r="CH68" i="7"/>
  <c r="CH69" i="7"/>
  <c r="CH70" i="7"/>
  <c r="CH71" i="7"/>
  <c r="CH72" i="7"/>
  <c r="CH73" i="7"/>
  <c r="CH74" i="7"/>
  <c r="CH75" i="7"/>
  <c r="CH76" i="7"/>
  <c r="CH77" i="7"/>
  <c r="CH78" i="7"/>
  <c r="CH79" i="7"/>
  <c r="CH80" i="7"/>
  <c r="CH81" i="7"/>
  <c r="CH82" i="7"/>
  <c r="CH83" i="7"/>
  <c r="CH84" i="7"/>
  <c r="CH85" i="7"/>
  <c r="CH86" i="7"/>
  <c r="CH87" i="7"/>
  <c r="CH88" i="7"/>
  <c r="CH89" i="7"/>
  <c r="CH90" i="7"/>
  <c r="CH93" i="7"/>
  <c r="CH94" i="7"/>
  <c r="CH95" i="7"/>
  <c r="CE40" i="7"/>
  <c r="CE41" i="7"/>
  <c r="CE2" i="7"/>
  <c r="CE3" i="7"/>
  <c r="CE4" i="7"/>
  <c r="CE5" i="7"/>
  <c r="CE6" i="7"/>
  <c r="CE7" i="7"/>
  <c r="CE8" i="7"/>
  <c r="CE9" i="7"/>
  <c r="CE10" i="7"/>
  <c r="CE11" i="7"/>
  <c r="CE12" i="7"/>
  <c r="CE13" i="7"/>
  <c r="CE14" i="7"/>
  <c r="CE15" i="7"/>
  <c r="CE16" i="7"/>
  <c r="CE17" i="7"/>
  <c r="CE18" i="7"/>
  <c r="CE19" i="7"/>
  <c r="CE20" i="7"/>
  <c r="CE21" i="7"/>
  <c r="CE22" i="7"/>
  <c r="CE23" i="7"/>
  <c r="CE24" i="7"/>
  <c r="CE25" i="7"/>
  <c r="CE26" i="7"/>
  <c r="CE27" i="7"/>
  <c r="CE29" i="7"/>
  <c r="CE30" i="7"/>
  <c r="CE31" i="7"/>
  <c r="CE32" i="7"/>
  <c r="CE33" i="7"/>
  <c r="CE34" i="7"/>
  <c r="CE35" i="7"/>
  <c r="CE36" i="7"/>
  <c r="CE37" i="7"/>
  <c r="CE38" i="7"/>
  <c r="CE42" i="7"/>
  <c r="CE43" i="7"/>
  <c r="CE44" i="7"/>
  <c r="CE45" i="7"/>
  <c r="CE46" i="7"/>
  <c r="CE47" i="7"/>
  <c r="CE48" i="7"/>
  <c r="CE49" i="7"/>
  <c r="CE50" i="7"/>
  <c r="CE51" i="7"/>
  <c r="CE52" i="7"/>
  <c r="CE53" i="7"/>
  <c r="CE54" i="7"/>
  <c r="CE55" i="7"/>
  <c r="CE56" i="7"/>
  <c r="CE57" i="7"/>
  <c r="CE58" i="7"/>
  <c r="CE59" i="7"/>
  <c r="CE60" i="7"/>
  <c r="CE61" i="7"/>
  <c r="CE62" i="7"/>
  <c r="CE63" i="7"/>
  <c r="CE64" i="7"/>
  <c r="CE65" i="7"/>
  <c r="CE66" i="7"/>
  <c r="CE67" i="7"/>
  <c r="CE68" i="7"/>
  <c r="CE69" i="7"/>
  <c r="CE70" i="7"/>
  <c r="CE71" i="7"/>
  <c r="CE72" i="7"/>
  <c r="CE73" i="7"/>
  <c r="CE74" i="7"/>
  <c r="CE75" i="7"/>
  <c r="CE76" i="7"/>
  <c r="CE77" i="7"/>
  <c r="CE78" i="7"/>
  <c r="CE79" i="7"/>
  <c r="CE80" i="7"/>
  <c r="CE81" i="7"/>
  <c r="CE82" i="7"/>
  <c r="CE83" i="7"/>
  <c r="CE84" i="7"/>
  <c r="CE85" i="7"/>
  <c r="CE86" i="7"/>
  <c r="CE87" i="7"/>
  <c r="CE88" i="7"/>
  <c r="CE89" i="7"/>
  <c r="CE90" i="7"/>
  <c r="CE93" i="7"/>
  <c r="CE94" i="7"/>
  <c r="CE95" i="7"/>
  <c r="CB40" i="7"/>
  <c r="CB2" i="7"/>
  <c r="CB3" i="7"/>
  <c r="CB4" i="7"/>
  <c r="CB6" i="7"/>
  <c r="CB7" i="7"/>
  <c r="CB8" i="7"/>
  <c r="CB14" i="7"/>
  <c r="CB16" i="7"/>
  <c r="CB18" i="7"/>
  <c r="CB19" i="7"/>
  <c r="CB20" i="7"/>
  <c r="CB21" i="7"/>
  <c r="CB22" i="7"/>
  <c r="CB23" i="7"/>
  <c r="CB25" i="7"/>
  <c r="CB26" i="7"/>
  <c r="CB29" i="7"/>
  <c r="CB31" i="7"/>
  <c r="CB33" i="7"/>
  <c r="CB37" i="7"/>
  <c r="CB45" i="7"/>
  <c r="CB46" i="7"/>
  <c r="CB47" i="7"/>
  <c r="CB48" i="7"/>
  <c r="CB53" i="7"/>
  <c r="CB54" i="7"/>
  <c r="CB55" i="7"/>
  <c r="CB56" i="7"/>
  <c r="CB57" i="7"/>
  <c r="CB60" i="7"/>
  <c r="CB61" i="7"/>
  <c r="CB62" i="7"/>
  <c r="CB64" i="7"/>
  <c r="CB66" i="7"/>
  <c r="CB67" i="7"/>
  <c r="CB68" i="7"/>
  <c r="CB69" i="7"/>
  <c r="CB70" i="7"/>
  <c r="CB71" i="7"/>
  <c r="CB73" i="7"/>
  <c r="CB75" i="7"/>
  <c r="CB77" i="7"/>
  <c r="CB80" i="7"/>
  <c r="CB81" i="7"/>
  <c r="CB82" i="7"/>
  <c r="CB83" i="7"/>
  <c r="CB84" i="7"/>
  <c r="CB85" i="7"/>
  <c r="CB87" i="7"/>
  <c r="CB88" i="7"/>
  <c r="CB89" i="7"/>
  <c r="CB90" i="7"/>
  <c r="CB93" i="7"/>
  <c r="CB94" i="7"/>
  <c r="CB95" i="7"/>
  <c r="BY40" i="7"/>
  <c r="BY41" i="7"/>
  <c r="BY2" i="7"/>
  <c r="BY3" i="7"/>
  <c r="BY4" i="7"/>
  <c r="BY5" i="7"/>
  <c r="BY6" i="7"/>
  <c r="BY7" i="7"/>
  <c r="BY8" i="7"/>
  <c r="BY9" i="7"/>
  <c r="BY10" i="7"/>
  <c r="BY11" i="7"/>
  <c r="BY12" i="7"/>
  <c r="BY13" i="7"/>
  <c r="BY14" i="7"/>
  <c r="BY15" i="7"/>
  <c r="BY16" i="7"/>
  <c r="BY17" i="7"/>
  <c r="BY18" i="7"/>
  <c r="BY19" i="7"/>
  <c r="BY20" i="7"/>
  <c r="BY21" i="7"/>
  <c r="BY22" i="7"/>
  <c r="BY23" i="7"/>
  <c r="BY24" i="7"/>
  <c r="BY25" i="7"/>
  <c r="BY26" i="7"/>
  <c r="BY27" i="7"/>
  <c r="BY29" i="7"/>
  <c r="BY30" i="7"/>
  <c r="BY31" i="7"/>
  <c r="BY32" i="7"/>
  <c r="BY33" i="7"/>
  <c r="BY34" i="7"/>
  <c r="BY35" i="7"/>
  <c r="BY36" i="7"/>
  <c r="BY37" i="7"/>
  <c r="BY38" i="7"/>
  <c r="BY42" i="7"/>
  <c r="BY43" i="7"/>
  <c r="BY44" i="7"/>
  <c r="BY45" i="7"/>
  <c r="BY46" i="7"/>
  <c r="BY47" i="7"/>
  <c r="BY48" i="7"/>
  <c r="BY49" i="7"/>
  <c r="BY50" i="7"/>
  <c r="BY51" i="7"/>
  <c r="BY52" i="7"/>
  <c r="BY53" i="7"/>
  <c r="BY54" i="7"/>
  <c r="BY55" i="7"/>
  <c r="BY56" i="7"/>
  <c r="BY57" i="7"/>
  <c r="BY58" i="7"/>
  <c r="BY59" i="7"/>
  <c r="BY60" i="7"/>
  <c r="BY61" i="7"/>
  <c r="BY62" i="7"/>
  <c r="BY63" i="7"/>
  <c r="BY64" i="7"/>
  <c r="BY65" i="7"/>
  <c r="BY66" i="7"/>
  <c r="BY67" i="7"/>
  <c r="BY68" i="7"/>
  <c r="BY69" i="7"/>
  <c r="BY70" i="7"/>
  <c r="BY71" i="7"/>
  <c r="BY72" i="7"/>
  <c r="BY73" i="7"/>
  <c r="BY74" i="7"/>
  <c r="BY75" i="7"/>
  <c r="BY76" i="7"/>
  <c r="BY77" i="7"/>
  <c r="BY78" i="7"/>
  <c r="BY79" i="7"/>
  <c r="BY80" i="7"/>
  <c r="BY81" i="7"/>
  <c r="BY82" i="7"/>
  <c r="BY83" i="7"/>
  <c r="BY84" i="7"/>
  <c r="BY85" i="7"/>
  <c r="BY86" i="7"/>
  <c r="BY87" i="7"/>
  <c r="BY88" i="7"/>
  <c r="BY89" i="7"/>
  <c r="BY90" i="7"/>
  <c r="BY93" i="7"/>
  <c r="BY94" i="7"/>
  <c r="BY95" i="7"/>
  <c r="BS40" i="7"/>
  <c r="BS41" i="7"/>
  <c r="BS2" i="7"/>
  <c r="BS3" i="7"/>
  <c r="BS4" i="7"/>
  <c r="BS5" i="7"/>
  <c r="BS6" i="7"/>
  <c r="BS7" i="7"/>
  <c r="BS8" i="7"/>
  <c r="BS9" i="7"/>
  <c r="BS10" i="7"/>
  <c r="BS11" i="7"/>
  <c r="BS12" i="7"/>
  <c r="BS13" i="7"/>
  <c r="BS14" i="7"/>
  <c r="BS15" i="7"/>
  <c r="BS16" i="7"/>
  <c r="BS17" i="7"/>
  <c r="BS18" i="7"/>
  <c r="BS19" i="7"/>
  <c r="BS20" i="7"/>
  <c r="BS21" i="7"/>
  <c r="BS22" i="7"/>
  <c r="BS23" i="7"/>
  <c r="BS24" i="7"/>
  <c r="BS25" i="7"/>
  <c r="BS26" i="7"/>
  <c r="BS27" i="7"/>
  <c r="BS29" i="7"/>
  <c r="BS30" i="7"/>
  <c r="BS31" i="7"/>
  <c r="BS32" i="7"/>
  <c r="BS33" i="7"/>
  <c r="BS34" i="7"/>
  <c r="BS35" i="7"/>
  <c r="BS36" i="7"/>
  <c r="BS37" i="7"/>
  <c r="BS38" i="7"/>
  <c r="BS42" i="7"/>
  <c r="BS43" i="7"/>
  <c r="BS44" i="7"/>
  <c r="BS45" i="7"/>
  <c r="BS46" i="7"/>
  <c r="BS47" i="7"/>
  <c r="BS48" i="7"/>
  <c r="BS49" i="7"/>
  <c r="BS50" i="7"/>
  <c r="BS51" i="7"/>
  <c r="BS52" i="7"/>
  <c r="BS53" i="7"/>
  <c r="BS54" i="7"/>
  <c r="BS55" i="7"/>
  <c r="BS56" i="7"/>
  <c r="BS57" i="7"/>
  <c r="BS58" i="7"/>
  <c r="BS59" i="7"/>
  <c r="BS60" i="7"/>
  <c r="BS61" i="7"/>
  <c r="BS62" i="7"/>
  <c r="BS63" i="7"/>
  <c r="BS64" i="7"/>
  <c r="BS65" i="7"/>
  <c r="BS66" i="7"/>
  <c r="BS67" i="7"/>
  <c r="BS68" i="7"/>
  <c r="BS69" i="7"/>
  <c r="BS70" i="7"/>
  <c r="BS71" i="7"/>
  <c r="BS72" i="7"/>
  <c r="BS73" i="7"/>
  <c r="BS74" i="7"/>
  <c r="BS75" i="7"/>
  <c r="BS76" i="7"/>
  <c r="BS77" i="7"/>
  <c r="BS78" i="7"/>
  <c r="BS79" i="7"/>
  <c r="BS80" i="7"/>
  <c r="BS81" i="7"/>
  <c r="BS82" i="7"/>
  <c r="BS83" i="7"/>
  <c r="BS84" i="7"/>
  <c r="BS85" i="7"/>
  <c r="BS86" i="7"/>
  <c r="BS87" i="7"/>
  <c r="BS88" i="7"/>
  <c r="BS89" i="7"/>
  <c r="BS90" i="7"/>
  <c r="BS93" i="7"/>
  <c r="BS94" i="7"/>
  <c r="BS95" i="7"/>
  <c r="BP40" i="7"/>
  <c r="BP41" i="7"/>
  <c r="BP2" i="7"/>
  <c r="BP3" i="7"/>
  <c r="BP4" i="7"/>
  <c r="BP5" i="7"/>
  <c r="BP6" i="7"/>
  <c r="BP7" i="7"/>
  <c r="BP8" i="7"/>
  <c r="BP9" i="7"/>
  <c r="BP10" i="7"/>
  <c r="BP11" i="7"/>
  <c r="BP12" i="7"/>
  <c r="BP13" i="7"/>
  <c r="BP14" i="7"/>
  <c r="BP15" i="7"/>
  <c r="BP16" i="7"/>
  <c r="BP17" i="7"/>
  <c r="BP18" i="7"/>
  <c r="BP19" i="7"/>
  <c r="BP20" i="7"/>
  <c r="BP21" i="7"/>
  <c r="BP22" i="7"/>
  <c r="BP23" i="7"/>
  <c r="BP24" i="7"/>
  <c r="BP25" i="7"/>
  <c r="BP26" i="7"/>
  <c r="BP27" i="7"/>
  <c r="BP29" i="7"/>
  <c r="BP30" i="7"/>
  <c r="BP31" i="7"/>
  <c r="BP32" i="7"/>
  <c r="BP33" i="7"/>
  <c r="BP34" i="7"/>
  <c r="BP35" i="7"/>
  <c r="BP36" i="7"/>
  <c r="BP37" i="7"/>
  <c r="BP38" i="7"/>
  <c r="BP42" i="7"/>
  <c r="BP43" i="7"/>
  <c r="BP44" i="7"/>
  <c r="BP45" i="7"/>
  <c r="BP46" i="7"/>
  <c r="BP47" i="7"/>
  <c r="BP48" i="7"/>
  <c r="BP49" i="7"/>
  <c r="BP50" i="7"/>
  <c r="BP51" i="7"/>
  <c r="BP52" i="7"/>
  <c r="BP53" i="7"/>
  <c r="BP54" i="7"/>
  <c r="BP55" i="7"/>
  <c r="BP56" i="7"/>
  <c r="BP57" i="7"/>
  <c r="BP58" i="7"/>
  <c r="BP59" i="7"/>
  <c r="BP60" i="7"/>
  <c r="BP61" i="7"/>
  <c r="BP62" i="7"/>
  <c r="BP63" i="7"/>
  <c r="BP64" i="7"/>
  <c r="BP65" i="7"/>
  <c r="BP66" i="7"/>
  <c r="BP67" i="7"/>
  <c r="BP68" i="7"/>
  <c r="BP69" i="7"/>
  <c r="BP70" i="7"/>
  <c r="BP71" i="7"/>
  <c r="BP72" i="7"/>
  <c r="BP73" i="7"/>
  <c r="BP74" i="7"/>
  <c r="BP75" i="7"/>
  <c r="BP76" i="7"/>
  <c r="BP77" i="7"/>
  <c r="BP78" i="7"/>
  <c r="BP79" i="7"/>
  <c r="BP80" i="7"/>
  <c r="BP81" i="7"/>
  <c r="BP82" i="7"/>
  <c r="BP83" i="7"/>
  <c r="BP84" i="7"/>
  <c r="BP85" i="7"/>
  <c r="BP86" i="7"/>
  <c r="BP87" i="7"/>
  <c r="BP88" i="7"/>
  <c r="BP89" i="7"/>
  <c r="BP90" i="7"/>
  <c r="BP93" i="7"/>
  <c r="BP94" i="7"/>
  <c r="BP95" i="7"/>
  <c r="BM40" i="7"/>
  <c r="BM41" i="7"/>
  <c r="BM2" i="7"/>
  <c r="BM3" i="7"/>
  <c r="BM4" i="7"/>
  <c r="BM5" i="7"/>
  <c r="BM6" i="7"/>
  <c r="BM7" i="7"/>
  <c r="BM8" i="7"/>
  <c r="BM9" i="7"/>
  <c r="BM10" i="7"/>
  <c r="BM11" i="7"/>
  <c r="BM12" i="7"/>
  <c r="BM13" i="7"/>
  <c r="BM14" i="7"/>
  <c r="BM15" i="7"/>
  <c r="BM16" i="7"/>
  <c r="BM17" i="7"/>
  <c r="BM18" i="7"/>
  <c r="BM19" i="7"/>
  <c r="BM20" i="7"/>
  <c r="BM21" i="7"/>
  <c r="BM22" i="7"/>
  <c r="BM23" i="7"/>
  <c r="BM24" i="7"/>
  <c r="BM25" i="7"/>
  <c r="BM26" i="7"/>
  <c r="BM27" i="7"/>
  <c r="BM29" i="7"/>
  <c r="BM30" i="7"/>
  <c r="BM31" i="7"/>
  <c r="BM32" i="7"/>
  <c r="BM33" i="7"/>
  <c r="BM34" i="7"/>
  <c r="BM35" i="7"/>
  <c r="BM36" i="7"/>
  <c r="BM37" i="7"/>
  <c r="BM38" i="7"/>
  <c r="BM42" i="7"/>
  <c r="BM43" i="7"/>
  <c r="BM44" i="7"/>
  <c r="BM45" i="7"/>
  <c r="BM46" i="7"/>
  <c r="BM47" i="7"/>
  <c r="BM48" i="7"/>
  <c r="BM49" i="7"/>
  <c r="BM50" i="7"/>
  <c r="BM51" i="7"/>
  <c r="BM52" i="7"/>
  <c r="BM53" i="7"/>
  <c r="BM54" i="7"/>
  <c r="BM55" i="7"/>
  <c r="BM56" i="7"/>
  <c r="BM57" i="7"/>
  <c r="BM58" i="7"/>
  <c r="BM59" i="7"/>
  <c r="BM60" i="7"/>
  <c r="BM61" i="7"/>
  <c r="BM62" i="7"/>
  <c r="BM63" i="7"/>
  <c r="BM64" i="7"/>
  <c r="BM65" i="7"/>
  <c r="BM66" i="7"/>
  <c r="BM67" i="7"/>
  <c r="BM68" i="7"/>
  <c r="BM69" i="7"/>
  <c r="BM70" i="7"/>
  <c r="BM71" i="7"/>
  <c r="BM72" i="7"/>
  <c r="BM73" i="7"/>
  <c r="BM74" i="7"/>
  <c r="BM75" i="7"/>
  <c r="BM76" i="7"/>
  <c r="BM77" i="7"/>
  <c r="BM78" i="7"/>
  <c r="BM79" i="7"/>
  <c r="BM80" i="7"/>
  <c r="BM81" i="7"/>
  <c r="BM82" i="7"/>
  <c r="BM83" i="7"/>
  <c r="BM84" i="7"/>
  <c r="BM85" i="7"/>
  <c r="BM86" i="7"/>
  <c r="BM87" i="7"/>
  <c r="BM88" i="7"/>
  <c r="BM89" i="7"/>
  <c r="BM90" i="7"/>
  <c r="BM93" i="7"/>
  <c r="BM94" i="7"/>
  <c r="BM95" i="7"/>
  <c r="BJ40" i="7"/>
  <c r="BJ41" i="7"/>
  <c r="BJ2" i="7"/>
  <c r="BJ3" i="7"/>
  <c r="BJ4" i="7"/>
  <c r="BJ5" i="7"/>
  <c r="BJ6" i="7"/>
  <c r="BJ7" i="7"/>
  <c r="BJ8" i="7"/>
  <c r="BJ9" i="7"/>
  <c r="BJ10" i="7"/>
  <c r="BJ11" i="7"/>
  <c r="BJ12" i="7"/>
  <c r="BJ13" i="7"/>
  <c r="BJ14" i="7"/>
  <c r="BJ15" i="7"/>
  <c r="BJ16" i="7"/>
  <c r="BJ17" i="7"/>
  <c r="BJ18" i="7"/>
  <c r="BJ19" i="7"/>
  <c r="BJ20" i="7"/>
  <c r="BJ21" i="7"/>
  <c r="BJ22" i="7"/>
  <c r="BJ23" i="7"/>
  <c r="BJ24" i="7"/>
  <c r="BJ25" i="7"/>
  <c r="BJ26" i="7"/>
  <c r="BJ27" i="7"/>
  <c r="BJ29" i="7"/>
  <c r="BJ30" i="7"/>
  <c r="BJ31" i="7"/>
  <c r="BJ32" i="7"/>
  <c r="BJ33" i="7"/>
  <c r="BJ34" i="7"/>
  <c r="BJ35" i="7"/>
  <c r="BJ36" i="7"/>
  <c r="BJ37" i="7"/>
  <c r="BJ38" i="7"/>
  <c r="BJ42" i="7"/>
  <c r="BJ43" i="7"/>
  <c r="BJ44" i="7"/>
  <c r="BJ45" i="7"/>
  <c r="BJ46" i="7"/>
  <c r="BJ47" i="7"/>
  <c r="BJ48" i="7"/>
  <c r="BJ49" i="7"/>
  <c r="BJ50" i="7"/>
  <c r="BJ51" i="7"/>
  <c r="BJ52" i="7"/>
  <c r="BJ53" i="7"/>
  <c r="BJ54" i="7"/>
  <c r="BJ55" i="7"/>
  <c r="BJ56" i="7"/>
  <c r="BJ57" i="7"/>
  <c r="BJ58" i="7"/>
  <c r="BJ59" i="7"/>
  <c r="BJ60" i="7"/>
  <c r="BJ61" i="7"/>
  <c r="BJ62" i="7"/>
  <c r="BJ63" i="7"/>
  <c r="BJ64" i="7"/>
  <c r="BJ65" i="7"/>
  <c r="BJ66" i="7"/>
  <c r="BJ67" i="7"/>
  <c r="BJ68" i="7"/>
  <c r="BJ69" i="7"/>
  <c r="BJ70" i="7"/>
  <c r="BJ71" i="7"/>
  <c r="BJ72" i="7"/>
  <c r="BJ73" i="7"/>
  <c r="BJ74" i="7"/>
  <c r="BJ75" i="7"/>
  <c r="BJ76" i="7"/>
  <c r="BJ77" i="7"/>
  <c r="BJ78" i="7"/>
  <c r="BJ79" i="7"/>
  <c r="BJ80" i="7"/>
  <c r="BJ81" i="7"/>
  <c r="BJ82" i="7"/>
  <c r="BJ83" i="7"/>
  <c r="BJ84" i="7"/>
  <c r="BJ85" i="7"/>
  <c r="BJ86" i="7"/>
  <c r="BJ87" i="7"/>
  <c r="BJ88" i="7"/>
  <c r="BJ89" i="7"/>
  <c r="BJ90" i="7"/>
  <c r="BJ93" i="7"/>
  <c r="BJ94" i="7"/>
  <c r="BJ95" i="7"/>
  <c r="BG40" i="7"/>
  <c r="BG41" i="7"/>
  <c r="BG2" i="7"/>
  <c r="BG3" i="7"/>
  <c r="BG4" i="7"/>
  <c r="BG5" i="7"/>
  <c r="BG6" i="7"/>
  <c r="BG7" i="7"/>
  <c r="BG8" i="7"/>
  <c r="BG9" i="7"/>
  <c r="BG10" i="7"/>
  <c r="BG11" i="7"/>
  <c r="BG12" i="7"/>
  <c r="BG13" i="7"/>
  <c r="BG14" i="7"/>
  <c r="BG15" i="7"/>
  <c r="BG16" i="7"/>
  <c r="BG17" i="7"/>
  <c r="BG18" i="7"/>
  <c r="BG19" i="7"/>
  <c r="BG20" i="7"/>
  <c r="BG21" i="7"/>
  <c r="BG22" i="7"/>
  <c r="BG23" i="7"/>
  <c r="BG24" i="7"/>
  <c r="BG25" i="7"/>
  <c r="BG26" i="7"/>
  <c r="BG27" i="7"/>
  <c r="BG29" i="7"/>
  <c r="BG30" i="7"/>
  <c r="BG31" i="7"/>
  <c r="BG32" i="7"/>
  <c r="BG33" i="7"/>
  <c r="BG34" i="7"/>
  <c r="BG35" i="7"/>
  <c r="BG37" i="7"/>
  <c r="BG38" i="7"/>
  <c r="BG42" i="7"/>
  <c r="BG44" i="7"/>
  <c r="BG45" i="7"/>
  <c r="BG46" i="7"/>
  <c r="BG47" i="7"/>
  <c r="BG48" i="7"/>
  <c r="BG49" i="7"/>
  <c r="BG51" i="7"/>
  <c r="BG52" i="7"/>
  <c r="BG53" i="7"/>
  <c r="BG54" i="7"/>
  <c r="BG55" i="7"/>
  <c r="BG56" i="7"/>
  <c r="BG57" i="7"/>
  <c r="BG58" i="7"/>
  <c r="BG59" i="7"/>
  <c r="BG60" i="7"/>
  <c r="BG61" i="7"/>
  <c r="BG62" i="7"/>
  <c r="BG63" i="7"/>
  <c r="BG64" i="7"/>
  <c r="BG65" i="7"/>
  <c r="BG66" i="7"/>
  <c r="BG67" i="7"/>
  <c r="BG68" i="7"/>
  <c r="BG69" i="7"/>
  <c r="BG70" i="7"/>
  <c r="BG71" i="7"/>
  <c r="BG72" i="7"/>
  <c r="BG73" i="7"/>
  <c r="BG74" i="7"/>
  <c r="BG75" i="7"/>
  <c r="BG76" i="7"/>
  <c r="BG77" i="7"/>
  <c r="BG78" i="7"/>
  <c r="BG79" i="7"/>
  <c r="BG80" i="7"/>
  <c r="BG81" i="7"/>
  <c r="BG82" i="7"/>
  <c r="BG83" i="7"/>
  <c r="BG84" i="7"/>
  <c r="BG85" i="7"/>
  <c r="BG86" i="7"/>
  <c r="BG87" i="7"/>
  <c r="BG88" i="7"/>
  <c r="BG89" i="7"/>
  <c r="BG90" i="7"/>
  <c r="BG93" i="7"/>
  <c r="BG94" i="7"/>
  <c r="BG95" i="7"/>
  <c r="BD40" i="7"/>
  <c r="BD41" i="7"/>
  <c r="BD2" i="7"/>
  <c r="BD3" i="7"/>
  <c r="BD4" i="7"/>
  <c r="BD5" i="7"/>
  <c r="BD6" i="7"/>
  <c r="BD7" i="7"/>
  <c r="BD8" i="7"/>
  <c r="BD9" i="7"/>
  <c r="BD10" i="7"/>
  <c r="BD11" i="7"/>
  <c r="BD12" i="7"/>
  <c r="BD13" i="7"/>
  <c r="BD14" i="7"/>
  <c r="BD15" i="7"/>
  <c r="BD16" i="7"/>
  <c r="BD17" i="7"/>
  <c r="BD18" i="7"/>
  <c r="BD19" i="7"/>
  <c r="BD20" i="7"/>
  <c r="BD21" i="7"/>
  <c r="BD22" i="7"/>
  <c r="BD23" i="7"/>
  <c r="BD24" i="7"/>
  <c r="BD25" i="7"/>
  <c r="BD26" i="7"/>
  <c r="BD27" i="7"/>
  <c r="BD29" i="7"/>
  <c r="BD30" i="7"/>
  <c r="BD31" i="7"/>
  <c r="BD32" i="7"/>
  <c r="BD33" i="7"/>
  <c r="BD34" i="7"/>
  <c r="BD35" i="7"/>
  <c r="BD36" i="7"/>
  <c r="BD37" i="7"/>
  <c r="BD38" i="7"/>
  <c r="BD42" i="7"/>
  <c r="BD43" i="7"/>
  <c r="BD44" i="7"/>
  <c r="BD45" i="7"/>
  <c r="BD46" i="7"/>
  <c r="BD47" i="7"/>
  <c r="BD48" i="7"/>
  <c r="BD49" i="7"/>
  <c r="BD50" i="7"/>
  <c r="BD51" i="7"/>
  <c r="BD52" i="7"/>
  <c r="BD53" i="7"/>
  <c r="BD54" i="7"/>
  <c r="BD55" i="7"/>
  <c r="BD56" i="7"/>
  <c r="BD57" i="7"/>
  <c r="BD58" i="7"/>
  <c r="BD59" i="7"/>
  <c r="BD60" i="7"/>
  <c r="BD61" i="7"/>
  <c r="BD62" i="7"/>
  <c r="BD63" i="7"/>
  <c r="BD64" i="7"/>
  <c r="BD65" i="7"/>
  <c r="BD66" i="7"/>
  <c r="BD67" i="7"/>
  <c r="BD68" i="7"/>
  <c r="BD69" i="7"/>
  <c r="BD70" i="7"/>
  <c r="BD71" i="7"/>
  <c r="BD72" i="7"/>
  <c r="BD73" i="7"/>
  <c r="BD74" i="7"/>
  <c r="BD75" i="7"/>
  <c r="BD76" i="7"/>
  <c r="BD77" i="7"/>
  <c r="BD78" i="7"/>
  <c r="BD79" i="7"/>
  <c r="BD80" i="7"/>
  <c r="BD81" i="7"/>
  <c r="BD82" i="7"/>
  <c r="BD83" i="7"/>
  <c r="BD84" i="7"/>
  <c r="BD85" i="7"/>
  <c r="BD86" i="7"/>
  <c r="BD87" i="7"/>
  <c r="BD88" i="7"/>
  <c r="BD89" i="7"/>
  <c r="BD90" i="7"/>
  <c r="BD93" i="7"/>
  <c r="BD94" i="7"/>
  <c r="BD95" i="7"/>
  <c r="BA40" i="7"/>
  <c r="BA41" i="7"/>
  <c r="BA2" i="7"/>
  <c r="BA3" i="7"/>
  <c r="BA4" i="7"/>
  <c r="BA5" i="7"/>
  <c r="BA6" i="7"/>
  <c r="BA7" i="7"/>
  <c r="BA8" i="7"/>
  <c r="BA9" i="7"/>
  <c r="BA10" i="7"/>
  <c r="BA11" i="7"/>
  <c r="BA12" i="7"/>
  <c r="BA13" i="7"/>
  <c r="BA14" i="7"/>
  <c r="BA15" i="7"/>
  <c r="BA16" i="7"/>
  <c r="BA17" i="7"/>
  <c r="BA18" i="7"/>
  <c r="BA19" i="7"/>
  <c r="BA20" i="7"/>
  <c r="BA21" i="7"/>
  <c r="BA22" i="7"/>
  <c r="BA23" i="7"/>
  <c r="BA24" i="7"/>
  <c r="BA25" i="7"/>
  <c r="BA26" i="7"/>
  <c r="BA27" i="7"/>
  <c r="BA29" i="7"/>
  <c r="BA30" i="7"/>
  <c r="BA31" i="7"/>
  <c r="BA32" i="7"/>
  <c r="BA33" i="7"/>
  <c r="BA34" i="7"/>
  <c r="BA35" i="7"/>
  <c r="BA36" i="7"/>
  <c r="BA37" i="7"/>
  <c r="BA38" i="7"/>
  <c r="BA42" i="7"/>
  <c r="BA44" i="7"/>
  <c r="BA45" i="7"/>
  <c r="BA46" i="7"/>
  <c r="BA47" i="7"/>
  <c r="BA48" i="7"/>
  <c r="BA49" i="7"/>
  <c r="BA50" i="7"/>
  <c r="BA51" i="7"/>
  <c r="BA52" i="7"/>
  <c r="BA53" i="7"/>
  <c r="BA54" i="7"/>
  <c r="BA55" i="7"/>
  <c r="BA56" i="7"/>
  <c r="BA57" i="7"/>
  <c r="BA58" i="7"/>
  <c r="BA59" i="7"/>
  <c r="BA60" i="7"/>
  <c r="BA61" i="7"/>
  <c r="BA62" i="7"/>
  <c r="BA63" i="7"/>
  <c r="BA64" i="7"/>
  <c r="BA65" i="7"/>
  <c r="BA66" i="7"/>
  <c r="BA67" i="7"/>
  <c r="BA68" i="7"/>
  <c r="BA69" i="7"/>
  <c r="BA70" i="7"/>
  <c r="BA71" i="7"/>
  <c r="BA72" i="7"/>
  <c r="BA73" i="7"/>
  <c r="BA74" i="7"/>
  <c r="BA75" i="7"/>
  <c r="BA76" i="7"/>
  <c r="BA77" i="7"/>
  <c r="BA78" i="7"/>
  <c r="BA79" i="7"/>
  <c r="BA80" i="7"/>
  <c r="BA82" i="7"/>
  <c r="BA83" i="7"/>
  <c r="BA84" i="7"/>
  <c r="BA85" i="7"/>
  <c r="BA86" i="7"/>
  <c r="BA87" i="7"/>
  <c r="BA88" i="7"/>
  <c r="BA89" i="7"/>
  <c r="BA90" i="7"/>
  <c r="BA93" i="7"/>
  <c r="BA94" i="7"/>
  <c r="BA95" i="7"/>
  <c r="AX40" i="7"/>
  <c r="AX41" i="7"/>
  <c r="AX2" i="7"/>
  <c r="AX3" i="7"/>
  <c r="AX4" i="7"/>
  <c r="AX5" i="7"/>
  <c r="AX6" i="7"/>
  <c r="AX7" i="7"/>
  <c r="AX8" i="7"/>
  <c r="AX9" i="7"/>
  <c r="AX10" i="7"/>
  <c r="AX11" i="7"/>
  <c r="AX12" i="7"/>
  <c r="AX13" i="7"/>
  <c r="AX14" i="7"/>
  <c r="AX15" i="7"/>
  <c r="AX16" i="7"/>
  <c r="AX17" i="7"/>
  <c r="AX18" i="7"/>
  <c r="AX19" i="7"/>
  <c r="AX20" i="7"/>
  <c r="AX21" i="7"/>
  <c r="AX22" i="7"/>
  <c r="AX23" i="7"/>
  <c r="AX24" i="7"/>
  <c r="AX25" i="7"/>
  <c r="AX26" i="7"/>
  <c r="AX27" i="7"/>
  <c r="AX29" i="7"/>
  <c r="AX30" i="7"/>
  <c r="AX31" i="7"/>
  <c r="AX32" i="7"/>
  <c r="AX33" i="7"/>
  <c r="AX34" i="7"/>
  <c r="AX35" i="7"/>
  <c r="AX36" i="7"/>
  <c r="AX37" i="7"/>
  <c r="AX38" i="7"/>
  <c r="AX42" i="7"/>
  <c r="AX43" i="7"/>
  <c r="AX44" i="7"/>
  <c r="AX45" i="7"/>
  <c r="AX46" i="7"/>
  <c r="AX47" i="7"/>
  <c r="AX48" i="7"/>
  <c r="AX49" i="7"/>
  <c r="AX50" i="7"/>
  <c r="AX51" i="7"/>
  <c r="AX52" i="7"/>
  <c r="AX53" i="7"/>
  <c r="AX54" i="7"/>
  <c r="AX55" i="7"/>
  <c r="AX56" i="7"/>
  <c r="AX57" i="7"/>
  <c r="AX58" i="7"/>
  <c r="AX59" i="7"/>
  <c r="AX60" i="7"/>
  <c r="AX61" i="7"/>
  <c r="AX62" i="7"/>
  <c r="AX63" i="7"/>
  <c r="AX64" i="7"/>
  <c r="AX65" i="7"/>
  <c r="AX66" i="7"/>
  <c r="AX67" i="7"/>
  <c r="AX68" i="7"/>
  <c r="AX69" i="7"/>
  <c r="AX70" i="7"/>
  <c r="AX71" i="7"/>
  <c r="AX72" i="7"/>
  <c r="AX73" i="7"/>
  <c r="AX74" i="7"/>
  <c r="AX75" i="7"/>
  <c r="AX76" i="7"/>
  <c r="AX77" i="7"/>
  <c r="AX78" i="7"/>
  <c r="AX79" i="7"/>
  <c r="AX80" i="7"/>
  <c r="AX81" i="7"/>
  <c r="AX82" i="7"/>
  <c r="AX83" i="7"/>
  <c r="AX84" i="7"/>
  <c r="AX85" i="7"/>
  <c r="AX86" i="7"/>
  <c r="AX87" i="7"/>
  <c r="AX88" i="7"/>
  <c r="AX89" i="7"/>
  <c r="AX90" i="7"/>
  <c r="AX93" i="7"/>
  <c r="AX94" i="7"/>
  <c r="AX95" i="7"/>
  <c r="AU40" i="7"/>
  <c r="AU41" i="7"/>
  <c r="AU2" i="7"/>
  <c r="AU3" i="7"/>
  <c r="AU4" i="7"/>
  <c r="AU5" i="7"/>
  <c r="AU6" i="7"/>
  <c r="AU7" i="7"/>
  <c r="AU8" i="7"/>
  <c r="AU9" i="7"/>
  <c r="AU10" i="7"/>
  <c r="AU11" i="7"/>
  <c r="AU12" i="7"/>
  <c r="AU13" i="7"/>
  <c r="AU14" i="7"/>
  <c r="AU15" i="7"/>
  <c r="AU16" i="7"/>
  <c r="AU17" i="7"/>
  <c r="AU18" i="7"/>
  <c r="AU19" i="7"/>
  <c r="AU20" i="7"/>
  <c r="AU21" i="7"/>
  <c r="AU22" i="7"/>
  <c r="AU23" i="7"/>
  <c r="AU24" i="7"/>
  <c r="AU25" i="7"/>
  <c r="AU26" i="7"/>
  <c r="AU27" i="7"/>
  <c r="AU29" i="7"/>
  <c r="AU30" i="7"/>
  <c r="AU31" i="7"/>
  <c r="AU32" i="7"/>
  <c r="AU33" i="7"/>
  <c r="AU34" i="7"/>
  <c r="AU35" i="7"/>
  <c r="AU36" i="7"/>
  <c r="AU37" i="7"/>
  <c r="AU38" i="7"/>
  <c r="AU42" i="7"/>
  <c r="AU43" i="7"/>
  <c r="AU44" i="7"/>
  <c r="AU45" i="7"/>
  <c r="AU46" i="7"/>
  <c r="AU47" i="7"/>
  <c r="AU48" i="7"/>
  <c r="AU49" i="7"/>
  <c r="AU50" i="7"/>
  <c r="AU51" i="7"/>
  <c r="AU52" i="7"/>
  <c r="AU53" i="7"/>
  <c r="AU54" i="7"/>
  <c r="AU55" i="7"/>
  <c r="AU56" i="7"/>
  <c r="AU57" i="7"/>
  <c r="AU58" i="7"/>
  <c r="AU59" i="7"/>
  <c r="AU60" i="7"/>
  <c r="AU61" i="7"/>
  <c r="AU62" i="7"/>
  <c r="AU63" i="7"/>
  <c r="AU64" i="7"/>
  <c r="AU65" i="7"/>
  <c r="AU66" i="7"/>
  <c r="AU67" i="7"/>
  <c r="AU68" i="7"/>
  <c r="AU69" i="7"/>
  <c r="AU70" i="7"/>
  <c r="AU71" i="7"/>
  <c r="AU72" i="7"/>
  <c r="AU73" i="7"/>
  <c r="AU74" i="7"/>
  <c r="AU75" i="7"/>
  <c r="AU76" i="7"/>
  <c r="AU77" i="7"/>
  <c r="AU78" i="7"/>
  <c r="AU79" i="7"/>
  <c r="AU80" i="7"/>
  <c r="AU81" i="7"/>
  <c r="AU82" i="7"/>
  <c r="AU83" i="7"/>
  <c r="AU84" i="7"/>
  <c r="AU85" i="7"/>
  <c r="AU86" i="7"/>
  <c r="AU87" i="7"/>
  <c r="AU88" i="7"/>
  <c r="AU89" i="7"/>
  <c r="AU90" i="7"/>
  <c r="AU93" i="7"/>
  <c r="AU94" i="7"/>
  <c r="AU95" i="7"/>
  <c r="AR40" i="7"/>
  <c r="AR41" i="7"/>
  <c r="AR2" i="7"/>
  <c r="AR3" i="7"/>
  <c r="AR4" i="7"/>
  <c r="AR5" i="7"/>
  <c r="AR6" i="7"/>
  <c r="AR7" i="7"/>
  <c r="AR8" i="7"/>
  <c r="AR9" i="7"/>
  <c r="AR10" i="7"/>
  <c r="AR11" i="7"/>
  <c r="AR12" i="7"/>
  <c r="AR13" i="7"/>
  <c r="AR14" i="7"/>
  <c r="AR15" i="7"/>
  <c r="AR16" i="7"/>
  <c r="AR17" i="7"/>
  <c r="AR18" i="7"/>
  <c r="AR19" i="7"/>
  <c r="AR20" i="7"/>
  <c r="AR21" i="7"/>
  <c r="AR22" i="7"/>
  <c r="AR23" i="7"/>
  <c r="AR24" i="7"/>
  <c r="AR25" i="7"/>
  <c r="AR26" i="7"/>
  <c r="AR27" i="7"/>
  <c r="AR29" i="7"/>
  <c r="AR30" i="7"/>
  <c r="AR31" i="7"/>
  <c r="AR32" i="7"/>
  <c r="AR33" i="7"/>
  <c r="AR34" i="7"/>
  <c r="AR35" i="7"/>
  <c r="AR36" i="7"/>
  <c r="AR37" i="7"/>
  <c r="AR38" i="7"/>
  <c r="AR42" i="7"/>
  <c r="AR43" i="7"/>
  <c r="AR44" i="7"/>
  <c r="AR45" i="7"/>
  <c r="AR46" i="7"/>
  <c r="AR47" i="7"/>
  <c r="AR48" i="7"/>
  <c r="AR49" i="7"/>
  <c r="AR50" i="7"/>
  <c r="AR51" i="7"/>
  <c r="AR52" i="7"/>
  <c r="AR53" i="7"/>
  <c r="AR54" i="7"/>
  <c r="AR55" i="7"/>
  <c r="AR56" i="7"/>
  <c r="AR57" i="7"/>
  <c r="AR58" i="7"/>
  <c r="AR59" i="7"/>
  <c r="AR60" i="7"/>
  <c r="AR61" i="7"/>
  <c r="AR62" i="7"/>
  <c r="AR63" i="7"/>
  <c r="AR64" i="7"/>
  <c r="AR65" i="7"/>
  <c r="AR66" i="7"/>
  <c r="AR67" i="7"/>
  <c r="AR68" i="7"/>
  <c r="AR69" i="7"/>
  <c r="AR70" i="7"/>
  <c r="AR71" i="7"/>
  <c r="AR72" i="7"/>
  <c r="AR73" i="7"/>
  <c r="AR74" i="7"/>
  <c r="AR75" i="7"/>
  <c r="AR76" i="7"/>
  <c r="AR77" i="7"/>
  <c r="AR78" i="7"/>
  <c r="AR79" i="7"/>
  <c r="AR80" i="7"/>
  <c r="AR81" i="7"/>
  <c r="AR82" i="7"/>
  <c r="AR83" i="7"/>
  <c r="AR84" i="7"/>
  <c r="AR85" i="7"/>
  <c r="AR86" i="7"/>
  <c r="AR87" i="7"/>
  <c r="AR88" i="7"/>
  <c r="AR89" i="7"/>
  <c r="AR90" i="7"/>
  <c r="AR93" i="7"/>
  <c r="AR94" i="7"/>
  <c r="AR95" i="7"/>
  <c r="AC41" i="7"/>
  <c r="AC2" i="7"/>
  <c r="AC3" i="7"/>
  <c r="AC4" i="7"/>
  <c r="AC5" i="7"/>
  <c r="AC7" i="7"/>
  <c r="AC8" i="7"/>
  <c r="AC9" i="7"/>
  <c r="AC10" i="7"/>
  <c r="AC11" i="7"/>
  <c r="AC12" i="7"/>
  <c r="AC13" i="7"/>
  <c r="AC14" i="7"/>
  <c r="AC16" i="7"/>
  <c r="AC17" i="7"/>
  <c r="AC18" i="7"/>
  <c r="AC19" i="7"/>
  <c r="AC20" i="7"/>
  <c r="AC21" i="7"/>
  <c r="AC22" i="7"/>
  <c r="AC23" i="7"/>
  <c r="AC25" i="7"/>
  <c r="AC26" i="7"/>
  <c r="AC29" i="7"/>
  <c r="AC30" i="7"/>
  <c r="AC31" i="7"/>
  <c r="AC32" i="7"/>
  <c r="AC33" i="7"/>
  <c r="AC34" i="7"/>
  <c r="AC35" i="7"/>
  <c r="AC36" i="7"/>
  <c r="AC37" i="7"/>
  <c r="AC38" i="7"/>
  <c r="AC42" i="7"/>
  <c r="AC43" i="7"/>
  <c r="AC44" i="7"/>
  <c r="AC45" i="7"/>
  <c r="AC46" i="7"/>
  <c r="AC47" i="7"/>
  <c r="AC49" i="7"/>
  <c r="AC50" i="7"/>
  <c r="AC51" i="7"/>
  <c r="AC52" i="7"/>
  <c r="AC53" i="7"/>
  <c r="AC54" i="7"/>
  <c r="AC55" i="7"/>
  <c r="AC56" i="7"/>
  <c r="AC57" i="7"/>
  <c r="AC58" i="7"/>
  <c r="AC59" i="7"/>
  <c r="AC60" i="7"/>
  <c r="AC61" i="7"/>
  <c r="AC62" i="7"/>
  <c r="AC63" i="7"/>
  <c r="AC64" i="7"/>
  <c r="AC65" i="7"/>
  <c r="AC66" i="7"/>
  <c r="AC68" i="7"/>
  <c r="AC69" i="7"/>
  <c r="AC70" i="7"/>
  <c r="AC72" i="7"/>
  <c r="AC73" i="7"/>
  <c r="AC74" i="7"/>
  <c r="AC75" i="7"/>
  <c r="AC76" i="7"/>
  <c r="AC77" i="7"/>
  <c r="AC78" i="7"/>
  <c r="AC79" i="7"/>
  <c r="AC80" i="7"/>
  <c r="AC82" i="7"/>
  <c r="AC83" i="7"/>
  <c r="AC84" i="7"/>
  <c r="AC85" i="7"/>
  <c r="AC86" i="7"/>
  <c r="AC87" i="7"/>
  <c r="AC88" i="7"/>
  <c r="AC89" i="7"/>
  <c r="AC90" i="7"/>
  <c r="AC93" i="7"/>
  <c r="AC94" i="7"/>
  <c r="AC95" i="7"/>
  <c r="AO40" i="7"/>
  <c r="AO41" i="7"/>
  <c r="AO2" i="7"/>
  <c r="AO3" i="7"/>
  <c r="AO4" i="7"/>
  <c r="AO5" i="7"/>
  <c r="AO6" i="7"/>
  <c r="AO7" i="7"/>
  <c r="AO8" i="7"/>
  <c r="AO9" i="7"/>
  <c r="AO10" i="7"/>
  <c r="AO11" i="7"/>
  <c r="AO12" i="7"/>
  <c r="AO13" i="7"/>
  <c r="AO14" i="7"/>
  <c r="AO15" i="7"/>
  <c r="AO16" i="7"/>
  <c r="AO17" i="7"/>
  <c r="AO18" i="7"/>
  <c r="AO19" i="7"/>
  <c r="AO20" i="7"/>
  <c r="AO21" i="7"/>
  <c r="AO22" i="7"/>
  <c r="AO23" i="7"/>
  <c r="AO24" i="7"/>
  <c r="AO25" i="7"/>
  <c r="AO26" i="7"/>
  <c r="AO27" i="7"/>
  <c r="AO29" i="7"/>
  <c r="AO30" i="7"/>
  <c r="AO31" i="7"/>
  <c r="AO32" i="7"/>
  <c r="AO33" i="7"/>
  <c r="AO34" i="7"/>
  <c r="AO35" i="7"/>
  <c r="AO36" i="7"/>
  <c r="AO37" i="7"/>
  <c r="AO38" i="7"/>
  <c r="AO42" i="7"/>
  <c r="AO43" i="7"/>
  <c r="AO44" i="7"/>
  <c r="AO45" i="7"/>
  <c r="AO46" i="7"/>
  <c r="AO47" i="7"/>
  <c r="AO48" i="7"/>
  <c r="AO49" i="7"/>
  <c r="AO50" i="7"/>
  <c r="AO51" i="7"/>
  <c r="AO52" i="7"/>
  <c r="AO53" i="7"/>
  <c r="AO54" i="7"/>
  <c r="AO55" i="7"/>
  <c r="AO56" i="7"/>
  <c r="AO57" i="7"/>
  <c r="AO58" i="7"/>
  <c r="AO59" i="7"/>
  <c r="AO60" i="7"/>
  <c r="AO61" i="7"/>
  <c r="AO62" i="7"/>
  <c r="AO63" i="7"/>
  <c r="AO64" i="7"/>
  <c r="AO65" i="7"/>
  <c r="AO66" i="7"/>
  <c r="AO67" i="7"/>
  <c r="AO68" i="7"/>
  <c r="AO69" i="7"/>
  <c r="AO70" i="7"/>
  <c r="AO71" i="7"/>
  <c r="AO72" i="7"/>
  <c r="AO73" i="7"/>
  <c r="AO74" i="7"/>
  <c r="AO75" i="7"/>
  <c r="AO76" i="7"/>
  <c r="AO77" i="7"/>
  <c r="AO78" i="7"/>
  <c r="AO79" i="7"/>
  <c r="AO80" i="7"/>
  <c r="AO81" i="7"/>
  <c r="AO82" i="7"/>
  <c r="AO83" i="7"/>
  <c r="AO84" i="7"/>
  <c r="AO85" i="7"/>
  <c r="AO86" i="7"/>
  <c r="AO87" i="7"/>
  <c r="AO88" i="7"/>
  <c r="AO89" i="7"/>
  <c r="AO90" i="7"/>
  <c r="AO93" i="7"/>
  <c r="AO94" i="7"/>
  <c r="AO95" i="7"/>
  <c r="T40" i="7"/>
  <c r="T41" i="7"/>
  <c r="T2"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3" i="7"/>
  <c r="T94" i="7"/>
  <c r="AG95" i="7"/>
  <c r="AI95" i="7" s="1"/>
  <c r="DS92" i="7"/>
  <c r="DP92" i="7"/>
  <c r="DL92" i="7"/>
  <c r="DI92" i="7"/>
  <c r="DF92" i="7"/>
  <c r="DC92" i="7"/>
  <c r="CZ92" i="7"/>
  <c r="CW92" i="7"/>
  <c r="CT92" i="7"/>
  <c r="CQ92" i="7"/>
  <c r="CN92" i="7"/>
  <c r="CK92" i="7"/>
  <c r="CH92" i="7"/>
  <c r="CE92" i="7"/>
  <c r="CB92" i="7"/>
  <c r="BY92" i="7"/>
  <c r="BV92" i="7"/>
  <c r="BS92" i="7"/>
  <c r="BP92" i="7"/>
  <c r="BM92" i="7"/>
  <c r="BJ92" i="7"/>
  <c r="BG92" i="7"/>
  <c r="BD92" i="7"/>
  <c r="BA92" i="7"/>
  <c r="AX92" i="7"/>
  <c r="AU92" i="7"/>
  <c r="AR92" i="7"/>
  <c r="AO92" i="7"/>
  <c r="AC92" i="7"/>
  <c r="Z92" i="7"/>
  <c r="W92" i="7"/>
  <c r="CE95" i="2"/>
  <c r="CE94" i="2"/>
  <c r="CE93" i="2"/>
  <c r="CD92" i="6" l="1"/>
  <c r="BX92" i="6"/>
  <c r="AU92" i="6"/>
  <c r="V92" i="6"/>
  <c r="BB92" i="6"/>
  <c r="AY92" i="6"/>
  <c r="AV92" i="6"/>
  <c r="BA92" i="6"/>
  <c r="CE92" i="6"/>
  <c r="BZ92" i="6"/>
  <c r="Q92" i="6"/>
  <c r="BW92" i="6"/>
  <c r="W92" i="6"/>
  <c r="CB92" i="6"/>
  <c r="CC92" i="6"/>
  <c r="CA92" i="6"/>
  <c r="R92" i="6"/>
  <c r="X92" i="6"/>
  <c r="AZ92" i="6"/>
  <c r="BY92" i="6"/>
  <c r="Y92" i="6"/>
  <c r="U92" i="6"/>
  <c r="S92" i="6"/>
  <c r="AX92" i="6"/>
  <c r="AW92" i="6"/>
  <c r="AT92" i="6"/>
  <c r="T92" i="6"/>
  <c r="T39" i="7"/>
  <c r="T91" i="7"/>
  <c r="AS92" i="8"/>
  <c r="J92" i="8"/>
  <c r="R92" i="8"/>
  <c r="AM92" i="8"/>
  <c r="S92" i="8"/>
  <c r="T92" i="8"/>
  <c r="W92" i="8"/>
  <c r="T95" i="7"/>
  <c r="EH95" i="3"/>
  <c r="EH94" i="3"/>
  <c r="EH93" i="3"/>
  <c r="FX92" i="3"/>
  <c r="FR92" i="3"/>
  <c r="FS95" i="1"/>
  <c r="FS94" i="1"/>
  <c r="FS93" i="1"/>
  <c r="FR95" i="1"/>
  <c r="FR94" i="1"/>
  <c r="FR93" i="1"/>
  <c r="DZ95" i="1"/>
  <c r="DZ94" i="1"/>
  <c r="DZ93" i="1"/>
  <c r="DY95" i="1"/>
  <c r="DY94" i="1"/>
  <c r="DY93" i="1"/>
  <c r="CC85" i="1"/>
  <c r="CC86" i="1"/>
  <c r="CC2" i="1"/>
  <c r="CC3" i="1"/>
  <c r="CC4" i="1"/>
  <c r="CC5" i="1"/>
  <c r="CC6" i="1"/>
  <c r="CC7" i="1"/>
  <c r="CC8" i="1"/>
  <c r="CC9" i="1"/>
  <c r="CC10" i="1"/>
  <c r="CC11" i="1"/>
  <c r="CC12" i="1"/>
  <c r="CC13" i="1"/>
  <c r="CC14" i="1"/>
  <c r="CC15" i="1"/>
  <c r="CC16" i="1"/>
  <c r="CC17" i="1"/>
  <c r="CC18" i="1"/>
  <c r="CC19" i="1"/>
  <c r="CC20" i="1"/>
  <c r="CC21" i="1"/>
  <c r="CC22" i="1"/>
  <c r="CC23" i="1"/>
  <c r="CC24" i="1"/>
  <c r="CC25" i="1"/>
  <c r="CC26" i="1"/>
  <c r="CC27" i="1"/>
  <c r="CC28" i="1"/>
  <c r="CC29" i="1"/>
  <c r="CC30" i="1"/>
  <c r="CC31" i="1"/>
  <c r="CC32" i="1"/>
  <c r="CC33" i="1"/>
  <c r="CC34" i="1"/>
  <c r="CC35" i="1"/>
  <c r="CC36" i="1"/>
  <c r="CC37" i="1"/>
  <c r="CC38" i="1"/>
  <c r="CC83" i="1"/>
  <c r="CC41" i="1"/>
  <c r="CC79" i="1"/>
  <c r="CC80" i="1"/>
  <c r="CC42" i="1"/>
  <c r="CC39"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81" i="1"/>
  <c r="CE95" i="6"/>
  <c r="CE94" i="6"/>
  <c r="CE93" i="6"/>
  <c r="CE40" i="6"/>
  <c r="CE41" i="6"/>
  <c r="CE2" i="6"/>
  <c r="CE3" i="6"/>
  <c r="CE4" i="6"/>
  <c r="CE5" i="6"/>
  <c r="CE6" i="6"/>
  <c r="CE7" i="6"/>
  <c r="CE8" i="6"/>
  <c r="CE9" i="6"/>
  <c r="CE10" i="6"/>
  <c r="CE11" i="6"/>
  <c r="CE12" i="6"/>
  <c r="CE13" i="6"/>
  <c r="CE14" i="6"/>
  <c r="CE15" i="6"/>
  <c r="CE16" i="6"/>
  <c r="CE17" i="6"/>
  <c r="CE18" i="6"/>
  <c r="CE19" i="6"/>
  <c r="CE20" i="6"/>
  <c r="CE21" i="6"/>
  <c r="CE22" i="6"/>
  <c r="CE23" i="6"/>
  <c r="CE24" i="6"/>
  <c r="CE25" i="6"/>
  <c r="CE26" i="6"/>
  <c r="CE27" i="6"/>
  <c r="CE29" i="6"/>
  <c r="CE30" i="6"/>
  <c r="CE31" i="6"/>
  <c r="CE32" i="6"/>
  <c r="CE33" i="6"/>
  <c r="CE34" i="6"/>
  <c r="CE35" i="6"/>
  <c r="CE36" i="6"/>
  <c r="CE37" i="6"/>
  <c r="CE38" i="6"/>
  <c r="CE42" i="6"/>
  <c r="CE43" i="6"/>
  <c r="CE44" i="6"/>
  <c r="CE45" i="6"/>
  <c r="CE46" i="6"/>
  <c r="CE47" i="6"/>
  <c r="CE48" i="6"/>
  <c r="CE49" i="6"/>
  <c r="CE50" i="6"/>
  <c r="CE51" i="6"/>
  <c r="CE52" i="6"/>
  <c r="CE53" i="6"/>
  <c r="CE54" i="6"/>
  <c r="CE55" i="6"/>
  <c r="CE56" i="6"/>
  <c r="CE57" i="6"/>
  <c r="CE58" i="6"/>
  <c r="CE59" i="6"/>
  <c r="CE60" i="6"/>
  <c r="CE61" i="6"/>
  <c r="CE62" i="6"/>
  <c r="CE63" i="6"/>
  <c r="CE64" i="6"/>
  <c r="CE65" i="6"/>
  <c r="CE66" i="6"/>
  <c r="CE67" i="6"/>
  <c r="CE68" i="6"/>
  <c r="CE69" i="6"/>
  <c r="CE70" i="6"/>
  <c r="CE71" i="6"/>
  <c r="CE72" i="6"/>
  <c r="CE73" i="6"/>
  <c r="CE74" i="6"/>
  <c r="CE75" i="6"/>
  <c r="CE76" i="6"/>
  <c r="CE77" i="6"/>
  <c r="CE78" i="6"/>
  <c r="CE79" i="6"/>
  <c r="CE80" i="6"/>
  <c r="CE81" i="6"/>
  <c r="CE82" i="6"/>
  <c r="CE83" i="6"/>
  <c r="CE84" i="6"/>
  <c r="CE85" i="6"/>
  <c r="CE86" i="6"/>
  <c r="CE87" i="6"/>
  <c r="CE88" i="6"/>
  <c r="CE89" i="6"/>
  <c r="CE90" i="6"/>
  <c r="CD95" i="6"/>
  <c r="CD94" i="6"/>
  <c r="CD93" i="6"/>
  <c r="CD40" i="6"/>
  <c r="CD41" i="6"/>
  <c r="CD2" i="6"/>
  <c r="CD3" i="6"/>
  <c r="CD4" i="6"/>
  <c r="CD5" i="6"/>
  <c r="CD6" i="6"/>
  <c r="CD7" i="6"/>
  <c r="CD8" i="6"/>
  <c r="CD9" i="6"/>
  <c r="CD10" i="6"/>
  <c r="CD11" i="6"/>
  <c r="CD12" i="6"/>
  <c r="CD13" i="6"/>
  <c r="CD14" i="6"/>
  <c r="CD15" i="6"/>
  <c r="CD16" i="6"/>
  <c r="CD17" i="6"/>
  <c r="CD18" i="6"/>
  <c r="CD19" i="6"/>
  <c r="CD20" i="6"/>
  <c r="CD21" i="6"/>
  <c r="CD22" i="6"/>
  <c r="CD23" i="6"/>
  <c r="CD24" i="6"/>
  <c r="CD25" i="6"/>
  <c r="CD26" i="6"/>
  <c r="CD27" i="6"/>
  <c r="CD29" i="6"/>
  <c r="CD30" i="6"/>
  <c r="CD31" i="6"/>
  <c r="CD32" i="6"/>
  <c r="CD33" i="6"/>
  <c r="CD34" i="6"/>
  <c r="CD35" i="6"/>
  <c r="CD36" i="6"/>
  <c r="CD37" i="6"/>
  <c r="CD38" i="6"/>
  <c r="CD42" i="6"/>
  <c r="CD43" i="6"/>
  <c r="CD44" i="6"/>
  <c r="CD45" i="6"/>
  <c r="CD46" i="6"/>
  <c r="CD47" i="6"/>
  <c r="CD48" i="6"/>
  <c r="CD49" i="6"/>
  <c r="CD50" i="6"/>
  <c r="CD51" i="6"/>
  <c r="CD52" i="6"/>
  <c r="CD53" i="6"/>
  <c r="CD54" i="6"/>
  <c r="CD55" i="6"/>
  <c r="CD56" i="6"/>
  <c r="CD57" i="6"/>
  <c r="CD58" i="6"/>
  <c r="CD59" i="6"/>
  <c r="CD60" i="6"/>
  <c r="CD61" i="6"/>
  <c r="CD62" i="6"/>
  <c r="CD63" i="6"/>
  <c r="CD64" i="6"/>
  <c r="CD65" i="6"/>
  <c r="CD66" i="6"/>
  <c r="CD67" i="6"/>
  <c r="CD68" i="6"/>
  <c r="CD69" i="6"/>
  <c r="CD70" i="6"/>
  <c r="CD71" i="6"/>
  <c r="CD72" i="6"/>
  <c r="CD73" i="6"/>
  <c r="CD74" i="6"/>
  <c r="CD75" i="6"/>
  <c r="CD76" i="6"/>
  <c r="CD77" i="6"/>
  <c r="CD78" i="6"/>
  <c r="CD79" i="6"/>
  <c r="CD80" i="6"/>
  <c r="CD81" i="6"/>
  <c r="CD82" i="6"/>
  <c r="CD83" i="6"/>
  <c r="CD84" i="6"/>
  <c r="CD85" i="6"/>
  <c r="CD86" i="6"/>
  <c r="CD87" i="6"/>
  <c r="CD88" i="6"/>
  <c r="CD89" i="6"/>
  <c r="CD90" i="6"/>
  <c r="CC95" i="6"/>
  <c r="CC94" i="6"/>
  <c r="CC93" i="6"/>
  <c r="CC40" i="6"/>
  <c r="CC41" i="6"/>
  <c r="CC2" i="6"/>
  <c r="CC3" i="6"/>
  <c r="CC4" i="6"/>
  <c r="CC5" i="6"/>
  <c r="CC6" i="6"/>
  <c r="CC7" i="6"/>
  <c r="CC8" i="6"/>
  <c r="CC9" i="6"/>
  <c r="CC10" i="6"/>
  <c r="CC11" i="6"/>
  <c r="CC12" i="6"/>
  <c r="CC13" i="6"/>
  <c r="CC14" i="6"/>
  <c r="CC15" i="6"/>
  <c r="CC16" i="6"/>
  <c r="CC17" i="6"/>
  <c r="CC18" i="6"/>
  <c r="CC19" i="6"/>
  <c r="CC20" i="6"/>
  <c r="CC21" i="6"/>
  <c r="CC22" i="6"/>
  <c r="CC23" i="6"/>
  <c r="CC24" i="6"/>
  <c r="CC25" i="6"/>
  <c r="CC26" i="6"/>
  <c r="CC27" i="6"/>
  <c r="CC29" i="6"/>
  <c r="CC30" i="6"/>
  <c r="CC31" i="6"/>
  <c r="CC32" i="6"/>
  <c r="CC33" i="6"/>
  <c r="CC34" i="6"/>
  <c r="CC35" i="6"/>
  <c r="CC36" i="6"/>
  <c r="CC37" i="6"/>
  <c r="CC38" i="6"/>
  <c r="CC42" i="6"/>
  <c r="CC43" i="6"/>
  <c r="CC44" i="6"/>
  <c r="CC45" i="6"/>
  <c r="CC46" i="6"/>
  <c r="CC47" i="6"/>
  <c r="CC48" i="6"/>
  <c r="CC49" i="6"/>
  <c r="CC50" i="6"/>
  <c r="CC51" i="6"/>
  <c r="CC52" i="6"/>
  <c r="CC53" i="6"/>
  <c r="CC54" i="6"/>
  <c r="CC55" i="6"/>
  <c r="CC56" i="6"/>
  <c r="CC57" i="6"/>
  <c r="CC58" i="6"/>
  <c r="CC59" i="6"/>
  <c r="CC60" i="6"/>
  <c r="CC61" i="6"/>
  <c r="CC62" i="6"/>
  <c r="CC63" i="6"/>
  <c r="CC64" i="6"/>
  <c r="CC65" i="6"/>
  <c r="CC66" i="6"/>
  <c r="CC67" i="6"/>
  <c r="CC68" i="6"/>
  <c r="CC69" i="6"/>
  <c r="CC70" i="6"/>
  <c r="CC71" i="6"/>
  <c r="CC72" i="6"/>
  <c r="CC73" i="6"/>
  <c r="CC74" i="6"/>
  <c r="CC75" i="6"/>
  <c r="CC76" i="6"/>
  <c r="CC77" i="6"/>
  <c r="CC78" i="6"/>
  <c r="CC79" i="6"/>
  <c r="CC80" i="6"/>
  <c r="CC81" i="6"/>
  <c r="CC82" i="6"/>
  <c r="CC83" i="6"/>
  <c r="CC84" i="6"/>
  <c r="CC85" i="6"/>
  <c r="CC86" i="6"/>
  <c r="CC87" i="6"/>
  <c r="CC88" i="6"/>
  <c r="CB95" i="6"/>
  <c r="CB94" i="6"/>
  <c r="CB93" i="6"/>
  <c r="CB40" i="6"/>
  <c r="CB41" i="6"/>
  <c r="CB2" i="6"/>
  <c r="CB3" i="6"/>
  <c r="CB4" i="6"/>
  <c r="CB5" i="6"/>
  <c r="CB6" i="6"/>
  <c r="CB7" i="6"/>
  <c r="CB8" i="6"/>
  <c r="CB9" i="6"/>
  <c r="CB10" i="6"/>
  <c r="CB11" i="6"/>
  <c r="CB12" i="6"/>
  <c r="CB13" i="6"/>
  <c r="CB14" i="6"/>
  <c r="CB15" i="6"/>
  <c r="CB16" i="6"/>
  <c r="CB17" i="6"/>
  <c r="CB18" i="6"/>
  <c r="CB19" i="6"/>
  <c r="CB20" i="6"/>
  <c r="CB21" i="6"/>
  <c r="CB22" i="6"/>
  <c r="CB23" i="6"/>
  <c r="CB24" i="6"/>
  <c r="CB25" i="6"/>
  <c r="CB26" i="6"/>
  <c r="CB27" i="6"/>
  <c r="CB29" i="6"/>
  <c r="CB30" i="6"/>
  <c r="CB31" i="6"/>
  <c r="CB32" i="6"/>
  <c r="CB33" i="6"/>
  <c r="CB34" i="6"/>
  <c r="CB35" i="6"/>
  <c r="CB36" i="6"/>
  <c r="CB37" i="6"/>
  <c r="CB38" i="6"/>
  <c r="CB42" i="6"/>
  <c r="CB43" i="6"/>
  <c r="CB44" i="6"/>
  <c r="CB45" i="6"/>
  <c r="CB46" i="6"/>
  <c r="CB47" i="6"/>
  <c r="CB48" i="6"/>
  <c r="CB49" i="6"/>
  <c r="CB50" i="6"/>
  <c r="CB51" i="6"/>
  <c r="CB52" i="6"/>
  <c r="CB53" i="6"/>
  <c r="CB54" i="6"/>
  <c r="CB55" i="6"/>
  <c r="CB56" i="6"/>
  <c r="CB57" i="6"/>
  <c r="CB58" i="6"/>
  <c r="CB59" i="6"/>
  <c r="CB60" i="6"/>
  <c r="CB61" i="6"/>
  <c r="CB62" i="6"/>
  <c r="CB63" i="6"/>
  <c r="CB64" i="6"/>
  <c r="CB65" i="6"/>
  <c r="CB66" i="6"/>
  <c r="CB67" i="6"/>
  <c r="CB68" i="6"/>
  <c r="CB69" i="6"/>
  <c r="CB70" i="6"/>
  <c r="CB71" i="6"/>
  <c r="CB72" i="6"/>
  <c r="CB73" i="6"/>
  <c r="CB74" i="6"/>
  <c r="CB75" i="6"/>
  <c r="CB76" i="6"/>
  <c r="CB77" i="6"/>
  <c r="CB78" i="6"/>
  <c r="CB79" i="6"/>
  <c r="CB80" i="6"/>
  <c r="CB81" i="6"/>
  <c r="CB82" i="6"/>
  <c r="CB83" i="6"/>
  <c r="CB84" i="6"/>
  <c r="CB85" i="6"/>
  <c r="CB86" i="6"/>
  <c r="CB87" i="6"/>
  <c r="CB88" i="6"/>
  <c r="CB89" i="6"/>
  <c r="CB90" i="6"/>
  <c r="CA95" i="6"/>
  <c r="CA94" i="6"/>
  <c r="CA93" i="6"/>
  <c r="CA40" i="6"/>
  <c r="CA41" i="6"/>
  <c r="CA2" i="6"/>
  <c r="CA3" i="6"/>
  <c r="CA4" i="6"/>
  <c r="CA5" i="6"/>
  <c r="CA6" i="6"/>
  <c r="CA7" i="6"/>
  <c r="CA8" i="6"/>
  <c r="CA9" i="6"/>
  <c r="CA10" i="6"/>
  <c r="CA11" i="6"/>
  <c r="CA12" i="6"/>
  <c r="CA13" i="6"/>
  <c r="CA14" i="6"/>
  <c r="CA15" i="6"/>
  <c r="CA16" i="6"/>
  <c r="CA17" i="6"/>
  <c r="CA18" i="6"/>
  <c r="CA19" i="6"/>
  <c r="CA20" i="6"/>
  <c r="CA21" i="6"/>
  <c r="CA22" i="6"/>
  <c r="CA23" i="6"/>
  <c r="CA24" i="6"/>
  <c r="CA25" i="6"/>
  <c r="CA26" i="6"/>
  <c r="CA27" i="6"/>
  <c r="CA29" i="6"/>
  <c r="CA30" i="6"/>
  <c r="CA31" i="6"/>
  <c r="CA32" i="6"/>
  <c r="CA33" i="6"/>
  <c r="CA34" i="6"/>
  <c r="CA35" i="6"/>
  <c r="CA36" i="6"/>
  <c r="CA37" i="6"/>
  <c r="CA38" i="6"/>
  <c r="CA42" i="6"/>
  <c r="CA43" i="6"/>
  <c r="CA44" i="6"/>
  <c r="CA45" i="6"/>
  <c r="CA46" i="6"/>
  <c r="CA47" i="6"/>
  <c r="CA48" i="6"/>
  <c r="CA49" i="6"/>
  <c r="CA50" i="6"/>
  <c r="CA51" i="6"/>
  <c r="CA52" i="6"/>
  <c r="CA53" i="6"/>
  <c r="CA54" i="6"/>
  <c r="CA55" i="6"/>
  <c r="CA56" i="6"/>
  <c r="CA57" i="6"/>
  <c r="CA58" i="6"/>
  <c r="CA59" i="6"/>
  <c r="CA60" i="6"/>
  <c r="CA61" i="6"/>
  <c r="CA62" i="6"/>
  <c r="CA63" i="6"/>
  <c r="CA64" i="6"/>
  <c r="CA65" i="6"/>
  <c r="CA66" i="6"/>
  <c r="CA67" i="6"/>
  <c r="CA68" i="6"/>
  <c r="CA69" i="6"/>
  <c r="CA70" i="6"/>
  <c r="CA71" i="6"/>
  <c r="CA72" i="6"/>
  <c r="CA73" i="6"/>
  <c r="CA74" i="6"/>
  <c r="CA75" i="6"/>
  <c r="CA76" i="6"/>
  <c r="CA77" i="6"/>
  <c r="CA78" i="6"/>
  <c r="CA79" i="6"/>
  <c r="CA80" i="6"/>
  <c r="CA81" i="6"/>
  <c r="CA82" i="6"/>
  <c r="CA83" i="6"/>
  <c r="CA84" i="6"/>
  <c r="CA85" i="6"/>
  <c r="CA86" i="6"/>
  <c r="CA87" i="6"/>
  <c r="CA88" i="6"/>
  <c r="CA89" i="6"/>
  <c r="CA90" i="6"/>
  <c r="BZ95" i="6"/>
  <c r="BZ94" i="6"/>
  <c r="BZ93" i="6"/>
  <c r="BZ40" i="6"/>
  <c r="BZ41" i="6"/>
  <c r="BZ2" i="6"/>
  <c r="BZ3" i="6"/>
  <c r="BZ4" i="6"/>
  <c r="BZ5" i="6"/>
  <c r="BZ6" i="6"/>
  <c r="BZ7" i="6"/>
  <c r="BZ8" i="6"/>
  <c r="BZ9" i="6"/>
  <c r="BZ10" i="6"/>
  <c r="BZ11" i="6"/>
  <c r="BZ12" i="6"/>
  <c r="BZ13" i="6"/>
  <c r="BZ14" i="6"/>
  <c r="BZ15" i="6"/>
  <c r="BZ16" i="6"/>
  <c r="BZ17" i="6"/>
  <c r="BZ18" i="6"/>
  <c r="BZ19" i="6"/>
  <c r="BZ20" i="6"/>
  <c r="BZ21" i="6"/>
  <c r="BZ22" i="6"/>
  <c r="BZ23" i="6"/>
  <c r="BZ24" i="6"/>
  <c r="BZ25" i="6"/>
  <c r="BZ26" i="6"/>
  <c r="BZ27" i="6"/>
  <c r="BZ29" i="6"/>
  <c r="BZ30" i="6"/>
  <c r="BZ31" i="6"/>
  <c r="BZ32" i="6"/>
  <c r="BZ33" i="6"/>
  <c r="BZ34" i="6"/>
  <c r="BZ35" i="6"/>
  <c r="BZ36" i="6"/>
  <c r="BZ37" i="6"/>
  <c r="BZ38" i="6"/>
  <c r="BZ42" i="6"/>
  <c r="BZ43" i="6"/>
  <c r="BZ44" i="6"/>
  <c r="BZ45" i="6"/>
  <c r="BZ46" i="6"/>
  <c r="BZ47" i="6"/>
  <c r="BZ48" i="6"/>
  <c r="BZ49" i="6"/>
  <c r="BZ50" i="6"/>
  <c r="BZ51" i="6"/>
  <c r="BZ52" i="6"/>
  <c r="BZ53" i="6"/>
  <c r="BZ54" i="6"/>
  <c r="BZ55" i="6"/>
  <c r="BZ56" i="6"/>
  <c r="BZ57" i="6"/>
  <c r="BZ58" i="6"/>
  <c r="BZ59" i="6"/>
  <c r="BZ60" i="6"/>
  <c r="BZ61" i="6"/>
  <c r="BZ62" i="6"/>
  <c r="BZ63" i="6"/>
  <c r="BZ64" i="6"/>
  <c r="BZ65" i="6"/>
  <c r="BZ66" i="6"/>
  <c r="BZ67" i="6"/>
  <c r="BZ68" i="6"/>
  <c r="BZ69" i="6"/>
  <c r="BZ70" i="6"/>
  <c r="BZ71" i="6"/>
  <c r="BZ72" i="6"/>
  <c r="BZ73" i="6"/>
  <c r="BZ74" i="6"/>
  <c r="BZ75" i="6"/>
  <c r="BZ76" i="6"/>
  <c r="BZ77" i="6"/>
  <c r="BZ78" i="6"/>
  <c r="BZ79" i="6"/>
  <c r="BZ80" i="6"/>
  <c r="BZ81" i="6"/>
  <c r="BZ82" i="6"/>
  <c r="BZ83" i="6"/>
  <c r="BZ84" i="6"/>
  <c r="BZ85" i="6"/>
  <c r="BZ86" i="6"/>
  <c r="BZ87" i="6"/>
  <c r="BZ88" i="6"/>
  <c r="BZ89" i="6"/>
  <c r="BZ90" i="6"/>
  <c r="BY95" i="6"/>
  <c r="BY94" i="6"/>
  <c r="BY93" i="6"/>
  <c r="BY40" i="6"/>
  <c r="BY41" i="6"/>
  <c r="BY2" i="6"/>
  <c r="BY3" i="6"/>
  <c r="BY4" i="6"/>
  <c r="BY5" i="6"/>
  <c r="BY6" i="6"/>
  <c r="BY7" i="6"/>
  <c r="BY8" i="6"/>
  <c r="BY9" i="6"/>
  <c r="BY10" i="6"/>
  <c r="BY11" i="6"/>
  <c r="BY12" i="6"/>
  <c r="BY13" i="6"/>
  <c r="BY14" i="6"/>
  <c r="BY15" i="6"/>
  <c r="BY16" i="6"/>
  <c r="BY17" i="6"/>
  <c r="BY18" i="6"/>
  <c r="BY19" i="6"/>
  <c r="BY20" i="6"/>
  <c r="BY21" i="6"/>
  <c r="BY22" i="6"/>
  <c r="BY23" i="6"/>
  <c r="BY24" i="6"/>
  <c r="BY25" i="6"/>
  <c r="BY26" i="6"/>
  <c r="BY27" i="6"/>
  <c r="BY29" i="6"/>
  <c r="BY30" i="6"/>
  <c r="BY31" i="6"/>
  <c r="BY32" i="6"/>
  <c r="BY33" i="6"/>
  <c r="BY34" i="6"/>
  <c r="BY35" i="6"/>
  <c r="BY36" i="6"/>
  <c r="BY37" i="6"/>
  <c r="BY38" i="6"/>
  <c r="BY42" i="6"/>
  <c r="BY43" i="6"/>
  <c r="BY44" i="6"/>
  <c r="BY45" i="6"/>
  <c r="BY46" i="6"/>
  <c r="BY47" i="6"/>
  <c r="BY48" i="6"/>
  <c r="BY49" i="6"/>
  <c r="BY50" i="6"/>
  <c r="BY51" i="6"/>
  <c r="BY52" i="6"/>
  <c r="BY53" i="6"/>
  <c r="BY54" i="6"/>
  <c r="BY55" i="6"/>
  <c r="BY56" i="6"/>
  <c r="BY57" i="6"/>
  <c r="BY58" i="6"/>
  <c r="BY59" i="6"/>
  <c r="BY60" i="6"/>
  <c r="BY61" i="6"/>
  <c r="BY62" i="6"/>
  <c r="BY63" i="6"/>
  <c r="BY64" i="6"/>
  <c r="BY65" i="6"/>
  <c r="BY66" i="6"/>
  <c r="BY67" i="6"/>
  <c r="BY68" i="6"/>
  <c r="BY69" i="6"/>
  <c r="BY70" i="6"/>
  <c r="BY71" i="6"/>
  <c r="BY72" i="6"/>
  <c r="BY73" i="6"/>
  <c r="BY74" i="6"/>
  <c r="BY75" i="6"/>
  <c r="BY76" i="6"/>
  <c r="BY77" i="6"/>
  <c r="BY78" i="6"/>
  <c r="BY79" i="6"/>
  <c r="BY80" i="6"/>
  <c r="BY81" i="6"/>
  <c r="BY82" i="6"/>
  <c r="BY83" i="6"/>
  <c r="BY84" i="6"/>
  <c r="BY85" i="6"/>
  <c r="BY86" i="6"/>
  <c r="BY87" i="6"/>
  <c r="BY88" i="6"/>
  <c r="BY89" i="6"/>
  <c r="BY90" i="6"/>
  <c r="BX95" i="6"/>
  <c r="BX94" i="6"/>
  <c r="BX93" i="6"/>
  <c r="BX40" i="6"/>
  <c r="BX41" i="6"/>
  <c r="BX2" i="6"/>
  <c r="BX3" i="6"/>
  <c r="BX4" i="6"/>
  <c r="BX5" i="6"/>
  <c r="BX6" i="6"/>
  <c r="BX7" i="6"/>
  <c r="BX8" i="6"/>
  <c r="BX9" i="6"/>
  <c r="BX10" i="6"/>
  <c r="BX11" i="6"/>
  <c r="BX12" i="6"/>
  <c r="BX13" i="6"/>
  <c r="BX14" i="6"/>
  <c r="BX15" i="6"/>
  <c r="BX16" i="6"/>
  <c r="BX17" i="6"/>
  <c r="BX18" i="6"/>
  <c r="BX19" i="6"/>
  <c r="BX20" i="6"/>
  <c r="BX21" i="6"/>
  <c r="BX22" i="6"/>
  <c r="BX23" i="6"/>
  <c r="BX24" i="6"/>
  <c r="BX25" i="6"/>
  <c r="BX26" i="6"/>
  <c r="BX27" i="6"/>
  <c r="BX29" i="6"/>
  <c r="BX30" i="6"/>
  <c r="BX31" i="6"/>
  <c r="BX32" i="6"/>
  <c r="BX33" i="6"/>
  <c r="BX34" i="6"/>
  <c r="BX35" i="6"/>
  <c r="BX36" i="6"/>
  <c r="BX37" i="6"/>
  <c r="BX38" i="6"/>
  <c r="BX42" i="6"/>
  <c r="BX43" i="6"/>
  <c r="BX44" i="6"/>
  <c r="BX45" i="6"/>
  <c r="BX46" i="6"/>
  <c r="BX47" i="6"/>
  <c r="BX48" i="6"/>
  <c r="BX49" i="6"/>
  <c r="BX50" i="6"/>
  <c r="BX51" i="6"/>
  <c r="BX52" i="6"/>
  <c r="BX53" i="6"/>
  <c r="BX54" i="6"/>
  <c r="BX55" i="6"/>
  <c r="BX56" i="6"/>
  <c r="BX57" i="6"/>
  <c r="BX58" i="6"/>
  <c r="BX59" i="6"/>
  <c r="BX60" i="6"/>
  <c r="BX61" i="6"/>
  <c r="BX62" i="6"/>
  <c r="BX63" i="6"/>
  <c r="BX64" i="6"/>
  <c r="BX65" i="6"/>
  <c r="BX66" i="6"/>
  <c r="BX67" i="6"/>
  <c r="BX68" i="6"/>
  <c r="BX69" i="6"/>
  <c r="BX70" i="6"/>
  <c r="BX71" i="6"/>
  <c r="BX72" i="6"/>
  <c r="BX73" i="6"/>
  <c r="BX74" i="6"/>
  <c r="BX75" i="6"/>
  <c r="BX76" i="6"/>
  <c r="BX77" i="6"/>
  <c r="BX78" i="6"/>
  <c r="BX79" i="6"/>
  <c r="BX80" i="6"/>
  <c r="BX81" i="6"/>
  <c r="BX82" i="6"/>
  <c r="BX83" i="6"/>
  <c r="BX84" i="6"/>
  <c r="BX85" i="6"/>
  <c r="BX86" i="6"/>
  <c r="BX87" i="6"/>
  <c r="BX88" i="6"/>
  <c r="BX89" i="6"/>
  <c r="BX90" i="6"/>
  <c r="BW95" i="6"/>
  <c r="BW94" i="6"/>
  <c r="BW93" i="6"/>
  <c r="BW40" i="6"/>
  <c r="BW41" i="6"/>
  <c r="BW2" i="6"/>
  <c r="BW3" i="6"/>
  <c r="BW4" i="6"/>
  <c r="BW5" i="6"/>
  <c r="BW6" i="6"/>
  <c r="BW7" i="6"/>
  <c r="BW8" i="6"/>
  <c r="BW9" i="6"/>
  <c r="BW10" i="6"/>
  <c r="BW11" i="6"/>
  <c r="BW12" i="6"/>
  <c r="BW13" i="6"/>
  <c r="BW14" i="6"/>
  <c r="BW15" i="6"/>
  <c r="BW16" i="6"/>
  <c r="BW17" i="6"/>
  <c r="BW18" i="6"/>
  <c r="BW19" i="6"/>
  <c r="BW20" i="6"/>
  <c r="BW21" i="6"/>
  <c r="BW22" i="6"/>
  <c r="BW23" i="6"/>
  <c r="BW24" i="6"/>
  <c r="BW25" i="6"/>
  <c r="BW26" i="6"/>
  <c r="BW27" i="6"/>
  <c r="BW29" i="6"/>
  <c r="BW30" i="6"/>
  <c r="BW31" i="6"/>
  <c r="BW32" i="6"/>
  <c r="BW33" i="6"/>
  <c r="BW34" i="6"/>
  <c r="BW35" i="6"/>
  <c r="BW36" i="6"/>
  <c r="BW37" i="6"/>
  <c r="BW38" i="6"/>
  <c r="BW42" i="6"/>
  <c r="BW43" i="6"/>
  <c r="BW44" i="6"/>
  <c r="BW45" i="6"/>
  <c r="BW46" i="6"/>
  <c r="BW47" i="6"/>
  <c r="BW48" i="6"/>
  <c r="BW49" i="6"/>
  <c r="BW50" i="6"/>
  <c r="BW51" i="6"/>
  <c r="BW52" i="6"/>
  <c r="BW53" i="6"/>
  <c r="BW54" i="6"/>
  <c r="BW55" i="6"/>
  <c r="BW56" i="6"/>
  <c r="BW57" i="6"/>
  <c r="BW58" i="6"/>
  <c r="BW59" i="6"/>
  <c r="BW60" i="6"/>
  <c r="BW61" i="6"/>
  <c r="BW62" i="6"/>
  <c r="BW63" i="6"/>
  <c r="BW64" i="6"/>
  <c r="BW65" i="6"/>
  <c r="BW66" i="6"/>
  <c r="BW67" i="6"/>
  <c r="BW68" i="6"/>
  <c r="BW69" i="6"/>
  <c r="BW70" i="6"/>
  <c r="BW71" i="6"/>
  <c r="BW72" i="6"/>
  <c r="BW73" i="6"/>
  <c r="BW74" i="6"/>
  <c r="BW75" i="6"/>
  <c r="BW76" i="6"/>
  <c r="BW77" i="6"/>
  <c r="BW78" i="6"/>
  <c r="BW79" i="6"/>
  <c r="BW80" i="6"/>
  <c r="BW81" i="6"/>
  <c r="BW82" i="6"/>
  <c r="BW83" i="6"/>
  <c r="BW84" i="6"/>
  <c r="BW85" i="6"/>
  <c r="BW86" i="6"/>
  <c r="BW87" i="6"/>
  <c r="BW88" i="6"/>
  <c r="BW89" i="6"/>
  <c r="BW90" i="6"/>
  <c r="BB95" i="6"/>
  <c r="BB94" i="6"/>
  <c r="BB93" i="6"/>
  <c r="BB40" i="6"/>
  <c r="BB41" i="6"/>
  <c r="BB2" i="6"/>
  <c r="BB3" i="6"/>
  <c r="BB4" i="6"/>
  <c r="BB5" i="6"/>
  <c r="BB6" i="6"/>
  <c r="BB7" i="6"/>
  <c r="BB8" i="6"/>
  <c r="BB9" i="6"/>
  <c r="BB10" i="6"/>
  <c r="BB11" i="6"/>
  <c r="BB12" i="6"/>
  <c r="BB13" i="6"/>
  <c r="BB14" i="6"/>
  <c r="BB15" i="6"/>
  <c r="BB16" i="6"/>
  <c r="BB17" i="6"/>
  <c r="BB18" i="6"/>
  <c r="BB19" i="6"/>
  <c r="BB20" i="6"/>
  <c r="BB21" i="6"/>
  <c r="BB22" i="6"/>
  <c r="BB23" i="6"/>
  <c r="BB24" i="6"/>
  <c r="BB25" i="6"/>
  <c r="BB26" i="6"/>
  <c r="BB27" i="6"/>
  <c r="BB29" i="6"/>
  <c r="BB30" i="6"/>
  <c r="BB31" i="6"/>
  <c r="BB32" i="6"/>
  <c r="BB33" i="6"/>
  <c r="BB34" i="6"/>
  <c r="BB35" i="6"/>
  <c r="BB36" i="6"/>
  <c r="BB37" i="6"/>
  <c r="BB38" i="6"/>
  <c r="BB42" i="6"/>
  <c r="BB43" i="6"/>
  <c r="BB44" i="6"/>
  <c r="BB45" i="6"/>
  <c r="BB46" i="6"/>
  <c r="BB47" i="6"/>
  <c r="BB48" i="6"/>
  <c r="BB49" i="6"/>
  <c r="BB50" i="6"/>
  <c r="BB51" i="6"/>
  <c r="BB52" i="6"/>
  <c r="BB53" i="6"/>
  <c r="BB54" i="6"/>
  <c r="BB55" i="6"/>
  <c r="BB56" i="6"/>
  <c r="BB57" i="6"/>
  <c r="BB58" i="6"/>
  <c r="BB59" i="6"/>
  <c r="BB60" i="6"/>
  <c r="BB61" i="6"/>
  <c r="BB62" i="6"/>
  <c r="BB63" i="6"/>
  <c r="BB64" i="6"/>
  <c r="BB65" i="6"/>
  <c r="BB66" i="6"/>
  <c r="BB67" i="6"/>
  <c r="BB68" i="6"/>
  <c r="BB69" i="6"/>
  <c r="BB70" i="6"/>
  <c r="BB71" i="6"/>
  <c r="BB72" i="6"/>
  <c r="BB73" i="6"/>
  <c r="BB74" i="6"/>
  <c r="BB75" i="6"/>
  <c r="BB76" i="6"/>
  <c r="BB77" i="6"/>
  <c r="BB78" i="6"/>
  <c r="BB79" i="6"/>
  <c r="BB80" i="6"/>
  <c r="BB81" i="6"/>
  <c r="BB82" i="6"/>
  <c r="BB83" i="6"/>
  <c r="BB84" i="6"/>
  <c r="BB85" i="6"/>
  <c r="BB86" i="6"/>
  <c r="BB87" i="6"/>
  <c r="BB88" i="6"/>
  <c r="BB89" i="6"/>
  <c r="BB90" i="6"/>
  <c r="BA95" i="6"/>
  <c r="BA94" i="6"/>
  <c r="BA93" i="6"/>
  <c r="BA40" i="6"/>
  <c r="BA41" i="6"/>
  <c r="BA2" i="6"/>
  <c r="BA3" i="6"/>
  <c r="BA4" i="6"/>
  <c r="BA5" i="6"/>
  <c r="BA6" i="6"/>
  <c r="BA7" i="6"/>
  <c r="BA8" i="6"/>
  <c r="BA9" i="6"/>
  <c r="BA10" i="6"/>
  <c r="BA11" i="6"/>
  <c r="BA12" i="6"/>
  <c r="BA13" i="6"/>
  <c r="BA14" i="6"/>
  <c r="BA15" i="6"/>
  <c r="BA16" i="6"/>
  <c r="BA17" i="6"/>
  <c r="BA18" i="6"/>
  <c r="BA19" i="6"/>
  <c r="BA20" i="6"/>
  <c r="BA21" i="6"/>
  <c r="BA22" i="6"/>
  <c r="BA23" i="6"/>
  <c r="BA24" i="6"/>
  <c r="BA25" i="6"/>
  <c r="BA26" i="6"/>
  <c r="BA27" i="6"/>
  <c r="BA29" i="6"/>
  <c r="BA30" i="6"/>
  <c r="BA31" i="6"/>
  <c r="BA32" i="6"/>
  <c r="BA33" i="6"/>
  <c r="BA34" i="6"/>
  <c r="BA35" i="6"/>
  <c r="BA36" i="6"/>
  <c r="BA37" i="6"/>
  <c r="BA38" i="6"/>
  <c r="BA42" i="6"/>
  <c r="BA43" i="6"/>
  <c r="BA44" i="6"/>
  <c r="BA45" i="6"/>
  <c r="BA46" i="6"/>
  <c r="BA47" i="6"/>
  <c r="BA48" i="6"/>
  <c r="BA49" i="6"/>
  <c r="BA50" i="6"/>
  <c r="BA51" i="6"/>
  <c r="BA52" i="6"/>
  <c r="BA53" i="6"/>
  <c r="BA54" i="6"/>
  <c r="BA55" i="6"/>
  <c r="BA56" i="6"/>
  <c r="BA57" i="6"/>
  <c r="BA58" i="6"/>
  <c r="BA59" i="6"/>
  <c r="BA60" i="6"/>
  <c r="BA61" i="6"/>
  <c r="BA62" i="6"/>
  <c r="BA63" i="6"/>
  <c r="BA64" i="6"/>
  <c r="BA65" i="6"/>
  <c r="BA66" i="6"/>
  <c r="BA67" i="6"/>
  <c r="BA68" i="6"/>
  <c r="BA69" i="6"/>
  <c r="BA70" i="6"/>
  <c r="BA71" i="6"/>
  <c r="BA72" i="6"/>
  <c r="BA73" i="6"/>
  <c r="BA74" i="6"/>
  <c r="BA75" i="6"/>
  <c r="BA76" i="6"/>
  <c r="BA77" i="6"/>
  <c r="BA78" i="6"/>
  <c r="BA79" i="6"/>
  <c r="BA80" i="6"/>
  <c r="BA81" i="6"/>
  <c r="BA82" i="6"/>
  <c r="BA83" i="6"/>
  <c r="BA84" i="6"/>
  <c r="BA85" i="6"/>
  <c r="BA86" i="6"/>
  <c r="BA87" i="6"/>
  <c r="BA88" i="6"/>
  <c r="BA89" i="6"/>
  <c r="BA90" i="6"/>
  <c r="AY95" i="6"/>
  <c r="AY94" i="6"/>
  <c r="AY93" i="6"/>
  <c r="AZ95" i="6"/>
  <c r="AZ94" i="6"/>
  <c r="AZ93" i="6"/>
  <c r="AZ40" i="6"/>
  <c r="AZ41" i="6"/>
  <c r="AZ2" i="6"/>
  <c r="AZ3" i="6"/>
  <c r="AZ4" i="6"/>
  <c r="AZ5" i="6"/>
  <c r="AZ6" i="6"/>
  <c r="AZ7" i="6"/>
  <c r="AZ8" i="6"/>
  <c r="AZ9" i="6"/>
  <c r="AZ10" i="6"/>
  <c r="AZ11" i="6"/>
  <c r="AZ12" i="6"/>
  <c r="AZ13" i="6"/>
  <c r="AZ14" i="6"/>
  <c r="AZ15" i="6"/>
  <c r="AZ16" i="6"/>
  <c r="AZ17" i="6"/>
  <c r="AZ18" i="6"/>
  <c r="AZ19" i="6"/>
  <c r="AZ20" i="6"/>
  <c r="AZ21" i="6"/>
  <c r="AZ22" i="6"/>
  <c r="AZ23" i="6"/>
  <c r="AZ24" i="6"/>
  <c r="AZ25" i="6"/>
  <c r="AZ26" i="6"/>
  <c r="AZ27" i="6"/>
  <c r="AZ29" i="6"/>
  <c r="AZ30" i="6"/>
  <c r="AZ31" i="6"/>
  <c r="AZ32" i="6"/>
  <c r="AZ33" i="6"/>
  <c r="AZ34" i="6"/>
  <c r="AZ35" i="6"/>
  <c r="AZ36" i="6"/>
  <c r="AZ37" i="6"/>
  <c r="AZ38" i="6"/>
  <c r="AZ42" i="6"/>
  <c r="AZ43" i="6"/>
  <c r="AZ44" i="6"/>
  <c r="AZ45" i="6"/>
  <c r="AZ46" i="6"/>
  <c r="AZ47" i="6"/>
  <c r="AZ48" i="6"/>
  <c r="AZ49" i="6"/>
  <c r="AZ50" i="6"/>
  <c r="AZ51" i="6"/>
  <c r="AZ52" i="6"/>
  <c r="AZ53" i="6"/>
  <c r="AZ54" i="6"/>
  <c r="AZ55" i="6"/>
  <c r="AZ56" i="6"/>
  <c r="AZ57" i="6"/>
  <c r="AZ58" i="6"/>
  <c r="AZ59" i="6"/>
  <c r="AZ60" i="6"/>
  <c r="AZ61" i="6"/>
  <c r="AZ62" i="6"/>
  <c r="AZ63" i="6"/>
  <c r="AZ64" i="6"/>
  <c r="AZ65" i="6"/>
  <c r="AZ66" i="6"/>
  <c r="AZ67" i="6"/>
  <c r="AZ68" i="6"/>
  <c r="AZ69" i="6"/>
  <c r="AZ70" i="6"/>
  <c r="AZ71" i="6"/>
  <c r="AZ72" i="6"/>
  <c r="AZ73" i="6"/>
  <c r="AZ74" i="6"/>
  <c r="AZ75" i="6"/>
  <c r="AZ76" i="6"/>
  <c r="AZ77" i="6"/>
  <c r="AZ78" i="6"/>
  <c r="AZ79" i="6"/>
  <c r="AZ80" i="6"/>
  <c r="AZ81" i="6"/>
  <c r="AZ82" i="6"/>
  <c r="AZ83" i="6"/>
  <c r="AZ84" i="6"/>
  <c r="AZ85" i="6"/>
  <c r="AZ86" i="6"/>
  <c r="AZ87" i="6"/>
  <c r="AZ88" i="6"/>
  <c r="AZ89" i="6"/>
  <c r="AZ90" i="6"/>
  <c r="AY40" i="6"/>
  <c r="AY41" i="6"/>
  <c r="AY2" i="6"/>
  <c r="AY3" i="6"/>
  <c r="AY4" i="6"/>
  <c r="AY5" i="6"/>
  <c r="AY6" i="6"/>
  <c r="AY7" i="6"/>
  <c r="AY8" i="6"/>
  <c r="AY9" i="6"/>
  <c r="AY10" i="6"/>
  <c r="AY11" i="6"/>
  <c r="AY12" i="6"/>
  <c r="AY13" i="6"/>
  <c r="AY14" i="6"/>
  <c r="AY15" i="6"/>
  <c r="AY16" i="6"/>
  <c r="AY17" i="6"/>
  <c r="AY18" i="6"/>
  <c r="AY19" i="6"/>
  <c r="AY20" i="6"/>
  <c r="AY21" i="6"/>
  <c r="AY22" i="6"/>
  <c r="AY23" i="6"/>
  <c r="AY24" i="6"/>
  <c r="AY25" i="6"/>
  <c r="AY26" i="6"/>
  <c r="AY27" i="6"/>
  <c r="AY29" i="6"/>
  <c r="AY30" i="6"/>
  <c r="AY31" i="6"/>
  <c r="AY32" i="6"/>
  <c r="AY33" i="6"/>
  <c r="AY34" i="6"/>
  <c r="AY35" i="6"/>
  <c r="AY36" i="6"/>
  <c r="AY37" i="6"/>
  <c r="AY38" i="6"/>
  <c r="AY42" i="6"/>
  <c r="AY43" i="6"/>
  <c r="AY44" i="6"/>
  <c r="AY45" i="6"/>
  <c r="AY46" i="6"/>
  <c r="AY47" i="6"/>
  <c r="AY48" i="6"/>
  <c r="AY49" i="6"/>
  <c r="AY50" i="6"/>
  <c r="AY51" i="6"/>
  <c r="AY52" i="6"/>
  <c r="AY53" i="6"/>
  <c r="AY54" i="6"/>
  <c r="AY55" i="6"/>
  <c r="AY56" i="6"/>
  <c r="AY57" i="6"/>
  <c r="AY58" i="6"/>
  <c r="AY59" i="6"/>
  <c r="AY60" i="6"/>
  <c r="AY61" i="6"/>
  <c r="AY62" i="6"/>
  <c r="AY63" i="6"/>
  <c r="AY64" i="6"/>
  <c r="AY65" i="6"/>
  <c r="AY66" i="6"/>
  <c r="AY67" i="6"/>
  <c r="AY68" i="6"/>
  <c r="AY69" i="6"/>
  <c r="AY70" i="6"/>
  <c r="AY71" i="6"/>
  <c r="AY72" i="6"/>
  <c r="AY73" i="6"/>
  <c r="AY74" i="6"/>
  <c r="AY75" i="6"/>
  <c r="AY76" i="6"/>
  <c r="AY77" i="6"/>
  <c r="AY78" i="6"/>
  <c r="AY79" i="6"/>
  <c r="AY80" i="6"/>
  <c r="AY81" i="6"/>
  <c r="AY82" i="6"/>
  <c r="AY83" i="6"/>
  <c r="AY84" i="6"/>
  <c r="AY85" i="6"/>
  <c r="AY86" i="6"/>
  <c r="AY87" i="6"/>
  <c r="AY88" i="6"/>
  <c r="AY89" i="6"/>
  <c r="AY90" i="6"/>
  <c r="AX95" i="6"/>
  <c r="AX94" i="6"/>
  <c r="AX93" i="6"/>
  <c r="AX40" i="6"/>
  <c r="AX41" i="6"/>
  <c r="AX2" i="6"/>
  <c r="AX3" i="6"/>
  <c r="AX4" i="6"/>
  <c r="AX5" i="6"/>
  <c r="AX6" i="6"/>
  <c r="AX7" i="6"/>
  <c r="AX8" i="6"/>
  <c r="AX9" i="6"/>
  <c r="AX10" i="6"/>
  <c r="AX11" i="6"/>
  <c r="AX12" i="6"/>
  <c r="AX13" i="6"/>
  <c r="AX14" i="6"/>
  <c r="AX15" i="6"/>
  <c r="AX16" i="6"/>
  <c r="AX17" i="6"/>
  <c r="AX18" i="6"/>
  <c r="AX19" i="6"/>
  <c r="AX20" i="6"/>
  <c r="AX21" i="6"/>
  <c r="AX22" i="6"/>
  <c r="AX23" i="6"/>
  <c r="AX24" i="6"/>
  <c r="AX25" i="6"/>
  <c r="AX26" i="6"/>
  <c r="AX27" i="6"/>
  <c r="AX29" i="6"/>
  <c r="AX30" i="6"/>
  <c r="AX31" i="6"/>
  <c r="AX32" i="6"/>
  <c r="AX33" i="6"/>
  <c r="AX34" i="6"/>
  <c r="AX35" i="6"/>
  <c r="AX36" i="6"/>
  <c r="AX37" i="6"/>
  <c r="AX38" i="6"/>
  <c r="AX42" i="6"/>
  <c r="AX43" i="6"/>
  <c r="AX44" i="6"/>
  <c r="AX45" i="6"/>
  <c r="AX46" i="6"/>
  <c r="AX47" i="6"/>
  <c r="AX48" i="6"/>
  <c r="AX49" i="6"/>
  <c r="AX50" i="6"/>
  <c r="AX51" i="6"/>
  <c r="AX52" i="6"/>
  <c r="AX53" i="6"/>
  <c r="AX54" i="6"/>
  <c r="AX55" i="6"/>
  <c r="AX56" i="6"/>
  <c r="AX57" i="6"/>
  <c r="AX58" i="6"/>
  <c r="AX59" i="6"/>
  <c r="AX60" i="6"/>
  <c r="AX61" i="6"/>
  <c r="AX62" i="6"/>
  <c r="AX63" i="6"/>
  <c r="AX64" i="6"/>
  <c r="AX65" i="6"/>
  <c r="AX66" i="6"/>
  <c r="AX67" i="6"/>
  <c r="AX68" i="6"/>
  <c r="AX69" i="6"/>
  <c r="AX70" i="6"/>
  <c r="AX71" i="6"/>
  <c r="AX72" i="6"/>
  <c r="AX73" i="6"/>
  <c r="AX74" i="6"/>
  <c r="AX75" i="6"/>
  <c r="AX76" i="6"/>
  <c r="AX77" i="6"/>
  <c r="AX78" i="6"/>
  <c r="AX79" i="6"/>
  <c r="AX80" i="6"/>
  <c r="AX81" i="6"/>
  <c r="AX82" i="6"/>
  <c r="AX83" i="6"/>
  <c r="AX84" i="6"/>
  <c r="AX85" i="6"/>
  <c r="AX86" i="6"/>
  <c r="AX87" i="6"/>
  <c r="AX88" i="6"/>
  <c r="AX89" i="6"/>
  <c r="AX90" i="6"/>
  <c r="AW95" i="6"/>
  <c r="AW94" i="6"/>
  <c r="AW93" i="6"/>
  <c r="AW40" i="6"/>
  <c r="AW41" i="6"/>
  <c r="AW2" i="6"/>
  <c r="AW3" i="6"/>
  <c r="AW4" i="6"/>
  <c r="AW5" i="6"/>
  <c r="AW6" i="6"/>
  <c r="AW7" i="6"/>
  <c r="AW8" i="6"/>
  <c r="AW9" i="6"/>
  <c r="AW10" i="6"/>
  <c r="AW11" i="6"/>
  <c r="AW12" i="6"/>
  <c r="AW13" i="6"/>
  <c r="AW14" i="6"/>
  <c r="AW15" i="6"/>
  <c r="AW16" i="6"/>
  <c r="AW17" i="6"/>
  <c r="AW18" i="6"/>
  <c r="AW19" i="6"/>
  <c r="AW20" i="6"/>
  <c r="AW21" i="6"/>
  <c r="AW22" i="6"/>
  <c r="AW23" i="6"/>
  <c r="AW24" i="6"/>
  <c r="AW25" i="6"/>
  <c r="AW26" i="6"/>
  <c r="AW27" i="6"/>
  <c r="AW29" i="6"/>
  <c r="AW30" i="6"/>
  <c r="AW31" i="6"/>
  <c r="AW32" i="6"/>
  <c r="AW33" i="6"/>
  <c r="AW34" i="6"/>
  <c r="AW35" i="6"/>
  <c r="AW36" i="6"/>
  <c r="AW37" i="6"/>
  <c r="AW38" i="6"/>
  <c r="AW42" i="6"/>
  <c r="AW43" i="6"/>
  <c r="AW44" i="6"/>
  <c r="AW45" i="6"/>
  <c r="AW46" i="6"/>
  <c r="AW47" i="6"/>
  <c r="AW48" i="6"/>
  <c r="AW49" i="6"/>
  <c r="AW50" i="6"/>
  <c r="AW51" i="6"/>
  <c r="AW52" i="6"/>
  <c r="AW53" i="6"/>
  <c r="AW54" i="6"/>
  <c r="AW55" i="6"/>
  <c r="AW56" i="6"/>
  <c r="AW57" i="6"/>
  <c r="AW58" i="6"/>
  <c r="AW59" i="6"/>
  <c r="AW60" i="6"/>
  <c r="AW61" i="6"/>
  <c r="AW62" i="6"/>
  <c r="AW63" i="6"/>
  <c r="AW64" i="6"/>
  <c r="AW65" i="6"/>
  <c r="AW66" i="6"/>
  <c r="AW67" i="6"/>
  <c r="AW68" i="6"/>
  <c r="AW69" i="6"/>
  <c r="AW70" i="6"/>
  <c r="AW71" i="6"/>
  <c r="AW72" i="6"/>
  <c r="AW73" i="6"/>
  <c r="AW74" i="6"/>
  <c r="AW75" i="6"/>
  <c r="AW76" i="6"/>
  <c r="AW77" i="6"/>
  <c r="AW78" i="6"/>
  <c r="AW79" i="6"/>
  <c r="AW80" i="6"/>
  <c r="AW81" i="6"/>
  <c r="AW82" i="6"/>
  <c r="AW83" i="6"/>
  <c r="AW84" i="6"/>
  <c r="AW85" i="6"/>
  <c r="AW86" i="6"/>
  <c r="AW87" i="6"/>
  <c r="AW88" i="6"/>
  <c r="AW89" i="6"/>
  <c r="AW90" i="6"/>
  <c r="AV95" i="6"/>
  <c r="AV94" i="6"/>
  <c r="AV93" i="6"/>
  <c r="AV40" i="6"/>
  <c r="AV41" i="6"/>
  <c r="AV2" i="6"/>
  <c r="AV3" i="6"/>
  <c r="AV4" i="6"/>
  <c r="AV5" i="6"/>
  <c r="AV6" i="6"/>
  <c r="AV7" i="6"/>
  <c r="AV8" i="6"/>
  <c r="AV9" i="6"/>
  <c r="AV10" i="6"/>
  <c r="AV11" i="6"/>
  <c r="AV12" i="6"/>
  <c r="AV13" i="6"/>
  <c r="AV14" i="6"/>
  <c r="AV15" i="6"/>
  <c r="AV16" i="6"/>
  <c r="AV17" i="6"/>
  <c r="AV18" i="6"/>
  <c r="AV19" i="6"/>
  <c r="AV20" i="6"/>
  <c r="AV21" i="6"/>
  <c r="AV22" i="6"/>
  <c r="AV23" i="6"/>
  <c r="AV24" i="6"/>
  <c r="AV25" i="6"/>
  <c r="AV26" i="6"/>
  <c r="AV27" i="6"/>
  <c r="AV29" i="6"/>
  <c r="AV30" i="6"/>
  <c r="AV31" i="6"/>
  <c r="AV32" i="6"/>
  <c r="AV33" i="6"/>
  <c r="AV34" i="6"/>
  <c r="AV35" i="6"/>
  <c r="AV36" i="6"/>
  <c r="AV37" i="6"/>
  <c r="AV38" i="6"/>
  <c r="AV42" i="6"/>
  <c r="AV43" i="6"/>
  <c r="AV44" i="6"/>
  <c r="AV45" i="6"/>
  <c r="AV46" i="6"/>
  <c r="AV47" i="6"/>
  <c r="AV48" i="6"/>
  <c r="AV49" i="6"/>
  <c r="AV50" i="6"/>
  <c r="AV51" i="6"/>
  <c r="AV52" i="6"/>
  <c r="AV53" i="6"/>
  <c r="AV54" i="6"/>
  <c r="AV55" i="6"/>
  <c r="AV56" i="6"/>
  <c r="AV57" i="6"/>
  <c r="AV58" i="6"/>
  <c r="AV59" i="6"/>
  <c r="AV60" i="6"/>
  <c r="AV61" i="6"/>
  <c r="AV62" i="6"/>
  <c r="AV63" i="6"/>
  <c r="AV64" i="6"/>
  <c r="AV65" i="6"/>
  <c r="AV66" i="6"/>
  <c r="AV67" i="6"/>
  <c r="AV68" i="6"/>
  <c r="AV69" i="6"/>
  <c r="AV70" i="6"/>
  <c r="AV71" i="6"/>
  <c r="AV72" i="6"/>
  <c r="AV73" i="6"/>
  <c r="AV74" i="6"/>
  <c r="AV75" i="6"/>
  <c r="AV76" i="6"/>
  <c r="AV77" i="6"/>
  <c r="AV78" i="6"/>
  <c r="AV79" i="6"/>
  <c r="AV80" i="6"/>
  <c r="AV81" i="6"/>
  <c r="AV82" i="6"/>
  <c r="AV83" i="6"/>
  <c r="AV84" i="6"/>
  <c r="AV85" i="6"/>
  <c r="AV86" i="6"/>
  <c r="AV87" i="6"/>
  <c r="AV88" i="6"/>
  <c r="AV89" i="6"/>
  <c r="AV90" i="6"/>
  <c r="AU95" i="6"/>
  <c r="AU94" i="6"/>
  <c r="AU93" i="6"/>
  <c r="AU40" i="6"/>
  <c r="AU41" i="6"/>
  <c r="AU2" i="6"/>
  <c r="AU3" i="6"/>
  <c r="AU4" i="6"/>
  <c r="AU5" i="6"/>
  <c r="AU6" i="6"/>
  <c r="AU7" i="6"/>
  <c r="AU8" i="6"/>
  <c r="AU9" i="6"/>
  <c r="AU10" i="6"/>
  <c r="AU11" i="6"/>
  <c r="AU12" i="6"/>
  <c r="AU13" i="6"/>
  <c r="AU14" i="6"/>
  <c r="AU15" i="6"/>
  <c r="AU16" i="6"/>
  <c r="AU17" i="6"/>
  <c r="AU18" i="6"/>
  <c r="AU19" i="6"/>
  <c r="AU20" i="6"/>
  <c r="AU21" i="6"/>
  <c r="AU22" i="6"/>
  <c r="AU23" i="6"/>
  <c r="AU24" i="6"/>
  <c r="AU25" i="6"/>
  <c r="AU26" i="6"/>
  <c r="AU27" i="6"/>
  <c r="AU29" i="6"/>
  <c r="AU30" i="6"/>
  <c r="AU31" i="6"/>
  <c r="AU32" i="6"/>
  <c r="AU33" i="6"/>
  <c r="AU34" i="6"/>
  <c r="AU35" i="6"/>
  <c r="AU36" i="6"/>
  <c r="AU37" i="6"/>
  <c r="AU38" i="6"/>
  <c r="AU42" i="6"/>
  <c r="AU43" i="6"/>
  <c r="AU44" i="6"/>
  <c r="AU45" i="6"/>
  <c r="AU46" i="6"/>
  <c r="AU47" i="6"/>
  <c r="AU48" i="6"/>
  <c r="AU49" i="6"/>
  <c r="AU50" i="6"/>
  <c r="AU51" i="6"/>
  <c r="AU52" i="6"/>
  <c r="AU53" i="6"/>
  <c r="AU54" i="6"/>
  <c r="AU55" i="6"/>
  <c r="AU56" i="6"/>
  <c r="AU57" i="6"/>
  <c r="AU58" i="6"/>
  <c r="AU59" i="6"/>
  <c r="AU60" i="6"/>
  <c r="AU61" i="6"/>
  <c r="AU62" i="6"/>
  <c r="AU63" i="6"/>
  <c r="AU64" i="6"/>
  <c r="AU65" i="6"/>
  <c r="AU66" i="6"/>
  <c r="AU67" i="6"/>
  <c r="AU68" i="6"/>
  <c r="AU69" i="6"/>
  <c r="AU70" i="6"/>
  <c r="AU71" i="6"/>
  <c r="AU72" i="6"/>
  <c r="AU73" i="6"/>
  <c r="AU74" i="6"/>
  <c r="AU75" i="6"/>
  <c r="AU76" i="6"/>
  <c r="AU77" i="6"/>
  <c r="AU78" i="6"/>
  <c r="AU79" i="6"/>
  <c r="AU80" i="6"/>
  <c r="AU81" i="6"/>
  <c r="AU82" i="6"/>
  <c r="AU83" i="6"/>
  <c r="AU84" i="6"/>
  <c r="AU85" i="6"/>
  <c r="AU86" i="6"/>
  <c r="AU87" i="6"/>
  <c r="AU88" i="6"/>
  <c r="AU89" i="6"/>
  <c r="AU90" i="6"/>
  <c r="AT95" i="6"/>
  <c r="AT94" i="6"/>
  <c r="AT93" i="6"/>
  <c r="AT40" i="6"/>
  <c r="AT41" i="6"/>
  <c r="AT2" i="6"/>
  <c r="AT3" i="6"/>
  <c r="AT4" i="6"/>
  <c r="AT5" i="6"/>
  <c r="AT6" i="6"/>
  <c r="AT7" i="6"/>
  <c r="AT8" i="6"/>
  <c r="AT9" i="6"/>
  <c r="AT10" i="6"/>
  <c r="AT11" i="6"/>
  <c r="AT12" i="6"/>
  <c r="AT13" i="6"/>
  <c r="AT14" i="6"/>
  <c r="AT15" i="6"/>
  <c r="AT16" i="6"/>
  <c r="AT17" i="6"/>
  <c r="AT18" i="6"/>
  <c r="AT19" i="6"/>
  <c r="AT20" i="6"/>
  <c r="AT21" i="6"/>
  <c r="AT22" i="6"/>
  <c r="AT23" i="6"/>
  <c r="AT24" i="6"/>
  <c r="AT25" i="6"/>
  <c r="AT26" i="6"/>
  <c r="AT27" i="6"/>
  <c r="AT29" i="6"/>
  <c r="AT30" i="6"/>
  <c r="AT31" i="6"/>
  <c r="AT32" i="6"/>
  <c r="AT33" i="6"/>
  <c r="AT34" i="6"/>
  <c r="AT35" i="6"/>
  <c r="AT36" i="6"/>
  <c r="AT37" i="6"/>
  <c r="AT38" i="6"/>
  <c r="AT42" i="6"/>
  <c r="AT43" i="6"/>
  <c r="AT44" i="6"/>
  <c r="AT45" i="6"/>
  <c r="AT46" i="6"/>
  <c r="AT47" i="6"/>
  <c r="AT48" i="6"/>
  <c r="AT49" i="6"/>
  <c r="AT50" i="6"/>
  <c r="AT51" i="6"/>
  <c r="AT52" i="6"/>
  <c r="AT53" i="6"/>
  <c r="AT54" i="6"/>
  <c r="AT55" i="6"/>
  <c r="AT56" i="6"/>
  <c r="AT57" i="6"/>
  <c r="AT58" i="6"/>
  <c r="AT59" i="6"/>
  <c r="AT60" i="6"/>
  <c r="AT61" i="6"/>
  <c r="AT62" i="6"/>
  <c r="AT63" i="6"/>
  <c r="AT64" i="6"/>
  <c r="AT65" i="6"/>
  <c r="AT66" i="6"/>
  <c r="AT67" i="6"/>
  <c r="AT68" i="6"/>
  <c r="AT69" i="6"/>
  <c r="AT70" i="6"/>
  <c r="AT71" i="6"/>
  <c r="AT72" i="6"/>
  <c r="AT73" i="6"/>
  <c r="AT74" i="6"/>
  <c r="AT75" i="6"/>
  <c r="AT76" i="6"/>
  <c r="AT77" i="6"/>
  <c r="AT78" i="6"/>
  <c r="AT79" i="6"/>
  <c r="AT80" i="6"/>
  <c r="AT81" i="6"/>
  <c r="AT82" i="6"/>
  <c r="AT83" i="6"/>
  <c r="AT84" i="6"/>
  <c r="AT85" i="6"/>
  <c r="AT86" i="6"/>
  <c r="AT87" i="6"/>
  <c r="AT88" i="6"/>
  <c r="AT89" i="6"/>
  <c r="AT90" i="6"/>
  <c r="Y95" i="6"/>
  <c r="Y94" i="6"/>
  <c r="Y93" i="6"/>
  <c r="Y40" i="6"/>
  <c r="Y41" i="6"/>
  <c r="Y2" i="6"/>
  <c r="Y3" i="6"/>
  <c r="Y4" i="6"/>
  <c r="Y5" i="6"/>
  <c r="Y6" i="6"/>
  <c r="Y7" i="6"/>
  <c r="Y8" i="6"/>
  <c r="Y9" i="6"/>
  <c r="Y10" i="6"/>
  <c r="Y11" i="6"/>
  <c r="Y12" i="6"/>
  <c r="Y13" i="6"/>
  <c r="Y14" i="6"/>
  <c r="Y15" i="6"/>
  <c r="Y16" i="6"/>
  <c r="Y17" i="6"/>
  <c r="Y18" i="6"/>
  <c r="Y19" i="6"/>
  <c r="Y20" i="6"/>
  <c r="Y21" i="6"/>
  <c r="Y22" i="6"/>
  <c r="Y23" i="6"/>
  <c r="Y24" i="6"/>
  <c r="Y25" i="6"/>
  <c r="Y26" i="6"/>
  <c r="Y27" i="6"/>
  <c r="Y29" i="6"/>
  <c r="Y30" i="6"/>
  <c r="Y31" i="6"/>
  <c r="Y32" i="6"/>
  <c r="Y33" i="6"/>
  <c r="Y34" i="6"/>
  <c r="Y35" i="6"/>
  <c r="Y36" i="6"/>
  <c r="Y37" i="6"/>
  <c r="Y38" i="6"/>
  <c r="Y42" i="6"/>
  <c r="Y43" i="6"/>
  <c r="Y44" i="6"/>
  <c r="Y45" i="6"/>
  <c r="Y46" i="6"/>
  <c r="Y47" i="6"/>
  <c r="Y48" i="6"/>
  <c r="Y49" i="6"/>
  <c r="Y50" i="6"/>
  <c r="Y51" i="6"/>
  <c r="Y52" i="6"/>
  <c r="Y53" i="6"/>
  <c r="Y54" i="6"/>
  <c r="Y55" i="6"/>
  <c r="Y56" i="6"/>
  <c r="Y57" i="6"/>
  <c r="Y58" i="6"/>
  <c r="Y59" i="6"/>
  <c r="Y60" i="6"/>
  <c r="Y61" i="6"/>
  <c r="Y62" i="6"/>
  <c r="Y63" i="6"/>
  <c r="Y64" i="6"/>
  <c r="Y65" i="6"/>
  <c r="Y66" i="6"/>
  <c r="Y67" i="6"/>
  <c r="Y68" i="6"/>
  <c r="Y69" i="6"/>
  <c r="Y70" i="6"/>
  <c r="Y71" i="6"/>
  <c r="Y72" i="6"/>
  <c r="Y73" i="6"/>
  <c r="Y74" i="6"/>
  <c r="Y75" i="6"/>
  <c r="Y76" i="6"/>
  <c r="Y77" i="6"/>
  <c r="Y78" i="6"/>
  <c r="Y79" i="6"/>
  <c r="Y80" i="6"/>
  <c r="Y81" i="6"/>
  <c r="Y82" i="6"/>
  <c r="Y83" i="6"/>
  <c r="Y84" i="6"/>
  <c r="Y85" i="6"/>
  <c r="Y86" i="6"/>
  <c r="Y87" i="6"/>
  <c r="Y88" i="6"/>
  <c r="Y89" i="6"/>
  <c r="Y90" i="6"/>
  <c r="X95" i="6"/>
  <c r="X94" i="6"/>
  <c r="X93" i="6"/>
  <c r="X40" i="6"/>
  <c r="X41" i="6"/>
  <c r="X2" i="6"/>
  <c r="X3" i="6"/>
  <c r="X4" i="6"/>
  <c r="X5" i="6"/>
  <c r="X6" i="6"/>
  <c r="X7" i="6"/>
  <c r="X8" i="6"/>
  <c r="X9" i="6"/>
  <c r="X10" i="6"/>
  <c r="X11" i="6"/>
  <c r="X12" i="6"/>
  <c r="X13" i="6"/>
  <c r="X14" i="6"/>
  <c r="X15" i="6"/>
  <c r="X16" i="6"/>
  <c r="X17" i="6"/>
  <c r="X18" i="6"/>
  <c r="X19" i="6"/>
  <c r="X20" i="6"/>
  <c r="X21" i="6"/>
  <c r="X22" i="6"/>
  <c r="X23" i="6"/>
  <c r="X24" i="6"/>
  <c r="X25" i="6"/>
  <c r="X26" i="6"/>
  <c r="X27" i="6"/>
  <c r="X29" i="6"/>
  <c r="X30" i="6"/>
  <c r="X31" i="6"/>
  <c r="X32" i="6"/>
  <c r="X33" i="6"/>
  <c r="X34" i="6"/>
  <c r="X35" i="6"/>
  <c r="X36" i="6"/>
  <c r="X37" i="6"/>
  <c r="X38"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W95" i="6"/>
  <c r="W94" i="6"/>
  <c r="W93" i="6"/>
  <c r="W40" i="6"/>
  <c r="W41" i="6"/>
  <c r="W2" i="6"/>
  <c r="W3" i="6"/>
  <c r="W4" i="6"/>
  <c r="W5" i="6"/>
  <c r="W6" i="6"/>
  <c r="W7" i="6"/>
  <c r="W8" i="6"/>
  <c r="W9" i="6"/>
  <c r="W10" i="6"/>
  <c r="W11" i="6"/>
  <c r="W12" i="6"/>
  <c r="W13" i="6"/>
  <c r="W14" i="6"/>
  <c r="W15" i="6"/>
  <c r="W16" i="6"/>
  <c r="W17" i="6"/>
  <c r="W18" i="6"/>
  <c r="W19" i="6"/>
  <c r="W20" i="6"/>
  <c r="W21" i="6"/>
  <c r="W22" i="6"/>
  <c r="W23" i="6"/>
  <c r="W24" i="6"/>
  <c r="W25" i="6"/>
  <c r="W26" i="6"/>
  <c r="W27" i="6"/>
  <c r="W29" i="6"/>
  <c r="W30" i="6"/>
  <c r="W31" i="6"/>
  <c r="W32" i="6"/>
  <c r="W33" i="6"/>
  <c r="W34" i="6"/>
  <c r="W35" i="6"/>
  <c r="W36" i="6"/>
  <c r="W37" i="6"/>
  <c r="W38"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V95" i="6"/>
  <c r="V94" i="6"/>
  <c r="V93" i="6"/>
  <c r="V40" i="6"/>
  <c r="V41" i="6"/>
  <c r="V2" i="6"/>
  <c r="V3" i="6"/>
  <c r="V4" i="6"/>
  <c r="V5" i="6"/>
  <c r="V6" i="6"/>
  <c r="V7" i="6"/>
  <c r="V8" i="6"/>
  <c r="V9" i="6"/>
  <c r="V10" i="6"/>
  <c r="V11" i="6"/>
  <c r="V12" i="6"/>
  <c r="V13" i="6"/>
  <c r="V14" i="6"/>
  <c r="V15" i="6"/>
  <c r="V16" i="6"/>
  <c r="V17" i="6"/>
  <c r="V18" i="6"/>
  <c r="V19" i="6"/>
  <c r="V20" i="6"/>
  <c r="V21" i="6"/>
  <c r="V22" i="6"/>
  <c r="V23" i="6"/>
  <c r="V24" i="6"/>
  <c r="V25" i="6"/>
  <c r="V26" i="6"/>
  <c r="V27" i="6"/>
  <c r="V29" i="6"/>
  <c r="V30" i="6"/>
  <c r="V31" i="6"/>
  <c r="V32" i="6"/>
  <c r="V33" i="6"/>
  <c r="V34" i="6"/>
  <c r="V35" i="6"/>
  <c r="V36" i="6"/>
  <c r="V37" i="6"/>
  <c r="V38" i="6"/>
  <c r="V42" i="6"/>
  <c r="V43" i="6"/>
  <c r="V44" i="6"/>
  <c r="V45" i="6"/>
  <c r="V46" i="6"/>
  <c r="V47" i="6"/>
  <c r="V48" i="6"/>
  <c r="V49" i="6"/>
  <c r="V50" i="6"/>
  <c r="V51" i="6"/>
  <c r="V52" i="6"/>
  <c r="V53" i="6"/>
  <c r="V54" i="6"/>
  <c r="V55" i="6"/>
  <c r="V56" i="6"/>
  <c r="V57" i="6"/>
  <c r="V58" i="6"/>
  <c r="V59" i="6"/>
  <c r="V60" i="6"/>
  <c r="V61" i="6"/>
  <c r="V62" i="6"/>
  <c r="V63" i="6"/>
  <c r="V64" i="6"/>
  <c r="V65" i="6"/>
  <c r="V66" i="6"/>
  <c r="V67" i="6"/>
  <c r="V68" i="6"/>
  <c r="V69" i="6"/>
  <c r="V70" i="6"/>
  <c r="V71" i="6"/>
  <c r="V72" i="6"/>
  <c r="V73" i="6"/>
  <c r="V74" i="6"/>
  <c r="V75" i="6"/>
  <c r="V76" i="6"/>
  <c r="V77" i="6"/>
  <c r="V78" i="6"/>
  <c r="V79" i="6"/>
  <c r="V80" i="6"/>
  <c r="V81" i="6"/>
  <c r="V82" i="6"/>
  <c r="V83" i="6"/>
  <c r="V84" i="6"/>
  <c r="V85" i="6"/>
  <c r="V86" i="6"/>
  <c r="V87" i="6"/>
  <c r="V88" i="6"/>
  <c r="V89" i="6"/>
  <c r="V90" i="6"/>
  <c r="U95" i="6"/>
  <c r="U94" i="6"/>
  <c r="U93" i="6"/>
  <c r="U40" i="6"/>
  <c r="U41" i="6"/>
  <c r="U2" i="6"/>
  <c r="U3" i="6"/>
  <c r="U4" i="6"/>
  <c r="U5" i="6"/>
  <c r="U6" i="6"/>
  <c r="U7" i="6"/>
  <c r="U8" i="6"/>
  <c r="U9" i="6"/>
  <c r="U10" i="6"/>
  <c r="U11" i="6"/>
  <c r="U12" i="6"/>
  <c r="U13" i="6"/>
  <c r="U14" i="6"/>
  <c r="U15" i="6"/>
  <c r="U16" i="6"/>
  <c r="U17" i="6"/>
  <c r="U18" i="6"/>
  <c r="U19" i="6"/>
  <c r="U20" i="6"/>
  <c r="U21" i="6"/>
  <c r="U22" i="6"/>
  <c r="U23" i="6"/>
  <c r="U24" i="6"/>
  <c r="U25" i="6"/>
  <c r="U26" i="6"/>
  <c r="U27" i="6"/>
  <c r="U29" i="6"/>
  <c r="U30" i="6"/>
  <c r="U31" i="6"/>
  <c r="U32" i="6"/>
  <c r="U33" i="6"/>
  <c r="U34" i="6"/>
  <c r="U35" i="6"/>
  <c r="U36" i="6"/>
  <c r="U37" i="6"/>
  <c r="U38" i="6"/>
  <c r="U42" i="6"/>
  <c r="U43" i="6"/>
  <c r="U44" i="6"/>
  <c r="U45" i="6"/>
  <c r="U46" i="6"/>
  <c r="U47" i="6"/>
  <c r="U48" i="6"/>
  <c r="U49" i="6"/>
  <c r="U50" i="6"/>
  <c r="U51" i="6"/>
  <c r="U52" i="6"/>
  <c r="U53" i="6"/>
  <c r="U54" i="6"/>
  <c r="U55" i="6"/>
  <c r="U56" i="6"/>
  <c r="U57" i="6"/>
  <c r="U58" i="6"/>
  <c r="U59" i="6"/>
  <c r="U60" i="6"/>
  <c r="U61" i="6"/>
  <c r="U62" i="6"/>
  <c r="U63" i="6"/>
  <c r="U64" i="6"/>
  <c r="U65" i="6"/>
  <c r="U66" i="6"/>
  <c r="U67" i="6"/>
  <c r="U68" i="6"/>
  <c r="U69" i="6"/>
  <c r="U70" i="6"/>
  <c r="U71" i="6"/>
  <c r="U72" i="6"/>
  <c r="U73" i="6"/>
  <c r="U74" i="6"/>
  <c r="U75" i="6"/>
  <c r="U76" i="6"/>
  <c r="U77" i="6"/>
  <c r="U78" i="6"/>
  <c r="U79" i="6"/>
  <c r="U80" i="6"/>
  <c r="U81" i="6"/>
  <c r="U82" i="6"/>
  <c r="U83" i="6"/>
  <c r="U84" i="6"/>
  <c r="U85" i="6"/>
  <c r="U86" i="6"/>
  <c r="U87" i="6"/>
  <c r="U88" i="6"/>
  <c r="U89" i="6"/>
  <c r="U90" i="6"/>
  <c r="T95" i="6"/>
  <c r="T94" i="6"/>
  <c r="T93" i="6"/>
  <c r="T40" i="6"/>
  <c r="T41" i="6"/>
  <c r="T2" i="6"/>
  <c r="T3" i="6"/>
  <c r="T4" i="6"/>
  <c r="T5" i="6"/>
  <c r="T6" i="6"/>
  <c r="T7" i="6"/>
  <c r="T8" i="6"/>
  <c r="T9" i="6"/>
  <c r="T10" i="6"/>
  <c r="T11" i="6"/>
  <c r="T12" i="6"/>
  <c r="T13" i="6"/>
  <c r="T14" i="6"/>
  <c r="T15" i="6"/>
  <c r="T16" i="6"/>
  <c r="T17" i="6"/>
  <c r="T18" i="6"/>
  <c r="T19" i="6"/>
  <c r="T20" i="6"/>
  <c r="T21" i="6"/>
  <c r="T22" i="6"/>
  <c r="T23" i="6"/>
  <c r="T24" i="6"/>
  <c r="T25" i="6"/>
  <c r="T26" i="6"/>
  <c r="T27" i="6"/>
  <c r="T29" i="6"/>
  <c r="T30" i="6"/>
  <c r="T31" i="6"/>
  <c r="T32" i="6"/>
  <c r="T33" i="6"/>
  <c r="T34" i="6"/>
  <c r="T35" i="6"/>
  <c r="T36" i="6"/>
  <c r="T37" i="6"/>
  <c r="T38"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S95" i="6"/>
  <c r="S94" i="6"/>
  <c r="S93" i="6"/>
  <c r="S40" i="6"/>
  <c r="S41" i="6"/>
  <c r="S2" i="6"/>
  <c r="S3" i="6"/>
  <c r="S4" i="6"/>
  <c r="S5" i="6"/>
  <c r="S6" i="6"/>
  <c r="S7" i="6"/>
  <c r="S8" i="6"/>
  <c r="S9" i="6"/>
  <c r="S10" i="6"/>
  <c r="S11" i="6"/>
  <c r="S12" i="6"/>
  <c r="S13" i="6"/>
  <c r="S14" i="6"/>
  <c r="S15" i="6"/>
  <c r="S16" i="6"/>
  <c r="S17" i="6"/>
  <c r="S18" i="6"/>
  <c r="S19" i="6"/>
  <c r="S20" i="6"/>
  <c r="S21" i="6"/>
  <c r="S22" i="6"/>
  <c r="S23" i="6"/>
  <c r="S24" i="6"/>
  <c r="S25" i="6"/>
  <c r="S26" i="6"/>
  <c r="S27" i="6"/>
  <c r="S29" i="6"/>
  <c r="S30" i="6"/>
  <c r="S31" i="6"/>
  <c r="S32" i="6"/>
  <c r="S33" i="6"/>
  <c r="S34" i="6"/>
  <c r="S35" i="6"/>
  <c r="S36" i="6"/>
  <c r="S37" i="6"/>
  <c r="S38"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R95" i="6"/>
  <c r="R94" i="6"/>
  <c r="R93" i="6"/>
  <c r="R40" i="6"/>
  <c r="R41" i="6"/>
  <c r="R2" i="6"/>
  <c r="R3" i="6"/>
  <c r="R4" i="6"/>
  <c r="R5" i="6"/>
  <c r="R6" i="6"/>
  <c r="R7" i="6"/>
  <c r="R8" i="6"/>
  <c r="R9" i="6"/>
  <c r="R10" i="6"/>
  <c r="R11" i="6"/>
  <c r="R12" i="6"/>
  <c r="R13" i="6"/>
  <c r="R14" i="6"/>
  <c r="R15" i="6"/>
  <c r="R16" i="6"/>
  <c r="R17" i="6"/>
  <c r="R18" i="6"/>
  <c r="R19" i="6"/>
  <c r="R20" i="6"/>
  <c r="R21" i="6"/>
  <c r="R22" i="6"/>
  <c r="R23" i="6"/>
  <c r="R24" i="6"/>
  <c r="R25" i="6"/>
  <c r="R26" i="6"/>
  <c r="R27" i="6"/>
  <c r="R29" i="6"/>
  <c r="R30" i="6"/>
  <c r="R31" i="6"/>
  <c r="R32" i="6"/>
  <c r="R33" i="6"/>
  <c r="R34" i="6"/>
  <c r="R35" i="6"/>
  <c r="R36" i="6"/>
  <c r="R37" i="6"/>
  <c r="R38"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Q95" i="6"/>
  <c r="Q94" i="6"/>
  <c r="Q93" i="6"/>
  <c r="Q40" i="6"/>
  <c r="Q41" i="6"/>
  <c r="Q2" i="6"/>
  <c r="Q3" i="6"/>
  <c r="Q4" i="6"/>
  <c r="Q5" i="6"/>
  <c r="Q6" i="6"/>
  <c r="Q7" i="6"/>
  <c r="Q8" i="6"/>
  <c r="Q9" i="6"/>
  <c r="Q10" i="6"/>
  <c r="Q11" i="6"/>
  <c r="Q12" i="6"/>
  <c r="Q13" i="6"/>
  <c r="Q14" i="6"/>
  <c r="Q15" i="6"/>
  <c r="Q16" i="6"/>
  <c r="Q17" i="6"/>
  <c r="Q18" i="6"/>
  <c r="Q19" i="6"/>
  <c r="Q20" i="6"/>
  <c r="Q21" i="6"/>
  <c r="Q22" i="6"/>
  <c r="Q23" i="6"/>
  <c r="Q24" i="6"/>
  <c r="Q25" i="6"/>
  <c r="Q26" i="6"/>
  <c r="Q27" i="6"/>
  <c r="Q29" i="6"/>
  <c r="Q30" i="6"/>
  <c r="Q31" i="6"/>
  <c r="Q32" i="6"/>
  <c r="Q33" i="6"/>
  <c r="Q34" i="6"/>
  <c r="Q35" i="6"/>
  <c r="Q36" i="6"/>
  <c r="Q37" i="6"/>
  <c r="Q38"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DE95" i="5"/>
  <c r="DE94" i="5"/>
  <c r="DE93" i="5"/>
  <c r="DE40" i="5"/>
  <c r="DE41" i="5"/>
  <c r="DE2" i="5"/>
  <c r="DE3" i="5"/>
  <c r="DE4" i="5"/>
  <c r="DE5" i="5"/>
  <c r="DE6" i="5"/>
  <c r="DE7" i="5"/>
  <c r="DE8" i="5"/>
  <c r="DE9" i="5"/>
  <c r="DE10" i="5"/>
  <c r="DE11" i="5"/>
  <c r="DE12" i="5"/>
  <c r="DE13" i="5"/>
  <c r="DE14" i="5"/>
  <c r="DE15" i="5"/>
  <c r="DE16" i="5"/>
  <c r="DE17" i="5"/>
  <c r="DE18" i="5"/>
  <c r="DE19" i="5"/>
  <c r="DE20" i="5"/>
  <c r="DE21" i="5"/>
  <c r="DE22" i="5"/>
  <c r="DE23" i="5"/>
  <c r="DE24" i="5"/>
  <c r="DE25" i="5"/>
  <c r="DE26" i="5"/>
  <c r="DE27" i="5"/>
  <c r="DE29" i="5"/>
  <c r="DE30" i="5"/>
  <c r="DE31" i="5"/>
  <c r="DE32" i="5"/>
  <c r="DE33" i="5"/>
  <c r="DE34" i="5"/>
  <c r="DE35" i="5"/>
  <c r="DE36" i="5"/>
  <c r="DE37" i="5"/>
  <c r="DE38" i="5"/>
  <c r="DE42" i="5"/>
  <c r="DE43" i="5"/>
  <c r="DE44" i="5"/>
  <c r="DE45" i="5"/>
  <c r="DE46" i="5"/>
  <c r="DE47" i="5"/>
  <c r="DE48" i="5"/>
  <c r="DE49" i="5"/>
  <c r="DE50" i="5"/>
  <c r="DE51" i="5"/>
  <c r="DE52" i="5"/>
  <c r="DE53" i="5"/>
  <c r="DE54" i="5"/>
  <c r="DE55" i="5"/>
  <c r="DE56" i="5"/>
  <c r="DE57" i="5"/>
  <c r="DE58" i="5"/>
  <c r="DE59" i="5"/>
  <c r="DE60" i="5"/>
  <c r="DE61" i="5"/>
  <c r="DE62" i="5"/>
  <c r="DE63" i="5"/>
  <c r="DE64" i="5"/>
  <c r="DE65" i="5"/>
  <c r="DE66" i="5"/>
  <c r="DE67" i="5"/>
  <c r="DE68" i="5"/>
  <c r="DE69" i="5"/>
  <c r="DE70" i="5"/>
  <c r="DE71" i="5"/>
  <c r="DE72" i="5"/>
  <c r="DE73" i="5"/>
  <c r="DE74" i="5"/>
  <c r="DE75" i="5"/>
  <c r="DE76" i="5"/>
  <c r="DE77" i="5"/>
  <c r="DE78" i="5"/>
  <c r="DE79" i="5"/>
  <c r="DE80" i="5"/>
  <c r="DE81" i="5"/>
  <c r="DE82" i="5"/>
  <c r="DE83" i="5"/>
  <c r="DE84" i="5"/>
  <c r="DE85" i="5"/>
  <c r="DE86" i="5"/>
  <c r="DE87" i="5"/>
  <c r="DE88" i="5"/>
  <c r="DE89" i="5"/>
  <c r="DE90" i="5"/>
  <c r="DB95" i="5"/>
  <c r="DB94" i="5"/>
  <c r="DB93" i="5"/>
  <c r="DB40" i="5"/>
  <c r="DB41" i="5"/>
  <c r="DB2" i="5"/>
  <c r="DB3" i="5"/>
  <c r="DB4" i="5"/>
  <c r="DB5" i="5"/>
  <c r="DB6" i="5"/>
  <c r="DB7" i="5"/>
  <c r="DB8" i="5"/>
  <c r="DB9" i="5"/>
  <c r="DB10" i="5"/>
  <c r="DB11" i="5"/>
  <c r="DB12" i="5"/>
  <c r="DB13" i="5"/>
  <c r="DB14" i="5"/>
  <c r="DB15" i="5"/>
  <c r="DB16" i="5"/>
  <c r="DB17" i="5"/>
  <c r="DB18" i="5"/>
  <c r="DB19" i="5"/>
  <c r="DB20" i="5"/>
  <c r="DB21" i="5"/>
  <c r="DB22" i="5"/>
  <c r="DB23" i="5"/>
  <c r="DB24" i="5"/>
  <c r="DB25" i="5"/>
  <c r="DB26" i="5"/>
  <c r="DB27" i="5"/>
  <c r="DB29" i="5"/>
  <c r="DB30" i="5"/>
  <c r="DB31" i="5"/>
  <c r="DB32" i="5"/>
  <c r="DB33" i="5"/>
  <c r="DB34" i="5"/>
  <c r="DB35" i="5"/>
  <c r="DB36" i="5"/>
  <c r="DB37" i="5"/>
  <c r="DB38" i="5"/>
  <c r="DB42" i="5"/>
  <c r="DB43" i="5"/>
  <c r="DB44" i="5"/>
  <c r="DB45" i="5"/>
  <c r="DB46" i="5"/>
  <c r="DB47" i="5"/>
  <c r="DB48" i="5"/>
  <c r="DB49" i="5"/>
  <c r="DB50" i="5"/>
  <c r="DB51" i="5"/>
  <c r="DB52" i="5"/>
  <c r="DB53" i="5"/>
  <c r="DB54" i="5"/>
  <c r="DB55" i="5"/>
  <c r="DB56" i="5"/>
  <c r="DB57" i="5"/>
  <c r="DB58" i="5"/>
  <c r="DB59" i="5"/>
  <c r="DB60" i="5"/>
  <c r="DB61" i="5"/>
  <c r="DB62" i="5"/>
  <c r="DB63" i="5"/>
  <c r="DB64" i="5"/>
  <c r="DB65" i="5"/>
  <c r="DB66" i="5"/>
  <c r="DB67" i="5"/>
  <c r="DB68" i="5"/>
  <c r="DB69" i="5"/>
  <c r="DB70" i="5"/>
  <c r="DB71" i="5"/>
  <c r="DB72" i="5"/>
  <c r="DB73" i="5"/>
  <c r="DB74" i="5"/>
  <c r="DB75" i="5"/>
  <c r="DB76" i="5"/>
  <c r="DB77" i="5"/>
  <c r="DB78" i="5"/>
  <c r="DB79" i="5"/>
  <c r="DB80" i="5"/>
  <c r="DB81" i="5"/>
  <c r="DB82" i="5"/>
  <c r="DB83" i="5"/>
  <c r="DB84" i="5"/>
  <c r="DB85" i="5"/>
  <c r="DB86" i="5"/>
  <c r="DB87" i="5"/>
  <c r="DB88" i="5"/>
  <c r="DB89" i="5"/>
  <c r="DB90" i="5"/>
  <c r="CY95" i="5"/>
  <c r="CY94" i="5"/>
  <c r="CY93" i="5"/>
  <c r="CY40" i="5"/>
  <c r="CY41" i="5"/>
  <c r="CY2" i="5"/>
  <c r="CY3" i="5"/>
  <c r="CY4" i="5"/>
  <c r="CY5" i="5"/>
  <c r="CY6" i="5"/>
  <c r="CY7" i="5"/>
  <c r="CY8" i="5"/>
  <c r="CY9" i="5"/>
  <c r="CY10" i="5"/>
  <c r="CY11" i="5"/>
  <c r="CY12" i="5"/>
  <c r="CY13" i="5"/>
  <c r="CY14" i="5"/>
  <c r="CY15" i="5"/>
  <c r="CY16" i="5"/>
  <c r="CY17" i="5"/>
  <c r="CY18" i="5"/>
  <c r="CY19" i="5"/>
  <c r="CY20" i="5"/>
  <c r="CY21" i="5"/>
  <c r="CY22" i="5"/>
  <c r="CY23" i="5"/>
  <c r="CY24" i="5"/>
  <c r="CY25" i="5"/>
  <c r="CY26" i="5"/>
  <c r="CY27" i="5"/>
  <c r="CY29" i="5"/>
  <c r="CY30" i="5"/>
  <c r="CY31" i="5"/>
  <c r="CY32" i="5"/>
  <c r="CY33" i="5"/>
  <c r="CY34" i="5"/>
  <c r="CY35" i="5"/>
  <c r="CY36" i="5"/>
  <c r="CY37" i="5"/>
  <c r="CY38" i="5"/>
  <c r="CY42" i="5"/>
  <c r="CY43" i="5"/>
  <c r="CY44" i="5"/>
  <c r="CY45" i="5"/>
  <c r="CY46" i="5"/>
  <c r="CY47" i="5"/>
  <c r="CY48" i="5"/>
  <c r="CY49" i="5"/>
  <c r="CY50" i="5"/>
  <c r="CY51" i="5"/>
  <c r="CY52" i="5"/>
  <c r="CY53" i="5"/>
  <c r="CY54" i="5"/>
  <c r="CY55" i="5"/>
  <c r="CY56" i="5"/>
  <c r="CY57" i="5"/>
  <c r="CY58" i="5"/>
  <c r="CY59" i="5"/>
  <c r="CY60" i="5"/>
  <c r="CY61" i="5"/>
  <c r="CY62" i="5"/>
  <c r="CY63" i="5"/>
  <c r="CY64" i="5"/>
  <c r="CY65" i="5"/>
  <c r="CY66" i="5"/>
  <c r="CY67" i="5"/>
  <c r="CY68" i="5"/>
  <c r="CY69" i="5"/>
  <c r="CY70" i="5"/>
  <c r="CY71" i="5"/>
  <c r="CY72" i="5"/>
  <c r="CY73" i="5"/>
  <c r="CY74" i="5"/>
  <c r="CY75" i="5"/>
  <c r="CY76" i="5"/>
  <c r="CY77" i="5"/>
  <c r="CY78" i="5"/>
  <c r="CY79" i="5"/>
  <c r="CY80" i="5"/>
  <c r="CY81" i="5"/>
  <c r="CY82" i="5"/>
  <c r="CY83" i="5"/>
  <c r="CY84" i="5"/>
  <c r="CY85" i="5"/>
  <c r="CY86" i="5"/>
  <c r="CY87" i="5"/>
  <c r="CY88" i="5"/>
  <c r="CY89" i="5"/>
  <c r="CY90" i="5"/>
  <c r="CR95" i="5"/>
  <c r="CR94" i="5"/>
  <c r="CR93" i="5"/>
  <c r="CR40" i="5"/>
  <c r="CR41" i="5"/>
  <c r="CR5" i="5"/>
  <c r="CR6" i="5"/>
  <c r="CR7" i="5"/>
  <c r="CR8" i="5"/>
  <c r="CR9" i="5"/>
  <c r="CR10" i="5"/>
  <c r="CR11" i="5"/>
  <c r="CR12" i="5"/>
  <c r="CR30" i="5"/>
  <c r="CR31" i="5"/>
  <c r="CR32" i="5"/>
  <c r="CR33" i="5"/>
  <c r="CR34" i="5"/>
  <c r="CR35" i="5"/>
  <c r="CR36" i="5"/>
  <c r="CR37" i="5"/>
  <c r="CR42" i="5"/>
  <c r="CR43" i="5"/>
  <c r="CR44" i="5"/>
  <c r="CR45" i="5"/>
  <c r="CR46" i="5"/>
  <c r="CR47" i="5"/>
  <c r="CR48" i="5"/>
  <c r="CR49" i="5"/>
  <c r="CR50" i="5"/>
  <c r="CR51" i="5"/>
  <c r="CR52" i="5"/>
  <c r="CR53" i="5"/>
  <c r="CR54" i="5"/>
  <c r="CR55" i="5"/>
  <c r="CR56" i="5"/>
  <c r="CR57" i="5"/>
  <c r="CR58" i="5"/>
  <c r="CR59" i="5"/>
  <c r="CR60" i="5"/>
  <c r="CR61" i="5"/>
  <c r="CR62" i="5"/>
  <c r="CR63" i="5"/>
  <c r="CR64" i="5"/>
  <c r="CR65" i="5"/>
  <c r="CR66" i="5"/>
  <c r="CR67" i="5"/>
  <c r="CR68" i="5"/>
  <c r="CR69" i="5"/>
  <c r="CR70" i="5"/>
  <c r="CR71" i="5"/>
  <c r="CR72" i="5"/>
  <c r="CR73" i="5"/>
  <c r="CR74" i="5"/>
  <c r="CR75" i="5"/>
  <c r="CR76" i="5"/>
  <c r="CR77" i="5"/>
  <c r="CR78" i="5"/>
  <c r="CR79" i="5"/>
  <c r="CR80" i="5"/>
  <c r="CR81" i="5"/>
  <c r="CR82" i="5"/>
  <c r="CR83" i="5"/>
  <c r="CR84" i="5"/>
  <c r="CR85" i="5"/>
  <c r="CR86" i="5"/>
  <c r="CR87" i="5"/>
  <c r="CR88" i="5"/>
  <c r="CR89" i="5"/>
  <c r="CR90" i="5"/>
  <c r="CO95" i="5"/>
  <c r="CO94" i="5"/>
  <c r="CL95" i="5"/>
  <c r="CL94" i="5"/>
  <c r="CL93" i="5"/>
  <c r="CL40" i="5"/>
  <c r="CL41" i="5"/>
  <c r="CL2" i="5"/>
  <c r="CL3" i="5"/>
  <c r="CL4" i="5"/>
  <c r="CL5" i="5"/>
  <c r="CL6" i="5"/>
  <c r="CL7" i="5"/>
  <c r="CL8" i="5"/>
  <c r="CL9" i="5"/>
  <c r="CL10" i="5"/>
  <c r="CL11" i="5"/>
  <c r="CL12" i="5"/>
  <c r="CL13" i="5"/>
  <c r="CL14" i="5"/>
  <c r="CL15" i="5"/>
  <c r="CL16" i="5"/>
  <c r="CL17" i="5"/>
  <c r="CL18" i="5"/>
  <c r="CL19" i="5"/>
  <c r="CL20" i="5"/>
  <c r="CL21" i="5"/>
  <c r="CL22" i="5"/>
  <c r="CL23" i="5"/>
  <c r="CL24" i="5"/>
  <c r="CL25" i="5"/>
  <c r="CL26" i="5"/>
  <c r="CL27" i="5"/>
  <c r="CL29" i="5"/>
  <c r="CL30" i="5"/>
  <c r="CL31" i="5"/>
  <c r="CL32" i="5"/>
  <c r="CL33" i="5"/>
  <c r="CL34" i="5"/>
  <c r="CL35" i="5"/>
  <c r="CL36" i="5"/>
  <c r="CL37" i="5"/>
  <c r="CL38" i="5"/>
  <c r="CL42" i="5"/>
  <c r="CL43" i="5"/>
  <c r="CL44" i="5"/>
  <c r="CL45" i="5"/>
  <c r="CL46" i="5"/>
  <c r="CL47" i="5"/>
  <c r="CL48" i="5"/>
  <c r="CL49" i="5"/>
  <c r="CL50" i="5"/>
  <c r="CL51" i="5"/>
  <c r="CL52" i="5"/>
  <c r="CL53" i="5"/>
  <c r="CL54" i="5"/>
  <c r="CL55" i="5"/>
  <c r="CL56" i="5"/>
  <c r="CL57" i="5"/>
  <c r="CL58" i="5"/>
  <c r="CL59" i="5"/>
  <c r="CL60" i="5"/>
  <c r="CL61" i="5"/>
  <c r="CL62" i="5"/>
  <c r="CL63" i="5"/>
  <c r="CL64" i="5"/>
  <c r="CL65" i="5"/>
  <c r="CL66" i="5"/>
  <c r="CL67" i="5"/>
  <c r="CL68" i="5"/>
  <c r="CL69" i="5"/>
  <c r="CL70" i="5"/>
  <c r="CL71" i="5"/>
  <c r="CL72" i="5"/>
  <c r="CL73" i="5"/>
  <c r="CL74" i="5"/>
  <c r="CL75" i="5"/>
  <c r="CL76" i="5"/>
  <c r="CL77" i="5"/>
  <c r="CL78" i="5"/>
  <c r="CL79" i="5"/>
  <c r="CL80" i="5"/>
  <c r="CL81" i="5"/>
  <c r="CL82" i="5"/>
  <c r="CL83" i="5"/>
  <c r="CL84" i="5"/>
  <c r="CL85" i="5"/>
  <c r="CL86" i="5"/>
  <c r="CL87" i="5"/>
  <c r="CL88" i="5"/>
  <c r="CL89" i="5"/>
  <c r="CL90" i="5"/>
  <c r="CI40" i="5"/>
  <c r="CI41" i="5"/>
  <c r="CI42" i="5"/>
  <c r="CI43" i="5"/>
  <c r="CI44" i="5"/>
  <c r="CI45" i="5"/>
  <c r="CI46" i="5"/>
  <c r="CI47" i="5"/>
  <c r="CI48" i="5"/>
  <c r="CI49" i="5"/>
  <c r="CI50" i="5"/>
  <c r="CI51" i="5"/>
  <c r="CI52" i="5"/>
  <c r="CI53" i="5"/>
  <c r="CI54" i="5"/>
  <c r="CI55" i="5"/>
  <c r="CI56" i="5"/>
  <c r="CI57" i="5"/>
  <c r="CI58" i="5"/>
  <c r="CI59" i="5"/>
  <c r="CI60" i="5"/>
  <c r="CI61" i="5"/>
  <c r="CI62" i="5"/>
  <c r="CI63" i="5"/>
  <c r="CI64" i="5"/>
  <c r="CI65" i="5"/>
  <c r="CI66" i="5"/>
  <c r="CI67" i="5"/>
  <c r="CI68" i="5"/>
  <c r="CI69" i="5"/>
  <c r="CI70" i="5"/>
  <c r="CI71" i="5"/>
  <c r="CI72" i="5"/>
  <c r="CI73" i="5"/>
  <c r="CI74" i="5"/>
  <c r="CI75" i="5"/>
  <c r="CI76" i="5"/>
  <c r="CI77" i="5"/>
  <c r="CI78" i="5"/>
  <c r="CI79" i="5"/>
  <c r="CI80" i="5"/>
  <c r="CI81" i="5"/>
  <c r="CI82" i="5"/>
  <c r="CI83" i="5"/>
  <c r="CI84" i="5"/>
  <c r="CI85" i="5"/>
  <c r="CI86" i="5"/>
  <c r="CI87" i="5"/>
  <c r="CI88" i="5"/>
  <c r="CI89" i="5"/>
  <c r="CI90" i="5"/>
  <c r="CF95" i="5"/>
  <c r="CF94" i="5"/>
  <c r="CF93" i="5"/>
  <c r="CC93" i="5"/>
  <c r="CC95" i="5"/>
  <c r="CC94" i="5"/>
  <c r="BZ95" i="5"/>
  <c r="BZ94" i="5"/>
  <c r="BZ93" i="5"/>
  <c r="BW95" i="5"/>
  <c r="BW94" i="5"/>
  <c r="BW93" i="5"/>
  <c r="BT95" i="5"/>
  <c r="BT94" i="5"/>
  <c r="BT93" i="5"/>
  <c r="BQ95" i="5"/>
  <c r="BQ94" i="5"/>
  <c r="BQ93" i="5"/>
  <c r="BN95" i="5"/>
  <c r="BN94" i="5"/>
  <c r="BN93" i="5"/>
  <c r="BE95" i="5"/>
  <c r="BE94" i="5"/>
  <c r="BE93" i="5"/>
  <c r="BB95" i="5"/>
  <c r="BB94" i="5"/>
  <c r="BB93" i="5"/>
  <c r="BB40" i="5"/>
  <c r="BB41" i="5"/>
  <c r="BB2" i="5"/>
  <c r="BB3" i="5"/>
  <c r="BB4" i="5"/>
  <c r="BB5" i="5"/>
  <c r="BB6" i="5"/>
  <c r="BB7" i="5"/>
  <c r="BB8" i="5"/>
  <c r="BB9" i="5"/>
  <c r="BB10" i="5"/>
  <c r="BB11" i="5"/>
  <c r="BB12" i="5"/>
  <c r="BB13" i="5"/>
  <c r="BB14" i="5"/>
  <c r="BB16" i="5"/>
  <c r="BB17" i="5"/>
  <c r="BB18" i="5"/>
  <c r="BB19" i="5"/>
  <c r="BB20" i="5"/>
  <c r="BB21" i="5"/>
  <c r="BB22" i="5"/>
  <c r="BB23" i="5"/>
  <c r="BB25" i="5"/>
  <c r="BB26" i="5"/>
  <c r="BB29" i="5"/>
  <c r="BB30" i="5"/>
  <c r="BB31" i="5"/>
  <c r="BB32" i="5"/>
  <c r="BB33" i="5"/>
  <c r="BB34" i="5"/>
  <c r="BB35" i="5"/>
  <c r="BB36" i="5"/>
  <c r="BB37" i="5"/>
  <c r="BB38" i="5"/>
  <c r="BB42" i="5"/>
  <c r="BB43" i="5"/>
  <c r="BB44" i="5"/>
  <c r="BB45" i="5"/>
  <c r="BB46" i="5"/>
  <c r="BB47" i="5"/>
  <c r="BB48" i="5"/>
  <c r="BB49" i="5"/>
  <c r="BB50" i="5"/>
  <c r="BB51" i="5"/>
  <c r="BB52" i="5"/>
  <c r="BB53" i="5"/>
  <c r="BB54" i="5"/>
  <c r="BB55" i="5"/>
  <c r="BB56" i="5"/>
  <c r="BB57" i="5"/>
  <c r="BB58" i="5"/>
  <c r="BB59" i="5"/>
  <c r="BB60" i="5"/>
  <c r="BB61" i="5"/>
  <c r="BB62" i="5"/>
  <c r="BB63" i="5"/>
  <c r="BB64" i="5"/>
  <c r="BB65" i="5"/>
  <c r="BB66" i="5"/>
  <c r="BB67" i="5"/>
  <c r="BB68" i="5"/>
  <c r="BB69" i="5"/>
  <c r="BB70" i="5"/>
  <c r="BB71" i="5"/>
  <c r="BB72" i="5"/>
  <c r="BB73" i="5"/>
  <c r="BB74" i="5"/>
  <c r="BB75" i="5"/>
  <c r="BB76" i="5"/>
  <c r="BB77" i="5"/>
  <c r="BB78" i="5"/>
  <c r="BB79" i="5"/>
  <c r="BB80" i="5"/>
  <c r="BB82" i="5"/>
  <c r="BB83" i="5"/>
  <c r="BB84" i="5"/>
  <c r="BB85" i="5"/>
  <c r="BB86" i="5"/>
  <c r="BB87" i="5"/>
  <c r="BB88" i="5"/>
  <c r="BB89" i="5"/>
  <c r="BB90" i="5"/>
  <c r="AY95" i="5"/>
  <c r="AY94" i="5"/>
  <c r="AY93" i="5"/>
  <c r="AY6" i="5"/>
  <c r="AY10" i="5"/>
  <c r="AY11" i="5"/>
  <c r="AY12" i="5"/>
  <c r="AY14" i="5"/>
  <c r="AY17" i="5"/>
  <c r="AY19" i="5"/>
  <c r="AY20" i="5"/>
  <c r="AY22" i="5"/>
  <c r="AY26" i="5"/>
  <c r="AY29" i="5"/>
  <c r="AY31" i="5"/>
  <c r="AY32" i="5"/>
  <c r="AY33" i="5"/>
  <c r="AY37" i="5"/>
  <c r="AY38" i="5"/>
  <c r="AY45" i="5"/>
  <c r="AY46" i="5"/>
  <c r="AY47" i="5"/>
  <c r="AY48" i="5"/>
  <c r="AY50" i="5"/>
  <c r="AY51" i="5"/>
  <c r="AY52" i="5"/>
  <c r="AY53" i="5"/>
  <c r="AY58" i="5"/>
  <c r="AY60" i="5"/>
  <c r="AY61" i="5"/>
  <c r="AY62" i="5"/>
  <c r="AY66" i="5"/>
  <c r="AY73" i="5"/>
  <c r="AY74" i="5"/>
  <c r="AY77" i="5"/>
  <c r="AY79" i="5"/>
  <c r="AY82" i="5"/>
  <c r="AY88" i="5"/>
  <c r="AY90" i="5"/>
  <c r="AV95" i="5"/>
  <c r="AV94" i="5"/>
  <c r="AV93" i="5"/>
  <c r="AS95" i="5"/>
  <c r="AS94" i="5"/>
  <c r="AS93" i="5"/>
  <c r="AP95" i="5"/>
  <c r="AP94" i="5"/>
  <c r="AP93" i="5"/>
  <c r="AL95" i="5"/>
  <c r="AL94" i="5"/>
  <c r="AL93" i="5"/>
  <c r="AI95" i="5"/>
  <c r="AI94" i="5"/>
  <c r="AI93" i="5"/>
  <c r="AF95" i="5"/>
  <c r="AF94" i="5"/>
  <c r="AF93" i="5"/>
  <c r="AC95" i="5"/>
  <c r="AC94" i="5"/>
  <c r="AC93" i="5"/>
  <c r="AC40" i="5"/>
  <c r="AC41" i="5"/>
  <c r="AC42" i="5"/>
  <c r="AC43" i="5"/>
  <c r="AC44" i="5"/>
  <c r="AC45" i="5"/>
  <c r="AC46" i="5"/>
  <c r="AC47" i="5"/>
  <c r="AC48" i="5"/>
  <c r="AC49" i="5"/>
  <c r="AC50" i="5"/>
  <c r="AC51" i="5"/>
  <c r="AC52" i="5"/>
  <c r="AC53" i="5"/>
  <c r="AC54" i="5"/>
  <c r="AC55" i="5"/>
  <c r="AC56" i="5"/>
  <c r="AC57" i="5"/>
  <c r="AC58" i="5"/>
  <c r="AC59" i="5"/>
  <c r="AC60" i="5"/>
  <c r="AC61" i="5"/>
  <c r="AC62" i="5"/>
  <c r="AC63" i="5"/>
  <c r="AC64" i="5"/>
  <c r="AC65" i="5"/>
  <c r="AC66" i="5"/>
  <c r="AC67" i="5"/>
  <c r="AC68" i="5"/>
  <c r="AC69" i="5"/>
  <c r="AC70" i="5"/>
  <c r="AC71" i="5"/>
  <c r="AC72" i="5"/>
  <c r="AC73" i="5"/>
  <c r="AC74" i="5"/>
  <c r="AC75" i="5"/>
  <c r="AC76" i="5"/>
  <c r="AC77" i="5"/>
  <c r="AC78" i="5"/>
  <c r="AC79" i="5"/>
  <c r="AC80" i="5"/>
  <c r="AC81" i="5"/>
  <c r="AC82" i="5"/>
  <c r="AC83" i="5"/>
  <c r="AC84" i="5"/>
  <c r="AC85" i="5"/>
  <c r="AC86" i="5"/>
  <c r="AC87" i="5"/>
  <c r="AC88" i="5"/>
  <c r="AC89" i="5"/>
  <c r="AC90" i="5"/>
  <c r="Z95" i="5"/>
  <c r="Z94" i="5"/>
  <c r="Z93" i="5"/>
  <c r="W95" i="5"/>
  <c r="W94" i="5"/>
  <c r="W93" i="5"/>
  <c r="T95" i="5"/>
  <c r="T94" i="5"/>
  <c r="T93" i="5"/>
  <c r="Q95" i="5"/>
  <c r="Q94" i="5"/>
  <c r="N95" i="5"/>
  <c r="N94" i="5"/>
  <c r="N93" i="5"/>
  <c r="AY95" i="8"/>
  <c r="AY94" i="8"/>
  <c r="AY93" i="8"/>
  <c r="AV95" i="8"/>
  <c r="AV94" i="8"/>
  <c r="AV93" i="8"/>
  <c r="AS95" i="8"/>
  <c r="AS94" i="8"/>
  <c r="AS93" i="8"/>
  <c r="AP95" i="8"/>
  <c r="AP94" i="8"/>
  <c r="AP93" i="8"/>
  <c r="AJ95" i="8"/>
  <c r="AJ94" i="8"/>
  <c r="AJ93" i="8"/>
  <c r="W95" i="8"/>
  <c r="W94" i="8"/>
  <c r="W93" i="8"/>
  <c r="V95" i="8"/>
  <c r="V94" i="8"/>
  <c r="V93" i="8"/>
  <c r="T95" i="8"/>
  <c r="T94" i="8"/>
  <c r="T93" i="8"/>
  <c r="S95" i="8"/>
  <c r="S94" i="8"/>
  <c r="S93" i="8"/>
  <c r="R95" i="8"/>
  <c r="R94" i="8"/>
  <c r="R93" i="8"/>
  <c r="J95" i="8"/>
  <c r="J94" i="8"/>
  <c r="J93" i="8"/>
  <c r="AM95" i="8"/>
  <c r="AM94" i="8"/>
  <c r="AM93" i="8"/>
  <c r="DI95" i="4"/>
  <c r="DI94" i="4"/>
  <c r="DI93" i="4"/>
  <c r="DG95" i="4"/>
  <c r="DG94" i="4"/>
  <c r="DG93" i="4"/>
  <c r="AZ95" i="4"/>
  <c r="AZ94" i="4"/>
  <c r="AZ93" i="4"/>
  <c r="AZ85" i="4"/>
  <c r="AZ86" i="4"/>
  <c r="AZ2" i="4"/>
  <c r="AZ3"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37" i="4"/>
  <c r="AZ38" i="4"/>
  <c r="AZ83" i="4"/>
  <c r="AZ41" i="4"/>
  <c r="AZ79" i="4"/>
  <c r="AZ80" i="4"/>
  <c r="AZ42" i="4"/>
  <c r="AZ39" i="4"/>
  <c r="AZ43" i="4"/>
  <c r="AZ44" i="4"/>
  <c r="AZ45" i="4"/>
  <c r="AZ46" i="4"/>
  <c r="AZ47" i="4"/>
  <c r="AZ48" i="4"/>
  <c r="AZ49" i="4"/>
  <c r="AZ50" i="4"/>
  <c r="AZ51" i="4"/>
  <c r="AZ52" i="4"/>
  <c r="AZ53" i="4"/>
  <c r="AZ54" i="4"/>
  <c r="AZ55" i="4"/>
  <c r="AZ56" i="4"/>
  <c r="AZ57" i="4"/>
  <c r="AZ58" i="4"/>
  <c r="AZ59" i="4"/>
  <c r="AZ60" i="4"/>
  <c r="AZ61" i="4"/>
  <c r="AZ62" i="4"/>
  <c r="AZ63" i="4"/>
  <c r="AZ64" i="4"/>
  <c r="AZ65" i="4"/>
  <c r="AZ66" i="4"/>
  <c r="AZ67" i="4"/>
  <c r="AZ68" i="4"/>
  <c r="AZ69" i="4"/>
  <c r="AZ70" i="4"/>
  <c r="AZ71" i="4"/>
  <c r="AZ72" i="4"/>
  <c r="AZ73" i="4"/>
  <c r="AZ74" i="4"/>
  <c r="AZ75" i="4"/>
  <c r="AZ76" i="4"/>
  <c r="AZ77" i="4"/>
  <c r="AX95" i="4"/>
  <c r="AX94" i="4"/>
  <c r="AX93" i="4"/>
  <c r="AX85" i="4"/>
  <c r="AX2" i="4"/>
  <c r="AX3" i="4"/>
  <c r="AX4" i="4"/>
  <c r="AX5" i="4"/>
  <c r="AX6" i="4"/>
  <c r="AX7" i="4"/>
  <c r="AX8" i="4"/>
  <c r="AX9" i="4"/>
  <c r="AX10" i="4"/>
  <c r="AX11" i="4"/>
  <c r="AX12" i="4"/>
  <c r="AX13" i="4"/>
  <c r="AX14" i="4"/>
  <c r="AX15" i="4"/>
  <c r="AX16" i="4"/>
  <c r="AX17" i="4"/>
  <c r="AX18" i="4"/>
  <c r="AX19" i="4"/>
  <c r="AX20" i="4"/>
  <c r="AX21" i="4"/>
  <c r="AX22" i="4"/>
  <c r="AX23" i="4"/>
  <c r="AX24" i="4"/>
  <c r="AX25" i="4"/>
  <c r="AX26" i="4"/>
  <c r="AX27" i="4"/>
  <c r="AX28" i="4"/>
  <c r="AX29" i="4"/>
  <c r="AX30" i="4"/>
  <c r="AX31" i="4"/>
  <c r="AX32" i="4"/>
  <c r="AX33" i="4"/>
  <c r="AX34" i="4"/>
  <c r="AX35" i="4"/>
  <c r="AX36" i="4"/>
  <c r="AX37" i="4"/>
  <c r="AX38" i="4"/>
  <c r="AX83" i="4"/>
  <c r="AX41" i="4"/>
  <c r="AX79" i="4"/>
  <c r="AX80" i="4"/>
  <c r="AX42" i="4"/>
  <c r="AX39" i="4"/>
  <c r="AX43" i="4"/>
  <c r="AX44" i="4"/>
  <c r="AX45" i="4"/>
  <c r="AX46" i="4"/>
  <c r="AX47" i="4"/>
  <c r="AX48" i="4"/>
  <c r="AX49" i="4"/>
  <c r="AX50" i="4"/>
  <c r="AX51" i="4"/>
  <c r="AX52" i="4"/>
  <c r="AX53" i="4"/>
  <c r="AX54" i="4"/>
  <c r="AX55" i="4"/>
  <c r="AX56" i="4"/>
  <c r="AX57" i="4"/>
  <c r="AX58" i="4"/>
  <c r="AX59" i="4"/>
  <c r="AX60" i="4"/>
  <c r="AX61" i="4"/>
  <c r="AX62" i="4"/>
  <c r="AX63" i="4"/>
  <c r="AX64" i="4"/>
  <c r="AX65" i="4"/>
  <c r="AX66" i="4"/>
  <c r="AX67" i="4"/>
  <c r="AX68" i="4"/>
  <c r="AX69" i="4"/>
  <c r="AX70" i="4"/>
  <c r="AX71" i="4"/>
  <c r="AX72" i="4"/>
  <c r="AX73" i="4"/>
  <c r="AX74" i="4"/>
  <c r="AX75" i="4"/>
  <c r="AX76" i="4"/>
  <c r="AX77" i="4"/>
  <c r="AS95" i="4"/>
  <c r="AS94" i="4"/>
  <c r="AS93" i="4"/>
  <c r="AS85" i="4"/>
  <c r="AS86" i="4"/>
  <c r="AS2" i="4"/>
  <c r="AS3" i="4"/>
  <c r="AS4" i="4"/>
  <c r="AS5" i="4"/>
  <c r="AS6" i="4"/>
  <c r="AS7" i="4"/>
  <c r="AS8" i="4"/>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37" i="4"/>
  <c r="AS38" i="4"/>
  <c r="AS83" i="4"/>
  <c r="AS41" i="4"/>
  <c r="AS79" i="4"/>
  <c r="AS80" i="4"/>
  <c r="AS42" i="4"/>
  <c r="AS39" i="4"/>
  <c r="AS43" i="4"/>
  <c r="AS44" i="4"/>
  <c r="AS45" i="4"/>
  <c r="AS46" i="4"/>
  <c r="AS47" i="4"/>
  <c r="AS48" i="4"/>
  <c r="AS49" i="4"/>
  <c r="AS50" i="4"/>
  <c r="AS51" i="4"/>
  <c r="AS52" i="4"/>
  <c r="AS53" i="4"/>
  <c r="AS54" i="4"/>
  <c r="AS55" i="4"/>
  <c r="AS56" i="4"/>
  <c r="AS57" i="4"/>
  <c r="AS58" i="4"/>
  <c r="AS59" i="4"/>
  <c r="AS60" i="4"/>
  <c r="AS61" i="4"/>
  <c r="AS62" i="4"/>
  <c r="AS63" i="4"/>
  <c r="AS64" i="4"/>
  <c r="AS65" i="4"/>
  <c r="AS66" i="4"/>
  <c r="AS67" i="4"/>
  <c r="AS68" i="4"/>
  <c r="AS69" i="4"/>
  <c r="AS70" i="4"/>
  <c r="AS71" i="4"/>
  <c r="AS72" i="4"/>
  <c r="AS73" i="4"/>
  <c r="AS74" i="4"/>
  <c r="AS75" i="4"/>
  <c r="AS76" i="4"/>
  <c r="AS77" i="4"/>
  <c r="AS81" i="4"/>
  <c r="AQ95" i="4"/>
  <c r="AQ94" i="4"/>
  <c r="AQ93" i="4"/>
  <c r="AQ85" i="4"/>
  <c r="AQ2" i="4"/>
  <c r="AQ3" i="4"/>
  <c r="AQ4" i="4"/>
  <c r="AQ5" i="4"/>
  <c r="AQ6" i="4"/>
  <c r="AQ7" i="4"/>
  <c r="AQ8" i="4"/>
  <c r="AQ9" i="4"/>
  <c r="AQ10" i="4"/>
  <c r="AQ11" i="4"/>
  <c r="AQ12" i="4"/>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AQ83" i="4"/>
  <c r="AQ41" i="4"/>
  <c r="AQ79" i="4"/>
  <c r="AQ80" i="4"/>
  <c r="AQ42" i="4"/>
  <c r="AQ39" i="4"/>
  <c r="AQ43" i="4"/>
  <c r="AQ44" i="4"/>
  <c r="AQ45" i="4"/>
  <c r="AQ46" i="4"/>
  <c r="AQ47" i="4"/>
  <c r="AQ48" i="4"/>
  <c r="AQ49" i="4"/>
  <c r="AQ50" i="4"/>
  <c r="AQ51" i="4"/>
  <c r="AQ52" i="4"/>
  <c r="AQ53" i="4"/>
  <c r="AQ54" i="4"/>
  <c r="AQ55" i="4"/>
  <c r="AQ56" i="4"/>
  <c r="AQ57" i="4"/>
  <c r="AQ58" i="4"/>
  <c r="AQ59" i="4"/>
  <c r="AQ60" i="4"/>
  <c r="AQ61" i="4"/>
  <c r="AQ62" i="4"/>
  <c r="AQ63" i="4"/>
  <c r="AQ64" i="4"/>
  <c r="AQ65" i="4"/>
  <c r="AQ66" i="4"/>
  <c r="AQ67" i="4"/>
  <c r="AQ68" i="4"/>
  <c r="AQ69" i="4"/>
  <c r="AQ70" i="4"/>
  <c r="AQ71" i="4"/>
  <c r="AQ72" i="4"/>
  <c r="AQ73" i="4"/>
  <c r="AQ74" i="4"/>
  <c r="AQ75" i="4"/>
  <c r="AQ76" i="4"/>
  <c r="AQ77" i="4"/>
  <c r="AQ81" i="4"/>
  <c r="AV95" i="4"/>
  <c r="AV94" i="4"/>
  <c r="AV93" i="4"/>
  <c r="AV85" i="4"/>
  <c r="AV86" i="4"/>
  <c r="AV2" i="4"/>
  <c r="AV3" i="4"/>
  <c r="AV4" i="4"/>
  <c r="AV5" i="4"/>
  <c r="AV6" i="4"/>
  <c r="AV7" i="4"/>
  <c r="AV8" i="4"/>
  <c r="AV9" i="4"/>
  <c r="AV10" i="4"/>
  <c r="AV11" i="4"/>
  <c r="AV12" i="4"/>
  <c r="AV13" i="4"/>
  <c r="AV14" i="4"/>
  <c r="AV15" i="4"/>
  <c r="AV16" i="4"/>
  <c r="AV17" i="4"/>
  <c r="AV18" i="4"/>
  <c r="AV19" i="4"/>
  <c r="AV20" i="4"/>
  <c r="AV21" i="4"/>
  <c r="AV22" i="4"/>
  <c r="AV23" i="4"/>
  <c r="AV24" i="4"/>
  <c r="AV25" i="4"/>
  <c r="AV26" i="4"/>
  <c r="AV27" i="4"/>
  <c r="AV28" i="4"/>
  <c r="AV29" i="4"/>
  <c r="AV30" i="4"/>
  <c r="AV31" i="4"/>
  <c r="AV32" i="4"/>
  <c r="AV33" i="4"/>
  <c r="AV34" i="4"/>
  <c r="AV35" i="4"/>
  <c r="AV36" i="4"/>
  <c r="AV37" i="4"/>
  <c r="AV38" i="4"/>
  <c r="AV83" i="4"/>
  <c r="AV41" i="4"/>
  <c r="AV79" i="4"/>
  <c r="AV80" i="4"/>
  <c r="AV42" i="4"/>
  <c r="AV39" i="4"/>
  <c r="AV43" i="4"/>
  <c r="AV44" i="4"/>
  <c r="AV45" i="4"/>
  <c r="AV46" i="4"/>
  <c r="AV47" i="4"/>
  <c r="AV48" i="4"/>
  <c r="AV49" i="4"/>
  <c r="AV50" i="4"/>
  <c r="AV51" i="4"/>
  <c r="AV52" i="4"/>
  <c r="AV53" i="4"/>
  <c r="AV54" i="4"/>
  <c r="AV55" i="4"/>
  <c r="AV56" i="4"/>
  <c r="AV57" i="4"/>
  <c r="AV58" i="4"/>
  <c r="AV59" i="4"/>
  <c r="AV60" i="4"/>
  <c r="AV61" i="4"/>
  <c r="AV62" i="4"/>
  <c r="AV63" i="4"/>
  <c r="AV64" i="4"/>
  <c r="AV65" i="4"/>
  <c r="AV66" i="4"/>
  <c r="AV67" i="4"/>
  <c r="AV68" i="4"/>
  <c r="AV69" i="4"/>
  <c r="AV70" i="4"/>
  <c r="AV71" i="4"/>
  <c r="AV72" i="4"/>
  <c r="AV73" i="4"/>
  <c r="AV74" i="4"/>
  <c r="AV75" i="4"/>
  <c r="AV76" i="4"/>
  <c r="AV77" i="4"/>
  <c r="AO95" i="4"/>
  <c r="AO94" i="4"/>
  <c r="AO93" i="4"/>
  <c r="AO85" i="4"/>
  <c r="AO86" i="4"/>
  <c r="AO2" i="4"/>
  <c r="AO3" i="4"/>
  <c r="AO4" i="4"/>
  <c r="AO5" i="4"/>
  <c r="AO6" i="4"/>
  <c r="AO7" i="4"/>
  <c r="AO8" i="4"/>
  <c r="AO9" i="4"/>
  <c r="AO10" i="4"/>
  <c r="AO11" i="4"/>
  <c r="AO12" i="4"/>
  <c r="AO13" i="4"/>
  <c r="AO14" i="4"/>
  <c r="AO15" i="4"/>
  <c r="AO16" i="4"/>
  <c r="AO17" i="4"/>
  <c r="AO18" i="4"/>
  <c r="AO19" i="4"/>
  <c r="AO20" i="4"/>
  <c r="AO21" i="4"/>
  <c r="AO22" i="4"/>
  <c r="AO23" i="4"/>
  <c r="AO24" i="4"/>
  <c r="AO25" i="4"/>
  <c r="AO26" i="4"/>
  <c r="AO27" i="4"/>
  <c r="AO28" i="4"/>
  <c r="AO29" i="4"/>
  <c r="AO30" i="4"/>
  <c r="AO31" i="4"/>
  <c r="AO32" i="4"/>
  <c r="AO33" i="4"/>
  <c r="AO34" i="4"/>
  <c r="AO35" i="4"/>
  <c r="AO36" i="4"/>
  <c r="AO37" i="4"/>
  <c r="AO38" i="4"/>
  <c r="AO83" i="4"/>
  <c r="AO41" i="4"/>
  <c r="AO79" i="4"/>
  <c r="AO80" i="4"/>
  <c r="AO42" i="4"/>
  <c r="AO39" i="4"/>
  <c r="AO43" i="4"/>
  <c r="AO44" i="4"/>
  <c r="AO45" i="4"/>
  <c r="AO46" i="4"/>
  <c r="AO47" i="4"/>
  <c r="AO48" i="4"/>
  <c r="AO49" i="4"/>
  <c r="AO50" i="4"/>
  <c r="AO51" i="4"/>
  <c r="AO52" i="4"/>
  <c r="AO53" i="4"/>
  <c r="AO54" i="4"/>
  <c r="AO55" i="4"/>
  <c r="AO56" i="4"/>
  <c r="AO57" i="4"/>
  <c r="AO58" i="4"/>
  <c r="AO59" i="4"/>
  <c r="AO60" i="4"/>
  <c r="AO61" i="4"/>
  <c r="AO62" i="4"/>
  <c r="AO63" i="4"/>
  <c r="AO64" i="4"/>
  <c r="AO65" i="4"/>
  <c r="AO66" i="4"/>
  <c r="AO67" i="4"/>
  <c r="AO68" i="4"/>
  <c r="AO69" i="4"/>
  <c r="AO70" i="4"/>
  <c r="AO71" i="4"/>
  <c r="AO72" i="4"/>
  <c r="AO73" i="4"/>
  <c r="AO74" i="4"/>
  <c r="AO75" i="4"/>
  <c r="AO76" i="4"/>
  <c r="AO77" i="4"/>
  <c r="AO81" i="4"/>
  <c r="AM95" i="4"/>
  <c r="AM94" i="4"/>
  <c r="AM93" i="4"/>
  <c r="AJ95" i="4"/>
  <c r="AJ94" i="4"/>
  <c r="AJ93" i="4"/>
  <c r="AJ85" i="4"/>
  <c r="AJ86" i="4"/>
  <c r="AJ2"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J83" i="4"/>
  <c r="AJ41" i="4"/>
  <c r="AJ79" i="4"/>
  <c r="AJ80" i="4"/>
  <c r="AJ42" i="4"/>
  <c r="AJ39" i="4"/>
  <c r="AJ43" i="4"/>
  <c r="AJ44" i="4"/>
  <c r="AJ45" i="4"/>
  <c r="AJ46" i="4"/>
  <c r="AJ47" i="4"/>
  <c r="AJ48" i="4"/>
  <c r="AJ49" i="4"/>
  <c r="AJ50" i="4"/>
  <c r="AJ51" i="4"/>
  <c r="AJ52" i="4"/>
  <c r="AJ53" i="4"/>
  <c r="AJ54" i="4"/>
  <c r="AJ55" i="4"/>
  <c r="AJ56" i="4"/>
  <c r="AJ57" i="4"/>
  <c r="AJ58" i="4"/>
  <c r="AJ59" i="4"/>
  <c r="AJ60" i="4"/>
  <c r="AJ61" i="4"/>
  <c r="AJ62" i="4"/>
  <c r="AJ63" i="4"/>
  <c r="AJ64" i="4"/>
  <c r="AJ65" i="4"/>
  <c r="AJ66" i="4"/>
  <c r="AJ67" i="4"/>
  <c r="AJ68" i="4"/>
  <c r="AJ69" i="4"/>
  <c r="AJ70" i="4"/>
  <c r="AJ71" i="4"/>
  <c r="AJ72" i="4"/>
  <c r="AJ73" i="4"/>
  <c r="AJ74" i="4"/>
  <c r="AJ75" i="4"/>
  <c r="AJ76" i="4"/>
  <c r="AJ77" i="4"/>
  <c r="AG95" i="4"/>
  <c r="AG94" i="4"/>
  <c r="AG93" i="4"/>
  <c r="AG85" i="4"/>
  <c r="AG86" i="4"/>
  <c r="AG2" i="4"/>
  <c r="AG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G83" i="4"/>
  <c r="AG41" i="4"/>
  <c r="AG79" i="4"/>
  <c r="AG80" i="4"/>
  <c r="AG42" i="4"/>
  <c r="AG39" i="4"/>
  <c r="AG43" i="4"/>
  <c r="AG44" i="4"/>
  <c r="AG45" i="4"/>
  <c r="AG46" i="4"/>
  <c r="AG47" i="4"/>
  <c r="AG48" i="4"/>
  <c r="AG49" i="4"/>
  <c r="AG50" i="4"/>
  <c r="AG51" i="4"/>
  <c r="AG52" i="4"/>
  <c r="AG53" i="4"/>
  <c r="AG54" i="4"/>
  <c r="AG55" i="4"/>
  <c r="AG56" i="4"/>
  <c r="AG57" i="4"/>
  <c r="AG58" i="4"/>
  <c r="AG59" i="4"/>
  <c r="AG60" i="4"/>
  <c r="AG61" i="4"/>
  <c r="AG62" i="4"/>
  <c r="AG63" i="4"/>
  <c r="AG64" i="4"/>
  <c r="AG65" i="4"/>
  <c r="AG66" i="4"/>
  <c r="AG67" i="4"/>
  <c r="AG68" i="4"/>
  <c r="AG69" i="4"/>
  <c r="AG70" i="4"/>
  <c r="AG71" i="4"/>
  <c r="AG72" i="4"/>
  <c r="AG73" i="4"/>
  <c r="AG74" i="4"/>
  <c r="AG75" i="4"/>
  <c r="AG76" i="4"/>
  <c r="AG77" i="4"/>
  <c r="AG81" i="4"/>
  <c r="AI95" i="4"/>
  <c r="AI94" i="4"/>
  <c r="AI93" i="4"/>
  <c r="AI85" i="4"/>
  <c r="AI86" i="4"/>
  <c r="AI2" i="4"/>
  <c r="AI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I83" i="4"/>
  <c r="AI41" i="4"/>
  <c r="AI79" i="4"/>
  <c r="AI80" i="4"/>
  <c r="AI42" i="4"/>
  <c r="AI39"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81" i="4"/>
  <c r="AH95" i="4"/>
  <c r="AH94" i="4"/>
  <c r="AH93" i="4"/>
  <c r="AH86" i="4"/>
  <c r="AH2" i="4"/>
  <c r="AH3"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H83" i="4"/>
  <c r="AH41" i="4"/>
  <c r="AH79" i="4"/>
  <c r="AH80" i="4"/>
  <c r="AH42" i="4"/>
  <c r="AH39" i="4"/>
  <c r="AH43" i="4"/>
  <c r="AH44" i="4"/>
  <c r="AH45" i="4"/>
  <c r="AH46" i="4"/>
  <c r="AH47" i="4"/>
  <c r="AH48" i="4"/>
  <c r="AH49" i="4"/>
  <c r="AH50" i="4"/>
  <c r="AH51" i="4"/>
  <c r="AH52" i="4"/>
  <c r="AH53" i="4"/>
  <c r="AH54" i="4"/>
  <c r="AH55" i="4"/>
  <c r="AH56" i="4"/>
  <c r="AH57" i="4"/>
  <c r="AH58" i="4"/>
  <c r="AH59" i="4"/>
  <c r="AH60" i="4"/>
  <c r="AH61" i="4"/>
  <c r="AH62" i="4"/>
  <c r="AH63" i="4"/>
  <c r="AH64" i="4"/>
  <c r="AH65" i="4"/>
  <c r="AH66" i="4"/>
  <c r="AH67" i="4"/>
  <c r="AH68" i="4"/>
  <c r="AH69" i="4"/>
  <c r="AH70" i="4"/>
  <c r="AH71" i="4"/>
  <c r="AH72" i="4"/>
  <c r="AH73" i="4"/>
  <c r="AH74" i="4"/>
  <c r="AH75" i="4"/>
  <c r="AH76" i="4"/>
  <c r="AH77" i="4"/>
  <c r="AH81" i="4"/>
  <c r="AF95" i="4"/>
  <c r="AF94" i="4"/>
  <c r="AF93" i="4"/>
  <c r="AE95" i="4"/>
  <c r="AE94" i="4"/>
  <c r="AE93" i="4"/>
  <c r="AD95" i="4"/>
  <c r="AD94" i="4"/>
  <c r="AD93" i="4"/>
  <c r="AC95" i="4"/>
  <c r="AC94" i="4"/>
  <c r="AC93" i="4"/>
  <c r="AB95" i="4"/>
  <c r="AB94" i="4"/>
  <c r="AB93" i="4"/>
  <c r="AA95" i="4"/>
  <c r="AA94" i="4"/>
  <c r="AA93" i="4"/>
  <c r="Z95" i="4"/>
  <c r="Z94" i="4"/>
  <c r="Z93" i="4"/>
  <c r="Y95" i="4"/>
  <c r="Y94" i="4"/>
  <c r="Y93" i="4"/>
  <c r="X95" i="4"/>
  <c r="X94" i="4"/>
  <c r="X93" i="4"/>
  <c r="G95" i="4"/>
  <c r="G94" i="4"/>
  <c r="G93" i="4"/>
  <c r="EZ95" i="2"/>
  <c r="EZ94" i="2"/>
  <c r="EZ93" i="2"/>
  <c r="EY95" i="2"/>
  <c r="EY94" i="2"/>
  <c r="EY93" i="2"/>
  <c r="EX95" i="2"/>
  <c r="EX94" i="2"/>
  <c r="EX93" i="2"/>
  <c r="EW95" i="2"/>
  <c r="EW94" i="2"/>
  <c r="EW93" i="2"/>
  <c r="EV95" i="2"/>
  <c r="EV94" i="2"/>
  <c r="EV93" i="2"/>
  <c r="EU95" i="2"/>
  <c r="EU94" i="2"/>
  <c r="EU93" i="2"/>
  <c r="FA95" i="2"/>
  <c r="FA94" i="2"/>
  <c r="FA93" i="2"/>
  <c r="FA85" i="2"/>
  <c r="FA86" i="2"/>
  <c r="FA2" i="2"/>
  <c r="FA3" i="2"/>
  <c r="FA4" i="2"/>
  <c r="FA5" i="2"/>
  <c r="FA6" i="2"/>
  <c r="FA7" i="2"/>
  <c r="FA8" i="2"/>
  <c r="FA9" i="2"/>
  <c r="FA10" i="2"/>
  <c r="FA11" i="2"/>
  <c r="FA12" i="2"/>
  <c r="FA13" i="2"/>
  <c r="FA14" i="2"/>
  <c r="FA15" i="2"/>
  <c r="FA16" i="2"/>
  <c r="FA17" i="2"/>
  <c r="FA18" i="2"/>
  <c r="FA19" i="2"/>
  <c r="FA20" i="2"/>
  <c r="FA21" i="2"/>
  <c r="FA22" i="2"/>
  <c r="FA23" i="2"/>
  <c r="FA24" i="2"/>
  <c r="FA25" i="2"/>
  <c r="FA26" i="2"/>
  <c r="FA27" i="2"/>
  <c r="FA28" i="2"/>
  <c r="FA29" i="2"/>
  <c r="FA30" i="2"/>
  <c r="FA31" i="2"/>
  <c r="FA32" i="2"/>
  <c r="FA33" i="2"/>
  <c r="FA34" i="2"/>
  <c r="FA35" i="2"/>
  <c r="FA88" i="2"/>
  <c r="FA89" i="2"/>
  <c r="FA36" i="2"/>
  <c r="FA37" i="2"/>
  <c r="FA38" i="2"/>
  <c r="FA83" i="2"/>
  <c r="FA41" i="2"/>
  <c r="FA79" i="2"/>
  <c r="FA80" i="2"/>
  <c r="FA42" i="2"/>
  <c r="FA39" i="2"/>
  <c r="FA43" i="2"/>
  <c r="FA44" i="2"/>
  <c r="FA45" i="2"/>
  <c r="FA46" i="2"/>
  <c r="FA47" i="2"/>
  <c r="FA48" i="2"/>
  <c r="FA49" i="2"/>
  <c r="FA90" i="2"/>
  <c r="FA50" i="2"/>
  <c r="FA51" i="2"/>
  <c r="FA52" i="2"/>
  <c r="FA53" i="2"/>
  <c r="FA54" i="2"/>
  <c r="FA55" i="2"/>
  <c r="FA56" i="2"/>
  <c r="FA57" i="2"/>
  <c r="FA58" i="2"/>
  <c r="FA59" i="2"/>
  <c r="FA60" i="2"/>
  <c r="FA61" i="2"/>
  <c r="FA62" i="2"/>
  <c r="FA63" i="2"/>
  <c r="FA64" i="2"/>
  <c r="FA65" i="2"/>
  <c r="FA66" i="2"/>
  <c r="FA67" i="2"/>
  <c r="FA68" i="2"/>
  <c r="FA69" i="2"/>
  <c r="FA70" i="2"/>
  <c r="FA71" i="2"/>
  <c r="FA72" i="2"/>
  <c r="FA73" i="2"/>
  <c r="FA74" i="2"/>
  <c r="FA75" i="2"/>
  <c r="FA76" i="2"/>
  <c r="FA77" i="2"/>
  <c r="FA81" i="2"/>
  <c r="EJ95" i="2"/>
  <c r="EJ94" i="2"/>
  <c r="EJ93" i="2"/>
  <c r="EJ85" i="2"/>
  <c r="EJ86" i="2"/>
  <c r="EJ2" i="2"/>
  <c r="EJ3" i="2"/>
  <c r="EJ4" i="2"/>
  <c r="EJ5" i="2"/>
  <c r="EJ6" i="2"/>
  <c r="EJ7" i="2"/>
  <c r="EJ8" i="2"/>
  <c r="EJ9" i="2"/>
  <c r="EJ10" i="2"/>
  <c r="EJ11" i="2"/>
  <c r="EJ12" i="2"/>
  <c r="EJ13" i="2"/>
  <c r="EJ14" i="2"/>
  <c r="EJ15" i="2"/>
  <c r="EJ16" i="2"/>
  <c r="EJ17" i="2"/>
  <c r="EJ18" i="2"/>
  <c r="EJ19" i="2"/>
  <c r="EJ20" i="2"/>
  <c r="EJ21" i="2"/>
  <c r="EJ22" i="2"/>
  <c r="EJ23" i="2"/>
  <c r="EJ24" i="2"/>
  <c r="EJ25" i="2"/>
  <c r="EJ26" i="2"/>
  <c r="EJ28" i="2"/>
  <c r="EJ29" i="2"/>
  <c r="EJ30" i="2"/>
  <c r="EJ31" i="2"/>
  <c r="EJ32" i="2"/>
  <c r="EJ33" i="2"/>
  <c r="EJ34" i="2"/>
  <c r="EJ35" i="2"/>
  <c r="EJ88" i="2"/>
  <c r="EJ89" i="2"/>
  <c r="EJ36" i="2"/>
  <c r="EJ37" i="2"/>
  <c r="EJ38" i="2"/>
  <c r="EJ83" i="2"/>
  <c r="EJ41" i="2"/>
  <c r="EJ79" i="2"/>
  <c r="EJ80" i="2"/>
  <c r="EJ42" i="2"/>
  <c r="EJ39" i="2"/>
  <c r="EJ43" i="2"/>
  <c r="EJ44" i="2"/>
  <c r="EJ45" i="2"/>
  <c r="EJ46" i="2"/>
  <c r="EJ47" i="2"/>
  <c r="EJ48" i="2"/>
  <c r="EJ49" i="2"/>
  <c r="EJ90" i="2"/>
  <c r="EJ50" i="2"/>
  <c r="EJ51" i="2"/>
  <c r="EJ52" i="2"/>
  <c r="EJ53" i="2"/>
  <c r="EJ54" i="2"/>
  <c r="EJ55" i="2"/>
  <c r="EJ56" i="2"/>
  <c r="EJ57" i="2"/>
  <c r="EJ58" i="2"/>
  <c r="EJ59" i="2"/>
  <c r="EJ60" i="2"/>
  <c r="EJ61" i="2"/>
  <c r="EJ62" i="2"/>
  <c r="EJ63" i="2"/>
  <c r="EJ64" i="2"/>
  <c r="EJ65" i="2"/>
  <c r="EJ66" i="2"/>
  <c r="EJ67" i="2"/>
  <c r="EJ68" i="2"/>
  <c r="EJ69" i="2"/>
  <c r="EJ70" i="2"/>
  <c r="EJ71" i="2"/>
  <c r="EJ72" i="2"/>
  <c r="EJ73" i="2"/>
  <c r="EJ74" i="2"/>
  <c r="EJ75" i="2"/>
  <c r="EJ76" i="2"/>
  <c r="EJ77" i="2"/>
  <c r="EJ81" i="2"/>
  <c r="EH95" i="2"/>
  <c r="EH94" i="2"/>
  <c r="EH93" i="2"/>
  <c r="EG95" i="2"/>
  <c r="EG94" i="2"/>
  <c r="EG93" i="2"/>
  <c r="EF95" i="2"/>
  <c r="EF94" i="2"/>
  <c r="EF93" i="2"/>
  <c r="EE95" i="2"/>
  <c r="EE94" i="2"/>
  <c r="EE93" i="2"/>
  <c r="ED95" i="2"/>
  <c r="ED94" i="2"/>
  <c r="ED93" i="2"/>
  <c r="DT95" i="2"/>
  <c r="DT94" i="2"/>
  <c r="DT93" i="2"/>
  <c r="DS95" i="2"/>
  <c r="DS94" i="2"/>
  <c r="DS93" i="2"/>
  <c r="DQ94" i="2"/>
  <c r="DQ93" i="2"/>
  <c r="DP95" i="2"/>
  <c r="DP94" i="2"/>
  <c r="DP93" i="2"/>
  <c r="DO95" i="2"/>
  <c r="DO94" i="2"/>
  <c r="DO93" i="2"/>
  <c r="DN95" i="2"/>
  <c r="DN94" i="2"/>
  <c r="DN93" i="2"/>
  <c r="DN85" i="2"/>
  <c r="DN86" i="2"/>
  <c r="DN2" i="2"/>
  <c r="DN3" i="2"/>
  <c r="DN4" i="2"/>
  <c r="DN5" i="2"/>
  <c r="DN6" i="2"/>
  <c r="DN7" i="2"/>
  <c r="DN8" i="2"/>
  <c r="DN9" i="2"/>
  <c r="DN10" i="2"/>
  <c r="DN11" i="2"/>
  <c r="DN12" i="2"/>
  <c r="DN13" i="2"/>
  <c r="DN14" i="2"/>
  <c r="DN15" i="2"/>
  <c r="DN16" i="2"/>
  <c r="DN17" i="2"/>
  <c r="DN18" i="2"/>
  <c r="DN19" i="2"/>
  <c r="DN20" i="2"/>
  <c r="DN21" i="2"/>
  <c r="DN22" i="2"/>
  <c r="DN23" i="2"/>
  <c r="DN24" i="2"/>
  <c r="DN25" i="2"/>
  <c r="DN26" i="2"/>
  <c r="DN28" i="2"/>
  <c r="DN29" i="2"/>
  <c r="DN30" i="2"/>
  <c r="DN31" i="2"/>
  <c r="DN32" i="2"/>
  <c r="DN33" i="2"/>
  <c r="DN34" i="2"/>
  <c r="DN35" i="2"/>
  <c r="DN36" i="2"/>
  <c r="DN37" i="2"/>
  <c r="DN38" i="2"/>
  <c r="DN83" i="2"/>
  <c r="DN41" i="2"/>
  <c r="DN79" i="2"/>
  <c r="DN80" i="2"/>
  <c r="DN42" i="2"/>
  <c r="DN39" i="2"/>
  <c r="DN43" i="2"/>
  <c r="DN44" i="2"/>
  <c r="DN45" i="2"/>
  <c r="DN46" i="2"/>
  <c r="DN47" i="2"/>
  <c r="DN48" i="2"/>
  <c r="DN49" i="2"/>
  <c r="DN50" i="2"/>
  <c r="DN51" i="2"/>
  <c r="DN52" i="2"/>
  <c r="DN53" i="2"/>
  <c r="DN54" i="2"/>
  <c r="DN55" i="2"/>
  <c r="DN56" i="2"/>
  <c r="DN57" i="2"/>
  <c r="DN58" i="2"/>
  <c r="DN59" i="2"/>
  <c r="DN60" i="2"/>
  <c r="DN61" i="2"/>
  <c r="DN62" i="2"/>
  <c r="DN63" i="2"/>
  <c r="DN64" i="2"/>
  <c r="DN65" i="2"/>
  <c r="DN66" i="2"/>
  <c r="DN67" i="2"/>
  <c r="DN68" i="2"/>
  <c r="DN69" i="2"/>
  <c r="DN70" i="2"/>
  <c r="DN71" i="2"/>
  <c r="DN72" i="2"/>
  <c r="DN73" i="2"/>
  <c r="DN74" i="2"/>
  <c r="DN75" i="2"/>
  <c r="DN76" i="2"/>
  <c r="DN77" i="2"/>
  <c r="DM95" i="2"/>
  <c r="DM94" i="2"/>
  <c r="DM93" i="2"/>
  <c r="DM85" i="2"/>
  <c r="DM86" i="2"/>
  <c r="DM2" i="2"/>
  <c r="DM3" i="2"/>
  <c r="DM4" i="2"/>
  <c r="DM5" i="2"/>
  <c r="DM6" i="2"/>
  <c r="DM7" i="2"/>
  <c r="DM8" i="2"/>
  <c r="DM9" i="2"/>
  <c r="DM10" i="2"/>
  <c r="DM11" i="2"/>
  <c r="DM12" i="2"/>
  <c r="DM13" i="2"/>
  <c r="DM14" i="2"/>
  <c r="DM15" i="2"/>
  <c r="DM16" i="2"/>
  <c r="DM17" i="2"/>
  <c r="DM18" i="2"/>
  <c r="DM19" i="2"/>
  <c r="DM20" i="2"/>
  <c r="DM21" i="2"/>
  <c r="DM22" i="2"/>
  <c r="DM23" i="2"/>
  <c r="DM24" i="2"/>
  <c r="DM25" i="2"/>
  <c r="DM26" i="2"/>
  <c r="DM28" i="2"/>
  <c r="DM29" i="2"/>
  <c r="DM30" i="2"/>
  <c r="DM31" i="2"/>
  <c r="DM32" i="2"/>
  <c r="DM33" i="2"/>
  <c r="DM34" i="2"/>
  <c r="DM35" i="2"/>
  <c r="DM36" i="2"/>
  <c r="DM37" i="2"/>
  <c r="DM38" i="2"/>
  <c r="DM83" i="2"/>
  <c r="DM41" i="2"/>
  <c r="DM79" i="2"/>
  <c r="DM80" i="2"/>
  <c r="DM42" i="2"/>
  <c r="DM39" i="2"/>
  <c r="DM43" i="2"/>
  <c r="DM44" i="2"/>
  <c r="DM45" i="2"/>
  <c r="DM46" i="2"/>
  <c r="DM47" i="2"/>
  <c r="DM48" i="2"/>
  <c r="DM49" i="2"/>
  <c r="DM50" i="2"/>
  <c r="DM51" i="2"/>
  <c r="DM52" i="2"/>
  <c r="DM53" i="2"/>
  <c r="DM54" i="2"/>
  <c r="DM55" i="2"/>
  <c r="DM56" i="2"/>
  <c r="DM57" i="2"/>
  <c r="DM58" i="2"/>
  <c r="DM59" i="2"/>
  <c r="DM60" i="2"/>
  <c r="DM61" i="2"/>
  <c r="DM62" i="2"/>
  <c r="DM63" i="2"/>
  <c r="DM64" i="2"/>
  <c r="DM65" i="2"/>
  <c r="DM66" i="2"/>
  <c r="DM67" i="2"/>
  <c r="DM68" i="2"/>
  <c r="DM69" i="2"/>
  <c r="DM70" i="2"/>
  <c r="DM71" i="2"/>
  <c r="DM72" i="2"/>
  <c r="DM73" i="2"/>
  <c r="DM74" i="2"/>
  <c r="DM75" i="2"/>
  <c r="DM76" i="2"/>
  <c r="DM77" i="2"/>
  <c r="DM81" i="2"/>
  <c r="CD95" i="2"/>
  <c r="CD94" i="2"/>
  <c r="CD93" i="2"/>
  <c r="CC95" i="2"/>
  <c r="CC94" i="2"/>
  <c r="CC93" i="2"/>
  <c r="CB95" i="2"/>
  <c r="CB94" i="2"/>
  <c r="CB93" i="2"/>
  <c r="CA95" i="2"/>
  <c r="CA94" i="2"/>
  <c r="CA93" i="2"/>
  <c r="BZ95" i="2"/>
  <c r="BZ94" i="2"/>
  <c r="BZ93" i="2"/>
  <c r="BQ95" i="2"/>
  <c r="BQ94" i="2"/>
  <c r="BQ93" i="2"/>
  <c r="BN95" i="2"/>
  <c r="BN94" i="2"/>
  <c r="BN93" i="2"/>
  <c r="BK95" i="2"/>
  <c r="BK94" i="2"/>
  <c r="BK93" i="2"/>
  <c r="BJ95" i="2"/>
  <c r="BJ94" i="2"/>
  <c r="BJ93" i="2"/>
  <c r="BI95" i="2"/>
  <c r="BI94" i="2"/>
  <c r="BI93" i="2"/>
  <c r="BH95" i="2"/>
  <c r="BH94" i="2"/>
  <c r="BH93" i="2"/>
  <c r="BG95" i="2"/>
  <c r="BG94" i="2"/>
  <c r="BG93" i="2"/>
  <c r="BG85" i="2"/>
  <c r="BG86" i="2"/>
  <c r="BG2" i="2"/>
  <c r="BG3" i="2"/>
  <c r="BG4" i="2"/>
  <c r="BG5" i="2"/>
  <c r="BG6" i="2"/>
  <c r="BG7" i="2"/>
  <c r="BG8" i="2"/>
  <c r="BG9" i="2"/>
  <c r="BG10" i="2"/>
  <c r="BG11" i="2"/>
  <c r="BG12" i="2"/>
  <c r="BG13" i="2"/>
  <c r="BG14" i="2"/>
  <c r="BG15" i="2"/>
  <c r="BG16" i="2"/>
  <c r="BG17" i="2"/>
  <c r="BG18" i="2"/>
  <c r="BG19" i="2"/>
  <c r="BG20" i="2"/>
  <c r="BG21" i="2"/>
  <c r="BG22" i="2"/>
  <c r="BG23" i="2"/>
  <c r="BG24" i="2"/>
  <c r="BG25" i="2"/>
  <c r="BG26" i="2"/>
  <c r="BG28" i="2"/>
  <c r="BG29" i="2"/>
  <c r="BG30" i="2"/>
  <c r="BG31" i="2"/>
  <c r="BG32" i="2"/>
  <c r="BG33" i="2"/>
  <c r="BG34" i="2"/>
  <c r="BG35" i="2"/>
  <c r="BG36" i="2"/>
  <c r="BG37" i="2"/>
  <c r="BG38" i="2"/>
  <c r="BG83" i="2"/>
  <c r="BG41" i="2"/>
  <c r="BG79" i="2"/>
  <c r="BG80" i="2"/>
  <c r="BG42" i="2"/>
  <c r="BG39" i="2"/>
  <c r="BG43" i="2"/>
  <c r="BG44" i="2"/>
  <c r="BG45" i="2"/>
  <c r="BG46" i="2"/>
  <c r="BG47" i="2"/>
  <c r="BG48" i="2"/>
  <c r="BG49" i="2"/>
  <c r="BG50" i="2"/>
  <c r="BG51" i="2"/>
  <c r="BG52" i="2"/>
  <c r="BG53" i="2"/>
  <c r="BG54" i="2"/>
  <c r="BG55" i="2"/>
  <c r="BG56" i="2"/>
  <c r="BG57" i="2"/>
  <c r="BG58" i="2"/>
  <c r="BG59" i="2"/>
  <c r="BG60" i="2"/>
  <c r="BG61" i="2"/>
  <c r="BG62" i="2"/>
  <c r="BG63" i="2"/>
  <c r="BG64" i="2"/>
  <c r="BG65" i="2"/>
  <c r="BG66" i="2"/>
  <c r="BG67" i="2"/>
  <c r="BG68" i="2"/>
  <c r="BG69" i="2"/>
  <c r="BG70" i="2"/>
  <c r="BG71" i="2"/>
  <c r="BG72" i="2"/>
  <c r="BG73" i="2"/>
  <c r="BG74" i="2"/>
  <c r="BG75" i="2"/>
  <c r="BG76" i="2"/>
  <c r="BG77" i="2"/>
  <c r="BG81" i="2"/>
  <c r="BF95" i="2"/>
  <c r="BF94" i="2"/>
  <c r="BF93" i="2"/>
  <c r="BF85" i="2"/>
  <c r="BF86" i="2"/>
  <c r="BF2" i="2"/>
  <c r="BF3" i="2"/>
  <c r="BF4" i="2"/>
  <c r="BF5" i="2"/>
  <c r="BF6" i="2"/>
  <c r="BF7" i="2"/>
  <c r="BF8" i="2"/>
  <c r="BF9" i="2"/>
  <c r="BF10" i="2"/>
  <c r="BF11" i="2"/>
  <c r="BF12" i="2"/>
  <c r="BF13" i="2"/>
  <c r="BF14" i="2"/>
  <c r="BF15" i="2"/>
  <c r="BF16" i="2"/>
  <c r="BF17" i="2"/>
  <c r="BF18" i="2"/>
  <c r="BF19" i="2"/>
  <c r="BF20" i="2"/>
  <c r="BF21" i="2"/>
  <c r="BF22" i="2"/>
  <c r="BF23" i="2"/>
  <c r="BF24" i="2"/>
  <c r="BF25" i="2"/>
  <c r="BF26" i="2"/>
  <c r="BF28" i="2"/>
  <c r="BF29" i="2"/>
  <c r="BF30" i="2"/>
  <c r="BF31" i="2"/>
  <c r="BF32" i="2"/>
  <c r="BF33" i="2"/>
  <c r="BF34" i="2"/>
  <c r="BF35" i="2"/>
  <c r="BF36" i="2"/>
  <c r="BF37" i="2"/>
  <c r="BF38" i="2"/>
  <c r="BF83" i="2"/>
  <c r="BF41" i="2"/>
  <c r="BF79" i="2"/>
  <c r="BF80" i="2"/>
  <c r="BF42" i="2"/>
  <c r="BF39" i="2"/>
  <c r="BF43" i="2"/>
  <c r="BF44" i="2"/>
  <c r="BF45" i="2"/>
  <c r="BF46" i="2"/>
  <c r="BF47" i="2"/>
  <c r="BF48" i="2"/>
  <c r="BF49" i="2"/>
  <c r="BF50" i="2"/>
  <c r="BF51" i="2"/>
  <c r="BF52" i="2"/>
  <c r="BF53" i="2"/>
  <c r="BF54" i="2"/>
  <c r="BF55" i="2"/>
  <c r="BF56" i="2"/>
  <c r="BF57" i="2"/>
  <c r="BF58" i="2"/>
  <c r="BF59" i="2"/>
  <c r="BF60" i="2"/>
  <c r="BF61" i="2"/>
  <c r="BF62" i="2"/>
  <c r="BF63" i="2"/>
  <c r="BF64" i="2"/>
  <c r="BF65" i="2"/>
  <c r="BF66" i="2"/>
  <c r="BF67" i="2"/>
  <c r="BF68" i="2"/>
  <c r="BF69" i="2"/>
  <c r="BF70" i="2"/>
  <c r="BF71" i="2"/>
  <c r="BF72" i="2"/>
  <c r="BF73" i="2"/>
  <c r="BF74" i="2"/>
  <c r="BF75" i="2"/>
  <c r="BF76" i="2"/>
  <c r="BF77" i="2"/>
  <c r="BF81" i="2"/>
  <c r="AW95" i="2"/>
  <c r="AW94" i="2"/>
  <c r="AW93" i="2"/>
  <c r="AV95" i="2"/>
  <c r="AV94" i="2"/>
  <c r="AV93" i="2"/>
  <c r="AU95" i="2"/>
  <c r="AU94" i="2"/>
  <c r="AU93" i="2"/>
  <c r="AT95" i="2"/>
  <c r="AT94" i="2"/>
  <c r="AT93" i="2"/>
  <c r="AS95" i="2"/>
  <c r="AS94" i="2"/>
  <c r="AS93" i="2"/>
  <c r="AR95" i="2"/>
  <c r="AR94" i="2"/>
  <c r="AR93" i="2"/>
  <c r="AQ95" i="2"/>
  <c r="AQ94" i="2"/>
  <c r="AQ93" i="2"/>
  <c r="AP95" i="2"/>
  <c r="AP94" i="2"/>
  <c r="AP93" i="2"/>
  <c r="AO95" i="2"/>
  <c r="AO94" i="2"/>
  <c r="AO93" i="2"/>
  <c r="AD85" i="2"/>
  <c r="AD86" i="2"/>
  <c r="AD2" i="2"/>
  <c r="AD3" i="2"/>
  <c r="AD4" i="2"/>
  <c r="AD5" i="2"/>
  <c r="AD6" i="2"/>
  <c r="AD7" i="2"/>
  <c r="AD8" i="2"/>
  <c r="AD9" i="2"/>
  <c r="AD10" i="2"/>
  <c r="AD11" i="2"/>
  <c r="AD12" i="2"/>
  <c r="AD13" i="2"/>
  <c r="AD14" i="2"/>
  <c r="AD15" i="2"/>
  <c r="AD16" i="2"/>
  <c r="AD17" i="2"/>
  <c r="AD18" i="2"/>
  <c r="AD19" i="2"/>
  <c r="AD20" i="2"/>
  <c r="AD21" i="2"/>
  <c r="AD22" i="2"/>
  <c r="AD23" i="2"/>
  <c r="AD24" i="2"/>
  <c r="AD25" i="2"/>
  <c r="AD26" i="2"/>
  <c r="AD28" i="2"/>
  <c r="AD29" i="2"/>
  <c r="AD30" i="2"/>
  <c r="AD31" i="2"/>
  <c r="AD32" i="2"/>
  <c r="AD33" i="2"/>
  <c r="AD34" i="2"/>
  <c r="AD35" i="2"/>
  <c r="AD36" i="2"/>
  <c r="AD37" i="2"/>
  <c r="AD38" i="2"/>
  <c r="AD83" i="2"/>
  <c r="AD41" i="2"/>
  <c r="AD79" i="2"/>
  <c r="AD80" i="2"/>
  <c r="AD42" i="2"/>
  <c r="AD39"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81" i="2"/>
  <c r="AC95" i="2"/>
  <c r="AC94" i="2"/>
  <c r="AC93" i="2"/>
  <c r="AC85" i="2"/>
  <c r="AC86" i="2"/>
  <c r="AC2" i="2"/>
  <c r="AC3" i="2"/>
  <c r="AC4" i="2"/>
  <c r="AC5" i="2"/>
  <c r="AC6" i="2"/>
  <c r="AC7" i="2"/>
  <c r="AC8" i="2"/>
  <c r="AC9" i="2"/>
  <c r="AC10" i="2"/>
  <c r="AC11" i="2"/>
  <c r="AC12" i="2"/>
  <c r="AC13" i="2"/>
  <c r="AC14" i="2"/>
  <c r="AC15" i="2"/>
  <c r="AC16" i="2"/>
  <c r="AC17" i="2"/>
  <c r="AC18" i="2"/>
  <c r="AC19" i="2"/>
  <c r="AC20" i="2"/>
  <c r="AC21" i="2"/>
  <c r="AC22" i="2"/>
  <c r="AC23" i="2"/>
  <c r="AC24" i="2"/>
  <c r="AC25" i="2"/>
  <c r="AC26" i="2"/>
  <c r="AC28" i="2"/>
  <c r="AC29" i="2"/>
  <c r="AC30" i="2"/>
  <c r="AC31" i="2"/>
  <c r="AC32" i="2"/>
  <c r="AC33" i="2"/>
  <c r="AC34" i="2"/>
  <c r="AC35" i="2"/>
  <c r="AC36" i="2"/>
  <c r="AC37" i="2"/>
  <c r="AC38" i="2"/>
  <c r="AC83" i="2"/>
  <c r="AC41" i="2"/>
  <c r="AC79" i="2"/>
  <c r="AC80" i="2"/>
  <c r="AC42" i="2"/>
  <c r="AC39"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81" i="2"/>
  <c r="AB95" i="2"/>
  <c r="AB94" i="2"/>
  <c r="AB93" i="2"/>
  <c r="AA95" i="2"/>
  <c r="AA94" i="2"/>
  <c r="AA93" i="2"/>
  <c r="AA85" i="2"/>
  <c r="AA86" i="2"/>
  <c r="AA2" i="2"/>
  <c r="AA3" i="2"/>
  <c r="AA4" i="2"/>
  <c r="AA5" i="2"/>
  <c r="AA6" i="2"/>
  <c r="AA7" i="2"/>
  <c r="AA8" i="2"/>
  <c r="AA9" i="2"/>
  <c r="AA10" i="2"/>
  <c r="AA11" i="2"/>
  <c r="AA12" i="2"/>
  <c r="AA13" i="2"/>
  <c r="AA14" i="2"/>
  <c r="AA15" i="2"/>
  <c r="AA16" i="2"/>
  <c r="AA17" i="2"/>
  <c r="AA18" i="2"/>
  <c r="AA19" i="2"/>
  <c r="AA20" i="2"/>
  <c r="AA21" i="2"/>
  <c r="AA22" i="2"/>
  <c r="AA23" i="2"/>
  <c r="AA24" i="2"/>
  <c r="AA25" i="2"/>
  <c r="AA26" i="2"/>
  <c r="AA28" i="2"/>
  <c r="AA29" i="2"/>
  <c r="AA30" i="2"/>
  <c r="AA31" i="2"/>
  <c r="AA32" i="2"/>
  <c r="AA33" i="2"/>
  <c r="AA34" i="2"/>
  <c r="AA35" i="2"/>
  <c r="AA36" i="2"/>
  <c r="AA37" i="2"/>
  <c r="AA38" i="2"/>
  <c r="AA83" i="2"/>
  <c r="AA41" i="2"/>
  <c r="AA79" i="2"/>
  <c r="AA80" i="2"/>
  <c r="AA42" i="2"/>
  <c r="AA39" i="2"/>
  <c r="AA43" i="2"/>
  <c r="AA44" i="2"/>
  <c r="AA45" i="2"/>
  <c r="AA46" i="2"/>
  <c r="AA47" i="2"/>
  <c r="AA48" i="2"/>
  <c r="AA49" i="2"/>
  <c r="AA50" i="2"/>
  <c r="AA51" i="2"/>
  <c r="AA52" i="2"/>
  <c r="AA53" i="2"/>
  <c r="AA54" i="2"/>
  <c r="AA55" i="2"/>
  <c r="AA56" i="2"/>
  <c r="AA57" i="2"/>
  <c r="AA58" i="2"/>
  <c r="AA59" i="2"/>
  <c r="AA60" i="2"/>
  <c r="AA61" i="2"/>
  <c r="AA62" i="2"/>
  <c r="AA63" i="2"/>
  <c r="AA64" i="2"/>
  <c r="AA65" i="2"/>
  <c r="AA66" i="2"/>
  <c r="AA67" i="2"/>
  <c r="AA68" i="2"/>
  <c r="AA69" i="2"/>
  <c r="AA70" i="2"/>
  <c r="AA71" i="2"/>
  <c r="AA72" i="2"/>
  <c r="AA73" i="2"/>
  <c r="AA74" i="2"/>
  <c r="AA75" i="2"/>
  <c r="AA76" i="2"/>
  <c r="AA77" i="2"/>
  <c r="AA81" i="2"/>
  <c r="Z95" i="2"/>
  <c r="Z94" i="2"/>
  <c r="Z93" i="2"/>
  <c r="Y95" i="2"/>
  <c r="Y94" i="2"/>
  <c r="Y93" i="2"/>
  <c r="Y81"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39" i="2"/>
  <c r="Y42" i="2"/>
  <c r="Y80" i="2"/>
  <c r="Y79" i="2"/>
  <c r="Y41" i="2"/>
  <c r="Y83" i="2"/>
  <c r="Y38" i="2"/>
  <c r="Y37" i="2"/>
  <c r="Y36" i="2"/>
  <c r="Y86" i="2"/>
  <c r="X94" i="2"/>
  <c r="X95" i="2"/>
  <c r="X93" i="2"/>
  <c r="W95" i="2"/>
  <c r="W94" i="2"/>
  <c r="W93" i="2"/>
  <c r="I95" i="2"/>
  <c r="I94" i="2"/>
  <c r="I93" i="2"/>
  <c r="EY95" i="3"/>
  <c r="EY94" i="3"/>
  <c r="EY93" i="3"/>
  <c r="EY85" i="3"/>
  <c r="EY86" i="3"/>
  <c r="EY2" i="3"/>
  <c r="EY3" i="3"/>
  <c r="EY4" i="3"/>
  <c r="EY5" i="3"/>
  <c r="EY6" i="3"/>
  <c r="EY7" i="3"/>
  <c r="EY8" i="3"/>
  <c r="EY9" i="3"/>
  <c r="EY10" i="3"/>
  <c r="EY11" i="3"/>
  <c r="EY12" i="3"/>
  <c r="EY13" i="3"/>
  <c r="EY14" i="3"/>
  <c r="EY15" i="3"/>
  <c r="EY16" i="3"/>
  <c r="EY17" i="3"/>
  <c r="EY18" i="3"/>
  <c r="EY19" i="3"/>
  <c r="EY20" i="3"/>
  <c r="EY21" i="3"/>
  <c r="EY22" i="3"/>
  <c r="EY23" i="3"/>
  <c r="EY24" i="3"/>
  <c r="EY25" i="3"/>
  <c r="EY26" i="3"/>
  <c r="EY28" i="3"/>
  <c r="EY29" i="3"/>
  <c r="EY30" i="3"/>
  <c r="EY31" i="3"/>
  <c r="EY32" i="3"/>
  <c r="EY33" i="3"/>
  <c r="EY34" i="3"/>
  <c r="EY35" i="3"/>
  <c r="EY36" i="3"/>
  <c r="EY37" i="3"/>
  <c r="EY38" i="3"/>
  <c r="EY83" i="3"/>
  <c r="EY41" i="3"/>
  <c r="EY79" i="3"/>
  <c r="EY80" i="3"/>
  <c r="EY42" i="3"/>
  <c r="EY39" i="3"/>
  <c r="EY43" i="3"/>
  <c r="EY44" i="3"/>
  <c r="EY45" i="3"/>
  <c r="EY46" i="3"/>
  <c r="EY47" i="3"/>
  <c r="EY48" i="3"/>
  <c r="EY49" i="3"/>
  <c r="EY50" i="3"/>
  <c r="EY51" i="3"/>
  <c r="EY52" i="3"/>
  <c r="EY53" i="3"/>
  <c r="EY54" i="3"/>
  <c r="EY55" i="3"/>
  <c r="EY56" i="3"/>
  <c r="EY57" i="3"/>
  <c r="EY58" i="3"/>
  <c r="EY59" i="3"/>
  <c r="EY60" i="3"/>
  <c r="EY61" i="3"/>
  <c r="EY62" i="3"/>
  <c r="EY63" i="3"/>
  <c r="EY64" i="3"/>
  <c r="EY65" i="3"/>
  <c r="EY66" i="3"/>
  <c r="EY67" i="3"/>
  <c r="EY68" i="3"/>
  <c r="EY69" i="3"/>
  <c r="EY70" i="3"/>
  <c r="EY71" i="3"/>
  <c r="EY72" i="3"/>
  <c r="EY73" i="3"/>
  <c r="EY74" i="3"/>
  <c r="EY75" i="3"/>
  <c r="EY76" i="3"/>
  <c r="EY77" i="3"/>
  <c r="EY81" i="3"/>
  <c r="EX95" i="3"/>
  <c r="EX94" i="3"/>
  <c r="EX93" i="3"/>
  <c r="EX85" i="3"/>
  <c r="EX86" i="3"/>
  <c r="EX2" i="3"/>
  <c r="EX3" i="3"/>
  <c r="EX4" i="3"/>
  <c r="EX5" i="3"/>
  <c r="EX6" i="3"/>
  <c r="EX7" i="3"/>
  <c r="EX8" i="3"/>
  <c r="EX9" i="3"/>
  <c r="EX10" i="3"/>
  <c r="EX11" i="3"/>
  <c r="EX12" i="3"/>
  <c r="EX13" i="3"/>
  <c r="EX14" i="3"/>
  <c r="EX15" i="3"/>
  <c r="EX16" i="3"/>
  <c r="EX17" i="3"/>
  <c r="EX18" i="3"/>
  <c r="EX19" i="3"/>
  <c r="EX20" i="3"/>
  <c r="EX21" i="3"/>
  <c r="EX22" i="3"/>
  <c r="EX23" i="3"/>
  <c r="EX24" i="3"/>
  <c r="EX25" i="3"/>
  <c r="EX26" i="3"/>
  <c r="EX28" i="3"/>
  <c r="EX29" i="3"/>
  <c r="EX30" i="3"/>
  <c r="EX31" i="3"/>
  <c r="EX32" i="3"/>
  <c r="EX33" i="3"/>
  <c r="EX34" i="3"/>
  <c r="EX35" i="3"/>
  <c r="EX36" i="3"/>
  <c r="EX37" i="3"/>
  <c r="EX38" i="3"/>
  <c r="EX83" i="3"/>
  <c r="EX41" i="3"/>
  <c r="EX79" i="3"/>
  <c r="EX80" i="3"/>
  <c r="EX42" i="3"/>
  <c r="EX39" i="3"/>
  <c r="EX43" i="3"/>
  <c r="EX44" i="3"/>
  <c r="EX45" i="3"/>
  <c r="EX46" i="3"/>
  <c r="EX47" i="3"/>
  <c r="EX48" i="3"/>
  <c r="EX49" i="3"/>
  <c r="EX50" i="3"/>
  <c r="EX51" i="3"/>
  <c r="EX52" i="3"/>
  <c r="EX53" i="3"/>
  <c r="EX54" i="3"/>
  <c r="EX55" i="3"/>
  <c r="EX56" i="3"/>
  <c r="EX57" i="3"/>
  <c r="EX58" i="3"/>
  <c r="EX59" i="3"/>
  <c r="EX60" i="3"/>
  <c r="EX61" i="3"/>
  <c r="EX62" i="3"/>
  <c r="EX63" i="3"/>
  <c r="EX64" i="3"/>
  <c r="EX65" i="3"/>
  <c r="EX66" i="3"/>
  <c r="EX67" i="3"/>
  <c r="EX68" i="3"/>
  <c r="EX69" i="3"/>
  <c r="EX70" i="3"/>
  <c r="EX71" i="3"/>
  <c r="EX72" i="3"/>
  <c r="EX73" i="3"/>
  <c r="EX74" i="3"/>
  <c r="EX75" i="3"/>
  <c r="EX76" i="3"/>
  <c r="EX77" i="3"/>
  <c r="EX81" i="3"/>
  <c r="ET95" i="3"/>
  <c r="ET94" i="3"/>
  <c r="ET93" i="3"/>
  <c r="ES95" i="3"/>
  <c r="ES94" i="3"/>
  <c r="ES93" i="3"/>
  <c r="EO95" i="3"/>
  <c r="EO94" i="3"/>
  <c r="EO93" i="3"/>
  <c r="EN95" i="3"/>
  <c r="EN94" i="3"/>
  <c r="EN93" i="3"/>
  <c r="EH85" i="3"/>
  <c r="EH3" i="3"/>
  <c r="EH4" i="3"/>
  <c r="EH5" i="3"/>
  <c r="EH6" i="3"/>
  <c r="EH7" i="3"/>
  <c r="EH8" i="3"/>
  <c r="EH9" i="3"/>
  <c r="EH10" i="3"/>
  <c r="EH11" i="3"/>
  <c r="EH12" i="3"/>
  <c r="EH13" i="3"/>
  <c r="EH14" i="3"/>
  <c r="EH15" i="3"/>
  <c r="EH16" i="3"/>
  <c r="EH17" i="3"/>
  <c r="EH18" i="3"/>
  <c r="EH19" i="3"/>
  <c r="EH20" i="3"/>
  <c r="EH21" i="3"/>
  <c r="EH22" i="3"/>
  <c r="EH23" i="3"/>
  <c r="EH24" i="3"/>
  <c r="EH25" i="3"/>
  <c r="EH26" i="3"/>
  <c r="EH28" i="3"/>
  <c r="EH29" i="3"/>
  <c r="EH30" i="3"/>
  <c r="EH31" i="3"/>
  <c r="EH32" i="3"/>
  <c r="EH33" i="3"/>
  <c r="EH34" i="3"/>
  <c r="EH35" i="3"/>
  <c r="EH36" i="3"/>
  <c r="EH37" i="3"/>
  <c r="EH38" i="3"/>
  <c r="EH83" i="3"/>
  <c r="EH41" i="3"/>
  <c r="EH79" i="3"/>
  <c r="EH80" i="3"/>
  <c r="EH42" i="3"/>
  <c r="EH39" i="3"/>
  <c r="EH43" i="3"/>
  <c r="EH44" i="3"/>
  <c r="EH45" i="3"/>
  <c r="EH46" i="3"/>
  <c r="EH47" i="3"/>
  <c r="EH48" i="3"/>
  <c r="EH49" i="3"/>
  <c r="EH50" i="3"/>
  <c r="EH51" i="3"/>
  <c r="EH52" i="3"/>
  <c r="EH53" i="3"/>
  <c r="EH54" i="3"/>
  <c r="EH55" i="3"/>
  <c r="EH56" i="3"/>
  <c r="EH57" i="3"/>
  <c r="EH58" i="3"/>
  <c r="EH59" i="3"/>
  <c r="EH60" i="3"/>
  <c r="EH61" i="3"/>
  <c r="EH62" i="3"/>
  <c r="EH63" i="3"/>
  <c r="EH64" i="3"/>
  <c r="EH65" i="3"/>
  <c r="EH66" i="3"/>
  <c r="EH67" i="3"/>
  <c r="EH68" i="3"/>
  <c r="EH69" i="3"/>
  <c r="EH70" i="3"/>
  <c r="EH71" i="3"/>
  <c r="EH72" i="3"/>
  <c r="EH73" i="3"/>
  <c r="EH74" i="3"/>
  <c r="EH75" i="3"/>
  <c r="EH76" i="3"/>
  <c r="EH77" i="3"/>
  <c r="EH81" i="3"/>
  <c r="EF95" i="3"/>
  <c r="EF94" i="3"/>
  <c r="EF93" i="3"/>
  <c r="EA95" i="3"/>
  <c r="EA94" i="3"/>
  <c r="EA93" i="3"/>
  <c r="DZ95" i="3"/>
  <c r="DZ94" i="3"/>
  <c r="DZ93" i="3"/>
  <c r="DY95" i="3"/>
  <c r="DY94" i="3"/>
  <c r="DY93" i="3"/>
  <c r="DX95" i="3"/>
  <c r="DX94" i="3"/>
  <c r="DX93" i="3"/>
  <c r="DW95" i="3"/>
  <c r="DW94" i="3"/>
  <c r="DW93" i="3"/>
  <c r="DV95" i="3"/>
  <c r="DV94" i="3"/>
  <c r="DV93" i="3"/>
  <c r="DU95" i="3"/>
  <c r="DU94" i="3"/>
  <c r="DU93" i="3"/>
  <c r="DT95" i="3"/>
  <c r="DT94" i="3"/>
  <c r="DT93" i="3"/>
  <c r="DS95" i="3"/>
  <c r="DS94" i="3"/>
  <c r="DS93" i="3"/>
  <c r="DE95" i="3"/>
  <c r="DE94" i="3"/>
  <c r="DE93" i="3"/>
  <c r="DC95" i="3"/>
  <c r="DC94" i="3"/>
  <c r="DC93" i="3"/>
  <c r="DD95" i="3"/>
  <c r="DD94" i="3"/>
  <c r="DD93" i="3"/>
  <c r="DB95" i="3"/>
  <c r="DB94" i="3"/>
  <c r="DB93" i="3"/>
  <c r="CT95" i="3"/>
  <c r="CT94" i="3"/>
  <c r="CT85" i="3"/>
  <c r="CT86" i="3"/>
  <c r="CT2" i="3"/>
  <c r="CT3" i="3"/>
  <c r="CT4" i="3"/>
  <c r="CT5" i="3"/>
  <c r="CT6" i="3"/>
  <c r="CT7" i="3"/>
  <c r="CT8" i="3"/>
  <c r="CT9" i="3"/>
  <c r="CT10" i="3"/>
  <c r="CT11" i="3"/>
  <c r="CT12" i="3"/>
  <c r="CT13" i="3"/>
  <c r="CT14" i="3"/>
  <c r="CT15" i="3"/>
  <c r="CT16" i="3"/>
  <c r="CT17" i="3"/>
  <c r="CT18" i="3"/>
  <c r="CT19" i="3"/>
  <c r="CT20" i="3"/>
  <c r="CT21" i="3"/>
  <c r="CT22" i="3"/>
  <c r="CT23" i="3"/>
  <c r="CT24" i="3"/>
  <c r="CT25" i="3"/>
  <c r="CT26" i="3"/>
  <c r="CT28" i="3"/>
  <c r="CT29" i="3"/>
  <c r="CT30" i="3"/>
  <c r="CT31" i="3"/>
  <c r="CT32" i="3"/>
  <c r="CT33" i="3"/>
  <c r="CT34" i="3"/>
  <c r="CT35" i="3"/>
  <c r="CT36" i="3"/>
  <c r="CT37" i="3"/>
  <c r="CT38" i="3"/>
  <c r="CT83" i="3"/>
  <c r="CT41" i="3"/>
  <c r="CT79" i="3"/>
  <c r="CT80" i="3"/>
  <c r="CT42" i="3"/>
  <c r="CT39" i="3"/>
  <c r="CT43" i="3"/>
  <c r="CT44" i="3"/>
  <c r="CT45" i="3"/>
  <c r="CT46" i="3"/>
  <c r="CT47" i="3"/>
  <c r="CT48" i="3"/>
  <c r="CT49" i="3"/>
  <c r="CT50" i="3"/>
  <c r="CT51" i="3"/>
  <c r="CT52" i="3"/>
  <c r="CT53" i="3"/>
  <c r="CT54" i="3"/>
  <c r="CT55" i="3"/>
  <c r="CT56" i="3"/>
  <c r="CT57" i="3"/>
  <c r="CT58" i="3"/>
  <c r="CT59" i="3"/>
  <c r="CT60" i="3"/>
  <c r="CT61" i="3"/>
  <c r="CT62" i="3"/>
  <c r="CT63" i="3"/>
  <c r="CT64" i="3"/>
  <c r="CT65" i="3"/>
  <c r="CT66" i="3"/>
  <c r="CT67" i="3"/>
  <c r="CT68" i="3"/>
  <c r="CT69" i="3"/>
  <c r="CT70" i="3"/>
  <c r="CT71" i="3"/>
  <c r="CT72" i="3"/>
  <c r="CT73" i="3"/>
  <c r="CT74" i="3"/>
  <c r="CT75" i="3"/>
  <c r="CT76" i="3"/>
  <c r="CT77" i="3"/>
  <c r="CT81" i="3"/>
  <c r="CS95" i="3"/>
  <c r="CS94" i="3"/>
  <c r="CS93" i="3"/>
  <c r="CS85" i="3"/>
  <c r="CS86" i="3"/>
  <c r="CS2" i="3"/>
  <c r="CS3" i="3"/>
  <c r="CS4" i="3"/>
  <c r="CS5" i="3"/>
  <c r="CS6" i="3"/>
  <c r="CS7" i="3"/>
  <c r="CS8" i="3"/>
  <c r="CS9" i="3"/>
  <c r="CS10" i="3"/>
  <c r="CS11" i="3"/>
  <c r="CS12" i="3"/>
  <c r="CS13" i="3"/>
  <c r="CS14" i="3"/>
  <c r="CS15" i="3"/>
  <c r="CS16" i="3"/>
  <c r="CS17" i="3"/>
  <c r="CS18" i="3"/>
  <c r="CS19" i="3"/>
  <c r="CS20" i="3"/>
  <c r="CS21" i="3"/>
  <c r="CS22" i="3"/>
  <c r="CS23" i="3"/>
  <c r="CS24" i="3"/>
  <c r="CS25" i="3"/>
  <c r="CS26" i="3"/>
  <c r="CS28" i="3"/>
  <c r="CS29" i="3"/>
  <c r="CS30" i="3"/>
  <c r="CS31" i="3"/>
  <c r="CS32" i="3"/>
  <c r="CS33" i="3"/>
  <c r="CS34" i="3"/>
  <c r="CS35" i="3"/>
  <c r="CS36" i="3"/>
  <c r="CS37" i="3"/>
  <c r="CS38" i="3"/>
  <c r="CS83" i="3"/>
  <c r="CS41" i="3"/>
  <c r="CS79" i="3"/>
  <c r="CS80" i="3"/>
  <c r="CS42" i="3"/>
  <c r="CS39" i="3"/>
  <c r="CS43" i="3"/>
  <c r="CS44" i="3"/>
  <c r="CS45" i="3"/>
  <c r="CS46" i="3"/>
  <c r="CS47" i="3"/>
  <c r="CS48" i="3"/>
  <c r="CS49" i="3"/>
  <c r="CS50" i="3"/>
  <c r="CS51" i="3"/>
  <c r="CS52" i="3"/>
  <c r="CS53" i="3"/>
  <c r="CS54" i="3"/>
  <c r="CS55" i="3"/>
  <c r="CS56" i="3"/>
  <c r="CS57" i="3"/>
  <c r="CS58" i="3"/>
  <c r="CS59" i="3"/>
  <c r="CS60" i="3"/>
  <c r="CS61" i="3"/>
  <c r="CS62" i="3"/>
  <c r="CS63" i="3"/>
  <c r="CS64" i="3"/>
  <c r="CS65" i="3"/>
  <c r="CS66" i="3"/>
  <c r="CS67" i="3"/>
  <c r="CS68" i="3"/>
  <c r="CS69" i="3"/>
  <c r="CS70" i="3"/>
  <c r="CS71" i="3"/>
  <c r="CS72" i="3"/>
  <c r="CS73" i="3"/>
  <c r="CS74" i="3"/>
  <c r="CS75" i="3"/>
  <c r="CS76" i="3"/>
  <c r="CS77" i="3"/>
  <c r="CS81" i="3"/>
  <c r="CR95" i="3"/>
  <c r="CR94" i="3"/>
  <c r="CR93" i="3"/>
  <c r="CR85" i="3"/>
  <c r="CR86" i="3"/>
  <c r="CR2" i="3"/>
  <c r="CR3" i="3"/>
  <c r="CR4" i="3"/>
  <c r="CR5" i="3"/>
  <c r="CR6" i="3"/>
  <c r="CR7" i="3"/>
  <c r="CR8" i="3"/>
  <c r="CR9" i="3"/>
  <c r="CR10" i="3"/>
  <c r="CR11" i="3"/>
  <c r="CR12" i="3"/>
  <c r="CR13" i="3"/>
  <c r="CR14" i="3"/>
  <c r="CR15" i="3"/>
  <c r="CR16" i="3"/>
  <c r="CR17" i="3"/>
  <c r="CR18" i="3"/>
  <c r="CR19" i="3"/>
  <c r="CR20" i="3"/>
  <c r="CR21" i="3"/>
  <c r="CR22" i="3"/>
  <c r="CR23" i="3"/>
  <c r="CR24" i="3"/>
  <c r="CR25" i="3"/>
  <c r="CR26" i="3"/>
  <c r="CR28" i="3"/>
  <c r="CR29" i="3"/>
  <c r="CR30" i="3"/>
  <c r="CR31" i="3"/>
  <c r="CR32" i="3"/>
  <c r="CR33" i="3"/>
  <c r="CR34" i="3"/>
  <c r="CR35" i="3"/>
  <c r="CR36" i="3"/>
  <c r="CR37" i="3"/>
  <c r="CR38" i="3"/>
  <c r="CR83" i="3"/>
  <c r="CR41" i="3"/>
  <c r="CR79" i="3"/>
  <c r="CR80" i="3"/>
  <c r="CR42" i="3"/>
  <c r="CR39" i="3"/>
  <c r="CR43" i="3"/>
  <c r="CR44" i="3"/>
  <c r="CR45" i="3"/>
  <c r="CR46" i="3"/>
  <c r="CR47" i="3"/>
  <c r="CR48" i="3"/>
  <c r="CR49" i="3"/>
  <c r="CR50" i="3"/>
  <c r="CR51" i="3"/>
  <c r="CR52" i="3"/>
  <c r="CR53" i="3"/>
  <c r="CR54" i="3"/>
  <c r="CR55" i="3"/>
  <c r="CR56" i="3"/>
  <c r="CR57" i="3"/>
  <c r="CR58" i="3"/>
  <c r="CR59" i="3"/>
  <c r="CR60" i="3"/>
  <c r="CR61" i="3"/>
  <c r="CR62" i="3"/>
  <c r="CR63" i="3"/>
  <c r="CR64" i="3"/>
  <c r="CR65" i="3"/>
  <c r="CR66" i="3"/>
  <c r="CR67" i="3"/>
  <c r="CR68" i="3"/>
  <c r="CR69" i="3"/>
  <c r="CR70" i="3"/>
  <c r="CR71" i="3"/>
  <c r="CR72" i="3"/>
  <c r="CR73" i="3"/>
  <c r="CR74" i="3"/>
  <c r="CR75" i="3"/>
  <c r="CR76" i="3"/>
  <c r="CR77" i="3"/>
  <c r="CR81" i="3"/>
  <c r="CQ95" i="3"/>
  <c r="CQ94" i="3"/>
  <c r="CQ93" i="3"/>
  <c r="CQ85" i="3"/>
  <c r="CQ86" i="3"/>
  <c r="CQ2" i="3"/>
  <c r="CQ3" i="3"/>
  <c r="CQ4" i="3"/>
  <c r="CQ5" i="3"/>
  <c r="CQ6" i="3"/>
  <c r="CQ7" i="3"/>
  <c r="CQ8" i="3"/>
  <c r="CQ9" i="3"/>
  <c r="CQ10" i="3"/>
  <c r="CQ11" i="3"/>
  <c r="CQ12" i="3"/>
  <c r="CQ13" i="3"/>
  <c r="CQ14" i="3"/>
  <c r="CQ15" i="3"/>
  <c r="CQ16" i="3"/>
  <c r="CQ17" i="3"/>
  <c r="CQ18" i="3"/>
  <c r="CQ19" i="3"/>
  <c r="CQ20" i="3"/>
  <c r="CQ21" i="3"/>
  <c r="CQ22" i="3"/>
  <c r="CQ23" i="3"/>
  <c r="CQ24" i="3"/>
  <c r="CQ25" i="3"/>
  <c r="CQ26" i="3"/>
  <c r="CQ28" i="3"/>
  <c r="CQ29" i="3"/>
  <c r="CQ30" i="3"/>
  <c r="CQ31" i="3"/>
  <c r="CQ32" i="3"/>
  <c r="CQ33" i="3"/>
  <c r="CQ34" i="3"/>
  <c r="CQ35" i="3"/>
  <c r="CQ36" i="3"/>
  <c r="CQ37" i="3"/>
  <c r="CQ38" i="3"/>
  <c r="CQ83" i="3"/>
  <c r="CQ41" i="3"/>
  <c r="CQ79" i="3"/>
  <c r="CQ80" i="3"/>
  <c r="CQ42" i="3"/>
  <c r="CQ39" i="3"/>
  <c r="CQ43" i="3"/>
  <c r="CQ44" i="3"/>
  <c r="CQ45" i="3"/>
  <c r="CQ46" i="3"/>
  <c r="CQ47" i="3"/>
  <c r="CQ48" i="3"/>
  <c r="CQ49" i="3"/>
  <c r="CQ50" i="3"/>
  <c r="CQ51" i="3"/>
  <c r="CQ52" i="3"/>
  <c r="CQ53" i="3"/>
  <c r="CQ54" i="3"/>
  <c r="CQ55" i="3"/>
  <c r="CQ56" i="3"/>
  <c r="CQ57" i="3"/>
  <c r="CQ58" i="3"/>
  <c r="CQ59" i="3"/>
  <c r="CQ60" i="3"/>
  <c r="CQ61" i="3"/>
  <c r="CQ62" i="3"/>
  <c r="CQ63" i="3"/>
  <c r="CQ64" i="3"/>
  <c r="CQ65" i="3"/>
  <c r="CQ66" i="3"/>
  <c r="CQ67" i="3"/>
  <c r="CQ68" i="3"/>
  <c r="CQ69" i="3"/>
  <c r="CQ70" i="3"/>
  <c r="CQ71" i="3"/>
  <c r="CQ72" i="3"/>
  <c r="CQ73" i="3"/>
  <c r="CQ74" i="3"/>
  <c r="CQ75" i="3"/>
  <c r="CQ76" i="3"/>
  <c r="CQ77" i="3"/>
  <c r="CQ81" i="3"/>
  <c r="CP95" i="3"/>
  <c r="CP94" i="3"/>
  <c r="CP93" i="3"/>
  <c r="CO95" i="3"/>
  <c r="CO94" i="3"/>
  <c r="CO93" i="3"/>
  <c r="CN95" i="3"/>
  <c r="CN94" i="3"/>
  <c r="CN93" i="3"/>
  <c r="CP85" i="3"/>
  <c r="CP86" i="3"/>
  <c r="CP3" i="3"/>
  <c r="CP4" i="3"/>
  <c r="CP5" i="3"/>
  <c r="CP6" i="3"/>
  <c r="CP7" i="3"/>
  <c r="CP8" i="3"/>
  <c r="CP9" i="3"/>
  <c r="CP10" i="3"/>
  <c r="CP11" i="3"/>
  <c r="CP12" i="3"/>
  <c r="CP13" i="3"/>
  <c r="CP14" i="3"/>
  <c r="CP15" i="3"/>
  <c r="CP16" i="3"/>
  <c r="CP17" i="3"/>
  <c r="CP18" i="3"/>
  <c r="CP19" i="3"/>
  <c r="CP20" i="3"/>
  <c r="CP21" i="3"/>
  <c r="CP22" i="3"/>
  <c r="CP23" i="3"/>
  <c r="CP24" i="3"/>
  <c r="CP25" i="3"/>
  <c r="CP26" i="3"/>
  <c r="CP28" i="3"/>
  <c r="CP29" i="3"/>
  <c r="CP30" i="3"/>
  <c r="CP31" i="3"/>
  <c r="CP32" i="3"/>
  <c r="CP33" i="3"/>
  <c r="CP34" i="3"/>
  <c r="CP35" i="3"/>
  <c r="CP36" i="3"/>
  <c r="CP37" i="3"/>
  <c r="CP38" i="3"/>
  <c r="CP83" i="3"/>
  <c r="CP41" i="3"/>
  <c r="CP79" i="3"/>
  <c r="CP80" i="3"/>
  <c r="CP42" i="3"/>
  <c r="CP39" i="3"/>
  <c r="CP43" i="3"/>
  <c r="CP44" i="3"/>
  <c r="CP45" i="3"/>
  <c r="CP46" i="3"/>
  <c r="CP47" i="3"/>
  <c r="CP48" i="3"/>
  <c r="CP49" i="3"/>
  <c r="CP50" i="3"/>
  <c r="CP51" i="3"/>
  <c r="CP52" i="3"/>
  <c r="CP53" i="3"/>
  <c r="CP54" i="3"/>
  <c r="CP55" i="3"/>
  <c r="CP56" i="3"/>
  <c r="CP57" i="3"/>
  <c r="CP58" i="3"/>
  <c r="CP59" i="3"/>
  <c r="CP60" i="3"/>
  <c r="CP61" i="3"/>
  <c r="CP62" i="3"/>
  <c r="CP63" i="3"/>
  <c r="CP64" i="3"/>
  <c r="CP65" i="3"/>
  <c r="CP66" i="3"/>
  <c r="CP67" i="3"/>
  <c r="CP68" i="3"/>
  <c r="CP69" i="3"/>
  <c r="CP70" i="3"/>
  <c r="CP71" i="3"/>
  <c r="CP72" i="3"/>
  <c r="CP73" i="3"/>
  <c r="CP74" i="3"/>
  <c r="CP75" i="3"/>
  <c r="CP76" i="3"/>
  <c r="CP77" i="3"/>
  <c r="CP81" i="3"/>
  <c r="CO85" i="3"/>
  <c r="CO86" i="3"/>
  <c r="CO2" i="3"/>
  <c r="CO3" i="3"/>
  <c r="CO4" i="3"/>
  <c r="CO5" i="3"/>
  <c r="CO6" i="3"/>
  <c r="CO7" i="3"/>
  <c r="CO8" i="3"/>
  <c r="CO9" i="3"/>
  <c r="CO10" i="3"/>
  <c r="CO11" i="3"/>
  <c r="CO12" i="3"/>
  <c r="CO13" i="3"/>
  <c r="CO14" i="3"/>
  <c r="CO15" i="3"/>
  <c r="CO16" i="3"/>
  <c r="CO17" i="3"/>
  <c r="CO18" i="3"/>
  <c r="CO19" i="3"/>
  <c r="CO20" i="3"/>
  <c r="CO21" i="3"/>
  <c r="CO22" i="3"/>
  <c r="CO23" i="3"/>
  <c r="CO24" i="3"/>
  <c r="CO25" i="3"/>
  <c r="CO26" i="3"/>
  <c r="CO28" i="3"/>
  <c r="CO29" i="3"/>
  <c r="CO30" i="3"/>
  <c r="CO31" i="3"/>
  <c r="CO32" i="3"/>
  <c r="CO33" i="3"/>
  <c r="CO34" i="3"/>
  <c r="CO35" i="3"/>
  <c r="CO36" i="3"/>
  <c r="CO37" i="3"/>
  <c r="CO38" i="3"/>
  <c r="CO83" i="3"/>
  <c r="CO41" i="3"/>
  <c r="CO79" i="3"/>
  <c r="CO80" i="3"/>
  <c r="CO42" i="3"/>
  <c r="CO39" i="3"/>
  <c r="CO43" i="3"/>
  <c r="CO44" i="3"/>
  <c r="CO45" i="3"/>
  <c r="CO46" i="3"/>
  <c r="CO47" i="3"/>
  <c r="CO48" i="3"/>
  <c r="CO49" i="3"/>
  <c r="CO50" i="3"/>
  <c r="CO51" i="3"/>
  <c r="CO52" i="3"/>
  <c r="CO53" i="3"/>
  <c r="CO54" i="3"/>
  <c r="CO55" i="3"/>
  <c r="CO56" i="3"/>
  <c r="CO57" i="3"/>
  <c r="CO58" i="3"/>
  <c r="CO59" i="3"/>
  <c r="CO60" i="3"/>
  <c r="CO61" i="3"/>
  <c r="CO62" i="3"/>
  <c r="CO63" i="3"/>
  <c r="CO64" i="3"/>
  <c r="CO65" i="3"/>
  <c r="CO66" i="3"/>
  <c r="CO67" i="3"/>
  <c r="CO68" i="3"/>
  <c r="CO69" i="3"/>
  <c r="CO70" i="3"/>
  <c r="CO71" i="3"/>
  <c r="CO72" i="3"/>
  <c r="CO73" i="3"/>
  <c r="CO74" i="3"/>
  <c r="CO75" i="3"/>
  <c r="CO76" i="3"/>
  <c r="CO77" i="3"/>
  <c r="CO81" i="3"/>
  <c r="CN85" i="3"/>
  <c r="CN86" i="3"/>
  <c r="CN2" i="3"/>
  <c r="CN3" i="3"/>
  <c r="CN4" i="3"/>
  <c r="CN5" i="3"/>
  <c r="CN6" i="3"/>
  <c r="CN7" i="3"/>
  <c r="CN8" i="3"/>
  <c r="CN9" i="3"/>
  <c r="CN10" i="3"/>
  <c r="CN11" i="3"/>
  <c r="CN12" i="3"/>
  <c r="CN13" i="3"/>
  <c r="CN14" i="3"/>
  <c r="CN15" i="3"/>
  <c r="CN16" i="3"/>
  <c r="CN17" i="3"/>
  <c r="CN18" i="3"/>
  <c r="CN19" i="3"/>
  <c r="CN20" i="3"/>
  <c r="CN21" i="3"/>
  <c r="CN22" i="3"/>
  <c r="CN23" i="3"/>
  <c r="CN24" i="3"/>
  <c r="CN25" i="3"/>
  <c r="CN26" i="3"/>
  <c r="CN28" i="3"/>
  <c r="CN29" i="3"/>
  <c r="CN30" i="3"/>
  <c r="CN31" i="3"/>
  <c r="CN32" i="3"/>
  <c r="CN33" i="3"/>
  <c r="CN34" i="3"/>
  <c r="CN35" i="3"/>
  <c r="CN36" i="3"/>
  <c r="CN37" i="3"/>
  <c r="CN38" i="3"/>
  <c r="CN83" i="3"/>
  <c r="CN41" i="3"/>
  <c r="CN79" i="3"/>
  <c r="CN80" i="3"/>
  <c r="CN42" i="3"/>
  <c r="CN39" i="3"/>
  <c r="CN43" i="3"/>
  <c r="CN44" i="3"/>
  <c r="CN45" i="3"/>
  <c r="CN46" i="3"/>
  <c r="CN47" i="3"/>
  <c r="CN48" i="3"/>
  <c r="CN49" i="3"/>
  <c r="CN50" i="3"/>
  <c r="CN51" i="3"/>
  <c r="CN52" i="3"/>
  <c r="CN53" i="3"/>
  <c r="CN54" i="3"/>
  <c r="CN55" i="3"/>
  <c r="CN56" i="3"/>
  <c r="CN57" i="3"/>
  <c r="CN58" i="3"/>
  <c r="CN59" i="3"/>
  <c r="CN60" i="3"/>
  <c r="CN61" i="3"/>
  <c r="CN62" i="3"/>
  <c r="CN63" i="3"/>
  <c r="CN64" i="3"/>
  <c r="CN65" i="3"/>
  <c r="CN66" i="3"/>
  <c r="CN67" i="3"/>
  <c r="CN68" i="3"/>
  <c r="CN69" i="3"/>
  <c r="CN70" i="3"/>
  <c r="CN71" i="3"/>
  <c r="CN72" i="3"/>
  <c r="CN73" i="3"/>
  <c r="CN74" i="3"/>
  <c r="CN75" i="3"/>
  <c r="CN76" i="3"/>
  <c r="CN77" i="3"/>
  <c r="CN81" i="3"/>
  <c r="CM95" i="3"/>
  <c r="CM94" i="3"/>
  <c r="CM93" i="3"/>
  <c r="CM85" i="3"/>
  <c r="CM86" i="3"/>
  <c r="CM2" i="3"/>
  <c r="CM3" i="3"/>
  <c r="CM4" i="3"/>
  <c r="CM5" i="3"/>
  <c r="CM6" i="3"/>
  <c r="CM7" i="3"/>
  <c r="CM8" i="3"/>
  <c r="CM9" i="3"/>
  <c r="CM10" i="3"/>
  <c r="CM11" i="3"/>
  <c r="CM12" i="3"/>
  <c r="CM13" i="3"/>
  <c r="CM14" i="3"/>
  <c r="CM15" i="3"/>
  <c r="CM16" i="3"/>
  <c r="CM17" i="3"/>
  <c r="CM18" i="3"/>
  <c r="CM19" i="3"/>
  <c r="CM20" i="3"/>
  <c r="CM21" i="3"/>
  <c r="CM22" i="3"/>
  <c r="CM23" i="3"/>
  <c r="CM24" i="3"/>
  <c r="CM25" i="3"/>
  <c r="CM26" i="3"/>
  <c r="CM28" i="3"/>
  <c r="CM29" i="3"/>
  <c r="CM30" i="3"/>
  <c r="CM31" i="3"/>
  <c r="CM32" i="3"/>
  <c r="CM33" i="3"/>
  <c r="CM34" i="3"/>
  <c r="CM35" i="3"/>
  <c r="CM36" i="3"/>
  <c r="CM37" i="3"/>
  <c r="CM38" i="3"/>
  <c r="CM83" i="3"/>
  <c r="CM41" i="3"/>
  <c r="CM79" i="3"/>
  <c r="CM80" i="3"/>
  <c r="CM42" i="3"/>
  <c r="CM39" i="3"/>
  <c r="CM43" i="3"/>
  <c r="CM44" i="3"/>
  <c r="CM45" i="3"/>
  <c r="CM46" i="3"/>
  <c r="CM47" i="3"/>
  <c r="CM48" i="3"/>
  <c r="CM49" i="3"/>
  <c r="CM50" i="3"/>
  <c r="CM51" i="3"/>
  <c r="CM52" i="3"/>
  <c r="CM53" i="3"/>
  <c r="CM54" i="3"/>
  <c r="CM55" i="3"/>
  <c r="CM56" i="3"/>
  <c r="CM57" i="3"/>
  <c r="CM58" i="3"/>
  <c r="CM59" i="3"/>
  <c r="CM60" i="3"/>
  <c r="CM61" i="3"/>
  <c r="CM62" i="3"/>
  <c r="CM63" i="3"/>
  <c r="CM64" i="3"/>
  <c r="CM65" i="3"/>
  <c r="CM66" i="3"/>
  <c r="CM67" i="3"/>
  <c r="CM68" i="3"/>
  <c r="CM69" i="3"/>
  <c r="CM70" i="3"/>
  <c r="CM71" i="3"/>
  <c r="CM72" i="3"/>
  <c r="CM73" i="3"/>
  <c r="CM74" i="3"/>
  <c r="CM75" i="3"/>
  <c r="CM76" i="3"/>
  <c r="CM77" i="3"/>
  <c r="CM81" i="3"/>
  <c r="CL95" i="3"/>
  <c r="CL94" i="3"/>
  <c r="CL93" i="3"/>
  <c r="CL85" i="3"/>
  <c r="CL86" i="3"/>
  <c r="CL2" i="3"/>
  <c r="CL3" i="3"/>
  <c r="CL4" i="3"/>
  <c r="CL5" i="3"/>
  <c r="CL6" i="3"/>
  <c r="CL7" i="3"/>
  <c r="CL8" i="3"/>
  <c r="CL9" i="3"/>
  <c r="CL10" i="3"/>
  <c r="CL11" i="3"/>
  <c r="CL12" i="3"/>
  <c r="CL13" i="3"/>
  <c r="CL14" i="3"/>
  <c r="CL15" i="3"/>
  <c r="CL16" i="3"/>
  <c r="CL17" i="3"/>
  <c r="CL18" i="3"/>
  <c r="CL19" i="3"/>
  <c r="CL20" i="3"/>
  <c r="CL21" i="3"/>
  <c r="CL22" i="3"/>
  <c r="CL23" i="3"/>
  <c r="CL24" i="3"/>
  <c r="CL25" i="3"/>
  <c r="CL26" i="3"/>
  <c r="CL28" i="3"/>
  <c r="CL29" i="3"/>
  <c r="CL30" i="3"/>
  <c r="CL31" i="3"/>
  <c r="CL32" i="3"/>
  <c r="CL33" i="3"/>
  <c r="CL34" i="3"/>
  <c r="CL35" i="3"/>
  <c r="CL36" i="3"/>
  <c r="CL37" i="3"/>
  <c r="CL38" i="3"/>
  <c r="CL83" i="3"/>
  <c r="CL41" i="3"/>
  <c r="CL79" i="3"/>
  <c r="CL80" i="3"/>
  <c r="CL42" i="3"/>
  <c r="CL39" i="3"/>
  <c r="CL43" i="3"/>
  <c r="CL44" i="3"/>
  <c r="CL45" i="3"/>
  <c r="CL46" i="3"/>
  <c r="CL47" i="3"/>
  <c r="CL48" i="3"/>
  <c r="CL49" i="3"/>
  <c r="CL50" i="3"/>
  <c r="CL51" i="3"/>
  <c r="CL52" i="3"/>
  <c r="CL53" i="3"/>
  <c r="CL54" i="3"/>
  <c r="CL55" i="3"/>
  <c r="CL56" i="3"/>
  <c r="CL57" i="3"/>
  <c r="CL58" i="3"/>
  <c r="CL59" i="3"/>
  <c r="CL60" i="3"/>
  <c r="CL61" i="3"/>
  <c r="CL62" i="3"/>
  <c r="CL63" i="3"/>
  <c r="CL64" i="3"/>
  <c r="CL65" i="3"/>
  <c r="CL66" i="3"/>
  <c r="CL67" i="3"/>
  <c r="CL68" i="3"/>
  <c r="CL69" i="3"/>
  <c r="CL70" i="3"/>
  <c r="CL71" i="3"/>
  <c r="CL72" i="3"/>
  <c r="CL73" i="3"/>
  <c r="CL74" i="3"/>
  <c r="CL75" i="3"/>
  <c r="CL76" i="3"/>
  <c r="CL77" i="3"/>
  <c r="CL81" i="3"/>
  <c r="CK85" i="3"/>
  <c r="CK86" i="3"/>
  <c r="CK2" i="3"/>
  <c r="CK3" i="3"/>
  <c r="CK4" i="3"/>
  <c r="CK5" i="3"/>
  <c r="CK6" i="3"/>
  <c r="CK7" i="3"/>
  <c r="CK8" i="3"/>
  <c r="CK9" i="3"/>
  <c r="CK10" i="3"/>
  <c r="CK11" i="3"/>
  <c r="CK12" i="3"/>
  <c r="CK13" i="3"/>
  <c r="CK14" i="3"/>
  <c r="CK15" i="3"/>
  <c r="CK16" i="3"/>
  <c r="CK17" i="3"/>
  <c r="CK18" i="3"/>
  <c r="CK19" i="3"/>
  <c r="CK20" i="3"/>
  <c r="CK21" i="3"/>
  <c r="CK22" i="3"/>
  <c r="CK23" i="3"/>
  <c r="CK24" i="3"/>
  <c r="CK25" i="3"/>
  <c r="CK26" i="3"/>
  <c r="CK28" i="3"/>
  <c r="CK29" i="3"/>
  <c r="CK30" i="3"/>
  <c r="CK31" i="3"/>
  <c r="CK32" i="3"/>
  <c r="CK33" i="3"/>
  <c r="CK34" i="3"/>
  <c r="CK35" i="3"/>
  <c r="CK36" i="3"/>
  <c r="CK37" i="3"/>
  <c r="CK38" i="3"/>
  <c r="CK83" i="3"/>
  <c r="CK41" i="3"/>
  <c r="CK79" i="3"/>
  <c r="CK80" i="3"/>
  <c r="CK42" i="3"/>
  <c r="CK39" i="3"/>
  <c r="CK43" i="3"/>
  <c r="CK44" i="3"/>
  <c r="CK45" i="3"/>
  <c r="CK46" i="3"/>
  <c r="CK47" i="3"/>
  <c r="CK48" i="3"/>
  <c r="CK49" i="3"/>
  <c r="CK50" i="3"/>
  <c r="CK51" i="3"/>
  <c r="CK52" i="3"/>
  <c r="CK53" i="3"/>
  <c r="CK54" i="3"/>
  <c r="CK55" i="3"/>
  <c r="CK56" i="3"/>
  <c r="CK57" i="3"/>
  <c r="CK58" i="3"/>
  <c r="CK59" i="3"/>
  <c r="CK60" i="3"/>
  <c r="CK61" i="3"/>
  <c r="CK62" i="3"/>
  <c r="CK63" i="3"/>
  <c r="CK64" i="3"/>
  <c r="CK65" i="3"/>
  <c r="CK66" i="3"/>
  <c r="CK67" i="3"/>
  <c r="CK68" i="3"/>
  <c r="CK69" i="3"/>
  <c r="CK70" i="3"/>
  <c r="CK71" i="3"/>
  <c r="CK72" i="3"/>
  <c r="CK73" i="3"/>
  <c r="CK74" i="3"/>
  <c r="CK75" i="3"/>
  <c r="CK76" i="3"/>
  <c r="CK77" i="3"/>
  <c r="CK81" i="3"/>
  <c r="AX95" i="3"/>
  <c r="AX94" i="3"/>
  <c r="AX93" i="3"/>
  <c r="AX85" i="3"/>
  <c r="AX86" i="3"/>
  <c r="AX2" i="3"/>
  <c r="AX3" i="3"/>
  <c r="AX4" i="3"/>
  <c r="AX5" i="3"/>
  <c r="AX6" i="3"/>
  <c r="AX7" i="3"/>
  <c r="AX8" i="3"/>
  <c r="AX9" i="3"/>
  <c r="AX10" i="3"/>
  <c r="AX11" i="3"/>
  <c r="AX12" i="3"/>
  <c r="AX13" i="3"/>
  <c r="AX14" i="3"/>
  <c r="AX15" i="3"/>
  <c r="AX16" i="3"/>
  <c r="AX17" i="3"/>
  <c r="AX18" i="3"/>
  <c r="AX19" i="3"/>
  <c r="AX20" i="3"/>
  <c r="AX21" i="3"/>
  <c r="AX22" i="3"/>
  <c r="AX23" i="3"/>
  <c r="AX24" i="3"/>
  <c r="AX25" i="3"/>
  <c r="AX26" i="3"/>
  <c r="AX28" i="3"/>
  <c r="AX29" i="3"/>
  <c r="AX30" i="3"/>
  <c r="AX31" i="3"/>
  <c r="AX32" i="3"/>
  <c r="AX33" i="3"/>
  <c r="AX34" i="3"/>
  <c r="AX35" i="3"/>
  <c r="AX36" i="3"/>
  <c r="AX37" i="3"/>
  <c r="AX38" i="3"/>
  <c r="AX83" i="3"/>
  <c r="AX41" i="3"/>
  <c r="AX79" i="3"/>
  <c r="AX80" i="3"/>
  <c r="AX42" i="3"/>
  <c r="AX39" i="3"/>
  <c r="AX43" i="3"/>
  <c r="AX44" i="3"/>
  <c r="AX45" i="3"/>
  <c r="AX46" i="3"/>
  <c r="AX47" i="3"/>
  <c r="AX48" i="3"/>
  <c r="AX49" i="3"/>
  <c r="AX50" i="3"/>
  <c r="AX51" i="3"/>
  <c r="AX52" i="3"/>
  <c r="AX53" i="3"/>
  <c r="AX54" i="3"/>
  <c r="AX55" i="3"/>
  <c r="AX56" i="3"/>
  <c r="AX57" i="3"/>
  <c r="AX58" i="3"/>
  <c r="AX59" i="3"/>
  <c r="AX60" i="3"/>
  <c r="AX61" i="3"/>
  <c r="AX62" i="3"/>
  <c r="AX63" i="3"/>
  <c r="AX64" i="3"/>
  <c r="AX65" i="3"/>
  <c r="AX66" i="3"/>
  <c r="AX67" i="3"/>
  <c r="AX68" i="3"/>
  <c r="AX69" i="3"/>
  <c r="AX70" i="3"/>
  <c r="AX71" i="3"/>
  <c r="AX72" i="3"/>
  <c r="AX73" i="3"/>
  <c r="AX74" i="3"/>
  <c r="AX75" i="3"/>
  <c r="AX76" i="3"/>
  <c r="AX77" i="3"/>
  <c r="AX81" i="3"/>
  <c r="AW95" i="3"/>
  <c r="AW94" i="3"/>
  <c r="AW93" i="3"/>
  <c r="AW85" i="3"/>
  <c r="AW86" i="3"/>
  <c r="AW28" i="3"/>
  <c r="AW29" i="3"/>
  <c r="AW30" i="3"/>
  <c r="AW31" i="3"/>
  <c r="AW32" i="3"/>
  <c r="AW33" i="3"/>
  <c r="AW34" i="3"/>
  <c r="AW35" i="3"/>
  <c r="AW36" i="3"/>
  <c r="AW37" i="3"/>
  <c r="AW38" i="3"/>
  <c r="AW83" i="3"/>
  <c r="AW41" i="3"/>
  <c r="AW79" i="3"/>
  <c r="AW80" i="3"/>
  <c r="AW42" i="3"/>
  <c r="AW39" i="3"/>
  <c r="AW43" i="3"/>
  <c r="AW44" i="3"/>
  <c r="AW45" i="3"/>
  <c r="AW46" i="3"/>
  <c r="AW47" i="3"/>
  <c r="AW48" i="3"/>
  <c r="AW49" i="3"/>
  <c r="AW50" i="3"/>
  <c r="AW51" i="3"/>
  <c r="AW52" i="3"/>
  <c r="AW53" i="3"/>
  <c r="AW54" i="3"/>
  <c r="AW55" i="3"/>
  <c r="AW56" i="3"/>
  <c r="AW57" i="3"/>
  <c r="AW58" i="3"/>
  <c r="AW59" i="3"/>
  <c r="AW60" i="3"/>
  <c r="AW61" i="3"/>
  <c r="AW62" i="3"/>
  <c r="AW63" i="3"/>
  <c r="AW64" i="3"/>
  <c r="AW65" i="3"/>
  <c r="AW66" i="3"/>
  <c r="AW67" i="3"/>
  <c r="AW68" i="3"/>
  <c r="AW69" i="3"/>
  <c r="AW70" i="3"/>
  <c r="AW71" i="3"/>
  <c r="AW72" i="3"/>
  <c r="AW73" i="3"/>
  <c r="AW74" i="3"/>
  <c r="AW75" i="3"/>
  <c r="AW76" i="3"/>
  <c r="AW77" i="3"/>
  <c r="AW81" i="3"/>
  <c r="AV95" i="3"/>
  <c r="AV94" i="3"/>
  <c r="AV93" i="3"/>
  <c r="AV85" i="3"/>
  <c r="AV86" i="3"/>
  <c r="AV2" i="3"/>
  <c r="AV3" i="3"/>
  <c r="AV4" i="3"/>
  <c r="AV5" i="3"/>
  <c r="AV6" i="3"/>
  <c r="AV7" i="3"/>
  <c r="AV8" i="3"/>
  <c r="AV9" i="3"/>
  <c r="AV10" i="3"/>
  <c r="AV11" i="3"/>
  <c r="AV12" i="3"/>
  <c r="AV13" i="3"/>
  <c r="AV14" i="3"/>
  <c r="AV15" i="3"/>
  <c r="AV16" i="3"/>
  <c r="AV17" i="3"/>
  <c r="AV18" i="3"/>
  <c r="AV19" i="3"/>
  <c r="AV20" i="3"/>
  <c r="AV21" i="3"/>
  <c r="AV22" i="3"/>
  <c r="AV23" i="3"/>
  <c r="AV24" i="3"/>
  <c r="AV25" i="3"/>
  <c r="AV26" i="3"/>
  <c r="AV28" i="3"/>
  <c r="AV29" i="3"/>
  <c r="AV30" i="3"/>
  <c r="AV31" i="3"/>
  <c r="AV32" i="3"/>
  <c r="AV33" i="3"/>
  <c r="AV34" i="3"/>
  <c r="AV35" i="3"/>
  <c r="AV36" i="3"/>
  <c r="AV37" i="3"/>
  <c r="AV38" i="3"/>
  <c r="AV83" i="3"/>
  <c r="AV41" i="3"/>
  <c r="AV79" i="3"/>
  <c r="AV80" i="3"/>
  <c r="AV42" i="3"/>
  <c r="AV39" i="3"/>
  <c r="AV43" i="3"/>
  <c r="AV44" i="3"/>
  <c r="AV45" i="3"/>
  <c r="AV46" i="3"/>
  <c r="AV47" i="3"/>
  <c r="AV48" i="3"/>
  <c r="AV49" i="3"/>
  <c r="AV50" i="3"/>
  <c r="AV51" i="3"/>
  <c r="AV52" i="3"/>
  <c r="AV53" i="3"/>
  <c r="AV54" i="3"/>
  <c r="AV55" i="3"/>
  <c r="AV56" i="3"/>
  <c r="AV57" i="3"/>
  <c r="AV58" i="3"/>
  <c r="AV59" i="3"/>
  <c r="AV60" i="3"/>
  <c r="AV61" i="3"/>
  <c r="AV62" i="3"/>
  <c r="AV63" i="3"/>
  <c r="AV64" i="3"/>
  <c r="AV65" i="3"/>
  <c r="AV66" i="3"/>
  <c r="AV67" i="3"/>
  <c r="AV68" i="3"/>
  <c r="AV69" i="3"/>
  <c r="AV70" i="3"/>
  <c r="AV71" i="3"/>
  <c r="AV72" i="3"/>
  <c r="AV73" i="3"/>
  <c r="AV74" i="3"/>
  <c r="AV75" i="3"/>
  <c r="AV76" i="3"/>
  <c r="AV77" i="3"/>
  <c r="AV81" i="3"/>
  <c r="AU95" i="3"/>
  <c r="AU94" i="3"/>
  <c r="AU93" i="3"/>
  <c r="AU85" i="3"/>
  <c r="AU86" i="3"/>
  <c r="AU2" i="3"/>
  <c r="AU3" i="3"/>
  <c r="AU4" i="3"/>
  <c r="AU5" i="3"/>
  <c r="AU6" i="3"/>
  <c r="AU7" i="3"/>
  <c r="AU8" i="3"/>
  <c r="AU9" i="3"/>
  <c r="AU10" i="3"/>
  <c r="AU11" i="3"/>
  <c r="AU12" i="3"/>
  <c r="AU13" i="3"/>
  <c r="AU14" i="3"/>
  <c r="AU15" i="3"/>
  <c r="AU16" i="3"/>
  <c r="AU17" i="3"/>
  <c r="AU18" i="3"/>
  <c r="AU19" i="3"/>
  <c r="AU20" i="3"/>
  <c r="AU21" i="3"/>
  <c r="AU22" i="3"/>
  <c r="AU23" i="3"/>
  <c r="AU24" i="3"/>
  <c r="AU25" i="3"/>
  <c r="AU26" i="3"/>
  <c r="AU28" i="3"/>
  <c r="AU29" i="3"/>
  <c r="AU30" i="3"/>
  <c r="AU31" i="3"/>
  <c r="AU32" i="3"/>
  <c r="AU33" i="3"/>
  <c r="AU34" i="3"/>
  <c r="AU35" i="3"/>
  <c r="AU36" i="3"/>
  <c r="AU37" i="3"/>
  <c r="AU38" i="3"/>
  <c r="AU83" i="3"/>
  <c r="AU41" i="3"/>
  <c r="AU79" i="3"/>
  <c r="AU80" i="3"/>
  <c r="AU42" i="3"/>
  <c r="AU39"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81" i="3"/>
  <c r="AP95" i="3"/>
  <c r="AP94" i="3"/>
  <c r="AP93" i="3"/>
  <c r="AP85" i="3"/>
  <c r="AP86" i="3"/>
  <c r="AP2" i="3"/>
  <c r="AP3" i="3"/>
  <c r="AP4" i="3"/>
  <c r="AP5" i="3"/>
  <c r="AP6" i="3"/>
  <c r="AP7" i="3"/>
  <c r="AP8" i="3"/>
  <c r="AP9" i="3"/>
  <c r="AP10" i="3"/>
  <c r="AP11" i="3"/>
  <c r="AP12" i="3"/>
  <c r="AP13" i="3"/>
  <c r="AP14" i="3"/>
  <c r="AP15" i="3"/>
  <c r="AP16" i="3"/>
  <c r="AP17" i="3"/>
  <c r="AP18" i="3"/>
  <c r="AP19" i="3"/>
  <c r="AP20" i="3"/>
  <c r="AP21" i="3"/>
  <c r="AP22" i="3"/>
  <c r="AP23" i="3"/>
  <c r="AP24" i="3"/>
  <c r="AP25" i="3"/>
  <c r="AP26" i="3"/>
  <c r="AP28" i="3"/>
  <c r="AP29" i="3"/>
  <c r="AP30" i="3"/>
  <c r="AP31" i="3"/>
  <c r="AP32" i="3"/>
  <c r="AP33" i="3"/>
  <c r="AP34" i="3"/>
  <c r="AP35" i="3"/>
  <c r="AP36" i="3"/>
  <c r="AP37" i="3"/>
  <c r="AP38" i="3"/>
  <c r="AP83" i="3"/>
  <c r="AP41" i="3"/>
  <c r="AP79" i="3"/>
  <c r="AP80" i="3"/>
  <c r="AP42" i="3"/>
  <c r="AP39" i="3"/>
  <c r="AP43" i="3"/>
  <c r="AP44" i="3"/>
  <c r="AP45" i="3"/>
  <c r="AP46" i="3"/>
  <c r="AP47" i="3"/>
  <c r="AP48" i="3"/>
  <c r="AP49" i="3"/>
  <c r="AP50" i="3"/>
  <c r="AP51" i="3"/>
  <c r="AP52" i="3"/>
  <c r="AP53" i="3"/>
  <c r="AP54" i="3"/>
  <c r="AP55" i="3"/>
  <c r="AP56" i="3"/>
  <c r="AP57" i="3"/>
  <c r="AP58" i="3"/>
  <c r="AP59" i="3"/>
  <c r="AP60" i="3"/>
  <c r="AP61" i="3"/>
  <c r="AP62" i="3"/>
  <c r="AP63" i="3"/>
  <c r="AP64" i="3"/>
  <c r="AP65" i="3"/>
  <c r="AP66" i="3"/>
  <c r="AP67" i="3"/>
  <c r="AP68" i="3"/>
  <c r="AP69" i="3"/>
  <c r="AP70" i="3"/>
  <c r="AP71" i="3"/>
  <c r="AP72" i="3"/>
  <c r="AP73" i="3"/>
  <c r="AP74" i="3"/>
  <c r="AP75" i="3"/>
  <c r="AP76" i="3"/>
  <c r="AP77" i="3"/>
  <c r="AP81" i="3"/>
  <c r="AO95" i="3"/>
  <c r="AO94" i="3"/>
  <c r="AO93" i="3"/>
  <c r="AO85" i="3"/>
  <c r="AO86" i="3"/>
  <c r="AO2" i="3"/>
  <c r="AO3" i="3"/>
  <c r="AO4" i="3"/>
  <c r="AO5" i="3"/>
  <c r="AO6" i="3"/>
  <c r="AO7" i="3"/>
  <c r="AO8" i="3"/>
  <c r="AO9" i="3"/>
  <c r="AO10" i="3"/>
  <c r="AO11" i="3"/>
  <c r="AO12" i="3"/>
  <c r="AO13" i="3"/>
  <c r="AO14" i="3"/>
  <c r="AO15" i="3"/>
  <c r="AO16" i="3"/>
  <c r="AO17" i="3"/>
  <c r="AO18" i="3"/>
  <c r="AO19" i="3"/>
  <c r="AO20" i="3"/>
  <c r="AO21" i="3"/>
  <c r="AO22" i="3"/>
  <c r="AO23" i="3"/>
  <c r="AO24" i="3"/>
  <c r="AO25" i="3"/>
  <c r="AO26" i="3"/>
  <c r="AO28" i="3"/>
  <c r="AO29" i="3"/>
  <c r="AO30" i="3"/>
  <c r="AO31" i="3"/>
  <c r="AO32" i="3"/>
  <c r="AO33" i="3"/>
  <c r="AO34" i="3"/>
  <c r="AO35" i="3"/>
  <c r="AO36" i="3"/>
  <c r="AO37" i="3"/>
  <c r="AO38" i="3"/>
  <c r="AO83" i="3"/>
  <c r="AO41" i="3"/>
  <c r="AO79" i="3"/>
  <c r="AO80" i="3"/>
  <c r="AO42" i="3"/>
  <c r="AO39" i="3"/>
  <c r="AO43" i="3"/>
  <c r="AO44" i="3"/>
  <c r="AO45" i="3"/>
  <c r="AO46" i="3"/>
  <c r="AO47" i="3"/>
  <c r="AO48" i="3"/>
  <c r="AO49" i="3"/>
  <c r="AO50" i="3"/>
  <c r="AO51" i="3"/>
  <c r="AO52" i="3"/>
  <c r="AO53" i="3"/>
  <c r="AO54" i="3"/>
  <c r="AO55" i="3"/>
  <c r="AO56" i="3"/>
  <c r="AO57" i="3"/>
  <c r="AO58" i="3"/>
  <c r="AO59" i="3"/>
  <c r="AO60" i="3"/>
  <c r="AO61" i="3"/>
  <c r="AO62" i="3"/>
  <c r="AO63" i="3"/>
  <c r="AO64" i="3"/>
  <c r="AO65" i="3"/>
  <c r="AO66" i="3"/>
  <c r="AO67" i="3"/>
  <c r="AO68" i="3"/>
  <c r="AO69" i="3"/>
  <c r="AO70" i="3"/>
  <c r="AO71" i="3"/>
  <c r="AO72" i="3"/>
  <c r="AO73" i="3"/>
  <c r="AO74" i="3"/>
  <c r="AO75" i="3"/>
  <c r="AO76" i="3"/>
  <c r="AO77" i="3"/>
  <c r="AO81" i="3"/>
  <c r="AN95" i="3"/>
  <c r="AN94" i="3"/>
  <c r="AN93" i="3"/>
  <c r="AN85" i="3"/>
  <c r="AN86" i="3"/>
  <c r="AN2" i="3"/>
  <c r="AN3" i="3"/>
  <c r="AN4" i="3"/>
  <c r="AN5" i="3"/>
  <c r="AN6" i="3"/>
  <c r="AN7" i="3"/>
  <c r="AN8" i="3"/>
  <c r="AN9" i="3"/>
  <c r="AN10" i="3"/>
  <c r="AN11" i="3"/>
  <c r="AN12" i="3"/>
  <c r="AN13" i="3"/>
  <c r="AN14" i="3"/>
  <c r="AN15" i="3"/>
  <c r="AN16" i="3"/>
  <c r="AN17" i="3"/>
  <c r="AN18" i="3"/>
  <c r="AN19" i="3"/>
  <c r="AN20" i="3"/>
  <c r="AN21" i="3"/>
  <c r="AN22" i="3"/>
  <c r="AN23" i="3"/>
  <c r="AN24" i="3"/>
  <c r="AN25" i="3"/>
  <c r="AN26" i="3"/>
  <c r="AN28" i="3"/>
  <c r="AN29" i="3"/>
  <c r="AN30" i="3"/>
  <c r="AN31" i="3"/>
  <c r="AN32" i="3"/>
  <c r="AN33" i="3"/>
  <c r="AN34" i="3"/>
  <c r="AN35" i="3"/>
  <c r="AN36" i="3"/>
  <c r="AN37" i="3"/>
  <c r="AN38" i="3"/>
  <c r="AN83" i="3"/>
  <c r="AN41" i="3"/>
  <c r="AN79" i="3"/>
  <c r="AN80" i="3"/>
  <c r="AN42" i="3"/>
  <c r="AN39" i="3"/>
  <c r="AN43" i="3"/>
  <c r="AN44" i="3"/>
  <c r="AN45" i="3"/>
  <c r="AN46" i="3"/>
  <c r="AN47" i="3"/>
  <c r="AN48" i="3"/>
  <c r="AN49" i="3"/>
  <c r="AN50" i="3"/>
  <c r="AN51" i="3"/>
  <c r="AN52" i="3"/>
  <c r="AN53" i="3"/>
  <c r="AN54" i="3"/>
  <c r="AN55" i="3"/>
  <c r="AN56" i="3"/>
  <c r="AN57" i="3"/>
  <c r="AN58" i="3"/>
  <c r="AN59" i="3"/>
  <c r="AN60" i="3"/>
  <c r="AN61" i="3"/>
  <c r="AN62" i="3"/>
  <c r="AN63" i="3"/>
  <c r="AN64" i="3"/>
  <c r="AN65" i="3"/>
  <c r="AN66" i="3"/>
  <c r="AN67" i="3"/>
  <c r="AN68" i="3"/>
  <c r="AN69" i="3"/>
  <c r="AN70" i="3"/>
  <c r="AN71" i="3"/>
  <c r="AN72" i="3"/>
  <c r="AN73" i="3"/>
  <c r="AN74" i="3"/>
  <c r="AN75" i="3"/>
  <c r="AN76" i="3"/>
  <c r="AN77" i="3"/>
  <c r="AN81" i="3"/>
  <c r="AM95" i="3"/>
  <c r="AM94" i="3"/>
  <c r="AM93" i="3"/>
  <c r="AM85" i="3"/>
  <c r="AM86" i="3"/>
  <c r="AM2" i="3"/>
  <c r="AM3" i="3"/>
  <c r="AM4" i="3"/>
  <c r="AM5" i="3"/>
  <c r="AM6" i="3"/>
  <c r="AM7" i="3"/>
  <c r="AM8" i="3"/>
  <c r="AM9" i="3"/>
  <c r="AM10" i="3"/>
  <c r="AM11" i="3"/>
  <c r="AM12" i="3"/>
  <c r="AM13" i="3"/>
  <c r="AM14" i="3"/>
  <c r="AM15" i="3"/>
  <c r="AM16" i="3"/>
  <c r="AM17" i="3"/>
  <c r="AM18" i="3"/>
  <c r="AM19" i="3"/>
  <c r="AM20" i="3"/>
  <c r="AM21" i="3"/>
  <c r="AM22" i="3"/>
  <c r="AM23" i="3"/>
  <c r="AM24" i="3"/>
  <c r="AM25" i="3"/>
  <c r="AM26" i="3"/>
  <c r="AM28" i="3"/>
  <c r="AM29" i="3"/>
  <c r="AM30" i="3"/>
  <c r="AM31" i="3"/>
  <c r="AM32" i="3"/>
  <c r="AM33" i="3"/>
  <c r="AM34" i="3"/>
  <c r="AM35" i="3"/>
  <c r="AM36" i="3"/>
  <c r="AM37" i="3"/>
  <c r="AM38" i="3"/>
  <c r="AM83" i="3"/>
  <c r="AM41" i="3"/>
  <c r="AM79" i="3"/>
  <c r="AM80" i="3"/>
  <c r="AM42" i="3"/>
  <c r="AM39"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81" i="3"/>
  <c r="AL95" i="3"/>
  <c r="AL94" i="3"/>
  <c r="AL93" i="3"/>
  <c r="AL85" i="3"/>
  <c r="AL86" i="3"/>
  <c r="AL2" i="3"/>
  <c r="AL3" i="3"/>
  <c r="AL4" i="3"/>
  <c r="AL5" i="3"/>
  <c r="AL6" i="3"/>
  <c r="AL7" i="3"/>
  <c r="AL8" i="3"/>
  <c r="AL9" i="3"/>
  <c r="AL10" i="3"/>
  <c r="AL11" i="3"/>
  <c r="AL12" i="3"/>
  <c r="AL13" i="3"/>
  <c r="AL14" i="3"/>
  <c r="AL15" i="3"/>
  <c r="AL16" i="3"/>
  <c r="AL17" i="3"/>
  <c r="AL18" i="3"/>
  <c r="AL19" i="3"/>
  <c r="AL20" i="3"/>
  <c r="AL21" i="3"/>
  <c r="AL22" i="3"/>
  <c r="AL23" i="3"/>
  <c r="AL24" i="3"/>
  <c r="AL25" i="3"/>
  <c r="AL26" i="3"/>
  <c r="AL28" i="3"/>
  <c r="AL29" i="3"/>
  <c r="AL30" i="3"/>
  <c r="AL31" i="3"/>
  <c r="AL32" i="3"/>
  <c r="AL33" i="3"/>
  <c r="AL34" i="3"/>
  <c r="AL35" i="3"/>
  <c r="AL36" i="3"/>
  <c r="AL37" i="3"/>
  <c r="AL38" i="3"/>
  <c r="AL83" i="3"/>
  <c r="AL41" i="3"/>
  <c r="AL79" i="3"/>
  <c r="AL80" i="3"/>
  <c r="AL42" i="3"/>
  <c r="AL39" i="3"/>
  <c r="AL43" i="3"/>
  <c r="AL44" i="3"/>
  <c r="AL45" i="3"/>
  <c r="AL46" i="3"/>
  <c r="AL47" i="3"/>
  <c r="AL48" i="3"/>
  <c r="AL49" i="3"/>
  <c r="AL50" i="3"/>
  <c r="AL51" i="3"/>
  <c r="AL52" i="3"/>
  <c r="AL53" i="3"/>
  <c r="AL54" i="3"/>
  <c r="AL55" i="3"/>
  <c r="AL56" i="3"/>
  <c r="AL57" i="3"/>
  <c r="AL58" i="3"/>
  <c r="AL59" i="3"/>
  <c r="AL60" i="3"/>
  <c r="AL61" i="3"/>
  <c r="AL62" i="3"/>
  <c r="AL63" i="3"/>
  <c r="AL64" i="3"/>
  <c r="AL65" i="3"/>
  <c r="AL66" i="3"/>
  <c r="AL67" i="3"/>
  <c r="AL68" i="3"/>
  <c r="AL69" i="3"/>
  <c r="AL70" i="3"/>
  <c r="AL71" i="3"/>
  <c r="AL72" i="3"/>
  <c r="AL73" i="3"/>
  <c r="AL74" i="3"/>
  <c r="AL75" i="3"/>
  <c r="AL76" i="3"/>
  <c r="AL77" i="3"/>
  <c r="AL81" i="3"/>
  <c r="S85" i="3"/>
  <c r="S86" i="3"/>
  <c r="S2" i="3"/>
  <c r="S3" i="3"/>
  <c r="AC3" i="3" s="1"/>
  <c r="S4" i="3"/>
  <c r="S5" i="3"/>
  <c r="S6" i="3"/>
  <c r="S7" i="3"/>
  <c r="S8" i="3"/>
  <c r="S9" i="3"/>
  <c r="S10" i="3"/>
  <c r="S11" i="3"/>
  <c r="AC11" i="3" s="1"/>
  <c r="S12" i="3"/>
  <c r="S13" i="3"/>
  <c r="S14" i="3"/>
  <c r="S15" i="3"/>
  <c r="S16" i="3"/>
  <c r="S17" i="3"/>
  <c r="S18" i="3"/>
  <c r="S19" i="3"/>
  <c r="AC19" i="3" s="1"/>
  <c r="S20" i="3"/>
  <c r="AC20" i="3" s="1"/>
  <c r="S21" i="3"/>
  <c r="S22" i="3"/>
  <c r="S23" i="3"/>
  <c r="S24" i="3"/>
  <c r="S25" i="3"/>
  <c r="S26" i="3"/>
  <c r="S27" i="3"/>
  <c r="S28" i="3"/>
  <c r="S29" i="3"/>
  <c r="S30" i="3"/>
  <c r="S31" i="3"/>
  <c r="S32" i="3"/>
  <c r="S33" i="3"/>
  <c r="S34" i="3"/>
  <c r="S35" i="3"/>
  <c r="AC35" i="3" s="1"/>
  <c r="S88" i="3"/>
  <c r="S89" i="3"/>
  <c r="S36" i="3"/>
  <c r="S37" i="3"/>
  <c r="S38" i="3"/>
  <c r="S83" i="3"/>
  <c r="AC83" i="3" s="1"/>
  <c r="S41" i="3"/>
  <c r="S79" i="3"/>
  <c r="S80" i="3"/>
  <c r="S42" i="3"/>
  <c r="S39" i="3"/>
  <c r="S43" i="3"/>
  <c r="S44" i="3"/>
  <c r="S45" i="3"/>
  <c r="AC45" i="3" s="1"/>
  <c r="S46" i="3"/>
  <c r="S47" i="3"/>
  <c r="S48" i="3"/>
  <c r="S49" i="3"/>
  <c r="S90" i="3"/>
  <c r="S50" i="3"/>
  <c r="S51" i="3"/>
  <c r="S52" i="3"/>
  <c r="S53" i="3"/>
  <c r="S54" i="3"/>
  <c r="S55" i="3"/>
  <c r="S56" i="3"/>
  <c r="S57" i="3"/>
  <c r="S58" i="3"/>
  <c r="S59" i="3"/>
  <c r="S60" i="3"/>
  <c r="AC60" i="3" s="1"/>
  <c r="S61" i="3"/>
  <c r="S62" i="3"/>
  <c r="S63" i="3"/>
  <c r="S64" i="3"/>
  <c r="S65" i="3"/>
  <c r="S66" i="3"/>
  <c r="S67" i="3"/>
  <c r="S68" i="3"/>
  <c r="S69" i="3"/>
  <c r="S70" i="3"/>
  <c r="S71" i="3"/>
  <c r="S72" i="3"/>
  <c r="S73" i="3"/>
  <c r="S74" i="3"/>
  <c r="S75" i="3"/>
  <c r="S76" i="3"/>
  <c r="S77" i="3"/>
  <c r="S81" i="3"/>
  <c r="S93" i="3"/>
  <c r="S94" i="3"/>
  <c r="S95" i="3"/>
  <c r="AC95" i="3" s="1"/>
  <c r="Q95" i="3"/>
  <c r="Q94" i="3"/>
  <c r="Q93" i="3"/>
  <c r="Q85" i="3"/>
  <c r="Q86"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83" i="3"/>
  <c r="Q41" i="3"/>
  <c r="Q79" i="3"/>
  <c r="Q80" i="3"/>
  <c r="Q42" i="3"/>
  <c r="Q39"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81" i="3"/>
  <c r="O95" i="3"/>
  <c r="O94" i="3"/>
  <c r="O93" i="3"/>
  <c r="O85" i="3"/>
  <c r="O86" i="3"/>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88" i="3"/>
  <c r="O89" i="3"/>
  <c r="O36" i="3"/>
  <c r="O37" i="3"/>
  <c r="O38" i="3"/>
  <c r="O83" i="3"/>
  <c r="O41" i="3"/>
  <c r="O79" i="3"/>
  <c r="O80" i="3"/>
  <c r="O42" i="3"/>
  <c r="O39" i="3"/>
  <c r="O43" i="3"/>
  <c r="O44" i="3"/>
  <c r="O45" i="3"/>
  <c r="O46" i="3"/>
  <c r="O47" i="3"/>
  <c r="O48" i="3"/>
  <c r="O49" i="3"/>
  <c r="O90"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81" i="3"/>
  <c r="I95" i="3"/>
  <c r="I94" i="3"/>
  <c r="I93" i="3"/>
  <c r="I85" i="3"/>
  <c r="I86" i="3"/>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83" i="3"/>
  <c r="I41" i="3"/>
  <c r="I79" i="3"/>
  <c r="I80" i="3"/>
  <c r="I42" i="3"/>
  <c r="I39"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81" i="3"/>
  <c r="G95" i="3"/>
  <c r="G94" i="3"/>
  <c r="G93" i="3"/>
  <c r="G85" i="3"/>
  <c r="G86" i="3"/>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83" i="3"/>
  <c r="G41" i="3"/>
  <c r="G79" i="3"/>
  <c r="G80" i="3"/>
  <c r="G42" i="3"/>
  <c r="G39"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81" i="3"/>
  <c r="G95" i="1"/>
  <c r="G94" i="1"/>
  <c r="G93" i="1"/>
  <c r="G2" i="1"/>
  <c r="G3" i="1"/>
  <c r="G4" i="1"/>
  <c r="G5" i="1"/>
  <c r="G6" i="1"/>
  <c r="G7" i="1"/>
  <c r="G8" i="1"/>
  <c r="G9" i="1"/>
  <c r="G10" i="1"/>
  <c r="G11" i="1"/>
  <c r="G12" i="1"/>
  <c r="G13" i="1"/>
  <c r="G14" i="1"/>
  <c r="G15" i="1"/>
  <c r="G16" i="1"/>
  <c r="G17" i="1"/>
  <c r="G18" i="1"/>
  <c r="G19" i="1"/>
  <c r="G20" i="1"/>
  <c r="G21" i="1"/>
  <c r="G22" i="1"/>
  <c r="G23" i="1"/>
  <c r="G24" i="1"/>
  <c r="G25" i="1"/>
  <c r="G26" i="1"/>
  <c r="G28" i="1"/>
  <c r="G29" i="1"/>
  <c r="G30" i="1"/>
  <c r="G31" i="1"/>
  <c r="G32" i="1"/>
  <c r="G33" i="1"/>
  <c r="G34" i="1"/>
  <c r="G35" i="1"/>
  <c r="G36" i="1"/>
  <c r="G37" i="1"/>
  <c r="G38" i="1"/>
  <c r="G41" i="1"/>
  <c r="G42" i="1"/>
  <c r="G39"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I95" i="1"/>
  <c r="I94" i="1"/>
  <c r="I93" i="1"/>
  <c r="I85" i="1"/>
  <c r="I86" i="1"/>
  <c r="I2" i="1"/>
  <c r="I3" i="1"/>
  <c r="I4" i="1"/>
  <c r="I5" i="1"/>
  <c r="I6" i="1"/>
  <c r="I7" i="1"/>
  <c r="I8" i="1"/>
  <c r="I9" i="1"/>
  <c r="I10" i="1"/>
  <c r="I11" i="1"/>
  <c r="I12" i="1"/>
  <c r="I13" i="1"/>
  <c r="I14" i="1"/>
  <c r="I15" i="1"/>
  <c r="I16" i="1"/>
  <c r="I17" i="1"/>
  <c r="I18" i="1"/>
  <c r="I19" i="1"/>
  <c r="I20" i="1"/>
  <c r="I21" i="1"/>
  <c r="I22" i="1"/>
  <c r="I23" i="1"/>
  <c r="I24" i="1"/>
  <c r="I25" i="1"/>
  <c r="I26" i="1"/>
  <c r="I28" i="1"/>
  <c r="I29" i="1"/>
  <c r="I30" i="1"/>
  <c r="I31" i="1"/>
  <c r="I32" i="1"/>
  <c r="I33" i="1"/>
  <c r="I34" i="1"/>
  <c r="I35" i="1"/>
  <c r="I36" i="1"/>
  <c r="I37" i="1"/>
  <c r="I38" i="1"/>
  <c r="I83" i="1"/>
  <c r="I41" i="1"/>
  <c r="I79" i="1"/>
  <c r="I80" i="1"/>
  <c r="I42" i="1"/>
  <c r="I39"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K95" i="1"/>
  <c r="K94" i="1"/>
  <c r="K93" i="1"/>
  <c r="K85" i="1"/>
  <c r="K86" i="1"/>
  <c r="K2" i="1"/>
  <c r="K3" i="1"/>
  <c r="K4" i="1"/>
  <c r="K5" i="1"/>
  <c r="K6" i="1"/>
  <c r="K7" i="1"/>
  <c r="K8" i="1"/>
  <c r="K9" i="1"/>
  <c r="K10" i="1"/>
  <c r="K11" i="1"/>
  <c r="K12" i="1"/>
  <c r="K13" i="1"/>
  <c r="K14" i="1"/>
  <c r="K15" i="1"/>
  <c r="K16" i="1"/>
  <c r="K17" i="1"/>
  <c r="K18" i="1"/>
  <c r="K19" i="1"/>
  <c r="K20" i="1"/>
  <c r="K21" i="1"/>
  <c r="K22" i="1"/>
  <c r="K23" i="1"/>
  <c r="K24" i="1"/>
  <c r="K25" i="1"/>
  <c r="K26" i="1"/>
  <c r="K28" i="1"/>
  <c r="K29" i="1"/>
  <c r="K30" i="1"/>
  <c r="K31" i="1"/>
  <c r="K32" i="1"/>
  <c r="K33" i="1"/>
  <c r="K34" i="1"/>
  <c r="K35" i="1"/>
  <c r="K36" i="1"/>
  <c r="K37" i="1"/>
  <c r="K38" i="1"/>
  <c r="K83" i="1"/>
  <c r="K41" i="1"/>
  <c r="K79" i="1"/>
  <c r="K80" i="1"/>
  <c r="K42" i="1"/>
  <c r="K39"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81" i="1"/>
  <c r="M95" i="1"/>
  <c r="M94" i="1"/>
  <c r="M93" i="1"/>
  <c r="M85" i="1"/>
  <c r="M86" i="1"/>
  <c r="M2" i="1"/>
  <c r="M3" i="1"/>
  <c r="M4" i="1"/>
  <c r="M5" i="1"/>
  <c r="M6" i="1"/>
  <c r="M7" i="1"/>
  <c r="M8" i="1"/>
  <c r="M9" i="1"/>
  <c r="M10" i="1"/>
  <c r="M11" i="1"/>
  <c r="M12" i="1"/>
  <c r="M13" i="1"/>
  <c r="M14" i="1"/>
  <c r="M15" i="1"/>
  <c r="M16" i="1"/>
  <c r="M17" i="1"/>
  <c r="M18" i="1"/>
  <c r="M19" i="1"/>
  <c r="M20" i="1"/>
  <c r="M21" i="1"/>
  <c r="M22" i="1"/>
  <c r="M23" i="1"/>
  <c r="M24" i="1"/>
  <c r="M25" i="1"/>
  <c r="M26" i="1"/>
  <c r="M28" i="1"/>
  <c r="M29" i="1"/>
  <c r="M30" i="1"/>
  <c r="M31" i="1"/>
  <c r="M32" i="1"/>
  <c r="M33" i="1"/>
  <c r="M34" i="1"/>
  <c r="M35" i="1"/>
  <c r="M36" i="1"/>
  <c r="M37" i="1"/>
  <c r="M38" i="1"/>
  <c r="M83" i="1"/>
  <c r="M41" i="1"/>
  <c r="M79" i="1"/>
  <c r="M80" i="1"/>
  <c r="M42" i="1"/>
  <c r="M39"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81" i="1"/>
  <c r="O95" i="1"/>
  <c r="O94" i="1"/>
  <c r="O93" i="1"/>
  <c r="O85" i="1"/>
  <c r="O86" i="1"/>
  <c r="O2" i="1"/>
  <c r="O3" i="1"/>
  <c r="O4" i="1"/>
  <c r="O5" i="1"/>
  <c r="O6" i="1"/>
  <c r="O7" i="1"/>
  <c r="O8" i="1"/>
  <c r="O9" i="1"/>
  <c r="O10" i="1"/>
  <c r="O11" i="1"/>
  <c r="O12" i="1"/>
  <c r="O13" i="1"/>
  <c r="O14" i="1"/>
  <c r="O15" i="1"/>
  <c r="O16" i="1"/>
  <c r="O17" i="1"/>
  <c r="O18" i="1"/>
  <c r="O19" i="1"/>
  <c r="O20" i="1"/>
  <c r="O21" i="1"/>
  <c r="O22" i="1"/>
  <c r="O23" i="1"/>
  <c r="O24" i="1"/>
  <c r="O25" i="1"/>
  <c r="O26" i="1"/>
  <c r="O28" i="1"/>
  <c r="O29" i="1"/>
  <c r="O30" i="1"/>
  <c r="O31" i="1"/>
  <c r="O32" i="1"/>
  <c r="O33" i="1"/>
  <c r="O34" i="1"/>
  <c r="O35" i="1"/>
  <c r="O36" i="1"/>
  <c r="O37" i="1"/>
  <c r="O38" i="1"/>
  <c r="O83" i="1"/>
  <c r="O41" i="1"/>
  <c r="O79" i="1"/>
  <c r="O80" i="1"/>
  <c r="O42" i="1"/>
  <c r="O39"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81" i="1"/>
  <c r="Q95" i="1"/>
  <c r="Q94" i="1"/>
  <c r="Q93" i="1"/>
  <c r="Q85" i="1"/>
  <c r="Q86" i="1"/>
  <c r="Q2" i="1"/>
  <c r="Q3" i="1"/>
  <c r="Q4" i="1"/>
  <c r="Q5" i="1"/>
  <c r="Q6" i="1"/>
  <c r="Q7" i="1"/>
  <c r="Q8" i="1"/>
  <c r="Q9" i="1"/>
  <c r="Q10" i="1"/>
  <c r="Q11" i="1"/>
  <c r="Q12" i="1"/>
  <c r="Q13" i="1"/>
  <c r="Q14" i="1"/>
  <c r="Q15" i="1"/>
  <c r="Q16" i="1"/>
  <c r="Q17" i="1"/>
  <c r="Q18" i="1"/>
  <c r="Q19" i="1"/>
  <c r="Q20" i="1"/>
  <c r="Q21" i="1"/>
  <c r="Q22" i="1"/>
  <c r="Q23" i="1"/>
  <c r="Q24" i="1"/>
  <c r="Q25" i="1"/>
  <c r="Q26" i="1"/>
  <c r="Q28" i="1"/>
  <c r="Q29" i="1"/>
  <c r="Q30" i="1"/>
  <c r="Q31" i="1"/>
  <c r="Q32" i="1"/>
  <c r="Q33" i="1"/>
  <c r="Q34" i="1"/>
  <c r="Q35" i="1"/>
  <c r="Q36" i="1"/>
  <c r="Q37" i="1"/>
  <c r="Q38" i="1"/>
  <c r="Q83" i="1"/>
  <c r="Q41" i="1"/>
  <c r="Q79" i="1"/>
  <c r="Q80" i="1"/>
  <c r="Q42" i="1"/>
  <c r="Q39"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81" i="1"/>
  <c r="S95" i="1"/>
  <c r="S94" i="1"/>
  <c r="S93" i="1"/>
  <c r="S85" i="1"/>
  <c r="S86" i="1"/>
  <c r="S2" i="1"/>
  <c r="S3" i="1"/>
  <c r="S4" i="1"/>
  <c r="S5" i="1"/>
  <c r="S6" i="1"/>
  <c r="S7" i="1"/>
  <c r="S8" i="1"/>
  <c r="S9" i="1"/>
  <c r="S10" i="1"/>
  <c r="S11" i="1"/>
  <c r="S12" i="1"/>
  <c r="S13" i="1"/>
  <c r="S14" i="1"/>
  <c r="S15" i="1"/>
  <c r="S16" i="1"/>
  <c r="S17" i="1"/>
  <c r="S18" i="1"/>
  <c r="S19" i="1"/>
  <c r="S20" i="1"/>
  <c r="S21" i="1"/>
  <c r="S22" i="1"/>
  <c r="S23" i="1"/>
  <c r="S24" i="1"/>
  <c r="S25" i="1"/>
  <c r="S26" i="1"/>
  <c r="S28" i="1"/>
  <c r="S29" i="1"/>
  <c r="S30" i="1"/>
  <c r="S31" i="1"/>
  <c r="S32" i="1"/>
  <c r="S33" i="1"/>
  <c r="S34" i="1"/>
  <c r="S35" i="1"/>
  <c r="S36" i="1"/>
  <c r="S37" i="1"/>
  <c r="S38" i="1"/>
  <c r="S83" i="1"/>
  <c r="S41" i="1"/>
  <c r="S79" i="1"/>
  <c r="S80" i="1"/>
  <c r="S42" i="1"/>
  <c r="S39"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AA95" i="1"/>
  <c r="AA94" i="1"/>
  <c r="AA93" i="1"/>
  <c r="Z95" i="1"/>
  <c r="Z94" i="1"/>
  <c r="Z93" i="1"/>
  <c r="Y95" i="1"/>
  <c r="AB95" i="1" s="1"/>
  <c r="Y94" i="1"/>
  <c r="AB94" i="1" s="1"/>
  <c r="Y93" i="1"/>
  <c r="AB93" i="1" s="1"/>
  <c r="Y85" i="1"/>
  <c r="Y87" i="1" s="1"/>
  <c r="AB87" i="1" s="1"/>
  <c r="Y86" i="1"/>
  <c r="AB86" i="1" s="1"/>
  <c r="Y2" i="1"/>
  <c r="Y3" i="1"/>
  <c r="AB3" i="1" s="1"/>
  <c r="Y4" i="1"/>
  <c r="AB4" i="1" s="1"/>
  <c r="Y5" i="1"/>
  <c r="AB5" i="1" s="1"/>
  <c r="Y6" i="1"/>
  <c r="AB6" i="1" s="1"/>
  <c r="Y7" i="1"/>
  <c r="AB7" i="1" s="1"/>
  <c r="Y8" i="1"/>
  <c r="AB8" i="1" s="1"/>
  <c r="Y9" i="1"/>
  <c r="AB9" i="1" s="1"/>
  <c r="Y10" i="1"/>
  <c r="AB10" i="1" s="1"/>
  <c r="Y11" i="1"/>
  <c r="AB11" i="1" s="1"/>
  <c r="Y12" i="1"/>
  <c r="AB12" i="1" s="1"/>
  <c r="Y13" i="1"/>
  <c r="AB13" i="1" s="1"/>
  <c r="Y14" i="1"/>
  <c r="AB14" i="1" s="1"/>
  <c r="Y15" i="1"/>
  <c r="AB15" i="1" s="1"/>
  <c r="Y16" i="1"/>
  <c r="AB16" i="1" s="1"/>
  <c r="Y17" i="1"/>
  <c r="AB17" i="1" s="1"/>
  <c r="Y18" i="1"/>
  <c r="AB18" i="1" s="1"/>
  <c r="Y19" i="1"/>
  <c r="AB19" i="1" s="1"/>
  <c r="Y20" i="1"/>
  <c r="AB20" i="1" s="1"/>
  <c r="Y21" i="1"/>
  <c r="AB21" i="1" s="1"/>
  <c r="Y22" i="1"/>
  <c r="AB22" i="1" s="1"/>
  <c r="Y23" i="1"/>
  <c r="AB23" i="1" s="1"/>
  <c r="Y24" i="1"/>
  <c r="AB24" i="1" s="1"/>
  <c r="Y25" i="1"/>
  <c r="AB25" i="1" s="1"/>
  <c r="Y26" i="1"/>
  <c r="AB26" i="1" s="1"/>
  <c r="Y27" i="1"/>
  <c r="Y28" i="1"/>
  <c r="AB28" i="1" s="1"/>
  <c r="Y29" i="1"/>
  <c r="AB29" i="1" s="1"/>
  <c r="Y30" i="1"/>
  <c r="AB30" i="1" s="1"/>
  <c r="Y31" i="1"/>
  <c r="AB31" i="1" s="1"/>
  <c r="Y32" i="1"/>
  <c r="AB32" i="1" s="1"/>
  <c r="Y33" i="1"/>
  <c r="AB33" i="1" s="1"/>
  <c r="Y34" i="1"/>
  <c r="AB34" i="1" s="1"/>
  <c r="Y35" i="1"/>
  <c r="AB35" i="1" s="1"/>
  <c r="Y88" i="1"/>
  <c r="Y89" i="1"/>
  <c r="AB89" i="1" s="1"/>
  <c r="Y36" i="1"/>
  <c r="AB36" i="1" s="1"/>
  <c r="Y37" i="1"/>
  <c r="AB37" i="1" s="1"/>
  <c r="Y38" i="1"/>
  <c r="AB38" i="1" s="1"/>
  <c r="Y83" i="1"/>
  <c r="Y41" i="1"/>
  <c r="Y79" i="1"/>
  <c r="Y80" i="1"/>
  <c r="AB80" i="1" s="1"/>
  <c r="Y42" i="1"/>
  <c r="AB42" i="1" s="1"/>
  <c r="Y39" i="1"/>
  <c r="AB39" i="1" s="1"/>
  <c r="Y43" i="1"/>
  <c r="AB43" i="1" s="1"/>
  <c r="Y44" i="1"/>
  <c r="AB44" i="1" s="1"/>
  <c r="Y45" i="1"/>
  <c r="AB45" i="1" s="1"/>
  <c r="Y46" i="1"/>
  <c r="AB46" i="1" s="1"/>
  <c r="Y47" i="1"/>
  <c r="AB47" i="1" s="1"/>
  <c r="Y48" i="1"/>
  <c r="AB48" i="1" s="1"/>
  <c r="Y49" i="1"/>
  <c r="AB49" i="1" s="1"/>
  <c r="Y90" i="1"/>
  <c r="AB90" i="1" s="1"/>
  <c r="Y50" i="1"/>
  <c r="AB50" i="1" s="1"/>
  <c r="Y51" i="1"/>
  <c r="AB51" i="1" s="1"/>
  <c r="Y52" i="1"/>
  <c r="AB52" i="1" s="1"/>
  <c r="Y53" i="1"/>
  <c r="AB53" i="1" s="1"/>
  <c r="Y54" i="1"/>
  <c r="AB54" i="1" s="1"/>
  <c r="Y55" i="1"/>
  <c r="AB55" i="1" s="1"/>
  <c r="Y56" i="1"/>
  <c r="AB56" i="1" s="1"/>
  <c r="Y57" i="1"/>
  <c r="AB57" i="1" s="1"/>
  <c r="Y58" i="1"/>
  <c r="AB58" i="1" s="1"/>
  <c r="Y59" i="1"/>
  <c r="AB59" i="1" s="1"/>
  <c r="Y60" i="1"/>
  <c r="AB60" i="1" s="1"/>
  <c r="Y61" i="1"/>
  <c r="AB61" i="1" s="1"/>
  <c r="Y62" i="1"/>
  <c r="AB62" i="1" s="1"/>
  <c r="Y63" i="1"/>
  <c r="AB63" i="1" s="1"/>
  <c r="Y64" i="1"/>
  <c r="AB64" i="1" s="1"/>
  <c r="Y65" i="1"/>
  <c r="AB65" i="1" s="1"/>
  <c r="Y66" i="1"/>
  <c r="AB66" i="1" s="1"/>
  <c r="Y67" i="1"/>
  <c r="AB67" i="1" s="1"/>
  <c r="Y68" i="1"/>
  <c r="AB68" i="1" s="1"/>
  <c r="Y69" i="1"/>
  <c r="AB69" i="1" s="1"/>
  <c r="Y70" i="1"/>
  <c r="AB70" i="1" s="1"/>
  <c r="Y71" i="1"/>
  <c r="AB71" i="1" s="1"/>
  <c r="Y72" i="1"/>
  <c r="AB72" i="1" s="1"/>
  <c r="Y73" i="1"/>
  <c r="AB73" i="1" s="1"/>
  <c r="Y74" i="1"/>
  <c r="AB74" i="1" s="1"/>
  <c r="Y75" i="1"/>
  <c r="AB75" i="1" s="1"/>
  <c r="Y76" i="1"/>
  <c r="AB76" i="1" s="1"/>
  <c r="Y77" i="1"/>
  <c r="AB77" i="1" s="1"/>
  <c r="Y81" i="1"/>
  <c r="AB81" i="1" s="1"/>
  <c r="AF95" i="1"/>
  <c r="AF94" i="1"/>
  <c r="AF93" i="1"/>
  <c r="BL95" i="1"/>
  <c r="BL94" i="1"/>
  <c r="BL93" i="1"/>
  <c r="BK95" i="1"/>
  <c r="BK94" i="1"/>
  <c r="BK93" i="1"/>
  <c r="BJ95" i="1"/>
  <c r="BJ94" i="1"/>
  <c r="BJ93" i="1"/>
  <c r="BI95" i="1"/>
  <c r="BI94" i="1"/>
  <c r="BI93" i="1"/>
  <c r="BH95" i="1"/>
  <c r="BH94" i="1"/>
  <c r="BH93" i="1"/>
  <c r="CE95" i="1"/>
  <c r="CE94" i="1"/>
  <c r="CE93" i="1"/>
  <c r="CE85" i="1"/>
  <c r="CE86" i="1"/>
  <c r="CE2" i="1"/>
  <c r="CE3" i="1"/>
  <c r="CE4" i="1"/>
  <c r="CE5" i="1"/>
  <c r="CE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83" i="1"/>
  <c r="CE41" i="1"/>
  <c r="CE79" i="1"/>
  <c r="CE80" i="1"/>
  <c r="CE42" i="1"/>
  <c r="CE39"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81" i="1"/>
  <c r="CD95" i="1"/>
  <c r="CD94" i="1"/>
  <c r="CD93" i="1"/>
  <c r="CD85" i="1"/>
  <c r="CD86" i="1"/>
  <c r="CD2" i="1"/>
  <c r="CD3"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D30" i="1"/>
  <c r="CD31" i="1"/>
  <c r="CD32" i="1"/>
  <c r="CD33" i="1"/>
  <c r="CD34" i="1"/>
  <c r="CD35" i="1"/>
  <c r="CD36" i="1"/>
  <c r="CD37" i="1"/>
  <c r="CD38" i="1"/>
  <c r="CD83" i="1"/>
  <c r="CD41" i="1"/>
  <c r="CD79" i="1"/>
  <c r="CD80" i="1"/>
  <c r="CD42" i="1"/>
  <c r="CD39" i="1"/>
  <c r="CD43" i="1"/>
  <c r="CD44" i="1"/>
  <c r="CD45" i="1"/>
  <c r="CD46" i="1"/>
  <c r="CD47" i="1"/>
  <c r="CD48" i="1"/>
  <c r="CD49" i="1"/>
  <c r="CD50" i="1"/>
  <c r="CD51" i="1"/>
  <c r="CD52" i="1"/>
  <c r="CD53" i="1"/>
  <c r="CD54" i="1"/>
  <c r="CD55" i="1"/>
  <c r="CD56" i="1"/>
  <c r="CD57" i="1"/>
  <c r="CD58" i="1"/>
  <c r="CD59" i="1"/>
  <c r="CD60" i="1"/>
  <c r="CD61" i="1"/>
  <c r="CD62" i="1"/>
  <c r="CD63" i="1"/>
  <c r="CD64" i="1"/>
  <c r="CD65" i="1"/>
  <c r="CD66" i="1"/>
  <c r="CD67" i="1"/>
  <c r="CD68" i="1"/>
  <c r="CD69" i="1"/>
  <c r="CD70" i="1"/>
  <c r="CD71" i="1"/>
  <c r="CD72" i="1"/>
  <c r="CD73" i="1"/>
  <c r="CD74" i="1"/>
  <c r="CD75" i="1"/>
  <c r="CD76" i="1"/>
  <c r="CD77" i="1"/>
  <c r="CD81" i="1"/>
  <c r="CC95" i="1"/>
  <c r="CC94" i="1"/>
  <c r="CC93" i="1"/>
  <c r="CB95" i="1"/>
  <c r="CB94" i="1"/>
  <c r="CB93" i="1"/>
  <c r="CB85" i="1"/>
  <c r="CB86" i="1"/>
  <c r="CB2" i="1"/>
  <c r="CB3" i="1"/>
  <c r="CB4" i="1"/>
  <c r="CB5" i="1"/>
  <c r="CB6" i="1"/>
  <c r="CB7" i="1"/>
  <c r="CB8" i="1"/>
  <c r="CB9" i="1"/>
  <c r="CB10" i="1"/>
  <c r="CB11" i="1"/>
  <c r="CB12" i="1"/>
  <c r="CB13" i="1"/>
  <c r="CB14" i="1"/>
  <c r="CB15" i="1"/>
  <c r="CB16" i="1"/>
  <c r="CB17" i="1"/>
  <c r="CB18" i="1"/>
  <c r="CB19" i="1"/>
  <c r="CB20" i="1"/>
  <c r="CB21" i="1"/>
  <c r="CB22" i="1"/>
  <c r="CB23" i="1"/>
  <c r="CB24" i="1"/>
  <c r="CB25" i="1"/>
  <c r="CB26" i="1"/>
  <c r="CB27" i="1"/>
  <c r="CB28" i="1"/>
  <c r="CB29" i="1"/>
  <c r="CB30" i="1"/>
  <c r="CB31" i="1"/>
  <c r="CB32" i="1"/>
  <c r="CB33" i="1"/>
  <c r="CB34" i="1"/>
  <c r="CB35" i="1"/>
  <c r="CB36" i="1"/>
  <c r="CB37" i="1"/>
  <c r="CB38" i="1"/>
  <c r="CB83" i="1"/>
  <c r="CB41" i="1"/>
  <c r="CB79" i="1"/>
  <c r="CB80" i="1"/>
  <c r="CB42" i="1"/>
  <c r="CB39"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81" i="1"/>
  <c r="CA95" i="1"/>
  <c r="CA94" i="1"/>
  <c r="CA93" i="1"/>
  <c r="CA85" i="1"/>
  <c r="CA86" i="1"/>
  <c r="CA36" i="1"/>
  <c r="CA37" i="1"/>
  <c r="CA38" i="1"/>
  <c r="CA83" i="1"/>
  <c r="CA41" i="1"/>
  <c r="CA79" i="1"/>
  <c r="CA80" i="1"/>
  <c r="CA42" i="1"/>
  <c r="CA39"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81" i="1"/>
  <c r="BZ95" i="1"/>
  <c r="BZ94" i="1"/>
  <c r="BZ93" i="1"/>
  <c r="BZ85" i="1"/>
  <c r="BZ86" i="1"/>
  <c r="BZ2" i="1"/>
  <c r="BZ3" i="1"/>
  <c r="BZ4" i="1"/>
  <c r="BZ5" i="1"/>
  <c r="BZ6" i="1"/>
  <c r="BZ7" i="1"/>
  <c r="BZ8" i="1"/>
  <c r="BZ9" i="1"/>
  <c r="BZ10" i="1"/>
  <c r="BZ11" i="1"/>
  <c r="BZ12" i="1"/>
  <c r="BZ13" i="1"/>
  <c r="BZ14" i="1"/>
  <c r="BZ15" i="1"/>
  <c r="BZ16" i="1"/>
  <c r="BZ17" i="1"/>
  <c r="BZ18" i="1"/>
  <c r="BZ19" i="1"/>
  <c r="BZ20" i="1"/>
  <c r="BZ21" i="1"/>
  <c r="BZ22" i="1"/>
  <c r="BZ23" i="1"/>
  <c r="BZ24" i="1"/>
  <c r="BZ25" i="1"/>
  <c r="BZ26" i="1"/>
  <c r="BZ27" i="1"/>
  <c r="BZ28" i="1"/>
  <c r="BZ29" i="1"/>
  <c r="BZ30" i="1"/>
  <c r="BZ31" i="1"/>
  <c r="BZ32" i="1"/>
  <c r="BZ33" i="1"/>
  <c r="BZ34" i="1"/>
  <c r="BZ35" i="1"/>
  <c r="BZ36" i="1"/>
  <c r="BZ37" i="1"/>
  <c r="BZ38" i="1"/>
  <c r="BZ83" i="1"/>
  <c r="BZ41" i="1"/>
  <c r="BZ79" i="1"/>
  <c r="BZ80" i="1"/>
  <c r="BZ42" i="1"/>
  <c r="BZ39"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Z69" i="1"/>
  <c r="BZ70" i="1"/>
  <c r="BZ71" i="1"/>
  <c r="BZ72" i="1"/>
  <c r="BZ73" i="1"/>
  <c r="BZ74" i="1"/>
  <c r="BZ75" i="1"/>
  <c r="BZ76" i="1"/>
  <c r="BZ77" i="1"/>
  <c r="BZ81" i="1"/>
  <c r="BY95" i="1"/>
  <c r="BY94" i="1"/>
  <c r="BY93" i="1"/>
  <c r="BY85" i="1"/>
  <c r="BY86" i="1"/>
  <c r="BY2" i="1"/>
  <c r="BY3" i="1"/>
  <c r="BY4" i="1"/>
  <c r="BY5" i="1"/>
  <c r="BY6" i="1"/>
  <c r="BY7" i="1"/>
  <c r="BY8" i="1"/>
  <c r="BY9" i="1"/>
  <c r="BY10" i="1"/>
  <c r="BY11" i="1"/>
  <c r="BY12" i="1"/>
  <c r="BY13" i="1"/>
  <c r="BY14" i="1"/>
  <c r="BY15" i="1"/>
  <c r="BY16" i="1"/>
  <c r="BY17" i="1"/>
  <c r="BY18" i="1"/>
  <c r="BY19" i="1"/>
  <c r="BY20" i="1"/>
  <c r="BY21" i="1"/>
  <c r="BY22" i="1"/>
  <c r="BY23" i="1"/>
  <c r="BY24" i="1"/>
  <c r="BY25" i="1"/>
  <c r="BY26" i="1"/>
  <c r="BY27" i="1"/>
  <c r="BY28" i="1"/>
  <c r="BY29" i="1"/>
  <c r="BY30" i="1"/>
  <c r="BY31" i="1"/>
  <c r="BY32" i="1"/>
  <c r="BY33" i="1"/>
  <c r="BY34" i="1"/>
  <c r="BY35" i="1"/>
  <c r="BY36" i="1"/>
  <c r="BY37" i="1"/>
  <c r="BY38" i="1"/>
  <c r="BY83" i="1"/>
  <c r="BY41" i="1"/>
  <c r="BY79" i="1"/>
  <c r="BY80" i="1"/>
  <c r="BY42" i="1"/>
  <c r="BY39" i="1"/>
  <c r="BY43" i="1"/>
  <c r="BY44" i="1"/>
  <c r="BY45" i="1"/>
  <c r="BY46" i="1"/>
  <c r="BY47" i="1"/>
  <c r="BY48" i="1"/>
  <c r="BY49" i="1"/>
  <c r="BY50" i="1"/>
  <c r="BY51" i="1"/>
  <c r="BY52" i="1"/>
  <c r="BY53" i="1"/>
  <c r="BY54" i="1"/>
  <c r="BY55" i="1"/>
  <c r="BY56" i="1"/>
  <c r="BY57" i="1"/>
  <c r="BY58" i="1"/>
  <c r="BY59" i="1"/>
  <c r="BY60" i="1"/>
  <c r="BY61" i="1"/>
  <c r="BY62" i="1"/>
  <c r="BY63" i="1"/>
  <c r="BY64" i="1"/>
  <c r="BY65" i="1"/>
  <c r="BY66" i="1"/>
  <c r="BY67" i="1"/>
  <c r="BY68" i="1"/>
  <c r="BY69" i="1"/>
  <c r="BY70" i="1"/>
  <c r="BY71" i="1"/>
  <c r="BY72" i="1"/>
  <c r="BY73" i="1"/>
  <c r="BY74" i="1"/>
  <c r="BY75" i="1"/>
  <c r="BY76" i="1"/>
  <c r="BY77" i="1"/>
  <c r="BY81" i="1"/>
  <c r="BW95" i="1"/>
  <c r="BW94" i="1"/>
  <c r="BW93" i="1"/>
  <c r="BX95" i="1"/>
  <c r="BX94" i="1"/>
  <c r="BX93" i="1"/>
  <c r="BX85" i="1"/>
  <c r="BX86" i="1"/>
  <c r="BX3" i="1"/>
  <c r="BX4" i="1"/>
  <c r="BX5" i="1"/>
  <c r="BX6" i="1"/>
  <c r="BX7" i="1"/>
  <c r="BX8" i="1"/>
  <c r="BX9" i="1"/>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83" i="1"/>
  <c r="BX41" i="1"/>
  <c r="BX79" i="1"/>
  <c r="BX80" i="1"/>
  <c r="BX42" i="1"/>
  <c r="BX39" i="1"/>
  <c r="BX43" i="1"/>
  <c r="BX44" i="1"/>
  <c r="BX45" i="1"/>
  <c r="BX46" i="1"/>
  <c r="BX47" i="1"/>
  <c r="BX48" i="1"/>
  <c r="BX49" i="1"/>
  <c r="BX50" i="1"/>
  <c r="BX51" i="1"/>
  <c r="BX52" i="1"/>
  <c r="BX53" i="1"/>
  <c r="BX54" i="1"/>
  <c r="BX55" i="1"/>
  <c r="BX56" i="1"/>
  <c r="BX57" i="1"/>
  <c r="BX58" i="1"/>
  <c r="BX59" i="1"/>
  <c r="BX60" i="1"/>
  <c r="BX61" i="1"/>
  <c r="BX62" i="1"/>
  <c r="BX63" i="1"/>
  <c r="BX64" i="1"/>
  <c r="BX65" i="1"/>
  <c r="BX66" i="1"/>
  <c r="BX67" i="1"/>
  <c r="BX68" i="1"/>
  <c r="BX69" i="1"/>
  <c r="BX70" i="1"/>
  <c r="BX71" i="1"/>
  <c r="BX72" i="1"/>
  <c r="BX73" i="1"/>
  <c r="BX74" i="1"/>
  <c r="BX75" i="1"/>
  <c r="BX76" i="1"/>
  <c r="BX77" i="1"/>
  <c r="BX81" i="1"/>
  <c r="BW85" i="1"/>
  <c r="BW86" i="1"/>
  <c r="BW2" i="1"/>
  <c r="BW3" i="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83" i="1"/>
  <c r="BW41" i="1"/>
  <c r="BW79" i="1"/>
  <c r="BW80" i="1"/>
  <c r="BW42" i="1"/>
  <c r="BW39" i="1"/>
  <c r="BW43" i="1"/>
  <c r="BW44" i="1"/>
  <c r="BW45" i="1"/>
  <c r="BW46" i="1"/>
  <c r="BW47" i="1"/>
  <c r="BW48" i="1"/>
  <c r="BW49" i="1"/>
  <c r="BW50" i="1"/>
  <c r="BW51" i="1"/>
  <c r="BW52" i="1"/>
  <c r="BW53" i="1"/>
  <c r="BW54" i="1"/>
  <c r="BW55" i="1"/>
  <c r="BW56" i="1"/>
  <c r="BW57" i="1"/>
  <c r="BW58" i="1"/>
  <c r="BW59" i="1"/>
  <c r="BW60" i="1"/>
  <c r="BW61" i="1"/>
  <c r="BW62" i="1"/>
  <c r="BW63" i="1"/>
  <c r="BW64" i="1"/>
  <c r="BW65" i="1"/>
  <c r="BW66" i="1"/>
  <c r="BW67" i="1"/>
  <c r="BW68" i="1"/>
  <c r="BW69" i="1"/>
  <c r="BW70" i="1"/>
  <c r="BW71" i="1"/>
  <c r="BW72" i="1"/>
  <c r="BW73" i="1"/>
  <c r="BW74" i="1"/>
  <c r="BW75" i="1"/>
  <c r="BW76" i="1"/>
  <c r="BW77" i="1"/>
  <c r="BW81" i="1"/>
  <c r="CH95" i="1"/>
  <c r="CH94" i="1"/>
  <c r="CH93" i="1"/>
  <c r="CH85" i="1"/>
  <c r="CH86" i="1"/>
  <c r="CH2" i="1"/>
  <c r="CH3" i="1"/>
  <c r="CH4" i="1"/>
  <c r="CH5" i="1"/>
  <c r="CH6" i="1"/>
  <c r="CH7" i="1"/>
  <c r="CH8" i="1"/>
  <c r="CH9" i="1"/>
  <c r="CH10" i="1"/>
  <c r="CH11" i="1"/>
  <c r="CH12" i="1"/>
  <c r="CH13" i="1"/>
  <c r="CH14" i="1"/>
  <c r="CH15" i="1"/>
  <c r="CH16" i="1"/>
  <c r="CH17" i="1"/>
  <c r="CH18" i="1"/>
  <c r="CH19" i="1"/>
  <c r="CH20" i="1"/>
  <c r="CH21" i="1"/>
  <c r="CH22" i="1"/>
  <c r="CH23" i="1"/>
  <c r="CH24" i="1"/>
  <c r="CH25" i="1"/>
  <c r="CH26" i="1"/>
  <c r="CH27" i="1"/>
  <c r="CH28" i="1"/>
  <c r="CH29" i="1"/>
  <c r="CH30" i="1"/>
  <c r="CH31" i="1"/>
  <c r="CH32" i="1"/>
  <c r="CH33" i="1"/>
  <c r="CH34" i="1"/>
  <c r="CH35" i="1"/>
  <c r="CH36" i="1"/>
  <c r="CH37" i="1"/>
  <c r="CH38" i="1"/>
  <c r="CH83" i="1"/>
  <c r="CH41" i="1"/>
  <c r="CH79" i="1"/>
  <c r="CH80" i="1"/>
  <c r="CH42" i="1"/>
  <c r="CH39" i="1"/>
  <c r="CH43" i="1"/>
  <c r="CH44" i="1"/>
  <c r="CH45" i="1"/>
  <c r="CH46" i="1"/>
  <c r="CH47" i="1"/>
  <c r="CH48" i="1"/>
  <c r="CH49" i="1"/>
  <c r="CH50" i="1"/>
  <c r="CH51" i="1"/>
  <c r="CH52" i="1"/>
  <c r="CH53" i="1"/>
  <c r="CH54" i="1"/>
  <c r="CH55" i="1"/>
  <c r="CH56" i="1"/>
  <c r="CH57" i="1"/>
  <c r="CH58" i="1"/>
  <c r="CH59" i="1"/>
  <c r="CH60" i="1"/>
  <c r="CH61" i="1"/>
  <c r="CH62" i="1"/>
  <c r="CH63" i="1"/>
  <c r="CH64" i="1"/>
  <c r="CH65" i="1"/>
  <c r="CH66" i="1"/>
  <c r="CH67" i="1"/>
  <c r="CH68" i="1"/>
  <c r="CH69" i="1"/>
  <c r="CH70" i="1"/>
  <c r="CH71" i="1"/>
  <c r="CH72" i="1"/>
  <c r="CH73" i="1"/>
  <c r="CH74" i="1"/>
  <c r="CH75" i="1"/>
  <c r="CH76" i="1"/>
  <c r="CH77" i="1"/>
  <c r="CH81" i="1"/>
  <c r="CN95" i="1"/>
  <c r="CN94" i="1"/>
  <c r="CN93" i="1"/>
  <c r="CK93" i="1"/>
  <c r="CK95" i="1"/>
  <c r="CK94" i="1"/>
  <c r="CK85" i="1"/>
  <c r="CK86" i="1"/>
  <c r="CK2" i="1"/>
  <c r="CK3" i="1"/>
  <c r="CK4" i="1"/>
  <c r="CK5" i="1"/>
  <c r="CK6" i="1"/>
  <c r="CK7" i="1"/>
  <c r="CK8" i="1"/>
  <c r="CK9" i="1"/>
  <c r="CK10" i="1"/>
  <c r="CK11" i="1"/>
  <c r="CK12" i="1"/>
  <c r="CK13" i="1"/>
  <c r="CK14" i="1"/>
  <c r="CK15" i="1"/>
  <c r="CK16" i="1"/>
  <c r="CK17" i="1"/>
  <c r="CK18" i="1"/>
  <c r="CK19" i="1"/>
  <c r="CK20" i="1"/>
  <c r="CK21" i="1"/>
  <c r="CK22" i="1"/>
  <c r="CK23" i="1"/>
  <c r="CK24" i="1"/>
  <c r="CK25" i="1"/>
  <c r="CK26" i="1"/>
  <c r="CK28" i="1"/>
  <c r="CK29" i="1"/>
  <c r="CK30" i="1"/>
  <c r="CK31" i="1"/>
  <c r="CK32" i="1"/>
  <c r="CK33" i="1"/>
  <c r="CK34" i="1"/>
  <c r="CK35" i="1"/>
  <c r="CK36" i="1"/>
  <c r="CK37" i="1"/>
  <c r="CK38" i="1"/>
  <c r="CK83" i="1"/>
  <c r="CK41" i="1"/>
  <c r="CK79" i="1"/>
  <c r="CK80" i="1"/>
  <c r="CK42" i="1"/>
  <c r="CK39" i="1"/>
  <c r="CK43" i="1"/>
  <c r="CK44" i="1"/>
  <c r="CK45" i="1"/>
  <c r="CK46" i="1"/>
  <c r="CK47" i="1"/>
  <c r="CK48" i="1"/>
  <c r="CK49" i="1"/>
  <c r="CK50" i="1"/>
  <c r="CK51" i="1"/>
  <c r="CK52" i="1"/>
  <c r="CK53" i="1"/>
  <c r="CK54" i="1"/>
  <c r="CK55" i="1"/>
  <c r="CK56" i="1"/>
  <c r="CK57" i="1"/>
  <c r="CK58" i="1"/>
  <c r="CK59" i="1"/>
  <c r="CK60" i="1"/>
  <c r="CK61" i="1"/>
  <c r="CK62" i="1"/>
  <c r="CK63" i="1"/>
  <c r="CK64" i="1"/>
  <c r="CK65" i="1"/>
  <c r="CK66" i="1"/>
  <c r="CK67" i="1"/>
  <c r="CK68" i="1"/>
  <c r="CK69" i="1"/>
  <c r="CK70" i="1"/>
  <c r="CK71" i="1"/>
  <c r="CK72" i="1"/>
  <c r="CK73" i="1"/>
  <c r="CK74" i="1"/>
  <c r="CK75" i="1"/>
  <c r="CK76" i="1"/>
  <c r="CK77" i="1"/>
  <c r="CK81" i="1"/>
  <c r="CN85" i="1"/>
  <c r="CN86" i="1"/>
  <c r="CN2" i="1"/>
  <c r="CN3" i="1"/>
  <c r="CN4" i="1"/>
  <c r="CN5" i="1"/>
  <c r="CN6" i="1"/>
  <c r="CN7" i="1"/>
  <c r="CN8" i="1"/>
  <c r="CN9" i="1"/>
  <c r="CN10" i="1"/>
  <c r="CN11" i="1"/>
  <c r="CN12" i="1"/>
  <c r="CN13" i="1"/>
  <c r="CN14" i="1"/>
  <c r="CN15" i="1"/>
  <c r="CN16" i="1"/>
  <c r="CN17" i="1"/>
  <c r="CN18" i="1"/>
  <c r="CN19" i="1"/>
  <c r="CN20" i="1"/>
  <c r="CN21" i="1"/>
  <c r="CN22" i="1"/>
  <c r="CN23" i="1"/>
  <c r="CN24" i="1"/>
  <c r="CN25" i="1"/>
  <c r="CN26" i="1"/>
  <c r="CN28" i="1"/>
  <c r="CN29" i="1"/>
  <c r="CN30" i="1"/>
  <c r="CN31" i="1"/>
  <c r="CN32" i="1"/>
  <c r="CN33" i="1"/>
  <c r="CN34" i="1"/>
  <c r="CN35" i="1"/>
  <c r="CN36" i="1"/>
  <c r="CN37" i="1"/>
  <c r="CN38" i="1"/>
  <c r="CN83" i="1"/>
  <c r="CN41" i="1"/>
  <c r="CN79" i="1"/>
  <c r="CN80" i="1"/>
  <c r="CN42" i="1"/>
  <c r="CN39" i="1"/>
  <c r="CN43" i="1"/>
  <c r="CN44" i="1"/>
  <c r="CN45" i="1"/>
  <c r="CN46" i="1"/>
  <c r="CN47" i="1"/>
  <c r="CN48" i="1"/>
  <c r="CN49" i="1"/>
  <c r="CN50" i="1"/>
  <c r="CN51" i="1"/>
  <c r="CN52" i="1"/>
  <c r="CN53" i="1"/>
  <c r="CN54" i="1"/>
  <c r="CN55" i="1"/>
  <c r="CN56" i="1"/>
  <c r="CN57" i="1"/>
  <c r="CN58" i="1"/>
  <c r="CN59" i="1"/>
  <c r="CN60" i="1"/>
  <c r="CN61" i="1"/>
  <c r="CN62" i="1"/>
  <c r="CN63" i="1"/>
  <c r="CN64" i="1"/>
  <c r="CN65" i="1"/>
  <c r="CN66" i="1"/>
  <c r="CN67" i="1"/>
  <c r="CN68" i="1"/>
  <c r="CN69" i="1"/>
  <c r="CN70" i="1"/>
  <c r="CN71" i="1"/>
  <c r="CN72" i="1"/>
  <c r="CN73" i="1"/>
  <c r="CN74" i="1"/>
  <c r="CN75" i="1"/>
  <c r="CN76" i="1"/>
  <c r="CN77" i="1"/>
  <c r="CN81" i="1"/>
  <c r="CQ95" i="1"/>
  <c r="CQ94" i="1"/>
  <c r="CQ93" i="1"/>
  <c r="CQ85" i="1"/>
  <c r="CQ86" i="1"/>
  <c r="CQ2" i="1"/>
  <c r="CQ3" i="1"/>
  <c r="CQ4" i="1"/>
  <c r="CQ5" i="1"/>
  <c r="CQ6" i="1"/>
  <c r="CQ7" i="1"/>
  <c r="CQ8" i="1"/>
  <c r="CQ9" i="1"/>
  <c r="CQ10" i="1"/>
  <c r="CQ11" i="1"/>
  <c r="CQ12" i="1"/>
  <c r="CQ13" i="1"/>
  <c r="CQ14" i="1"/>
  <c r="CQ15" i="1"/>
  <c r="CQ16" i="1"/>
  <c r="CQ17" i="1"/>
  <c r="CQ18" i="1"/>
  <c r="CQ19" i="1"/>
  <c r="CQ20" i="1"/>
  <c r="CQ21" i="1"/>
  <c r="CQ22" i="1"/>
  <c r="CQ23" i="1"/>
  <c r="CQ24" i="1"/>
  <c r="CQ25" i="1"/>
  <c r="CQ26" i="1"/>
  <c r="CQ28" i="1"/>
  <c r="CQ29" i="1"/>
  <c r="CQ30" i="1"/>
  <c r="CQ31" i="1"/>
  <c r="CQ32" i="1"/>
  <c r="CQ33" i="1"/>
  <c r="CQ34" i="1"/>
  <c r="CQ35" i="1"/>
  <c r="CQ36" i="1"/>
  <c r="CQ37" i="1"/>
  <c r="CQ38" i="1"/>
  <c r="CQ83" i="1"/>
  <c r="CQ41" i="1"/>
  <c r="CQ79" i="1"/>
  <c r="CQ80" i="1"/>
  <c r="CQ42" i="1"/>
  <c r="CQ39" i="1"/>
  <c r="CQ43" i="1"/>
  <c r="CQ44" i="1"/>
  <c r="CQ45" i="1"/>
  <c r="CQ46" i="1"/>
  <c r="CQ47" i="1"/>
  <c r="CQ48" i="1"/>
  <c r="CQ49" i="1"/>
  <c r="CQ50" i="1"/>
  <c r="CQ51" i="1"/>
  <c r="CQ52" i="1"/>
  <c r="CQ53" i="1"/>
  <c r="CQ54" i="1"/>
  <c r="CQ55" i="1"/>
  <c r="CQ56" i="1"/>
  <c r="CQ57" i="1"/>
  <c r="CQ58" i="1"/>
  <c r="CQ59" i="1"/>
  <c r="CQ60" i="1"/>
  <c r="CQ61" i="1"/>
  <c r="CQ62" i="1"/>
  <c r="CQ63" i="1"/>
  <c r="CQ64" i="1"/>
  <c r="CQ65" i="1"/>
  <c r="CQ66" i="1"/>
  <c r="CQ67" i="1"/>
  <c r="CQ68" i="1"/>
  <c r="CQ69" i="1"/>
  <c r="CQ70" i="1"/>
  <c r="CQ71" i="1"/>
  <c r="CQ72" i="1"/>
  <c r="CQ73" i="1"/>
  <c r="CQ74" i="1"/>
  <c r="CQ75" i="1"/>
  <c r="CQ76" i="1"/>
  <c r="CQ77" i="1"/>
  <c r="CQ81" i="1"/>
  <c r="CT95" i="1"/>
  <c r="CT94" i="1"/>
  <c r="CT93" i="1"/>
  <c r="CT85" i="1"/>
  <c r="CT2" i="1"/>
  <c r="CT3" i="1"/>
  <c r="CT4" i="1"/>
  <c r="CT5" i="1"/>
  <c r="CT6" i="1"/>
  <c r="CT7" i="1"/>
  <c r="CT8" i="1"/>
  <c r="CT9" i="1"/>
  <c r="CT10" i="1"/>
  <c r="CT11" i="1"/>
  <c r="CT12" i="1"/>
  <c r="CT13" i="1"/>
  <c r="CT14" i="1"/>
  <c r="CT15" i="1"/>
  <c r="CT16" i="1"/>
  <c r="CT17" i="1"/>
  <c r="CT18" i="1"/>
  <c r="CT19" i="1"/>
  <c r="CT20" i="1"/>
  <c r="CT21" i="1"/>
  <c r="CT22" i="1"/>
  <c r="CT23" i="1"/>
  <c r="CT24" i="1"/>
  <c r="CT25" i="1"/>
  <c r="CT26" i="1"/>
  <c r="CT28" i="1"/>
  <c r="CT29" i="1"/>
  <c r="CT30" i="1"/>
  <c r="CT31" i="1"/>
  <c r="CT32" i="1"/>
  <c r="CT33" i="1"/>
  <c r="CT34" i="1"/>
  <c r="CT35" i="1"/>
  <c r="CT36" i="1"/>
  <c r="CT37" i="1"/>
  <c r="CT38" i="1"/>
  <c r="CT83" i="1"/>
  <c r="CT41" i="1"/>
  <c r="CT79" i="1"/>
  <c r="CT80" i="1"/>
  <c r="CT42" i="1"/>
  <c r="CT39" i="1"/>
  <c r="CT43" i="1"/>
  <c r="CT44" i="1"/>
  <c r="CT45" i="1"/>
  <c r="CT46" i="1"/>
  <c r="CT47" i="1"/>
  <c r="CT48" i="1"/>
  <c r="CT49" i="1"/>
  <c r="CT50" i="1"/>
  <c r="CT51" i="1"/>
  <c r="CT52" i="1"/>
  <c r="CT53" i="1"/>
  <c r="CT54" i="1"/>
  <c r="CT55" i="1"/>
  <c r="CT56" i="1"/>
  <c r="CT57" i="1"/>
  <c r="CT58" i="1"/>
  <c r="CT59" i="1"/>
  <c r="CT60" i="1"/>
  <c r="CT61" i="1"/>
  <c r="CT62" i="1"/>
  <c r="CT63" i="1"/>
  <c r="CT64" i="1"/>
  <c r="CT65" i="1"/>
  <c r="CT66" i="1"/>
  <c r="CT67" i="1"/>
  <c r="CT68" i="1"/>
  <c r="CT69" i="1"/>
  <c r="CT70" i="1"/>
  <c r="CT71" i="1"/>
  <c r="CT72" i="1"/>
  <c r="CT73" i="1"/>
  <c r="CT74" i="1"/>
  <c r="CT75" i="1"/>
  <c r="CT76" i="1"/>
  <c r="CT77" i="1"/>
  <c r="CT81" i="1"/>
  <c r="CX95" i="1"/>
  <c r="CX94" i="1"/>
  <c r="CX93" i="1"/>
  <c r="CX85" i="1"/>
  <c r="CX86" i="1"/>
  <c r="CX2" i="1"/>
  <c r="CX3" i="1"/>
  <c r="CX4" i="1"/>
  <c r="CX5" i="1"/>
  <c r="CX6" i="1"/>
  <c r="CX7" i="1"/>
  <c r="CX8" i="1"/>
  <c r="CX9" i="1"/>
  <c r="CX10" i="1"/>
  <c r="CX11" i="1"/>
  <c r="CX12" i="1"/>
  <c r="CX13" i="1"/>
  <c r="CX14" i="1"/>
  <c r="CX15" i="1"/>
  <c r="CX16" i="1"/>
  <c r="CX17" i="1"/>
  <c r="CX18" i="1"/>
  <c r="CX19" i="1"/>
  <c r="CX20" i="1"/>
  <c r="CX21" i="1"/>
  <c r="CX22" i="1"/>
  <c r="CX23" i="1"/>
  <c r="CX24" i="1"/>
  <c r="CX25" i="1"/>
  <c r="CX26" i="1"/>
  <c r="CX27" i="1"/>
  <c r="CX28" i="1"/>
  <c r="CX29" i="1"/>
  <c r="CX30" i="1"/>
  <c r="CX31" i="1"/>
  <c r="CX32" i="1"/>
  <c r="CX33" i="1"/>
  <c r="CX34" i="1"/>
  <c r="CX35" i="1"/>
  <c r="CX36" i="1"/>
  <c r="CX37" i="1"/>
  <c r="CX38" i="1"/>
  <c r="CX83" i="1"/>
  <c r="CX41" i="1"/>
  <c r="CX79" i="1"/>
  <c r="CX80" i="1"/>
  <c r="CX42" i="1"/>
  <c r="CX39" i="1"/>
  <c r="CX43" i="1"/>
  <c r="CX44" i="1"/>
  <c r="CX45" i="1"/>
  <c r="CX46" i="1"/>
  <c r="CX47" i="1"/>
  <c r="CX48" i="1"/>
  <c r="CX49" i="1"/>
  <c r="CX50" i="1"/>
  <c r="CX51" i="1"/>
  <c r="CX52" i="1"/>
  <c r="CX53" i="1"/>
  <c r="CX54" i="1"/>
  <c r="CX55" i="1"/>
  <c r="CX56" i="1"/>
  <c r="CX57" i="1"/>
  <c r="CX58" i="1"/>
  <c r="CX59" i="1"/>
  <c r="CX60" i="1"/>
  <c r="CX61" i="1"/>
  <c r="CX62" i="1"/>
  <c r="CX63" i="1"/>
  <c r="CX64" i="1"/>
  <c r="CX65" i="1"/>
  <c r="CX66" i="1"/>
  <c r="CX67" i="1"/>
  <c r="CX68" i="1"/>
  <c r="CX69" i="1"/>
  <c r="CX70" i="1"/>
  <c r="CX71" i="1"/>
  <c r="CX72" i="1"/>
  <c r="CX73" i="1"/>
  <c r="CX74" i="1"/>
  <c r="CX75" i="1"/>
  <c r="CX76" i="1"/>
  <c r="CX77" i="1"/>
  <c r="CY95" i="1"/>
  <c r="CY94" i="1"/>
  <c r="CY93" i="1"/>
  <c r="CY85" i="1"/>
  <c r="CY86" i="1"/>
  <c r="CY2" i="1"/>
  <c r="CY3" i="1"/>
  <c r="CY4" i="1"/>
  <c r="CY5" i="1"/>
  <c r="CY6" i="1"/>
  <c r="CY7" i="1"/>
  <c r="CY8" i="1"/>
  <c r="CY9" i="1"/>
  <c r="CY10" i="1"/>
  <c r="CY11" i="1"/>
  <c r="CY12" i="1"/>
  <c r="CY13" i="1"/>
  <c r="CY14" i="1"/>
  <c r="CY15" i="1"/>
  <c r="CY16" i="1"/>
  <c r="CY17" i="1"/>
  <c r="CY18" i="1"/>
  <c r="CY19" i="1"/>
  <c r="CY20" i="1"/>
  <c r="CY21" i="1"/>
  <c r="CY22" i="1"/>
  <c r="CY23" i="1"/>
  <c r="CY24" i="1"/>
  <c r="CY25" i="1"/>
  <c r="CY26" i="1"/>
  <c r="CY27" i="1"/>
  <c r="CY28" i="1"/>
  <c r="CY29" i="1"/>
  <c r="CY30" i="1"/>
  <c r="CY31" i="1"/>
  <c r="CY32" i="1"/>
  <c r="CY33" i="1"/>
  <c r="CY34" i="1"/>
  <c r="CY35" i="1"/>
  <c r="CY36" i="1"/>
  <c r="CY37" i="1"/>
  <c r="CY38" i="1"/>
  <c r="CY83" i="1"/>
  <c r="CY41" i="1"/>
  <c r="CY79" i="1"/>
  <c r="CY80" i="1"/>
  <c r="CY42" i="1"/>
  <c r="CY39" i="1"/>
  <c r="CY43" i="1"/>
  <c r="CY44" i="1"/>
  <c r="CY45" i="1"/>
  <c r="CY46" i="1"/>
  <c r="CY47" i="1"/>
  <c r="CY48" i="1"/>
  <c r="CY49" i="1"/>
  <c r="CY50" i="1"/>
  <c r="CY51" i="1"/>
  <c r="CY52" i="1"/>
  <c r="CY53" i="1"/>
  <c r="CY54" i="1"/>
  <c r="CY55" i="1"/>
  <c r="CY56" i="1"/>
  <c r="CY57" i="1"/>
  <c r="CY58" i="1"/>
  <c r="CY59" i="1"/>
  <c r="CY60" i="1"/>
  <c r="CY61" i="1"/>
  <c r="CY62" i="1"/>
  <c r="CY63" i="1"/>
  <c r="CY64" i="1"/>
  <c r="CY65" i="1"/>
  <c r="CY66" i="1"/>
  <c r="CY67" i="1"/>
  <c r="CY68" i="1"/>
  <c r="CY69" i="1"/>
  <c r="CY70" i="1"/>
  <c r="CY71" i="1"/>
  <c r="CY72" i="1"/>
  <c r="CY73" i="1"/>
  <c r="CY74" i="1"/>
  <c r="CY75" i="1"/>
  <c r="CY76" i="1"/>
  <c r="CY77" i="1"/>
  <c r="DD85" i="1"/>
  <c r="DD86" i="1"/>
  <c r="DD2" i="1"/>
  <c r="DD3" i="1"/>
  <c r="DD4" i="1"/>
  <c r="DD5" i="1"/>
  <c r="DD6" i="1"/>
  <c r="DD7" i="1"/>
  <c r="DD8" i="1"/>
  <c r="DD9" i="1"/>
  <c r="DD10" i="1"/>
  <c r="DD11" i="1"/>
  <c r="DD12" i="1"/>
  <c r="DD13" i="1"/>
  <c r="DD14" i="1"/>
  <c r="DD15" i="1"/>
  <c r="DD16" i="1"/>
  <c r="DD17" i="1"/>
  <c r="DD18" i="1"/>
  <c r="DD19" i="1"/>
  <c r="DD20" i="1"/>
  <c r="DD21" i="1"/>
  <c r="DD22" i="1"/>
  <c r="DD23" i="1"/>
  <c r="DD24" i="1"/>
  <c r="DD25" i="1"/>
  <c r="DD26" i="1"/>
  <c r="DD27" i="1"/>
  <c r="DD28" i="1"/>
  <c r="DD29" i="1"/>
  <c r="DD30" i="1"/>
  <c r="DD31" i="1"/>
  <c r="DD32" i="1"/>
  <c r="DD33" i="1"/>
  <c r="DD34" i="1"/>
  <c r="DD35" i="1"/>
  <c r="DD36" i="1"/>
  <c r="DD37" i="1"/>
  <c r="DD38" i="1"/>
  <c r="DD83" i="1"/>
  <c r="DD41" i="1"/>
  <c r="DD79" i="1"/>
  <c r="DD80" i="1"/>
  <c r="DD42" i="1"/>
  <c r="DD39" i="1"/>
  <c r="DD43" i="1"/>
  <c r="DD44" i="1"/>
  <c r="DD45" i="1"/>
  <c r="DD46" i="1"/>
  <c r="DD47" i="1"/>
  <c r="DD48" i="1"/>
  <c r="DD49" i="1"/>
  <c r="DD50" i="1"/>
  <c r="DD51" i="1"/>
  <c r="DD52" i="1"/>
  <c r="DD53" i="1"/>
  <c r="DD54" i="1"/>
  <c r="DD55" i="1"/>
  <c r="DD56" i="1"/>
  <c r="DD57" i="1"/>
  <c r="DD58" i="1"/>
  <c r="DD59" i="1"/>
  <c r="DD60" i="1"/>
  <c r="DD61" i="1"/>
  <c r="DC95" i="1"/>
  <c r="DC94" i="1"/>
  <c r="DC93" i="1"/>
  <c r="DC85" i="1"/>
  <c r="DC86" i="1"/>
  <c r="DC2" i="1"/>
  <c r="DC3" i="1"/>
  <c r="DC4" i="1"/>
  <c r="DC5" i="1"/>
  <c r="DC6" i="1"/>
  <c r="DC7" i="1"/>
  <c r="DC8" i="1"/>
  <c r="DC9" i="1"/>
  <c r="DC10" i="1"/>
  <c r="DC11" i="1"/>
  <c r="DC12" i="1"/>
  <c r="DC13" i="1"/>
  <c r="DC14" i="1"/>
  <c r="DC15" i="1"/>
  <c r="DC16" i="1"/>
  <c r="DC17" i="1"/>
  <c r="DC18" i="1"/>
  <c r="DC19" i="1"/>
  <c r="DC20" i="1"/>
  <c r="DC21" i="1"/>
  <c r="DC22" i="1"/>
  <c r="DC23" i="1"/>
  <c r="DC24" i="1"/>
  <c r="DC25" i="1"/>
  <c r="DC26" i="1"/>
  <c r="DC27" i="1"/>
  <c r="DC28" i="1"/>
  <c r="DC29" i="1"/>
  <c r="DC30" i="1"/>
  <c r="DC31" i="1"/>
  <c r="DC32" i="1"/>
  <c r="DC33" i="1"/>
  <c r="DC34" i="1"/>
  <c r="DC35" i="1"/>
  <c r="DC36" i="1"/>
  <c r="DC37" i="1"/>
  <c r="DC38" i="1"/>
  <c r="DC83" i="1"/>
  <c r="DC41" i="1"/>
  <c r="DC79" i="1"/>
  <c r="DC80" i="1"/>
  <c r="DC42" i="1"/>
  <c r="DC39" i="1"/>
  <c r="DC43" i="1"/>
  <c r="DC44" i="1"/>
  <c r="DC45" i="1"/>
  <c r="DC46" i="1"/>
  <c r="DC47" i="1"/>
  <c r="DC48" i="1"/>
  <c r="DC49" i="1"/>
  <c r="DC50" i="1"/>
  <c r="DC51" i="1"/>
  <c r="DC52" i="1"/>
  <c r="DC53" i="1"/>
  <c r="DC54" i="1"/>
  <c r="DC55" i="1"/>
  <c r="DC56" i="1"/>
  <c r="DC57" i="1"/>
  <c r="DC58" i="1"/>
  <c r="DC59" i="1"/>
  <c r="DC60" i="1"/>
  <c r="DC61" i="1"/>
  <c r="DC62" i="1"/>
  <c r="DC63" i="1"/>
  <c r="DC64" i="1"/>
  <c r="DC65" i="1"/>
  <c r="DC66" i="1"/>
  <c r="DC67" i="1"/>
  <c r="DC68" i="1"/>
  <c r="DC69" i="1"/>
  <c r="DC70" i="1"/>
  <c r="DC71" i="1"/>
  <c r="DC72" i="1"/>
  <c r="DC73" i="1"/>
  <c r="DC74" i="1"/>
  <c r="DC75" i="1"/>
  <c r="DC76" i="1"/>
  <c r="DC77" i="1"/>
  <c r="DR95" i="1"/>
  <c r="DR94" i="1"/>
  <c r="DR93" i="1"/>
  <c r="DR85" i="1"/>
  <c r="DR86" i="1"/>
  <c r="DR3" i="1"/>
  <c r="DR4" i="1"/>
  <c r="DR5" i="1"/>
  <c r="DR6" i="1"/>
  <c r="DR7" i="1"/>
  <c r="DR8" i="1"/>
  <c r="DR9" i="1"/>
  <c r="DR10" i="1"/>
  <c r="DR11" i="1"/>
  <c r="DR12" i="1"/>
  <c r="DR13" i="1"/>
  <c r="DR14" i="1"/>
  <c r="DR15" i="1"/>
  <c r="DR16" i="1"/>
  <c r="DR17" i="1"/>
  <c r="DR18" i="1"/>
  <c r="DR19" i="1"/>
  <c r="DR20" i="1"/>
  <c r="DR21" i="1"/>
  <c r="DR22" i="1"/>
  <c r="DR23" i="1"/>
  <c r="DR24" i="1"/>
  <c r="DR25" i="1"/>
  <c r="DR26" i="1"/>
  <c r="DR27" i="1"/>
  <c r="DR28" i="1"/>
  <c r="DR29" i="1"/>
  <c r="DR30" i="1"/>
  <c r="DR31" i="1"/>
  <c r="DR32" i="1"/>
  <c r="DR33" i="1"/>
  <c r="DR34" i="1"/>
  <c r="DR35" i="1"/>
  <c r="DR36" i="1"/>
  <c r="DR37" i="1"/>
  <c r="DR38" i="1"/>
  <c r="DR83" i="1"/>
  <c r="DR41" i="1"/>
  <c r="DR79" i="1"/>
  <c r="DR80" i="1"/>
  <c r="DR42" i="1"/>
  <c r="DR39" i="1"/>
  <c r="DR43" i="1"/>
  <c r="DR44" i="1"/>
  <c r="DR45" i="1"/>
  <c r="DR46" i="1"/>
  <c r="DR47" i="1"/>
  <c r="DR48" i="1"/>
  <c r="DR49" i="1"/>
  <c r="DR50" i="1"/>
  <c r="DR51" i="1"/>
  <c r="DR52" i="1"/>
  <c r="DR53" i="1"/>
  <c r="DR54" i="1"/>
  <c r="DR55" i="1"/>
  <c r="DR56" i="1"/>
  <c r="DR57" i="1"/>
  <c r="DR58" i="1"/>
  <c r="DR59" i="1"/>
  <c r="DR60" i="1"/>
  <c r="DR61" i="1"/>
  <c r="DR62" i="1"/>
  <c r="DR63" i="1"/>
  <c r="DR64" i="1"/>
  <c r="DR65" i="1"/>
  <c r="DR66" i="1"/>
  <c r="DR67" i="1"/>
  <c r="DR68" i="1"/>
  <c r="DR69" i="1"/>
  <c r="DR70" i="1"/>
  <c r="DR71" i="1"/>
  <c r="DR72" i="1"/>
  <c r="DR73" i="1"/>
  <c r="DR74" i="1"/>
  <c r="DR75" i="1"/>
  <c r="DR76" i="1"/>
  <c r="DR77" i="1"/>
  <c r="DR81" i="1"/>
  <c r="DQ95" i="1"/>
  <c r="DQ94" i="1"/>
  <c r="DQ93" i="1"/>
  <c r="DQ42" i="1"/>
  <c r="DQ39" i="1"/>
  <c r="DQ43" i="1"/>
  <c r="DQ44" i="1"/>
  <c r="DQ45" i="1"/>
  <c r="DQ46" i="1"/>
  <c r="DQ47" i="1"/>
  <c r="DQ48" i="1"/>
  <c r="DQ49" i="1"/>
  <c r="DQ50" i="1"/>
  <c r="DQ51" i="1"/>
  <c r="DQ52" i="1"/>
  <c r="DQ53" i="1"/>
  <c r="DQ54" i="1"/>
  <c r="DQ55" i="1"/>
  <c r="DQ56" i="1"/>
  <c r="DQ57" i="1"/>
  <c r="DQ58" i="1"/>
  <c r="DQ59" i="1"/>
  <c r="DQ60" i="1"/>
  <c r="DQ61" i="1"/>
  <c r="DQ62" i="1"/>
  <c r="DQ63" i="1"/>
  <c r="DQ64" i="1"/>
  <c r="DQ65" i="1"/>
  <c r="DQ66" i="1"/>
  <c r="DQ67" i="1"/>
  <c r="DQ68" i="1"/>
  <c r="DQ69" i="1"/>
  <c r="DQ70" i="1"/>
  <c r="DQ71" i="1"/>
  <c r="DQ72" i="1"/>
  <c r="DQ73" i="1"/>
  <c r="DQ74" i="1"/>
  <c r="DQ75" i="1"/>
  <c r="DQ76" i="1"/>
  <c r="DQ77" i="1"/>
  <c r="DQ81" i="1"/>
  <c r="DB62" i="1"/>
  <c r="DB63" i="1"/>
  <c r="DD63" i="1" s="1"/>
  <c r="DB64" i="1"/>
  <c r="DD64" i="1" s="1"/>
  <c r="DB65" i="1"/>
  <c r="DD65" i="1" s="1"/>
  <c r="DB66" i="1"/>
  <c r="DD66" i="1" s="1"/>
  <c r="DB67" i="1"/>
  <c r="DD67" i="1" s="1"/>
  <c r="DB68" i="1"/>
  <c r="DD68" i="1" s="1"/>
  <c r="DB69" i="1"/>
  <c r="DD69" i="1" s="1"/>
  <c r="DB70" i="1"/>
  <c r="DD70" i="1" s="1"/>
  <c r="DB71" i="1"/>
  <c r="DD71" i="1" s="1"/>
  <c r="DB72" i="1"/>
  <c r="DD72" i="1" s="1"/>
  <c r="DB73" i="1"/>
  <c r="DD73" i="1" s="1"/>
  <c r="DB74" i="1"/>
  <c r="DD74" i="1" s="1"/>
  <c r="DB75" i="1"/>
  <c r="DD75" i="1" s="1"/>
  <c r="DB76" i="1"/>
  <c r="DD76" i="1" s="1"/>
  <c r="DB77" i="1"/>
  <c r="DD77" i="1" s="1"/>
  <c r="DB81" i="1"/>
  <c r="DB82" i="1" s="1"/>
  <c r="DB93" i="1"/>
  <c r="DD93" i="1" s="1"/>
  <c r="DB94" i="1"/>
  <c r="DD94" i="1" s="1"/>
  <c r="DB95" i="1"/>
  <c r="DD95" i="1" s="1"/>
  <c r="FA40" i="2" l="1"/>
  <c r="FA82" i="2"/>
  <c r="FA78" i="2"/>
  <c r="FA91" i="2"/>
  <c r="S87" i="3"/>
  <c r="AE87" i="3" s="1"/>
  <c r="S40" i="3"/>
  <c r="AC90" i="3"/>
  <c r="AD90" i="3"/>
  <c r="AE90" i="3"/>
  <c r="Z90" i="3"/>
  <c r="AA90" i="3"/>
  <c r="AB90" i="3"/>
  <c r="AA87" i="3"/>
  <c r="AD87" i="3"/>
  <c r="AC87" i="3"/>
  <c r="Z87" i="3"/>
  <c r="S82" i="3"/>
  <c r="AA89" i="3"/>
  <c r="AB89" i="3"/>
  <c r="AC89" i="3"/>
  <c r="AD89" i="3"/>
  <c r="AE89" i="3"/>
  <c r="Z89" i="3"/>
  <c r="O91" i="3"/>
  <c r="S78" i="3"/>
  <c r="S91" i="3"/>
  <c r="Z88" i="3"/>
  <c r="AA88" i="3"/>
  <c r="AB88" i="3"/>
  <c r="AC88" i="3"/>
  <c r="AD88" i="3"/>
  <c r="AE88" i="3"/>
  <c r="Y91" i="1"/>
  <c r="AB91" i="1" s="1"/>
  <c r="AB88" i="1"/>
  <c r="Y82" i="1"/>
  <c r="AB82" i="1" s="1"/>
  <c r="FA87" i="2"/>
  <c r="Y40" i="1"/>
  <c r="DB78" i="1"/>
  <c r="DB92" i="1" s="1"/>
  <c r="AB79" i="1"/>
  <c r="AB41" i="1"/>
  <c r="Y78" i="1"/>
  <c r="DD81" i="1"/>
  <c r="DD82" i="1"/>
  <c r="AB83" i="1"/>
  <c r="AB84" i="1"/>
  <c r="AM91" i="5"/>
  <c r="AM39" i="5"/>
  <c r="Z63" i="3"/>
  <c r="AC63" i="3"/>
  <c r="Z23" i="3"/>
  <c r="AC23" i="3"/>
  <c r="Z94" i="3"/>
  <c r="AC94" i="3"/>
  <c r="Z70" i="3"/>
  <c r="AC70" i="3"/>
  <c r="Z62" i="3"/>
  <c r="AC62" i="3"/>
  <c r="Z54" i="3"/>
  <c r="AC54" i="3"/>
  <c r="Z47" i="3"/>
  <c r="AC47" i="3"/>
  <c r="Z79" i="3"/>
  <c r="AC79" i="3"/>
  <c r="Z29" i="3"/>
  <c r="AC29" i="3"/>
  <c r="Z22" i="3"/>
  <c r="AC22" i="3"/>
  <c r="AD14" i="3"/>
  <c r="AC14" i="3"/>
  <c r="Z6" i="3"/>
  <c r="AC6" i="3"/>
  <c r="Z15" i="3"/>
  <c r="AC15" i="3"/>
  <c r="AA93" i="3"/>
  <c r="AC93" i="3"/>
  <c r="Z77" i="3"/>
  <c r="AC77" i="3"/>
  <c r="Z69" i="3"/>
  <c r="AC69" i="3"/>
  <c r="Z61" i="3"/>
  <c r="AC61" i="3"/>
  <c r="Z53" i="3"/>
  <c r="AC53" i="3"/>
  <c r="Z46" i="3"/>
  <c r="AC46" i="3"/>
  <c r="Z41" i="3"/>
  <c r="AC41" i="3"/>
  <c r="Z28" i="3"/>
  <c r="AC28" i="3"/>
  <c r="Z21" i="3"/>
  <c r="AC21" i="3"/>
  <c r="Z13" i="3"/>
  <c r="AC13" i="3"/>
  <c r="AA5" i="3"/>
  <c r="AC5" i="3"/>
  <c r="AA76" i="3"/>
  <c r="AC76" i="3"/>
  <c r="AA68" i="3"/>
  <c r="AC68" i="3"/>
  <c r="AA52" i="3"/>
  <c r="AC52" i="3"/>
  <c r="AB12" i="3"/>
  <c r="AC12" i="3"/>
  <c r="AB4" i="3"/>
  <c r="AC4" i="3"/>
  <c r="AB55" i="3"/>
  <c r="AC55" i="3"/>
  <c r="Z75" i="3"/>
  <c r="AC75" i="3"/>
  <c r="Z67" i="3"/>
  <c r="AC67" i="3"/>
  <c r="Z59" i="3"/>
  <c r="AC59" i="3"/>
  <c r="Z51" i="3"/>
  <c r="AC51" i="3"/>
  <c r="Z44" i="3"/>
  <c r="AC44" i="3"/>
  <c r="Z38" i="3"/>
  <c r="AC38" i="3"/>
  <c r="Z34" i="3"/>
  <c r="AC34" i="3"/>
  <c r="Z80" i="3"/>
  <c r="AC80" i="3"/>
  <c r="Z81" i="3"/>
  <c r="AC81" i="3"/>
  <c r="Z74" i="3"/>
  <c r="AC74" i="3"/>
  <c r="Z66" i="3"/>
  <c r="AC66" i="3"/>
  <c r="Z58" i="3"/>
  <c r="AC58" i="3"/>
  <c r="Z50" i="3"/>
  <c r="AC50" i="3"/>
  <c r="Z43" i="3"/>
  <c r="AC43" i="3"/>
  <c r="Z37" i="3"/>
  <c r="AC37" i="3"/>
  <c r="Z33" i="3"/>
  <c r="AC33" i="3"/>
  <c r="Z26" i="3"/>
  <c r="AC26" i="3"/>
  <c r="Z18" i="3"/>
  <c r="AC18" i="3"/>
  <c r="Z10" i="3"/>
  <c r="AC10" i="3"/>
  <c r="Z2" i="3"/>
  <c r="AC2" i="3"/>
  <c r="Z71" i="3"/>
  <c r="AC71" i="3"/>
  <c r="AB30" i="3"/>
  <c r="AC30" i="3"/>
  <c r="Z73" i="3"/>
  <c r="AC73" i="3"/>
  <c r="Z65" i="3"/>
  <c r="AC65" i="3"/>
  <c r="Z57" i="3"/>
  <c r="AC57" i="3"/>
  <c r="Z39" i="3"/>
  <c r="AC39" i="3"/>
  <c r="Z36" i="3"/>
  <c r="AC36" i="3"/>
  <c r="Z32" i="3"/>
  <c r="AC32" i="3"/>
  <c r="Z25" i="3"/>
  <c r="AC25" i="3"/>
  <c r="Z17" i="3"/>
  <c r="AC17" i="3"/>
  <c r="Z9" i="3"/>
  <c r="AC9" i="3"/>
  <c r="Z86" i="3"/>
  <c r="AC86" i="3"/>
  <c r="Z48" i="3"/>
  <c r="AC48" i="3"/>
  <c r="Z7" i="3"/>
  <c r="AC7" i="3"/>
  <c r="Z72" i="3"/>
  <c r="AC72" i="3"/>
  <c r="Z64" i="3"/>
  <c r="AC64" i="3"/>
  <c r="Z56" i="3"/>
  <c r="AC56" i="3"/>
  <c r="Z49" i="3"/>
  <c r="AC49" i="3"/>
  <c r="Z42" i="3"/>
  <c r="AC42" i="3"/>
  <c r="Z31" i="3"/>
  <c r="AC31" i="3"/>
  <c r="Z24" i="3"/>
  <c r="AC24" i="3"/>
  <c r="Z16" i="3"/>
  <c r="AC16" i="3"/>
  <c r="Z8" i="3"/>
  <c r="AC8" i="3"/>
  <c r="Z85" i="3"/>
  <c r="AC85" i="3"/>
  <c r="DD84" i="1"/>
  <c r="AB2" i="1"/>
  <c r="DD62" i="1"/>
  <c r="AB85" i="1"/>
  <c r="P92" i="7"/>
  <c r="J92" i="7"/>
  <c r="S92" i="7"/>
  <c r="AF92" i="7"/>
  <c r="M92" i="7"/>
  <c r="Z93" i="3"/>
  <c r="Z95" i="3"/>
  <c r="AB6" i="3"/>
  <c r="AA47" i="3"/>
  <c r="AA29" i="3"/>
  <c r="AA21" i="3"/>
  <c r="AB71" i="3"/>
  <c r="AB63" i="3"/>
  <c r="AE61" i="3"/>
  <c r="AB80" i="3"/>
  <c r="AA54" i="3"/>
  <c r="AB14" i="3"/>
  <c r="AD53" i="3"/>
  <c r="AE75" i="3"/>
  <c r="AD75" i="3"/>
  <c r="AB75" i="3"/>
  <c r="AA75" i="3"/>
  <c r="AE67" i="3"/>
  <c r="AD67" i="3"/>
  <c r="AB67" i="3"/>
  <c r="AA67" i="3"/>
  <c r="AE59" i="3"/>
  <c r="AD59" i="3"/>
  <c r="AB59" i="3"/>
  <c r="AA59" i="3"/>
  <c r="AE51" i="3"/>
  <c r="AD51" i="3"/>
  <c r="AB51" i="3"/>
  <c r="AA51" i="3"/>
  <c r="AE44" i="3"/>
  <c r="AD44" i="3"/>
  <c r="AB44" i="3"/>
  <c r="AA44" i="3"/>
  <c r="AE38" i="3"/>
  <c r="AD38" i="3"/>
  <c r="AB38" i="3"/>
  <c r="AA38" i="3"/>
  <c r="AE34" i="3"/>
  <c r="AD34" i="3"/>
  <c r="AB34" i="3"/>
  <c r="AA34" i="3"/>
  <c r="AE19" i="3"/>
  <c r="AD19" i="3"/>
  <c r="AB19" i="3"/>
  <c r="AE11" i="3"/>
  <c r="AD11" i="3"/>
  <c r="AB11" i="3"/>
  <c r="AE3" i="3"/>
  <c r="AD3" i="3"/>
  <c r="AB3" i="3"/>
  <c r="AB69" i="3"/>
  <c r="AB41" i="3"/>
  <c r="AD47" i="3"/>
  <c r="AE77" i="3"/>
  <c r="AE45" i="3"/>
  <c r="AD45" i="3"/>
  <c r="AB45" i="3"/>
  <c r="AE12" i="3"/>
  <c r="AA12" i="3"/>
  <c r="AE66" i="3"/>
  <c r="AD66" i="3"/>
  <c r="AB66" i="3"/>
  <c r="AA66" i="3"/>
  <c r="AE37" i="3"/>
  <c r="AD37" i="3"/>
  <c r="AB37" i="3"/>
  <c r="AA37" i="3"/>
  <c r="AD20" i="3"/>
  <c r="AA20" i="3"/>
  <c r="AE58" i="3"/>
  <c r="AD58" i="3"/>
  <c r="AB58" i="3"/>
  <c r="AA58" i="3"/>
  <c r="AE18" i="3"/>
  <c r="AD18" i="3"/>
  <c r="AB18" i="3"/>
  <c r="AA18" i="3"/>
  <c r="AE73" i="3"/>
  <c r="AD73" i="3"/>
  <c r="AB73" i="3"/>
  <c r="AA73" i="3"/>
  <c r="AE65" i="3"/>
  <c r="AD65" i="3"/>
  <c r="AB65" i="3"/>
  <c r="AA65" i="3"/>
  <c r="AE57" i="3"/>
  <c r="AD57" i="3"/>
  <c r="AB57" i="3"/>
  <c r="AA57" i="3"/>
  <c r="AE39" i="3"/>
  <c r="AD39" i="3"/>
  <c r="AB39" i="3"/>
  <c r="AA39" i="3"/>
  <c r="AE36" i="3"/>
  <c r="AD36" i="3"/>
  <c r="AB36" i="3"/>
  <c r="AA36" i="3"/>
  <c r="AE32" i="3"/>
  <c r="AD32" i="3"/>
  <c r="AB32" i="3"/>
  <c r="AA32" i="3"/>
  <c r="AE25" i="3"/>
  <c r="AD25" i="3"/>
  <c r="AB25" i="3"/>
  <c r="AA25" i="3"/>
  <c r="AE17" i="3"/>
  <c r="AD17" i="3"/>
  <c r="AB17" i="3"/>
  <c r="AA17" i="3"/>
  <c r="AE9" i="3"/>
  <c r="AD9" i="3"/>
  <c r="AB9" i="3"/>
  <c r="AA9" i="3"/>
  <c r="AE86" i="3"/>
  <c r="AD86" i="3"/>
  <c r="AB86" i="3"/>
  <c r="AA86" i="3"/>
  <c r="AA45" i="3"/>
  <c r="AA19" i="3"/>
  <c r="AB61" i="3"/>
  <c r="AD30" i="3"/>
  <c r="AE54" i="3"/>
  <c r="AE60" i="3"/>
  <c r="AD60" i="3"/>
  <c r="AB60" i="3"/>
  <c r="AE50" i="3"/>
  <c r="AD50" i="3"/>
  <c r="AB50" i="3"/>
  <c r="AA50" i="3"/>
  <c r="AE10" i="3"/>
  <c r="AD10" i="3"/>
  <c r="AB10" i="3"/>
  <c r="AA10" i="3"/>
  <c r="AE72" i="3"/>
  <c r="AD72" i="3"/>
  <c r="AB72" i="3"/>
  <c r="AA72" i="3"/>
  <c r="AE64" i="3"/>
  <c r="AD64" i="3"/>
  <c r="AB64" i="3"/>
  <c r="AA64" i="3"/>
  <c r="AE56" i="3"/>
  <c r="AD56" i="3"/>
  <c r="AB56" i="3"/>
  <c r="AA56" i="3"/>
  <c r="AE49" i="3"/>
  <c r="AD49" i="3"/>
  <c r="AB49" i="3"/>
  <c r="AA49" i="3"/>
  <c r="AE42" i="3"/>
  <c r="AD42" i="3"/>
  <c r="AB42" i="3"/>
  <c r="AA42" i="3"/>
  <c r="AE31" i="3"/>
  <c r="AD31" i="3"/>
  <c r="AB31" i="3"/>
  <c r="AA31" i="3"/>
  <c r="AE24" i="3"/>
  <c r="AD24" i="3"/>
  <c r="AB24" i="3"/>
  <c r="AA24" i="3"/>
  <c r="AE16" i="3"/>
  <c r="AD16" i="3"/>
  <c r="AB16" i="3"/>
  <c r="AA16" i="3"/>
  <c r="AE8" i="3"/>
  <c r="AD8" i="3"/>
  <c r="AB8" i="3"/>
  <c r="AA8" i="3"/>
  <c r="AE85" i="3"/>
  <c r="AD85" i="3"/>
  <c r="AB85" i="3"/>
  <c r="AA85" i="3"/>
  <c r="Z55" i="3"/>
  <c r="Z30" i="3"/>
  <c r="Z14" i="3"/>
  <c r="AA70" i="3"/>
  <c r="AA79" i="3"/>
  <c r="AA13" i="3"/>
  <c r="AE79" i="3"/>
  <c r="AE76" i="3"/>
  <c r="AD76" i="3"/>
  <c r="AB76" i="3"/>
  <c r="AE83" i="3"/>
  <c r="AD83" i="3"/>
  <c r="AB83" i="3"/>
  <c r="AD4" i="3"/>
  <c r="AA4" i="3"/>
  <c r="AE81" i="3"/>
  <c r="AD81" i="3"/>
  <c r="AB81" i="3"/>
  <c r="AA81" i="3"/>
  <c r="AE26" i="3"/>
  <c r="AD26" i="3"/>
  <c r="AB26" i="3"/>
  <c r="AA26" i="3"/>
  <c r="AE95" i="3"/>
  <c r="AD95" i="3"/>
  <c r="AB95" i="3"/>
  <c r="AA71" i="3"/>
  <c r="AE71" i="3"/>
  <c r="AA63" i="3"/>
  <c r="AE63" i="3"/>
  <c r="AD63" i="3"/>
  <c r="AA55" i="3"/>
  <c r="AD55" i="3"/>
  <c r="AE55" i="3"/>
  <c r="AA48" i="3"/>
  <c r="AE48" i="3"/>
  <c r="AD48" i="3"/>
  <c r="AE80" i="3"/>
  <c r="AA80" i="3"/>
  <c r="AD80" i="3"/>
  <c r="AA30" i="3"/>
  <c r="AE30" i="3"/>
  <c r="AE23" i="3"/>
  <c r="AD23" i="3"/>
  <c r="AB23" i="3"/>
  <c r="AA23" i="3"/>
  <c r="AE15" i="3"/>
  <c r="AD15" i="3"/>
  <c r="AB15" i="3"/>
  <c r="AA15" i="3"/>
  <c r="AE7" i="3"/>
  <c r="AD7" i="3"/>
  <c r="AB7" i="3"/>
  <c r="AA7" i="3"/>
  <c r="Z5" i="3"/>
  <c r="AA83" i="3"/>
  <c r="AA11" i="3"/>
  <c r="AA95" i="3"/>
  <c r="AB53" i="3"/>
  <c r="AB28" i="3"/>
  <c r="AD12" i="3"/>
  <c r="AE52" i="3"/>
  <c r="AD52" i="3"/>
  <c r="AB52" i="3"/>
  <c r="AE43" i="3"/>
  <c r="AD43" i="3"/>
  <c r="AB43" i="3"/>
  <c r="AA43" i="3"/>
  <c r="AE2" i="3"/>
  <c r="AD2" i="3"/>
  <c r="AB2" i="3"/>
  <c r="AA2" i="3"/>
  <c r="AB94" i="3"/>
  <c r="AD94" i="3"/>
  <c r="AE94" i="3"/>
  <c r="AA94" i="3"/>
  <c r="AE70" i="3"/>
  <c r="AD70" i="3"/>
  <c r="AB70" i="3"/>
  <c r="AE62" i="3"/>
  <c r="AD62" i="3"/>
  <c r="AB62" i="3"/>
  <c r="AD54" i="3"/>
  <c r="AB54" i="3"/>
  <c r="AE47" i="3"/>
  <c r="AB47" i="3"/>
  <c r="AD79" i="3"/>
  <c r="AB79" i="3"/>
  <c r="AE29" i="3"/>
  <c r="AD29" i="3"/>
  <c r="AB29" i="3"/>
  <c r="AA22" i="3"/>
  <c r="AD22" i="3"/>
  <c r="AA14" i="3"/>
  <c r="AE14" i="3"/>
  <c r="AA6" i="3"/>
  <c r="AE6" i="3"/>
  <c r="AD6" i="3"/>
  <c r="Z20" i="3"/>
  <c r="Z12" i="3"/>
  <c r="Z4" i="3"/>
  <c r="AA62" i="3"/>
  <c r="AB48" i="3"/>
  <c r="AB22" i="3"/>
  <c r="AD71" i="3"/>
  <c r="AE22" i="3"/>
  <c r="AE68" i="3"/>
  <c r="AD68" i="3"/>
  <c r="AB68" i="3"/>
  <c r="AE35" i="3"/>
  <c r="AD35" i="3"/>
  <c r="AB35" i="3"/>
  <c r="AE4" i="3"/>
  <c r="AE74" i="3"/>
  <c r="AD74" i="3"/>
  <c r="AB74" i="3"/>
  <c r="AA74" i="3"/>
  <c r="AE33" i="3"/>
  <c r="AD33" i="3"/>
  <c r="AB33" i="3"/>
  <c r="AA33" i="3"/>
  <c r="AB93" i="3"/>
  <c r="AE93" i="3"/>
  <c r="AD93" i="3"/>
  <c r="AD77" i="3"/>
  <c r="AA77" i="3"/>
  <c r="AE69" i="3"/>
  <c r="AA69" i="3"/>
  <c r="AD61" i="3"/>
  <c r="AA61" i="3"/>
  <c r="AE53" i="3"/>
  <c r="AA53" i="3"/>
  <c r="AE46" i="3"/>
  <c r="AD46" i="3"/>
  <c r="AA46" i="3"/>
  <c r="AD41" i="3"/>
  <c r="AE41" i="3"/>
  <c r="AA41" i="3"/>
  <c r="AE28" i="3"/>
  <c r="AD28" i="3"/>
  <c r="AA28" i="3"/>
  <c r="AD21" i="3"/>
  <c r="AE21" i="3"/>
  <c r="AB21" i="3"/>
  <c r="AE13" i="3"/>
  <c r="AD13" i="3"/>
  <c r="AB13" i="3"/>
  <c r="AE5" i="3"/>
  <c r="AD5" i="3"/>
  <c r="AB5" i="3"/>
  <c r="Z76" i="3"/>
  <c r="Z68" i="3"/>
  <c r="Z60" i="3"/>
  <c r="Z52" i="3"/>
  <c r="Z45" i="3"/>
  <c r="Z83" i="3"/>
  <c r="Z35" i="3"/>
  <c r="Z19" i="3"/>
  <c r="Z11" i="3"/>
  <c r="Z3" i="3"/>
  <c r="AA60" i="3"/>
  <c r="AA35" i="3"/>
  <c r="AA3" i="3"/>
  <c r="AB77" i="3"/>
  <c r="AB46" i="3"/>
  <c r="AB20" i="3"/>
  <c r="AD69" i="3"/>
  <c r="AE20" i="3"/>
  <c r="EA95" i="1"/>
  <c r="EA94" i="1"/>
  <c r="EA93" i="1"/>
  <c r="EA85" i="1"/>
  <c r="EA86" i="1"/>
  <c r="EA2" i="1"/>
  <c r="EA3" i="1"/>
  <c r="EA4" i="1"/>
  <c r="EA5" i="1"/>
  <c r="EA6" i="1"/>
  <c r="EA7" i="1"/>
  <c r="EA8" i="1"/>
  <c r="EA9" i="1"/>
  <c r="EA10" i="1"/>
  <c r="EA11" i="1"/>
  <c r="EA12" i="1"/>
  <c r="EA13" i="1"/>
  <c r="EA14" i="1"/>
  <c r="EA15" i="1"/>
  <c r="EA16" i="1"/>
  <c r="EA17" i="1"/>
  <c r="EA18" i="1"/>
  <c r="EA19" i="1"/>
  <c r="EA20" i="1"/>
  <c r="EA21" i="1"/>
  <c r="EA22" i="1"/>
  <c r="EA23" i="1"/>
  <c r="EA24" i="1"/>
  <c r="EA25" i="1"/>
  <c r="EA26" i="1"/>
  <c r="EA27" i="1"/>
  <c r="EA28" i="1"/>
  <c r="EA29" i="1"/>
  <c r="EA30" i="1"/>
  <c r="EA31" i="1"/>
  <c r="EA32" i="1"/>
  <c r="EA33" i="1"/>
  <c r="EA34" i="1"/>
  <c r="EA35" i="1"/>
  <c r="EA36" i="1"/>
  <c r="EA37" i="1"/>
  <c r="EA38" i="1"/>
  <c r="EA83" i="1"/>
  <c r="EA41" i="1"/>
  <c r="EA79" i="1"/>
  <c r="EA80" i="1"/>
  <c r="EA42" i="1"/>
  <c r="EA39" i="1"/>
  <c r="EA43" i="1"/>
  <c r="EA44" i="1"/>
  <c r="EA45" i="1"/>
  <c r="EA46" i="1"/>
  <c r="EA47" i="1"/>
  <c r="EA48" i="1"/>
  <c r="EA49" i="1"/>
  <c r="EA50" i="1"/>
  <c r="EA51" i="1"/>
  <c r="EA52" i="1"/>
  <c r="EA53" i="1"/>
  <c r="EA54" i="1"/>
  <c r="EA55" i="1"/>
  <c r="EA56" i="1"/>
  <c r="EA57" i="1"/>
  <c r="EA58" i="1"/>
  <c r="EA59" i="1"/>
  <c r="EA60" i="1"/>
  <c r="EA61" i="1"/>
  <c r="EA62" i="1"/>
  <c r="EA63" i="1"/>
  <c r="EA64" i="1"/>
  <c r="EA65" i="1"/>
  <c r="EA66" i="1"/>
  <c r="EA67" i="1"/>
  <c r="EA68" i="1"/>
  <c r="EA69" i="1"/>
  <c r="EA70" i="1"/>
  <c r="EA71" i="1"/>
  <c r="EA72" i="1"/>
  <c r="EA73" i="1"/>
  <c r="EA74" i="1"/>
  <c r="EA75" i="1"/>
  <c r="EA76" i="1"/>
  <c r="EA77" i="1"/>
  <c r="EA81" i="1"/>
  <c r="DZ85" i="1"/>
  <c r="DZ86" i="1"/>
  <c r="DZ2" i="1"/>
  <c r="DZ3" i="1"/>
  <c r="DZ4" i="1"/>
  <c r="DZ5" i="1"/>
  <c r="DZ6" i="1"/>
  <c r="DZ7" i="1"/>
  <c r="DZ8" i="1"/>
  <c r="DZ9" i="1"/>
  <c r="DZ10" i="1"/>
  <c r="DZ11" i="1"/>
  <c r="DZ12" i="1"/>
  <c r="DZ13" i="1"/>
  <c r="DZ14" i="1"/>
  <c r="DZ15" i="1"/>
  <c r="DZ16" i="1"/>
  <c r="DZ17" i="1"/>
  <c r="DZ18" i="1"/>
  <c r="DZ19" i="1"/>
  <c r="DZ20" i="1"/>
  <c r="DZ21" i="1"/>
  <c r="DZ22" i="1"/>
  <c r="DZ23" i="1"/>
  <c r="DZ24" i="1"/>
  <c r="DZ25" i="1"/>
  <c r="DZ26" i="1"/>
  <c r="DZ27" i="1"/>
  <c r="DZ28" i="1"/>
  <c r="DZ29" i="1"/>
  <c r="DZ30" i="1"/>
  <c r="DZ31" i="1"/>
  <c r="DZ32" i="1"/>
  <c r="DZ33" i="1"/>
  <c r="DZ34" i="1"/>
  <c r="DZ35" i="1"/>
  <c r="DZ36" i="1"/>
  <c r="DZ37" i="1"/>
  <c r="DZ38" i="1"/>
  <c r="DZ83" i="1"/>
  <c r="DZ41" i="1"/>
  <c r="DZ79" i="1"/>
  <c r="DZ80" i="1"/>
  <c r="DZ42" i="1"/>
  <c r="DZ39" i="1"/>
  <c r="DZ43" i="1"/>
  <c r="DZ44" i="1"/>
  <c r="DZ45" i="1"/>
  <c r="DZ46" i="1"/>
  <c r="DZ47" i="1"/>
  <c r="DZ48" i="1"/>
  <c r="DZ49" i="1"/>
  <c r="DZ50" i="1"/>
  <c r="DZ51" i="1"/>
  <c r="DZ52" i="1"/>
  <c r="DZ53" i="1"/>
  <c r="DZ54" i="1"/>
  <c r="DZ55" i="1"/>
  <c r="DZ56" i="1"/>
  <c r="DZ57" i="1"/>
  <c r="DZ58" i="1"/>
  <c r="DZ59" i="1"/>
  <c r="DZ60" i="1"/>
  <c r="DZ61" i="1"/>
  <c r="DZ62" i="1"/>
  <c r="DZ63" i="1"/>
  <c r="DZ64" i="1"/>
  <c r="DZ65" i="1"/>
  <c r="DZ66" i="1"/>
  <c r="DZ67" i="1"/>
  <c r="DZ68" i="1"/>
  <c r="DZ69" i="1"/>
  <c r="DZ70" i="1"/>
  <c r="DZ71" i="1"/>
  <c r="DZ72" i="1"/>
  <c r="DZ73" i="1"/>
  <c r="DZ74" i="1"/>
  <c r="DZ75" i="1"/>
  <c r="DZ76" i="1"/>
  <c r="DZ77" i="1"/>
  <c r="DZ81" i="1"/>
  <c r="DY85" i="1"/>
  <c r="DY86" i="1"/>
  <c r="DY2" i="1"/>
  <c r="DY3" i="1"/>
  <c r="DY4" i="1"/>
  <c r="DY5" i="1"/>
  <c r="DY6" i="1"/>
  <c r="DY7" i="1"/>
  <c r="DY8" i="1"/>
  <c r="DY9" i="1"/>
  <c r="DY10" i="1"/>
  <c r="DY11" i="1"/>
  <c r="DY12" i="1"/>
  <c r="DY13" i="1"/>
  <c r="DY14" i="1"/>
  <c r="DY15" i="1"/>
  <c r="DY16" i="1"/>
  <c r="DY17" i="1"/>
  <c r="DY18" i="1"/>
  <c r="DY19" i="1"/>
  <c r="DY20" i="1"/>
  <c r="DY21" i="1"/>
  <c r="DY22" i="1"/>
  <c r="DY23" i="1"/>
  <c r="DY24" i="1"/>
  <c r="DY25" i="1"/>
  <c r="DY26" i="1"/>
  <c r="DY27" i="1"/>
  <c r="DY28" i="1"/>
  <c r="DY29" i="1"/>
  <c r="DY30" i="1"/>
  <c r="DY31" i="1"/>
  <c r="DY32" i="1"/>
  <c r="DY33" i="1"/>
  <c r="DY34" i="1"/>
  <c r="DY35" i="1"/>
  <c r="DY36" i="1"/>
  <c r="DY37" i="1"/>
  <c r="DY38" i="1"/>
  <c r="DY83" i="1"/>
  <c r="DY41" i="1"/>
  <c r="DY79" i="1"/>
  <c r="DY80" i="1"/>
  <c r="DY42" i="1"/>
  <c r="DY39" i="1"/>
  <c r="DY43" i="1"/>
  <c r="DY44" i="1"/>
  <c r="DY45" i="1"/>
  <c r="DY46" i="1"/>
  <c r="DY47" i="1"/>
  <c r="DY48" i="1"/>
  <c r="DY49" i="1"/>
  <c r="DY50" i="1"/>
  <c r="DY51" i="1"/>
  <c r="DY52" i="1"/>
  <c r="DY53" i="1"/>
  <c r="DY54" i="1"/>
  <c r="DY55" i="1"/>
  <c r="DY56" i="1"/>
  <c r="DY57" i="1"/>
  <c r="DY58" i="1"/>
  <c r="DY59" i="1"/>
  <c r="DY60" i="1"/>
  <c r="DY61" i="1"/>
  <c r="DY62" i="1"/>
  <c r="DY63" i="1"/>
  <c r="DY64" i="1"/>
  <c r="DY65" i="1"/>
  <c r="DY66" i="1"/>
  <c r="DY67" i="1"/>
  <c r="DY68" i="1"/>
  <c r="DY69" i="1"/>
  <c r="DY70" i="1"/>
  <c r="DY71" i="1"/>
  <c r="DY72" i="1"/>
  <c r="DY73" i="1"/>
  <c r="DY74" i="1"/>
  <c r="DY75" i="1"/>
  <c r="DY76" i="1"/>
  <c r="DY77" i="1"/>
  <c r="DY81" i="1"/>
  <c r="DX95" i="1"/>
  <c r="DX94" i="1"/>
  <c r="DX93" i="1"/>
  <c r="DX85" i="1"/>
  <c r="DX86" i="1"/>
  <c r="DX2" i="1"/>
  <c r="DX3" i="1"/>
  <c r="DX4" i="1"/>
  <c r="DX5" i="1"/>
  <c r="DX6" i="1"/>
  <c r="DX7" i="1"/>
  <c r="DX8" i="1"/>
  <c r="DX9" i="1"/>
  <c r="DX10" i="1"/>
  <c r="DX11" i="1"/>
  <c r="DX12" i="1"/>
  <c r="DX13" i="1"/>
  <c r="DX14" i="1"/>
  <c r="DX15" i="1"/>
  <c r="DX16" i="1"/>
  <c r="DX17" i="1"/>
  <c r="DX18" i="1"/>
  <c r="DX19" i="1"/>
  <c r="DX20" i="1"/>
  <c r="DX21" i="1"/>
  <c r="DX22" i="1"/>
  <c r="DX23" i="1"/>
  <c r="DX24" i="1"/>
  <c r="DX25" i="1"/>
  <c r="DX26" i="1"/>
  <c r="DX27" i="1"/>
  <c r="DX28" i="1"/>
  <c r="DX29" i="1"/>
  <c r="DX30" i="1"/>
  <c r="DX31" i="1"/>
  <c r="DX32" i="1"/>
  <c r="DX33" i="1"/>
  <c r="DX34" i="1"/>
  <c r="DX35" i="1"/>
  <c r="DX36" i="1"/>
  <c r="DX37" i="1"/>
  <c r="DX38" i="1"/>
  <c r="DX83" i="1"/>
  <c r="DX41" i="1"/>
  <c r="DX79" i="1"/>
  <c r="DX80" i="1"/>
  <c r="DX42" i="1"/>
  <c r="DX39" i="1"/>
  <c r="DX43" i="1"/>
  <c r="DX44" i="1"/>
  <c r="DX45" i="1"/>
  <c r="DX46" i="1"/>
  <c r="DX47" i="1"/>
  <c r="DX48" i="1"/>
  <c r="DX49" i="1"/>
  <c r="DX50" i="1"/>
  <c r="DX51" i="1"/>
  <c r="DX52" i="1"/>
  <c r="DX53" i="1"/>
  <c r="DX54" i="1"/>
  <c r="DX55" i="1"/>
  <c r="DX56" i="1"/>
  <c r="DX57" i="1"/>
  <c r="DX58" i="1"/>
  <c r="DX59" i="1"/>
  <c r="DX60" i="1"/>
  <c r="DX61" i="1"/>
  <c r="DX62" i="1"/>
  <c r="DX63" i="1"/>
  <c r="DX64" i="1"/>
  <c r="DX65" i="1"/>
  <c r="DX66" i="1"/>
  <c r="DX67" i="1"/>
  <c r="DX68" i="1"/>
  <c r="DX69" i="1"/>
  <c r="DX70" i="1"/>
  <c r="DX71" i="1"/>
  <c r="DX72" i="1"/>
  <c r="DX73" i="1"/>
  <c r="DX74" i="1"/>
  <c r="DW95" i="1"/>
  <c r="DW94" i="1"/>
  <c r="DW93" i="1"/>
  <c r="DW85" i="1"/>
  <c r="DW86" i="1"/>
  <c r="DW2" i="1"/>
  <c r="DW3" i="1"/>
  <c r="DW4" i="1"/>
  <c r="DW5" i="1"/>
  <c r="DW6" i="1"/>
  <c r="DW7" i="1"/>
  <c r="DW8" i="1"/>
  <c r="DW9" i="1"/>
  <c r="DW10" i="1"/>
  <c r="DW11" i="1"/>
  <c r="DW12" i="1"/>
  <c r="DW13" i="1"/>
  <c r="DW14" i="1"/>
  <c r="DW15" i="1"/>
  <c r="DW16" i="1"/>
  <c r="DW17" i="1"/>
  <c r="DW18" i="1"/>
  <c r="DW19" i="1"/>
  <c r="DW20" i="1"/>
  <c r="DW21" i="1"/>
  <c r="DW22" i="1"/>
  <c r="DW23" i="1"/>
  <c r="DW24" i="1"/>
  <c r="DW25" i="1"/>
  <c r="DW26" i="1"/>
  <c r="DW27" i="1"/>
  <c r="DW28" i="1"/>
  <c r="DW29" i="1"/>
  <c r="DW30" i="1"/>
  <c r="DW31" i="1"/>
  <c r="DW32" i="1"/>
  <c r="DW33" i="1"/>
  <c r="DW34" i="1"/>
  <c r="DW35" i="1"/>
  <c r="DW36" i="1"/>
  <c r="DW37" i="1"/>
  <c r="DW38" i="1"/>
  <c r="DW83" i="1"/>
  <c r="DW41" i="1"/>
  <c r="DW79" i="1"/>
  <c r="DW80" i="1"/>
  <c r="DW42" i="1"/>
  <c r="DW39" i="1"/>
  <c r="DW43" i="1"/>
  <c r="DW44" i="1"/>
  <c r="DW45" i="1"/>
  <c r="DW46" i="1"/>
  <c r="DW47" i="1"/>
  <c r="DW48" i="1"/>
  <c r="DW49" i="1"/>
  <c r="DW50" i="1"/>
  <c r="DW51" i="1"/>
  <c r="DW52" i="1"/>
  <c r="DW53" i="1"/>
  <c r="DW54" i="1"/>
  <c r="DW55" i="1"/>
  <c r="DW56" i="1"/>
  <c r="DW57" i="1"/>
  <c r="DW58" i="1"/>
  <c r="DW59" i="1"/>
  <c r="DW60" i="1"/>
  <c r="DW61" i="1"/>
  <c r="DW62" i="1"/>
  <c r="DW63" i="1"/>
  <c r="DW64" i="1"/>
  <c r="DW65" i="1"/>
  <c r="DW66" i="1"/>
  <c r="DW67" i="1"/>
  <c r="DW68" i="1"/>
  <c r="DW69" i="1"/>
  <c r="DW70" i="1"/>
  <c r="DW71" i="1"/>
  <c r="DW72" i="1"/>
  <c r="DW73" i="1"/>
  <c r="DW74" i="1"/>
  <c r="DW75" i="1"/>
  <c r="DW76" i="1"/>
  <c r="DW77" i="1"/>
  <c r="DV95" i="1"/>
  <c r="DV94" i="1"/>
  <c r="DV93" i="1"/>
  <c r="DV85" i="1"/>
  <c r="DV86" i="1"/>
  <c r="DV5" i="1"/>
  <c r="DV6" i="1"/>
  <c r="DV7" i="1"/>
  <c r="DV8" i="1"/>
  <c r="DV9" i="1"/>
  <c r="DV10" i="1"/>
  <c r="DV11" i="1"/>
  <c r="DV12" i="1"/>
  <c r="DV13" i="1"/>
  <c r="DV14" i="1"/>
  <c r="DV15" i="1"/>
  <c r="DV16" i="1"/>
  <c r="DV17" i="1"/>
  <c r="DV18" i="1"/>
  <c r="DV19" i="1"/>
  <c r="DV20" i="1"/>
  <c r="DV21" i="1"/>
  <c r="DV22" i="1"/>
  <c r="DV23" i="1"/>
  <c r="DV24" i="1"/>
  <c r="DV25" i="1"/>
  <c r="DV26" i="1"/>
  <c r="DV27" i="1"/>
  <c r="DV28" i="1"/>
  <c r="DV29" i="1"/>
  <c r="DV30" i="1"/>
  <c r="DV31" i="1"/>
  <c r="DV32" i="1"/>
  <c r="DV33" i="1"/>
  <c r="DV34" i="1"/>
  <c r="DV35" i="1"/>
  <c r="DV36" i="1"/>
  <c r="DV37" i="1"/>
  <c r="DV38" i="1"/>
  <c r="DV83" i="1"/>
  <c r="DV41" i="1"/>
  <c r="DV79" i="1"/>
  <c r="DV80" i="1"/>
  <c r="DV42" i="1"/>
  <c r="DV39" i="1"/>
  <c r="DV43" i="1"/>
  <c r="DV44" i="1"/>
  <c r="DV45" i="1"/>
  <c r="DV46" i="1"/>
  <c r="DV47" i="1"/>
  <c r="DV48" i="1"/>
  <c r="DV49" i="1"/>
  <c r="DV50" i="1"/>
  <c r="DV51" i="1"/>
  <c r="DV52" i="1"/>
  <c r="DV53" i="1"/>
  <c r="DV54" i="1"/>
  <c r="DV55" i="1"/>
  <c r="DV56" i="1"/>
  <c r="DV57" i="1"/>
  <c r="DV58" i="1"/>
  <c r="DV59" i="1"/>
  <c r="DV60" i="1"/>
  <c r="DV61" i="1"/>
  <c r="DV62" i="1"/>
  <c r="DV63" i="1"/>
  <c r="DV64" i="1"/>
  <c r="DV65" i="1"/>
  <c r="DV66" i="1"/>
  <c r="DV67" i="1"/>
  <c r="DV68" i="1"/>
  <c r="DV69" i="1"/>
  <c r="DV70" i="1"/>
  <c r="DV71" i="1"/>
  <c r="DV72" i="1"/>
  <c r="DV73" i="1"/>
  <c r="DV74" i="1"/>
  <c r="DV75" i="1"/>
  <c r="DV76" i="1"/>
  <c r="DV77" i="1"/>
  <c r="DU95" i="1"/>
  <c r="DU94" i="1"/>
  <c r="DU93" i="1"/>
  <c r="DU85" i="1"/>
  <c r="DU86" i="1"/>
  <c r="DU4" i="1"/>
  <c r="DU5" i="1"/>
  <c r="DU6" i="1"/>
  <c r="DU7" i="1"/>
  <c r="DU8" i="1"/>
  <c r="DU9" i="1"/>
  <c r="DU10" i="1"/>
  <c r="DU11" i="1"/>
  <c r="DU12" i="1"/>
  <c r="DU13" i="1"/>
  <c r="DU14" i="1"/>
  <c r="DU15" i="1"/>
  <c r="DU16" i="1"/>
  <c r="DU17" i="1"/>
  <c r="DU18" i="1"/>
  <c r="DU19" i="1"/>
  <c r="DU20" i="1"/>
  <c r="DU21" i="1"/>
  <c r="DU22" i="1"/>
  <c r="DU23" i="1"/>
  <c r="DU24" i="1"/>
  <c r="DU25" i="1"/>
  <c r="DU26" i="1"/>
  <c r="DU27" i="1"/>
  <c r="DU28" i="1"/>
  <c r="DU29" i="1"/>
  <c r="DU30" i="1"/>
  <c r="DU31" i="1"/>
  <c r="DU32" i="1"/>
  <c r="DU33" i="1"/>
  <c r="DU34" i="1"/>
  <c r="DU35" i="1"/>
  <c r="DU36" i="1"/>
  <c r="DU37" i="1"/>
  <c r="DU38" i="1"/>
  <c r="DU83" i="1"/>
  <c r="DU41" i="1"/>
  <c r="DU79" i="1"/>
  <c r="DU80" i="1"/>
  <c r="DU42" i="1"/>
  <c r="DU39" i="1"/>
  <c r="DU43" i="1"/>
  <c r="DU44" i="1"/>
  <c r="DU45" i="1"/>
  <c r="DU46" i="1"/>
  <c r="DU47" i="1"/>
  <c r="DU48" i="1"/>
  <c r="DU49" i="1"/>
  <c r="DU50" i="1"/>
  <c r="DU51" i="1"/>
  <c r="DU52" i="1"/>
  <c r="DU53" i="1"/>
  <c r="DU54" i="1"/>
  <c r="DU55" i="1"/>
  <c r="DU56" i="1"/>
  <c r="DU57" i="1"/>
  <c r="DU58" i="1"/>
  <c r="DU59" i="1"/>
  <c r="DU60" i="1"/>
  <c r="DU61" i="1"/>
  <c r="DU62" i="1"/>
  <c r="DU63" i="1"/>
  <c r="DU64" i="1"/>
  <c r="DU65" i="1"/>
  <c r="DU66" i="1"/>
  <c r="DU67" i="1"/>
  <c r="DU68" i="1"/>
  <c r="DU69" i="1"/>
  <c r="DU70" i="1"/>
  <c r="DU71" i="1"/>
  <c r="DU72" i="1"/>
  <c r="DU73" i="1"/>
  <c r="DU74" i="1"/>
  <c r="DU75" i="1"/>
  <c r="DU76" i="1"/>
  <c r="DU77" i="1"/>
  <c r="DT95" i="1"/>
  <c r="DT94" i="1"/>
  <c r="DT93" i="1"/>
  <c r="DT85" i="1"/>
  <c r="DT86" i="1"/>
  <c r="DT5" i="1"/>
  <c r="DT6" i="1"/>
  <c r="DT7" i="1"/>
  <c r="DT8" i="1"/>
  <c r="DT9" i="1"/>
  <c r="DT10" i="1"/>
  <c r="DT11" i="1"/>
  <c r="DT12" i="1"/>
  <c r="DT13" i="1"/>
  <c r="DT14" i="1"/>
  <c r="DT15" i="1"/>
  <c r="DT16" i="1"/>
  <c r="DT17" i="1"/>
  <c r="DT18" i="1"/>
  <c r="DT19" i="1"/>
  <c r="DT20" i="1"/>
  <c r="DT21" i="1"/>
  <c r="DT22" i="1"/>
  <c r="DT23" i="1"/>
  <c r="DT24" i="1"/>
  <c r="DT25" i="1"/>
  <c r="DT26" i="1"/>
  <c r="DT27" i="1"/>
  <c r="DT28" i="1"/>
  <c r="DT29" i="1"/>
  <c r="DT30" i="1"/>
  <c r="DT31" i="1"/>
  <c r="DT32" i="1"/>
  <c r="DT33" i="1"/>
  <c r="DT34" i="1"/>
  <c r="DT35" i="1"/>
  <c r="DT36" i="1"/>
  <c r="DT37" i="1"/>
  <c r="DT38" i="1"/>
  <c r="DT83" i="1"/>
  <c r="DT41" i="1"/>
  <c r="DT79" i="1"/>
  <c r="DT80" i="1"/>
  <c r="DT42" i="1"/>
  <c r="DT39" i="1"/>
  <c r="DT43" i="1"/>
  <c r="DT44" i="1"/>
  <c r="DT45" i="1"/>
  <c r="DT46" i="1"/>
  <c r="DT47" i="1"/>
  <c r="DT48" i="1"/>
  <c r="DT49" i="1"/>
  <c r="DT50" i="1"/>
  <c r="DT51" i="1"/>
  <c r="DT52" i="1"/>
  <c r="DT53" i="1"/>
  <c r="DT54" i="1"/>
  <c r="DT55" i="1"/>
  <c r="DT56" i="1"/>
  <c r="DT57" i="1"/>
  <c r="DT58" i="1"/>
  <c r="DT59" i="1"/>
  <c r="DT60" i="1"/>
  <c r="DT61" i="1"/>
  <c r="DT62" i="1"/>
  <c r="DT63" i="1"/>
  <c r="DT64" i="1"/>
  <c r="DT65" i="1"/>
  <c r="DT66" i="1"/>
  <c r="DT67" i="1"/>
  <c r="DT68" i="1"/>
  <c r="DT69" i="1"/>
  <c r="DT70" i="1"/>
  <c r="DT71" i="1"/>
  <c r="DT72" i="1"/>
  <c r="DT73" i="1"/>
  <c r="DT74" i="1"/>
  <c r="DT75" i="1"/>
  <c r="DT76" i="1"/>
  <c r="DT77" i="1"/>
  <c r="DS95" i="1"/>
  <c r="DS94" i="1"/>
  <c r="DS93" i="1"/>
  <c r="DS85" i="1"/>
  <c r="DS86" i="1"/>
  <c r="DS4" i="1"/>
  <c r="DS5" i="1"/>
  <c r="DS6" i="1"/>
  <c r="DS7" i="1"/>
  <c r="DS8" i="1"/>
  <c r="DS9" i="1"/>
  <c r="DS10" i="1"/>
  <c r="DS11" i="1"/>
  <c r="DS12" i="1"/>
  <c r="DS13" i="1"/>
  <c r="DS14" i="1"/>
  <c r="DS15" i="1"/>
  <c r="DS16" i="1"/>
  <c r="DS17" i="1"/>
  <c r="DS18" i="1"/>
  <c r="DS19" i="1"/>
  <c r="DS20" i="1"/>
  <c r="DS21" i="1"/>
  <c r="DS22" i="1"/>
  <c r="DS23" i="1"/>
  <c r="DS24" i="1"/>
  <c r="DS25" i="1"/>
  <c r="DS26" i="1"/>
  <c r="DS27" i="1"/>
  <c r="DS28" i="1"/>
  <c r="DS29" i="1"/>
  <c r="DS30" i="1"/>
  <c r="DS31" i="1"/>
  <c r="DS32" i="1"/>
  <c r="DS33" i="1"/>
  <c r="DS34" i="1"/>
  <c r="DS35" i="1"/>
  <c r="DS36" i="1"/>
  <c r="DS37" i="1"/>
  <c r="DS38" i="1"/>
  <c r="DS83" i="1"/>
  <c r="DS41" i="1"/>
  <c r="DS79" i="1"/>
  <c r="DS80" i="1"/>
  <c r="DS42" i="1"/>
  <c r="DS39" i="1"/>
  <c r="DS43" i="1"/>
  <c r="DS44" i="1"/>
  <c r="DS45" i="1"/>
  <c r="DS46" i="1"/>
  <c r="DS47" i="1"/>
  <c r="DS48" i="1"/>
  <c r="DS49" i="1"/>
  <c r="DS50" i="1"/>
  <c r="DS51" i="1"/>
  <c r="DS52" i="1"/>
  <c r="DS53" i="1"/>
  <c r="DS54" i="1"/>
  <c r="DS55" i="1"/>
  <c r="DS56" i="1"/>
  <c r="DS57" i="1"/>
  <c r="DS58" i="1"/>
  <c r="DS59" i="1"/>
  <c r="DS60" i="1"/>
  <c r="DS61" i="1"/>
  <c r="DS62" i="1"/>
  <c r="DS63" i="1"/>
  <c r="DS64" i="1"/>
  <c r="DS65" i="1"/>
  <c r="DS66" i="1"/>
  <c r="DS67" i="1"/>
  <c r="DS68" i="1"/>
  <c r="DS69" i="1"/>
  <c r="DS70" i="1"/>
  <c r="DS71" i="1"/>
  <c r="DS72" i="1"/>
  <c r="DS73" i="1"/>
  <c r="DS74" i="1"/>
  <c r="DS75" i="1"/>
  <c r="DS76" i="1"/>
  <c r="DS77" i="1"/>
  <c r="FS85" i="1"/>
  <c r="FS5" i="1"/>
  <c r="FS6" i="1"/>
  <c r="FS7" i="1"/>
  <c r="FS8" i="1"/>
  <c r="FS9" i="1"/>
  <c r="FS10" i="1"/>
  <c r="FS11" i="1"/>
  <c r="FS12" i="1"/>
  <c r="FS13" i="1"/>
  <c r="FS14" i="1"/>
  <c r="FS15" i="1"/>
  <c r="FS16" i="1"/>
  <c r="FS17" i="1"/>
  <c r="FS18" i="1"/>
  <c r="FS19" i="1"/>
  <c r="FS20" i="1"/>
  <c r="FS21" i="1"/>
  <c r="FS22" i="1"/>
  <c r="FS23" i="1"/>
  <c r="FS24" i="1"/>
  <c r="FS25" i="1"/>
  <c r="FS26" i="1"/>
  <c r="FS28" i="1"/>
  <c r="FS29" i="1"/>
  <c r="FS30" i="1"/>
  <c r="FS31" i="1"/>
  <c r="FS32" i="1"/>
  <c r="FS33" i="1"/>
  <c r="FS34" i="1"/>
  <c r="FS35" i="1"/>
  <c r="FS36" i="1"/>
  <c r="FS37" i="1"/>
  <c r="FS38" i="1"/>
  <c r="FS83" i="1"/>
  <c r="FS41" i="1"/>
  <c r="FS79" i="1"/>
  <c r="FS80" i="1"/>
  <c r="FS42" i="1"/>
  <c r="FS39" i="1"/>
  <c r="FS43" i="1"/>
  <c r="FS44" i="1"/>
  <c r="FS45" i="1"/>
  <c r="FS46" i="1"/>
  <c r="FS47" i="1"/>
  <c r="FS48" i="1"/>
  <c r="FS49" i="1"/>
  <c r="FS50" i="1"/>
  <c r="FS51" i="1"/>
  <c r="FS52" i="1"/>
  <c r="FS53" i="1"/>
  <c r="FS54" i="1"/>
  <c r="FS55" i="1"/>
  <c r="FS56" i="1"/>
  <c r="FS57" i="1"/>
  <c r="FS58" i="1"/>
  <c r="FS59" i="1"/>
  <c r="FS60" i="1"/>
  <c r="FS61" i="1"/>
  <c r="FS62" i="1"/>
  <c r="FS63" i="1"/>
  <c r="FS64" i="1"/>
  <c r="FS65" i="1"/>
  <c r="FS66" i="1"/>
  <c r="FS67" i="1"/>
  <c r="FS68" i="1"/>
  <c r="FS69" i="1"/>
  <c r="FS70" i="1"/>
  <c r="FS71" i="1"/>
  <c r="FS72" i="1"/>
  <c r="FS73" i="1"/>
  <c r="FS74" i="1"/>
  <c r="FS75" i="1"/>
  <c r="FS76" i="1"/>
  <c r="FS77" i="1"/>
  <c r="FS81" i="1"/>
  <c r="FR36" i="1"/>
  <c r="FR37" i="1"/>
  <c r="FR38" i="1"/>
  <c r="FR83" i="1"/>
  <c r="FR41" i="1"/>
  <c r="FR79" i="1"/>
  <c r="FR80" i="1"/>
  <c r="FR42" i="1"/>
  <c r="FR39" i="1"/>
  <c r="FR43" i="1"/>
  <c r="FR44" i="1"/>
  <c r="FR45" i="1"/>
  <c r="FR46" i="1"/>
  <c r="FR47" i="1"/>
  <c r="FR48" i="1"/>
  <c r="FR49" i="1"/>
  <c r="FR50" i="1"/>
  <c r="FR51" i="1"/>
  <c r="FR52" i="1"/>
  <c r="FR53" i="1"/>
  <c r="FR54" i="1"/>
  <c r="FR55" i="1"/>
  <c r="FR56" i="1"/>
  <c r="FR57" i="1"/>
  <c r="FR58" i="1"/>
  <c r="FR59" i="1"/>
  <c r="FR60" i="1"/>
  <c r="FR61" i="1"/>
  <c r="FR62" i="1"/>
  <c r="FR63" i="1"/>
  <c r="FR64" i="1"/>
  <c r="FR65" i="1"/>
  <c r="FR66" i="1"/>
  <c r="FR67" i="1"/>
  <c r="FR68" i="1"/>
  <c r="FR69" i="1"/>
  <c r="FR70" i="1"/>
  <c r="FR71" i="1"/>
  <c r="FR72" i="1"/>
  <c r="FR73" i="1"/>
  <c r="FR74" i="1"/>
  <c r="FR75" i="1"/>
  <c r="FR76" i="1"/>
  <c r="FR77" i="1"/>
  <c r="FR81" i="1"/>
  <c r="FR22" i="1"/>
  <c r="FR23" i="1"/>
  <c r="FR24" i="1"/>
  <c r="FR25" i="1"/>
  <c r="FR26" i="1"/>
  <c r="FR28" i="1"/>
  <c r="FR29" i="1"/>
  <c r="FR30" i="1"/>
  <c r="FR31" i="1"/>
  <c r="FR32" i="1"/>
  <c r="FR33" i="1"/>
  <c r="FR34" i="1"/>
  <c r="FR35" i="1"/>
  <c r="FR85" i="1"/>
  <c r="FR2" i="1"/>
  <c r="FR3" i="1"/>
  <c r="FR4" i="1"/>
  <c r="FR5" i="1"/>
  <c r="FR6" i="1"/>
  <c r="FR7" i="1"/>
  <c r="FR8" i="1"/>
  <c r="FR9" i="1"/>
  <c r="FR10" i="1"/>
  <c r="FR11" i="1"/>
  <c r="FR12" i="1"/>
  <c r="FR13" i="1"/>
  <c r="FR14" i="1"/>
  <c r="FR15" i="1"/>
  <c r="FR16" i="1"/>
  <c r="FR17" i="1"/>
  <c r="FR18" i="1"/>
  <c r="FR19" i="1"/>
  <c r="FR20" i="1"/>
  <c r="FR21" i="1"/>
  <c r="FA92" i="2" l="1"/>
  <c r="AB87" i="3"/>
  <c r="AA91" i="3"/>
  <c r="AE91" i="3"/>
  <c r="AB91" i="3"/>
  <c r="AC91" i="3"/>
  <c r="Z91" i="3"/>
  <c r="AD91" i="3"/>
  <c r="AE82" i="3"/>
  <c r="AD82" i="3"/>
  <c r="Z82" i="3"/>
  <c r="AB82" i="3"/>
  <c r="AC82" i="3"/>
  <c r="AA82" i="3"/>
  <c r="S92" i="3"/>
  <c r="Y92" i="1"/>
  <c r="AL92" i="7"/>
  <c r="AI92" i="7"/>
  <c r="G46" i="7" l="1"/>
  <c r="G92" i="7"/>
  <c r="M93" i="7"/>
  <c r="M94" i="7"/>
  <c r="M95" i="7"/>
  <c r="BH2" i="5"/>
  <c r="BH4" i="5"/>
  <c r="BH7" i="5" l="1"/>
  <c r="BH8" i="5"/>
  <c r="BH13" i="5"/>
  <c r="BH20" i="5"/>
  <c r="BH22" i="5"/>
  <c r="BH23" i="5"/>
  <c r="BH25" i="5"/>
  <c r="BH27" i="5"/>
  <c r="BH30" i="5"/>
  <c r="BH31" i="5"/>
  <c r="BH32" i="5"/>
  <c r="BH33" i="5"/>
  <c r="BH36" i="5"/>
  <c r="BG39" i="5"/>
  <c r="BH39" i="5" l="1"/>
  <c r="BH40" i="5"/>
  <c r="BH41" i="5"/>
  <c r="BH51" i="5"/>
  <c r="BH54" i="5"/>
  <c r="BH56" i="5"/>
  <c r="BH59" i="5"/>
  <c r="BH62" i="5"/>
  <c r="BH64" i="5"/>
  <c r="BH67" i="5"/>
  <c r="BH66" i="5"/>
  <c r="BH74" i="5"/>
  <c r="BH78" i="5"/>
  <c r="BH82" i="5"/>
  <c r="BH90" i="5"/>
  <c r="BH91" i="5"/>
  <c r="BH92" i="5" l="1"/>
  <c r="T78" i="1" l="1"/>
  <c r="G40" i="1"/>
  <c r="K40" i="1"/>
  <c r="BL40" i="1"/>
  <c r="AI40" i="1"/>
  <c r="I40" i="1"/>
  <c r="AO40" i="1"/>
  <c r="BJ40" i="1"/>
  <c r="AK40" i="1"/>
  <c r="AB40" i="1"/>
  <c r="Q40" i="1"/>
  <c r="BI40" i="1"/>
  <c r="T40" i="1"/>
  <c r="Z40" i="1"/>
  <c r="M40" i="1"/>
  <c r="AF40" i="1"/>
  <c r="T92" i="1"/>
  <c r="BH40" i="1"/>
  <c r="O40" i="1"/>
  <c r="AT40" i="1"/>
  <c r="AQ40" i="1"/>
  <c r="AU40" i="1"/>
  <c r="AA40" i="1"/>
  <c r="S40" i="1"/>
  <c r="AV40" i="1"/>
  <c r="AS40" i="1"/>
  <c r="BK40" i="1"/>
  <c r="U40" i="1"/>
  <c r="BY40" i="1"/>
  <c r="CE40" i="1"/>
  <c r="BZ40" i="1"/>
  <c r="CB40" i="1"/>
  <c r="CC40" i="1"/>
  <c r="BW40" i="1"/>
  <c r="CA40" i="1"/>
  <c r="CD40" i="1"/>
  <c r="BX40" i="1"/>
  <c r="DU40" i="1"/>
  <c r="DQ40" i="1"/>
  <c r="CK40" i="1"/>
  <c r="DV40" i="1"/>
  <c r="DC40" i="1"/>
  <c r="DT40" i="1"/>
  <c r="CT40" i="1"/>
  <c r="EA40" i="1"/>
  <c r="DR40" i="1"/>
  <c r="DY40" i="1"/>
  <c r="CN40" i="1"/>
  <c r="DS40" i="1"/>
  <c r="DZ40" i="1"/>
  <c r="CX40" i="1"/>
  <c r="DD40" i="1"/>
  <c r="CY40" i="1"/>
  <c r="CH40" i="1"/>
  <c r="DW40" i="1"/>
  <c r="DX40" i="1"/>
  <c r="CQ40" i="1"/>
  <c r="ED40" i="1"/>
  <c r="EL40" i="1"/>
  <c r="EK40" i="1"/>
  <c r="EI40" i="1"/>
  <c r="EJ40" i="1"/>
  <c r="EN40" i="1"/>
  <c r="FR40" i="1"/>
  <c r="FS40" i="1"/>
  <c r="O92" i="1"/>
  <c r="Q92" i="1"/>
  <c r="BL92" i="1"/>
  <c r="AO78" i="1"/>
  <c r="AB92" i="1"/>
  <c r="AK92" i="1"/>
  <c r="S92" i="1"/>
  <c r="U92" i="1"/>
  <c r="AB78" i="1"/>
  <c r="BK78" i="1"/>
  <c r="S78" i="1"/>
  <c r="BH92" i="1"/>
  <c r="AA92" i="1"/>
  <c r="AT78" i="1"/>
  <c r="AU78" i="1"/>
  <c r="AQ78" i="1"/>
  <c r="BH78" i="1"/>
  <c r="AK78" i="1"/>
  <c r="BJ78" i="1"/>
  <c r="M78" i="1"/>
  <c r="AV78" i="1"/>
  <c r="AS78" i="1"/>
  <c r="BI78" i="1"/>
  <c r="BL78" i="1"/>
  <c r="K78" i="1"/>
  <c r="I78" i="1"/>
  <c r="U78" i="1"/>
  <c r="Z78" i="1"/>
  <c r="AQ92" i="1"/>
  <c r="AI78" i="1"/>
  <c r="AA78" i="1"/>
  <c r="O78" i="1"/>
  <c r="AO92" i="1"/>
  <c r="AF78" i="1"/>
  <c r="Z92" i="1"/>
  <c r="AI92" i="1"/>
  <c r="BJ92" i="1"/>
  <c r="Q78" i="1"/>
  <c r="AT92" i="1" l="1"/>
  <c r="BK92" i="1"/>
  <c r="AL92" i="1"/>
  <c r="AS92" i="1"/>
  <c r="BI92" i="1"/>
  <c r="CD92" i="1"/>
  <c r="CE92" i="1"/>
  <c r="BY78" i="1"/>
  <c r="BZ78" i="1"/>
  <c r="BW78" i="1"/>
  <c r="CA78" i="1"/>
  <c r="CD78" i="1"/>
  <c r="CE78" i="1"/>
  <c r="BX92" i="1"/>
  <c r="BX78" i="1"/>
  <c r="CC78" i="1"/>
  <c r="CB78" i="1"/>
  <c r="CC92" i="1" l="1"/>
  <c r="BW92" i="1"/>
  <c r="BY92" i="1"/>
  <c r="BZ92" i="1"/>
  <c r="CB92" i="1"/>
  <c r="CA92" i="1"/>
  <c r="DX78" i="1"/>
  <c r="EJ78" i="1"/>
  <c r="DC78" i="1"/>
  <c r="DQ78" i="1"/>
  <c r="DY78" i="1"/>
  <c r="DR78" i="1"/>
  <c r="EN78" i="1"/>
  <c r="EK78" i="1"/>
  <c r="DD78" i="1"/>
  <c r="DC92" i="1"/>
  <c r="DV92" i="1"/>
  <c r="CT92" i="1"/>
  <c r="DV78" i="1"/>
  <c r="CQ78" i="1"/>
  <c r="CH78" i="1"/>
  <c r="EI78" i="1"/>
  <c r="DS78" i="1"/>
  <c r="DZ78" i="1"/>
  <c r="DU78" i="1"/>
  <c r="CT78" i="1"/>
  <c r="ED78" i="1"/>
  <c r="CY78" i="1"/>
  <c r="EA78" i="1"/>
  <c r="DW78" i="1"/>
  <c r="CX78" i="1"/>
  <c r="CN78" i="1"/>
  <c r="DX92" i="1"/>
  <c r="EL78" i="1"/>
  <c r="CH92" i="1"/>
  <c r="DT78" i="1"/>
  <c r="CK78" i="1"/>
  <c r="DU92" i="1"/>
  <c r="DS92" i="1" l="1"/>
  <c r="CY92" i="1"/>
  <c r="DD92" i="1"/>
  <c r="DW92" i="1"/>
  <c r="DQ92" i="1"/>
  <c r="CQ92" i="1"/>
  <c r="DT92" i="1"/>
  <c r="CN92" i="1"/>
  <c r="DR92" i="1"/>
  <c r="DY92" i="1"/>
  <c r="CK92" i="1"/>
  <c r="CX92" i="1"/>
  <c r="AB40" i="3"/>
  <c r="BN40" i="3"/>
  <c r="Q40" i="3"/>
  <c r="I40" i="3"/>
  <c r="AL40" i="3"/>
  <c r="AE40" i="3"/>
  <c r="BM40" i="3"/>
  <c r="AU40" i="3"/>
  <c r="BO40" i="3"/>
  <c r="AV40" i="3"/>
  <c r="BP40" i="3"/>
  <c r="Z40" i="3"/>
  <c r="AO40" i="3"/>
  <c r="AM40" i="3"/>
  <c r="BI40" i="3"/>
  <c r="AX40" i="3"/>
  <c r="R40" i="3"/>
  <c r="M40" i="3"/>
  <c r="AC40" i="3"/>
  <c r="AP40" i="3"/>
  <c r="AN40" i="3"/>
  <c r="BJ40" i="3"/>
  <c r="G40" i="3"/>
  <c r="AA40" i="3"/>
  <c r="BK40" i="3"/>
  <c r="O40" i="3"/>
  <c r="AW40" i="3"/>
  <c r="BQ40" i="3"/>
  <c r="AD40" i="3"/>
  <c r="BL40" i="3"/>
  <c r="K40" i="3"/>
  <c r="CL40" i="3"/>
  <c r="CR40" i="3"/>
  <c r="CM40" i="3"/>
  <c r="CT40" i="3"/>
  <c r="CK40" i="3"/>
  <c r="CQ40" i="3"/>
  <c r="CP40" i="3"/>
  <c r="CS40" i="3"/>
  <c r="CO40" i="3"/>
  <c r="CN40" i="3"/>
  <c r="DU40" i="3"/>
  <c r="DT40" i="3"/>
  <c r="ET40" i="3"/>
  <c r="FO40" i="3"/>
  <c r="DV40" i="3"/>
  <c r="FL40" i="3"/>
  <c r="FE40" i="3"/>
  <c r="DW40" i="3"/>
  <c r="DC40" i="3"/>
  <c r="EH40" i="3"/>
  <c r="DR40" i="3"/>
  <c r="EX40" i="3"/>
  <c r="DX40" i="3"/>
  <c r="EY40" i="3"/>
  <c r="ES40" i="3"/>
  <c r="DE40" i="3"/>
  <c r="EN40" i="3"/>
  <c r="EA40" i="3"/>
  <c r="DB40" i="3"/>
  <c r="EF40" i="3"/>
  <c r="DF40" i="3"/>
  <c r="EO40" i="3"/>
  <c r="FB40" i="3"/>
  <c r="DD40" i="3"/>
  <c r="DY40" i="3"/>
  <c r="FR40" i="3"/>
  <c r="DS40" i="3"/>
  <c r="FH40" i="3"/>
  <c r="DZ40" i="3"/>
  <c r="FX40" i="3"/>
  <c r="FU40" i="3"/>
  <c r="GA40" i="3"/>
  <c r="GD40" i="3"/>
  <c r="Z78" i="3"/>
  <c r="AA78" i="3"/>
  <c r="R78" i="3"/>
  <c r="M78" i="3"/>
  <c r="AE78" i="3"/>
  <c r="K78" i="3"/>
  <c r="Q92" i="3"/>
  <c r="AB78" i="3"/>
  <c r="O78" i="3"/>
  <c r="G78" i="3"/>
  <c r="Q78" i="3"/>
  <c r="I78" i="3"/>
  <c r="AC78" i="3"/>
  <c r="AD78" i="3"/>
  <c r="AA92" i="3" l="1"/>
  <c r="AB92" i="3"/>
  <c r="AC92" i="3"/>
  <c r="AE92" i="3"/>
  <c r="AD92" i="3"/>
  <c r="Z92" i="3"/>
  <c r="K92" i="3"/>
  <c r="M92" i="3"/>
  <c r="O92" i="3"/>
  <c r="I92" i="3"/>
  <c r="G92" i="3"/>
  <c r="R92" i="3"/>
  <c r="AL92" i="3"/>
  <c r="AO92" i="3"/>
  <c r="AP92" i="3"/>
  <c r="AM92" i="3"/>
  <c r="AM78" i="3"/>
  <c r="AV92" i="3"/>
  <c r="AN92" i="3"/>
  <c r="AN78" i="3"/>
  <c r="AX92" i="3"/>
  <c r="AW92" i="3"/>
  <c r="AL78" i="3"/>
  <c r="AU78" i="3"/>
  <c r="AV78" i="3"/>
  <c r="AW78" i="3"/>
  <c r="AP78" i="3"/>
  <c r="AX78" i="3"/>
  <c r="AO78" i="3"/>
  <c r="AU92" i="3"/>
  <c r="CN78" i="3"/>
  <c r="CT78" i="3"/>
  <c r="BQ78" i="3"/>
  <c r="BL78" i="3"/>
  <c r="BN78" i="3"/>
  <c r="CM78" i="3"/>
  <c r="CL78" i="3"/>
  <c r="BJ78" i="3"/>
  <c r="CS92" i="3"/>
  <c r="CQ92" i="3"/>
  <c r="CP78" i="3"/>
  <c r="BM78" i="3"/>
  <c r="CQ78" i="3"/>
  <c r="BI78" i="3"/>
  <c r="CR78" i="3"/>
  <c r="BS92" i="3"/>
  <c r="BP78" i="3"/>
  <c r="BO78" i="3"/>
  <c r="CN92" i="3"/>
  <c r="CK78" i="3"/>
  <c r="CS78" i="3"/>
  <c r="CO78" i="3"/>
  <c r="BK78" i="3"/>
  <c r="CO92" i="3"/>
  <c r="CR92" i="3" l="1"/>
  <c r="CL92" i="3"/>
  <c r="CT92" i="3"/>
  <c r="CM92" i="3"/>
  <c r="CK92" i="3"/>
  <c r="CP92" i="3"/>
  <c r="BJ92" i="3"/>
  <c r="BK92" i="3"/>
  <c r="BM92" i="3"/>
  <c r="BI92" i="3"/>
  <c r="BN92" i="3"/>
  <c r="BL92" i="3"/>
  <c r="BO92" i="3"/>
  <c r="BQ92" i="3"/>
  <c r="BP92" i="3"/>
  <c r="DD92" i="3"/>
  <c r="DS78" i="3"/>
  <c r="DC78" i="3"/>
  <c r="DC92" i="3"/>
  <c r="DR78" i="3"/>
  <c r="DB92" i="3"/>
  <c r="DF92" i="3"/>
  <c r="DX78" i="3"/>
  <c r="DE78" i="3"/>
  <c r="DY78" i="3"/>
  <c r="DB78" i="3"/>
  <c r="DF78" i="3"/>
  <c r="DU78" i="3"/>
  <c r="DZ78" i="3"/>
  <c r="DE92" i="3"/>
  <c r="DV78" i="3"/>
  <c r="DW78" i="3"/>
  <c r="EA78" i="3"/>
  <c r="DT78" i="3"/>
  <c r="DD78" i="3"/>
  <c r="FL92" i="3"/>
  <c r="EN78" i="3"/>
  <c r="ET78" i="3"/>
  <c r="FR78" i="3"/>
  <c r="EY78" i="3"/>
  <c r="FH78" i="3"/>
  <c r="FU78" i="3"/>
  <c r="EO78" i="3"/>
  <c r="FX78" i="3"/>
  <c r="FB78" i="3"/>
  <c r="ES78" i="3"/>
  <c r="EH78" i="3"/>
  <c r="FE92" i="3"/>
  <c r="EX78" i="3"/>
  <c r="GA78" i="3"/>
  <c r="EF78" i="3"/>
  <c r="FO78" i="3"/>
  <c r="FL78" i="3"/>
  <c r="GD78" i="3"/>
  <c r="GD92" i="3" l="1"/>
  <c r="GA92" i="3"/>
  <c r="FU92" i="3"/>
  <c r="FO92" i="3"/>
  <c r="FH92" i="3"/>
  <c r="FB92" i="3"/>
  <c r="EY92" i="3"/>
  <c r="ET92" i="3"/>
  <c r="ES92" i="3"/>
  <c r="EN92" i="3"/>
  <c r="EO92" i="3"/>
  <c r="EH92" i="3"/>
  <c r="EF92" i="3"/>
  <c r="DZ92" i="3"/>
  <c r="EA92" i="3"/>
  <c r="DS92" i="3"/>
  <c r="DW92" i="3"/>
  <c r="DY92" i="3"/>
  <c r="DR92" i="3"/>
  <c r="DV92" i="3"/>
  <c r="DT92" i="3"/>
  <c r="DU92" i="3"/>
  <c r="DX92" i="3"/>
  <c r="EX92" i="3"/>
  <c r="CV92" i="3"/>
  <c r="CU92" i="3"/>
  <c r="V40" i="2"/>
  <c r="Y40" i="2"/>
  <c r="H40" i="2"/>
  <c r="X40" i="2"/>
  <c r="AT40" i="2"/>
  <c r="AA40" i="2"/>
  <c r="Z40" i="2"/>
  <c r="I40" i="2"/>
  <c r="AP40" i="2"/>
  <c r="AV40" i="2"/>
  <c r="AO40" i="2"/>
  <c r="AQ40" i="2"/>
  <c r="AD40" i="2"/>
  <c r="AC40" i="2"/>
  <c r="AW40" i="2"/>
  <c r="W40" i="2"/>
  <c r="AS40" i="2"/>
  <c r="AB40" i="2"/>
  <c r="AR40" i="2"/>
  <c r="AU40" i="2"/>
  <c r="BI40" i="2"/>
  <c r="BG40" i="2"/>
  <c r="BJ40" i="2"/>
  <c r="BK40" i="2"/>
  <c r="BH40" i="2"/>
  <c r="BF40" i="2"/>
  <c r="CZ40" i="2"/>
  <c r="CU40" i="2"/>
  <c r="BZ40" i="2"/>
  <c r="CR40" i="2"/>
  <c r="CT40" i="2"/>
  <c r="CY40" i="2"/>
  <c r="CV40" i="2"/>
  <c r="CA40" i="2"/>
  <c r="CB40" i="2"/>
  <c r="CQ40" i="2"/>
  <c r="CS40" i="2"/>
  <c r="CW40" i="2"/>
  <c r="CD40" i="2"/>
  <c r="BQ40" i="2"/>
  <c r="CC40" i="2"/>
  <c r="BN40" i="2"/>
  <c r="CX40" i="2"/>
  <c r="CE40" i="2"/>
  <c r="EJ40" i="2"/>
  <c r="EF40" i="2"/>
  <c r="EX40" i="2"/>
  <c r="DP40" i="2"/>
  <c r="EW40" i="2"/>
  <c r="DM40" i="2"/>
  <c r="DS40" i="2"/>
  <c r="DR40" i="2"/>
  <c r="DT40" i="2"/>
  <c r="EY40" i="2"/>
  <c r="EU40" i="2"/>
  <c r="DO40" i="2"/>
  <c r="EI40" i="2"/>
  <c r="EH40" i="2"/>
  <c r="EZ40" i="2"/>
  <c r="DN40" i="2"/>
  <c r="EE40" i="2"/>
  <c r="ED40" i="2"/>
  <c r="EV40" i="2"/>
  <c r="EG40" i="2"/>
  <c r="DQ40" i="2"/>
  <c r="BK78" i="2"/>
  <c r="CA78" i="2"/>
  <c r="AC78" i="2"/>
  <c r="Z78" i="2"/>
  <c r="V78" i="2"/>
  <c r="CX78" i="2"/>
  <c r="CD78" i="2"/>
  <c r="Y78" i="2"/>
  <c r="CW78" i="2"/>
  <c r="AR78" i="2"/>
  <c r="AQ78" i="2"/>
  <c r="BJ78" i="2"/>
  <c r="BG78" i="2"/>
  <c r="AO78" i="2"/>
  <c r="CV78" i="2"/>
  <c r="X92" i="2"/>
  <c r="DQ78" i="2"/>
  <c r="CB78" i="2"/>
  <c r="AW78" i="2"/>
  <c r="X78" i="2"/>
  <c r="BH78" i="2"/>
  <c r="DN78" i="2"/>
  <c r="DR78" i="2"/>
  <c r="CS78" i="2"/>
  <c r="DS78" i="2"/>
  <c r="H78" i="2"/>
  <c r="AT78" i="2"/>
  <c r="CU78" i="2"/>
  <c r="CR78" i="2"/>
  <c r="AU78" i="2"/>
  <c r="CY78" i="2"/>
  <c r="W78" i="2"/>
  <c r="BI78" i="2"/>
  <c r="AP78" i="2"/>
  <c r="CE78" i="2"/>
  <c r="AB78" i="2"/>
  <c r="I78" i="2"/>
  <c r="AS78" i="2"/>
  <c r="BZ78" i="2"/>
  <c r="CQ78" i="2"/>
  <c r="AA78" i="2"/>
  <c r="BN78" i="2"/>
  <c r="BF78" i="2"/>
  <c r="CC78" i="2"/>
  <c r="DO78" i="2"/>
  <c r="BQ78" i="2"/>
  <c r="DM78" i="2"/>
  <c r="DT78" i="2"/>
  <c r="AV78" i="2"/>
  <c r="AA92" i="2"/>
  <c r="DP78" i="2"/>
  <c r="CT78" i="2"/>
  <c r="CZ78" i="2"/>
  <c r="DS92" i="2" l="1"/>
  <c r="DN92" i="2"/>
  <c r="DM92" i="2"/>
  <c r="CU92" i="2"/>
  <c r="CR92" i="2"/>
  <c r="CX92" i="2"/>
  <c r="CV92" i="2"/>
  <c r="BZ92" i="2"/>
  <c r="CC92" i="2"/>
  <c r="CA92" i="2"/>
  <c r="CE92" i="2"/>
  <c r="CB92" i="2"/>
  <c r="BJ92" i="2"/>
  <c r="BH92" i="2"/>
  <c r="BG92" i="2"/>
  <c r="AV92" i="2"/>
  <c r="AQ92" i="2"/>
  <c r="AU92" i="2"/>
  <c r="AW92" i="2"/>
  <c r="AR92" i="2"/>
  <c r="AT92" i="2"/>
  <c r="W92" i="2"/>
  <c r="Y92" i="2"/>
  <c r="V92" i="2"/>
  <c r="AB92" i="2"/>
  <c r="H92" i="2"/>
  <c r="DR92" i="2"/>
  <c r="BI92" i="2"/>
  <c r="CW92" i="2"/>
  <c r="AO92" i="2"/>
  <c r="CQ92" i="2"/>
  <c r="CS92" i="2"/>
  <c r="BN92" i="2"/>
  <c r="CT92" i="2"/>
  <c r="BK92" i="2"/>
  <c r="AC92" i="2"/>
  <c r="CZ92" i="2"/>
  <c r="AD92" i="2"/>
  <c r="BF92" i="2"/>
  <c r="AP92" i="2"/>
  <c r="Z92" i="2"/>
  <c r="CY92" i="2"/>
  <c r="BQ92" i="2"/>
  <c r="DT92" i="2"/>
  <c r="DO92" i="2"/>
  <c r="AS92" i="2"/>
  <c r="CD92" i="2"/>
  <c r="I92" i="2"/>
  <c r="DQ92" i="2"/>
  <c r="DP92" i="2"/>
  <c r="EW78" i="2"/>
  <c r="EZ78" i="2"/>
  <c r="ED78" i="2"/>
  <c r="EI78" i="2"/>
  <c r="EU78" i="2"/>
  <c r="EH78" i="2"/>
  <c r="EV78" i="2"/>
  <c r="EG78" i="2"/>
  <c r="EY78" i="2"/>
  <c r="EE78" i="2"/>
  <c r="EJ78" i="2"/>
  <c r="EF78" i="2"/>
  <c r="EX78" i="2"/>
  <c r="EV92" i="2" l="1"/>
  <c r="EY92" i="2"/>
  <c r="EZ92" i="2"/>
  <c r="EX92" i="2"/>
  <c r="EW92" i="2"/>
  <c r="EE92" i="2"/>
  <c r="EH92" i="2"/>
  <c r="EU92" i="2"/>
  <c r="EI92" i="2"/>
  <c r="EG92" i="2"/>
  <c r="ED92" i="2"/>
  <c r="EJ92" i="2"/>
  <c r="EF92" i="2"/>
  <c r="EB92" i="1"/>
  <c r="EN82" i="1"/>
  <c r="ED82" i="1"/>
  <c r="EK82" i="1"/>
  <c r="EI82" i="1"/>
  <c r="EL82" i="1"/>
  <c r="EJ82" i="1"/>
  <c r="EK92" i="1" l="1"/>
  <c r="FE92" i="1"/>
  <c r="FB92" i="1"/>
  <c r="FC92" i="1"/>
  <c r="FD92" i="1"/>
  <c r="FL92" i="1"/>
  <c r="EL92" i="1"/>
  <c r="FI92" i="1"/>
  <c r="FK92" i="1"/>
  <c r="FN92" i="1"/>
  <c r="FF92" i="1"/>
  <c r="FH92" i="1"/>
  <c r="FM92" i="1"/>
  <c r="FJ92" i="1"/>
  <c r="EN92" i="1"/>
  <c r="FG92" i="1"/>
  <c r="EJ92" i="1"/>
  <c r="ED92" i="1"/>
  <c r="EI92" i="1"/>
  <c r="DU92" i="2"/>
  <c r="EK92" i="2"/>
  <c r="AX92" i="2"/>
  <c r="BT92" i="3"/>
  <c r="BR92" i="3"/>
  <c r="BX92" i="3"/>
  <c r="BU92" i="3"/>
  <c r="BV92" i="3"/>
  <c r="BW92" i="3"/>
  <c r="BY92" i="3"/>
  <c r="AF92" i="3"/>
  <c r="EB92" i="3"/>
  <c r="FQ92" i="1"/>
  <c r="FP92" i="1"/>
  <c r="FO92" i="1"/>
  <c r="FS78" i="1"/>
  <c r="FR78" i="1"/>
  <c r="FR92" i="1" l="1"/>
  <c r="FS92" i="1"/>
  <c r="AG40" i="4"/>
  <c r="CT40" i="4"/>
  <c r="DC40" i="4"/>
  <c r="AO40" i="4"/>
  <c r="CO40" i="4"/>
  <c r="AC40" i="4"/>
  <c r="CX40" i="4"/>
  <c r="CV40" i="4"/>
  <c r="AH40" i="4"/>
  <c r="AF40" i="4"/>
  <c r="CZ40" i="4"/>
  <c r="CW40" i="4"/>
  <c r="CI40" i="4"/>
  <c r="CG40" i="4"/>
  <c r="CH40" i="4"/>
  <c r="AZ40" i="4"/>
  <c r="CR40" i="4"/>
  <c r="BA40" i="4"/>
  <c r="AX40" i="4"/>
  <c r="AV40" i="4"/>
  <c r="Z40" i="4"/>
  <c r="AE40" i="4"/>
  <c r="I40" i="4"/>
  <c r="CE40" i="4"/>
  <c r="AB40" i="4"/>
  <c r="AI40" i="4"/>
  <c r="CJ40" i="4"/>
  <c r="CQ40" i="4"/>
  <c r="AA40" i="4"/>
  <c r="CL40" i="4"/>
  <c r="DA40" i="4"/>
  <c r="AS40" i="4"/>
  <c r="AD40" i="4"/>
  <c r="CU40" i="4"/>
  <c r="X40" i="4"/>
  <c r="CF40" i="4"/>
  <c r="CM40" i="4"/>
  <c r="Y40" i="4"/>
  <c r="DI40" i="4"/>
  <c r="CS40" i="4"/>
  <c r="G40" i="4"/>
  <c r="J40" i="4"/>
  <c r="CP40" i="4"/>
  <c r="CY40" i="4"/>
  <c r="AM40" i="4"/>
  <c r="AQ40" i="4"/>
  <c r="AT40" i="4"/>
  <c r="CN40" i="4"/>
  <c r="DD40" i="4"/>
  <c r="DB40" i="4"/>
  <c r="AJ40" i="4"/>
  <c r="DG40" i="4"/>
  <c r="CD40" i="4"/>
  <c r="CK40" i="4"/>
  <c r="CY92" i="4"/>
  <c r="CT78" i="4"/>
  <c r="CI78" i="4"/>
  <c r="CI92" i="4"/>
  <c r="CJ78" i="4"/>
  <c r="AG78" i="4"/>
  <c r="I78" i="4"/>
  <c r="CU78" i="4"/>
  <c r="AM78" i="4"/>
  <c r="CP78" i="4"/>
  <c r="AT78" i="4"/>
  <c r="AQ78" i="4"/>
  <c r="CY78" i="4"/>
  <c r="DB78" i="4"/>
  <c r="CL78" i="4"/>
  <c r="CJ92" i="4"/>
  <c r="CX78" i="4"/>
  <c r="CV92" i="4"/>
  <c r="CW78" i="4"/>
  <c r="CZ78" i="4"/>
  <c r="AB78" i="4"/>
  <c r="CF78" i="4"/>
  <c r="CZ92" i="4"/>
  <c r="CK78" i="4"/>
  <c r="AD78" i="4"/>
  <c r="CD78" i="4"/>
  <c r="AJ78" i="4"/>
  <c r="CO78" i="4"/>
  <c r="AF78" i="4"/>
  <c r="CG78" i="4"/>
  <c r="AV78" i="4"/>
  <c r="DD78" i="4"/>
  <c r="CK92" i="4"/>
  <c r="DA92" i="4"/>
  <c r="Z78" i="4"/>
  <c r="CV78" i="4"/>
  <c r="CE78" i="4"/>
  <c r="CN78" i="4"/>
  <c r="DA78" i="4"/>
  <c r="AA78" i="4"/>
  <c r="AC78" i="4"/>
  <c r="CM78" i="4"/>
  <c r="AX78" i="4"/>
  <c r="BA78" i="4"/>
  <c r="AE78" i="4"/>
  <c r="CW92" i="4"/>
  <c r="J78" i="4"/>
  <c r="G78" i="4"/>
  <c r="AZ78" i="4"/>
  <c r="CR78" i="4"/>
  <c r="CL92" i="4"/>
  <c r="X78" i="4"/>
  <c r="Y78" i="4"/>
  <c r="CQ78" i="4"/>
  <c r="AS78" i="4"/>
  <c r="AI78" i="4"/>
  <c r="CT92" i="4"/>
  <c r="AO78" i="4"/>
  <c r="CS78" i="4"/>
  <c r="CQ92" i="4"/>
  <c r="DD92" i="4"/>
  <c r="CH78" i="4"/>
  <c r="DC78" i="4"/>
  <c r="AH78" i="4"/>
  <c r="CO92" i="4" l="1"/>
  <c r="CF92" i="4"/>
  <c r="CE92" i="4"/>
  <c r="DC92" i="4"/>
  <c r="CR92" i="4"/>
  <c r="CD92" i="4"/>
  <c r="CS92" i="4"/>
  <c r="AZ92" i="4"/>
  <c r="AX92" i="4"/>
  <c r="AT92" i="4"/>
  <c r="AS92" i="4"/>
  <c r="J92" i="4"/>
  <c r="AB92" i="4"/>
  <c r="CH92" i="4"/>
  <c r="CP92" i="4"/>
  <c r="CU92" i="4"/>
  <c r="AQ92" i="4"/>
  <c r="CM92" i="4"/>
  <c r="CN92" i="4"/>
  <c r="AM92" i="4"/>
  <c r="Y92" i="4"/>
  <c r="AJ92" i="4"/>
  <c r="AO92" i="4"/>
  <c r="AC92" i="4"/>
  <c r="AH92" i="4"/>
  <c r="AE92" i="4"/>
  <c r="I92" i="4"/>
  <c r="AG92" i="4"/>
  <c r="AD92" i="4"/>
  <c r="Z92" i="4"/>
  <c r="AF92" i="4"/>
  <c r="X92" i="4"/>
  <c r="AI92" i="4"/>
  <c r="G92" i="4"/>
  <c r="AA92" i="4"/>
  <c r="AV92" i="4"/>
  <c r="BA92" i="4"/>
  <c r="CG92" i="4"/>
  <c r="CX92" i="4"/>
  <c r="DB92" i="4"/>
  <c r="DI78" i="4"/>
  <c r="DG78" i="4"/>
  <c r="DG92" i="4" l="1"/>
  <c r="DI92" i="4"/>
</calcChain>
</file>

<file path=xl/sharedStrings.xml><?xml version="1.0" encoding="utf-8"?>
<sst xmlns="http://schemas.openxmlformats.org/spreadsheetml/2006/main" count="6051" uniqueCount="2331">
  <si>
    <t>DP02_0001E</t>
  </si>
  <si>
    <t>DP02_0002E</t>
  </si>
  <si>
    <t>DP02_0002PE</t>
  </si>
  <si>
    <t>DP02_0004E</t>
  </si>
  <si>
    <t>DP02_0004PE</t>
  </si>
  <si>
    <t>DP02_0006E</t>
  </si>
  <si>
    <t>DP02_0006PE</t>
  </si>
  <si>
    <t>DP02_0010E</t>
  </si>
  <si>
    <t>DP02_0010PE</t>
  </si>
  <si>
    <t>DP02_0014E</t>
  </si>
  <si>
    <t>DP02_0014PE</t>
  </si>
  <si>
    <t>DP02_0015E</t>
  </si>
  <si>
    <t>DP02_0015PE</t>
  </si>
  <si>
    <t>DP02_0016E</t>
  </si>
  <si>
    <t>DP02_0017E</t>
  </si>
  <si>
    <t>DP02_0018E</t>
  </si>
  <si>
    <t>DP02_0019E</t>
  </si>
  <si>
    <t>DP02_0019PE</t>
  </si>
  <si>
    <t>DP02_0022E</t>
  </si>
  <si>
    <t>DP02_0022PE</t>
  </si>
  <si>
    <t>DP02_0037E</t>
  </si>
  <si>
    <t>DP02_0040E</t>
  </si>
  <si>
    <t>DP02_0041E</t>
  </si>
  <si>
    <t>DP02_0042E</t>
  </si>
  <si>
    <t>DP02_0043E</t>
  </si>
  <si>
    <t>DP02_0044E</t>
  </si>
  <si>
    <t>DP02_0045E</t>
  </si>
  <si>
    <t>DP02_0045PE</t>
  </si>
  <si>
    <t>DP02_0053E</t>
  </si>
  <si>
    <t>DP02_0054E</t>
  </si>
  <si>
    <t>DP02_0054PE</t>
  </si>
  <si>
    <t>DP02_0055E</t>
  </si>
  <si>
    <t>DP02_0055PE</t>
  </si>
  <si>
    <t>DP02_0056E</t>
  </si>
  <si>
    <t>DP02_0056PE</t>
  </si>
  <si>
    <t>DP02_0057E</t>
  </si>
  <si>
    <t>DP02_0057PE</t>
  </si>
  <si>
    <t>DP02_0058E</t>
  </si>
  <si>
    <t>DP02_0058PE</t>
  </si>
  <si>
    <t>DP02_0059E</t>
  </si>
  <si>
    <t>DP02_0060E</t>
  </si>
  <si>
    <t>DP02_0060PE</t>
  </si>
  <si>
    <t>DP02_0061E</t>
  </si>
  <si>
    <t>DP02_0061PE</t>
  </si>
  <si>
    <t>DP02_0062E</t>
  </si>
  <si>
    <t>DP02_0062PE</t>
  </si>
  <si>
    <t>DP02_0063E</t>
  </si>
  <si>
    <t>DP02_0063PE</t>
  </si>
  <si>
    <t>DP02_0064E</t>
  </si>
  <si>
    <t>DP02_0064PE</t>
  </si>
  <si>
    <t>DP02_0065E</t>
  </si>
  <si>
    <t>DP02_0065PE</t>
  </si>
  <si>
    <t>DP02_0066E</t>
  </si>
  <si>
    <t>DP02_0066PE</t>
  </si>
  <si>
    <t>DP02_0067E</t>
  </si>
  <si>
    <t>DP02_0067PE</t>
  </si>
  <si>
    <t>DP02_0068E</t>
  </si>
  <si>
    <t>DP02_0068PE</t>
  </si>
  <si>
    <t>DP02_0069E</t>
  </si>
  <si>
    <t>DP02_0070E</t>
  </si>
  <si>
    <t>DP02_0070PE</t>
  </si>
  <si>
    <t>DP02_0071E</t>
  </si>
  <si>
    <t>DP02_0072E</t>
  </si>
  <si>
    <t>DP02_0072PE</t>
  </si>
  <si>
    <t>DP02_0073E</t>
  </si>
  <si>
    <t>DP02_0074E</t>
  </si>
  <si>
    <t>DP02_0074PE</t>
  </si>
  <si>
    <t>DP02_0075E</t>
  </si>
  <si>
    <t>DP02_0076E</t>
  </si>
  <si>
    <t>DP02_0076PE</t>
  </si>
  <si>
    <t>DP02_0077E</t>
  </si>
  <si>
    <t>DP02_0078E</t>
  </si>
  <si>
    <t>DP02_0078PE</t>
  </si>
  <si>
    <t>DP02_0088E</t>
  </si>
  <si>
    <t>DP02_0089E</t>
  </si>
  <si>
    <t>DP02_0089PE</t>
  </si>
  <si>
    <t>DP02_0094E</t>
  </si>
  <si>
    <t>DP02_0094PE</t>
  </si>
  <si>
    <t>DP02_0095E</t>
  </si>
  <si>
    <t>DP02_0096E</t>
  </si>
  <si>
    <t>DP02_0096PE</t>
  </si>
  <si>
    <t>DP02_0112E</t>
  </si>
  <si>
    <t>DP02_0113E</t>
  </si>
  <si>
    <t>DP02_0113PE</t>
  </si>
  <si>
    <t>DP02_0114E</t>
  </si>
  <si>
    <t>DP02_0114PE</t>
  </si>
  <si>
    <t>DP02_0115E</t>
  </si>
  <si>
    <t>DP02_0115PE</t>
  </si>
  <si>
    <t>DP02_0116E</t>
  </si>
  <si>
    <t>DP02_0116PE</t>
  </si>
  <si>
    <t>DP02_0117E</t>
  </si>
  <si>
    <t>DP02_0117PE</t>
  </si>
  <si>
    <t>DP02_0118E</t>
  </si>
  <si>
    <t>DP02_0118PE</t>
  </si>
  <si>
    <t>DP02_0119E</t>
  </si>
  <si>
    <t>DP02_0119PE</t>
  </si>
  <si>
    <t>DP02_0120E</t>
  </si>
  <si>
    <t>DP02_0120PE</t>
  </si>
  <si>
    <t>DP02_0121E</t>
  </si>
  <si>
    <t>DP02_0121PE</t>
  </si>
  <si>
    <t>DP02_0122E</t>
  </si>
  <si>
    <t>DP02_0122PE</t>
  </si>
  <si>
    <t>DP02_0123E</t>
  </si>
  <si>
    <t>DP02_0123PE</t>
  </si>
  <si>
    <t>DP02_0124E</t>
  </si>
  <si>
    <t>DP02_0125E</t>
  </si>
  <si>
    <t>DP02_0125PE</t>
  </si>
  <si>
    <t>DP02_0126E</t>
  </si>
  <si>
    <t>DP02_0126PE</t>
  </si>
  <si>
    <t>DP02_0127E</t>
  </si>
  <si>
    <t>DP02_0127PE</t>
  </si>
  <si>
    <t>DP02_0128E</t>
  </si>
  <si>
    <t>DP02_0128PE</t>
  </si>
  <si>
    <t>DP02_0129E</t>
  </si>
  <si>
    <t>DP02_0129PE</t>
  </si>
  <si>
    <t>DP02_0130E</t>
  </si>
  <si>
    <t>DP02_0130PE</t>
  </si>
  <si>
    <t>DP02_0131E</t>
  </si>
  <si>
    <t>DP02_0131PE</t>
  </si>
  <si>
    <t>DP02_0132E</t>
  </si>
  <si>
    <t>DP02_0132PE</t>
  </si>
  <si>
    <t>DP02_0133E</t>
  </si>
  <si>
    <t>DP02_0133PE</t>
  </si>
  <si>
    <t>DP02_0134E</t>
  </si>
  <si>
    <t>DP02_0134PE</t>
  </si>
  <si>
    <t>DP02_0135E</t>
  </si>
  <si>
    <t>DP02_0135PE</t>
  </si>
  <si>
    <t>DP02_0136E</t>
  </si>
  <si>
    <t>DP02_0136PE</t>
  </si>
  <si>
    <t>DP02_0137E</t>
  </si>
  <si>
    <t>DP02_0137PE</t>
  </si>
  <si>
    <t>DP02_0138E</t>
  </si>
  <si>
    <t>DP02_0138PE</t>
  </si>
  <si>
    <t>DP02_0139E</t>
  </si>
  <si>
    <t>DP02_0139PE</t>
  </si>
  <si>
    <t>DP02_0140E</t>
  </si>
  <si>
    <t>DP02_0140PE</t>
  </si>
  <si>
    <t>DP02_0141E</t>
  </si>
  <si>
    <t>DP02_0141PE</t>
  </si>
  <si>
    <t>DP02_0142E</t>
  </si>
  <si>
    <t>DP02_0142PE</t>
  </si>
  <si>
    <t>DP02_0143E</t>
  </si>
  <si>
    <t>DP02_0143PE</t>
  </si>
  <si>
    <t>DP02_0144E</t>
  </si>
  <si>
    <t>DP02_0144PE</t>
  </si>
  <si>
    <t>DP02_0145E</t>
  </si>
  <si>
    <t>DP02_0145PE</t>
  </si>
  <si>
    <t>DP02_0146E</t>
  </si>
  <si>
    <t>DP02_0146PE</t>
  </si>
  <si>
    <t>DP02_0147E</t>
  </si>
  <si>
    <t>DP02_0147PE</t>
  </si>
  <si>
    <t>DP02_0148E</t>
  </si>
  <si>
    <t>DP02_0148PE</t>
  </si>
  <si>
    <t>DP02_0149E</t>
  </si>
  <si>
    <t>DP02_0149PE</t>
  </si>
  <si>
    <t>DP02_0150E</t>
  </si>
  <si>
    <t>DP02_0150PE</t>
  </si>
  <si>
    <t>DP02_0151E</t>
  </si>
  <si>
    <t>DP02_0151PE</t>
  </si>
  <si>
    <t>DP02_0152E</t>
  </si>
  <si>
    <t>DP02_0153E</t>
  </si>
  <si>
    <t>DP02_0153PE</t>
  </si>
  <si>
    <t>DP02_0154E</t>
  </si>
  <si>
    <t>DP02_0154PE</t>
  </si>
  <si>
    <t>GEO_ID</t>
  </si>
  <si>
    <t>NAME</t>
  </si>
  <si>
    <t>Geographic Area Name</t>
  </si>
  <si>
    <t>United States</t>
  </si>
  <si>
    <t>-</t>
  </si>
  <si>
    <t>DP04_0001E</t>
  </si>
  <si>
    <t>DP04_0002E</t>
  </si>
  <si>
    <t>DP04_0002PE</t>
  </si>
  <si>
    <t>DP04_0003E</t>
  </si>
  <si>
    <t>DP04_0003PE</t>
  </si>
  <si>
    <t>DP04_0004E</t>
  </si>
  <si>
    <t>DP04_0005E</t>
  </si>
  <si>
    <t>DP04_0007E</t>
  </si>
  <si>
    <t>DP04_0007PE</t>
  </si>
  <si>
    <t>DP04_0008E</t>
  </si>
  <si>
    <t>DP04_0008PE</t>
  </si>
  <si>
    <t>DP04_0009E</t>
  </si>
  <si>
    <t>DP04_0009PE</t>
  </si>
  <si>
    <t>DP04_0010E</t>
  </si>
  <si>
    <t>DP04_0010PE</t>
  </si>
  <si>
    <t>DP04_0011E</t>
  </si>
  <si>
    <t>DP04_0011PE</t>
  </si>
  <si>
    <t>DP04_0012E</t>
  </si>
  <si>
    <t>DP04_0012PE</t>
  </si>
  <si>
    <t>DP04_0013E</t>
  </si>
  <si>
    <t>DP04_0013PE</t>
  </si>
  <si>
    <t>DP04_0014E</t>
  </si>
  <si>
    <t>DP04_0014PE</t>
  </si>
  <si>
    <t>DP04_0015E</t>
  </si>
  <si>
    <t>DP04_0015PE</t>
  </si>
  <si>
    <t>DP04_0028E</t>
  </si>
  <si>
    <t>DP04_0028PE</t>
  </si>
  <si>
    <t>DP04_0029E</t>
  </si>
  <si>
    <t>DP04_0029PE</t>
  </si>
  <si>
    <t>DP04_0030E</t>
  </si>
  <si>
    <t>DP04_0030PE</t>
  </si>
  <si>
    <t>DP04_0031E</t>
  </si>
  <si>
    <t>DP04_0031PE</t>
  </si>
  <si>
    <t>DP04_0032E</t>
  </si>
  <si>
    <t>DP04_0032PE</t>
  </si>
  <si>
    <t>DP04_0033E</t>
  </si>
  <si>
    <t>DP04_0033PE</t>
  </si>
  <si>
    <t>DP04_0034E</t>
  </si>
  <si>
    <t>DP04_0034PE</t>
  </si>
  <si>
    <t>DP04_0035E</t>
  </si>
  <si>
    <t>DP04_0035PE</t>
  </si>
  <si>
    <t>DP04_0036E</t>
  </si>
  <si>
    <t>DP04_0036PE</t>
  </si>
  <si>
    <t>DP04_0037E</t>
  </si>
  <si>
    <t>DP04_0039E</t>
  </si>
  <si>
    <t>DP04_0039PE</t>
  </si>
  <si>
    <t>DP04_0040E</t>
  </si>
  <si>
    <t>DP04_0040PE</t>
  </si>
  <si>
    <t>DP04_0041E</t>
  </si>
  <si>
    <t>DP04_0041PE</t>
  </si>
  <si>
    <t>DP04_0042E</t>
  </si>
  <si>
    <t>DP04_0042PE</t>
  </si>
  <si>
    <t>DP04_0043E</t>
  </si>
  <si>
    <t>DP04_0043PE</t>
  </si>
  <si>
    <t>DP04_0044E</t>
  </si>
  <si>
    <t>DP04_0044PE</t>
  </si>
  <si>
    <t>DP04_0046E</t>
  </si>
  <si>
    <t>DP04_0046PE</t>
  </si>
  <si>
    <t>DP04_0047E</t>
  </si>
  <si>
    <t>DP04_0047PE</t>
  </si>
  <si>
    <t>DP04_0048E</t>
  </si>
  <si>
    <t>DP04_0049E</t>
  </si>
  <si>
    <t>DP04_0051E</t>
  </si>
  <si>
    <t>DP04_0051PE</t>
  </si>
  <si>
    <t>DP04_0052E</t>
  </si>
  <si>
    <t>DP04_0052PE</t>
  </si>
  <si>
    <t>DP04_0053E</t>
  </si>
  <si>
    <t>DP04_0053PE</t>
  </si>
  <si>
    <t>DP04_0054E</t>
  </si>
  <si>
    <t>DP04_0054PE</t>
  </si>
  <si>
    <t>DP04_0055E</t>
  </si>
  <si>
    <t>DP04_0055PE</t>
  </si>
  <si>
    <t>DP04_0056E</t>
  </si>
  <si>
    <t>DP04_0056PE</t>
  </si>
  <si>
    <t>DP04_0080E</t>
  </si>
  <si>
    <t>DP04_0081E</t>
  </si>
  <si>
    <t>DP04_0081PE</t>
  </si>
  <si>
    <t>DP04_0082E</t>
  </si>
  <si>
    <t>DP04_0082PE</t>
  </si>
  <si>
    <t>DP04_0083E</t>
  </si>
  <si>
    <t>DP04_0083PE</t>
  </si>
  <si>
    <t>DP04_0084E</t>
  </si>
  <si>
    <t>DP04_0084PE</t>
  </si>
  <si>
    <t>DP04_0085E</t>
  </si>
  <si>
    <t>DP04_0085PE</t>
  </si>
  <si>
    <t>DP04_0086E</t>
  </si>
  <si>
    <t>DP04_0086PE</t>
  </si>
  <si>
    <t>DP04_0087E</t>
  </si>
  <si>
    <t>DP04_0087PE</t>
  </si>
  <si>
    <t>DP04_0088E</t>
  </si>
  <si>
    <t>DP04_0088PE</t>
  </si>
  <si>
    <t>DP04_0089E</t>
  </si>
  <si>
    <t>DP04_0126E</t>
  </si>
  <si>
    <t>DP04_0127E</t>
  </si>
  <si>
    <t>DP04_0127PE</t>
  </si>
  <si>
    <t>DP04_0128E</t>
  </si>
  <si>
    <t>DP04_0128PE</t>
  </si>
  <si>
    <t>DP04_0129E</t>
  </si>
  <si>
    <t>DP04_0129PE</t>
  </si>
  <si>
    <t>DP04_0130E</t>
  </si>
  <si>
    <t>DP04_0130PE</t>
  </si>
  <si>
    <t>DP04_0131E</t>
  </si>
  <si>
    <t>DP04_0131PE</t>
  </si>
  <si>
    <t>DP04_0132E</t>
  </si>
  <si>
    <t>DP04_0132PE</t>
  </si>
  <si>
    <t>DP04_0133E</t>
  </si>
  <si>
    <t>DP04_0133PE</t>
  </si>
  <si>
    <t>DP04_0134E</t>
  </si>
  <si>
    <t>DP04_0135E</t>
  </si>
  <si>
    <t>DP04_0136E</t>
  </si>
  <si>
    <t>DP04_0137E</t>
  </si>
  <si>
    <t>DP04_0137PE</t>
  </si>
  <si>
    <t>DP04_0138E</t>
  </si>
  <si>
    <t>DP04_0138PE</t>
  </si>
  <si>
    <t>DP04_0139E</t>
  </si>
  <si>
    <t>DP04_0139PE</t>
  </si>
  <si>
    <t>DP04_0140E</t>
  </si>
  <si>
    <t>DP04_0140PE</t>
  </si>
  <si>
    <t>DP04_0141E</t>
  </si>
  <si>
    <t>DP04_0141PE</t>
  </si>
  <si>
    <t>DP04_0142E</t>
  </si>
  <si>
    <t>DP04_0142PE</t>
  </si>
  <si>
    <t>DP04_0143E</t>
  </si>
  <si>
    <t>DP03_0001E</t>
  </si>
  <si>
    <t>DP03_0002E</t>
  </si>
  <si>
    <t>DP03_0002PE</t>
  </si>
  <si>
    <t>DP03_0003E</t>
  </si>
  <si>
    <t>DP03_0003PE</t>
  </si>
  <si>
    <t>DP03_0004E</t>
  </si>
  <si>
    <t>DP03_0004PE</t>
  </si>
  <si>
    <t>DP03_0005E</t>
  </si>
  <si>
    <t>DP03_0005PE</t>
  </si>
  <si>
    <t>DP03_0006E</t>
  </si>
  <si>
    <t>DP03_0006PE</t>
  </si>
  <si>
    <t>DP03_0007E</t>
  </si>
  <si>
    <t>DP03_0007PE</t>
  </si>
  <si>
    <t>DP03_0009PE</t>
  </si>
  <si>
    <t>DP03_0010E</t>
  </si>
  <si>
    <t>DP03_0011E</t>
  </si>
  <si>
    <t>DP03_0011PE</t>
  </si>
  <si>
    <t>DP03_0013E</t>
  </si>
  <si>
    <t>DP03_0013PE</t>
  </si>
  <si>
    <t>DP03_0019E</t>
  </si>
  <si>
    <t>DP03_0019PE</t>
  </si>
  <si>
    <t>DP03_0020E</t>
  </si>
  <si>
    <t>DP03_0020PE</t>
  </si>
  <si>
    <t>DP03_0021E</t>
  </si>
  <si>
    <t>DP03_0021PE</t>
  </si>
  <si>
    <t>DP03_0022E</t>
  </si>
  <si>
    <t>DP03_0022PE</t>
  </si>
  <si>
    <t>DP03_0023E</t>
  </si>
  <si>
    <t>DP03_0023PE</t>
  </si>
  <si>
    <t>DP03_0024E</t>
  </si>
  <si>
    <t>DP03_0024PE</t>
  </si>
  <si>
    <t>DP03_0025E</t>
  </si>
  <si>
    <t>DP03_0027E</t>
  </si>
  <si>
    <t>DP03_0027PE</t>
  </si>
  <si>
    <t>DP03_0028E</t>
  </si>
  <si>
    <t>DP03_0028PE</t>
  </si>
  <si>
    <t>DP03_0029E</t>
  </si>
  <si>
    <t>DP03_0029PE</t>
  </si>
  <si>
    <t>DP03_0030E</t>
  </si>
  <si>
    <t>DP03_0030PE</t>
  </si>
  <si>
    <t>DP03_0031E</t>
  </si>
  <si>
    <t>DP03_0031PE</t>
  </si>
  <si>
    <t>DP03_0033E</t>
  </si>
  <si>
    <t>DP03_0033PE</t>
  </si>
  <si>
    <t>DP03_0034E</t>
  </si>
  <si>
    <t>DP03_0034PE</t>
  </si>
  <si>
    <t>DP03_0035E</t>
  </si>
  <si>
    <t>DP03_0035PE</t>
  </si>
  <si>
    <t>DP03_0036E</t>
  </si>
  <si>
    <t>DP03_0036PE</t>
  </si>
  <si>
    <t>DP03_0037E</t>
  </si>
  <si>
    <t>DP03_0037PE</t>
  </si>
  <si>
    <t>DP03_0038E</t>
  </si>
  <si>
    <t>DP03_0038PE</t>
  </si>
  <si>
    <t>DP03_0039E</t>
  </si>
  <si>
    <t>DP03_0039PE</t>
  </si>
  <si>
    <t>DP03_0040E</t>
  </si>
  <si>
    <t>DP03_0040PE</t>
  </si>
  <si>
    <t>DP03_0041E</t>
  </si>
  <si>
    <t>DP03_0041PE</t>
  </si>
  <si>
    <t>DP03_0042E</t>
  </si>
  <si>
    <t>DP03_0042PE</t>
  </si>
  <si>
    <t>DP03_0043E</t>
  </si>
  <si>
    <t>DP03_0043PE</t>
  </si>
  <si>
    <t>DP03_0044E</t>
  </si>
  <si>
    <t>DP03_0044PE</t>
  </si>
  <si>
    <t>DP03_0045E</t>
  </si>
  <si>
    <t>DP03_0045PE</t>
  </si>
  <si>
    <t>DP03_0047E</t>
  </si>
  <si>
    <t>DP03_0047PE</t>
  </si>
  <si>
    <t>DP03_0048E</t>
  </si>
  <si>
    <t>DP03_0048PE</t>
  </si>
  <si>
    <t>DP03_0049E</t>
  </si>
  <si>
    <t>DP03_0049PE</t>
  </si>
  <si>
    <t>DP03_0050E</t>
  </si>
  <si>
    <t>DP03_0050PE</t>
  </si>
  <si>
    <t>DP03_0051E</t>
  </si>
  <si>
    <t>DP03_0052E</t>
  </si>
  <si>
    <t>DP03_0052PE</t>
  </si>
  <si>
    <t>DP03_0053E</t>
  </si>
  <si>
    <t>DP03_0053PE</t>
  </si>
  <si>
    <t>DP03_0054E</t>
  </si>
  <si>
    <t>DP03_0054PE</t>
  </si>
  <si>
    <t>DP03_0055E</t>
  </si>
  <si>
    <t>DP03_0055PE</t>
  </si>
  <si>
    <t>DP03_0056E</t>
  </si>
  <si>
    <t>DP03_0056PE</t>
  </si>
  <si>
    <t>DP03_0057E</t>
  </si>
  <si>
    <t>DP03_0057PE</t>
  </si>
  <si>
    <t>DP03_0058E</t>
  </si>
  <si>
    <t>DP03_0058PE</t>
  </si>
  <si>
    <t>DP03_0059E</t>
  </si>
  <si>
    <t>DP03_0059PE</t>
  </si>
  <si>
    <t>DP03_0060E</t>
  </si>
  <si>
    <t>DP03_0060PE</t>
  </si>
  <si>
    <t>DP03_0061E</t>
  </si>
  <si>
    <t>DP03_0061PE</t>
  </si>
  <si>
    <t>DP03_0062E</t>
  </si>
  <si>
    <t>DP03_0063E</t>
  </si>
  <si>
    <t>DP03_0064E</t>
  </si>
  <si>
    <t>DP03_0064PE</t>
  </si>
  <si>
    <t>DP03_0065E</t>
  </si>
  <si>
    <t>DP03_0066E</t>
  </si>
  <si>
    <t>DP03_0066PE</t>
  </si>
  <si>
    <t>DP03_0067E</t>
  </si>
  <si>
    <t>DP03_0068E</t>
  </si>
  <si>
    <t>DP03_0068PE</t>
  </si>
  <si>
    <t>DP03_0069E</t>
  </si>
  <si>
    <t>DP03_0070E</t>
  </si>
  <si>
    <t>DP03_0070PE</t>
  </si>
  <si>
    <t>DP03_0071E</t>
  </si>
  <si>
    <t>DP03_0072E</t>
  </si>
  <si>
    <t>DP03_0072PE</t>
  </si>
  <si>
    <t>DP03_0073E</t>
  </si>
  <si>
    <t>DP03_0074E</t>
  </si>
  <si>
    <t>DP03_0074PE</t>
  </si>
  <si>
    <t>DP03_0075E</t>
  </si>
  <si>
    <t>DP03_0076E</t>
  </si>
  <si>
    <t>DP03_0076PE</t>
  </si>
  <si>
    <t>DP03_0077E</t>
  </si>
  <si>
    <t>DP03_0077PE</t>
  </si>
  <si>
    <t>DP03_0078E</t>
  </si>
  <si>
    <t>DP03_0078PE</t>
  </si>
  <si>
    <t>DP03_0079E</t>
  </si>
  <si>
    <t>DP03_0079PE</t>
  </si>
  <si>
    <t>DP03_0080E</t>
  </si>
  <si>
    <t>DP03_0080PE</t>
  </si>
  <si>
    <t>DP03_0081E</t>
  </si>
  <si>
    <t>DP03_0081PE</t>
  </si>
  <si>
    <t>DP03_0082E</t>
  </si>
  <si>
    <t>DP03_0082PE</t>
  </si>
  <si>
    <t>DP03_0083E</t>
  </si>
  <si>
    <t>DP03_0083PE</t>
  </si>
  <si>
    <t>DP03_0084E</t>
  </si>
  <si>
    <t>DP03_0084PE</t>
  </si>
  <si>
    <t>DP03_0085E</t>
  </si>
  <si>
    <t>DP03_0085PE</t>
  </si>
  <si>
    <t>DP03_0086E</t>
  </si>
  <si>
    <t>DP03_0087E</t>
  </si>
  <si>
    <t>DP03_0088E</t>
  </si>
  <si>
    <t>DP03_0089E</t>
  </si>
  <si>
    <t>DP03_0090E</t>
  </si>
  <si>
    <t>DP03_0091E</t>
  </si>
  <si>
    <t>DP03_0092E</t>
  </si>
  <si>
    <t>DP03_0093E</t>
  </si>
  <si>
    <t>DP03_0094E</t>
  </si>
  <si>
    <t>DP03_0095E</t>
  </si>
  <si>
    <t>DP03_0096E</t>
  </si>
  <si>
    <t>DP03_0096PE</t>
  </si>
  <si>
    <t>DP03_0097E</t>
  </si>
  <si>
    <t>DP03_0097PE</t>
  </si>
  <si>
    <t>DP03_0098E</t>
  </si>
  <si>
    <t>DP03_0098PE</t>
  </si>
  <si>
    <t>DP03_0099E</t>
  </si>
  <si>
    <t>DP03_0099PE</t>
  </si>
  <si>
    <t>DP03_0100E</t>
  </si>
  <si>
    <t>DP03_0101E</t>
  </si>
  <si>
    <t>DP03_0101PE</t>
  </si>
  <si>
    <t>DP03_0102E</t>
  </si>
  <si>
    <t>DP03_0103E</t>
  </si>
  <si>
    <t>DP03_0104E</t>
  </si>
  <si>
    <t>DP03_0105E</t>
  </si>
  <si>
    <t>DP03_0105PE</t>
  </si>
  <si>
    <t>DP03_0106E</t>
  </si>
  <si>
    <t>DP03_0106PE</t>
  </si>
  <si>
    <t>DP03_0107E</t>
  </si>
  <si>
    <t>DP03_0107PE</t>
  </si>
  <si>
    <t>DP03_0108E</t>
  </si>
  <si>
    <t>DP03_0108PE</t>
  </si>
  <si>
    <t>DP03_0109E</t>
  </si>
  <si>
    <t>DP03_0110E</t>
  </si>
  <si>
    <t>DP03_0110PE</t>
  </si>
  <si>
    <t>DP03_0111E</t>
  </si>
  <si>
    <t>DP03_0111PE</t>
  </si>
  <si>
    <t>DP03_0112E</t>
  </si>
  <si>
    <t>DP03_0112PE</t>
  </si>
  <si>
    <t>DP03_0113E</t>
  </si>
  <si>
    <t>DP03_0113PE</t>
  </si>
  <si>
    <t>DP03_0114E</t>
  </si>
  <si>
    <t>DP03_0115E</t>
  </si>
  <si>
    <t>DP03_0115PE</t>
  </si>
  <si>
    <t>DP03_0116E</t>
  </si>
  <si>
    <t>DP03_0116PE</t>
  </si>
  <si>
    <t>DP03_0117E</t>
  </si>
  <si>
    <t>DP03_0117PE</t>
  </si>
  <si>
    <t>DP03_0118E</t>
  </si>
  <si>
    <t>DP03_0118PE</t>
  </si>
  <si>
    <t>DP03_0119PE</t>
  </si>
  <si>
    <t>DP03_0120PE</t>
  </si>
  <si>
    <t>DP03_0121PE</t>
  </si>
  <si>
    <t>DP03_0128PE</t>
  </si>
  <si>
    <t>DP03_0129PE</t>
  </si>
  <si>
    <t>DP03_0133PE</t>
  </si>
  <si>
    <t>DP03_0134PE</t>
  </si>
  <si>
    <t>DP03_0135PE</t>
  </si>
  <si>
    <t>DP03_0136PE</t>
  </si>
  <si>
    <t>DP05_0001E</t>
  </si>
  <si>
    <t>DP05_0002E</t>
  </si>
  <si>
    <t>DP05_0002PE</t>
  </si>
  <si>
    <t>DP05_0003E</t>
  </si>
  <si>
    <t>DP05_0003PE</t>
  </si>
  <si>
    <t>DP05_0004E</t>
  </si>
  <si>
    <t>DP05_0005E</t>
  </si>
  <si>
    <t>DP05_0005PE</t>
  </si>
  <si>
    <t>DP05_0006E</t>
  </si>
  <si>
    <t>DP05_0006PE</t>
  </si>
  <si>
    <t>DP05_0007E</t>
  </si>
  <si>
    <t>DP05_0007PE</t>
  </si>
  <si>
    <t>DP05_0008E</t>
  </si>
  <si>
    <t>DP05_0008PE</t>
  </si>
  <si>
    <t>DP05_0009E</t>
  </si>
  <si>
    <t>DP05_0009PE</t>
  </si>
  <si>
    <t>DP05_0010E</t>
  </si>
  <si>
    <t>DP05_0010PE</t>
  </si>
  <si>
    <t>DP05_0011E</t>
  </si>
  <si>
    <t>DP05_0011PE</t>
  </si>
  <si>
    <t>DP05_0012E</t>
  </si>
  <si>
    <t>DP05_0012PE</t>
  </si>
  <si>
    <t>DP05_0013E</t>
  </si>
  <si>
    <t>DP05_0013PE</t>
  </si>
  <si>
    <t>DP05_0014E</t>
  </si>
  <si>
    <t>DP05_0014PE</t>
  </si>
  <si>
    <t>DP05_0015E</t>
  </si>
  <si>
    <t>DP05_0015PE</t>
  </si>
  <si>
    <t>DP05_0016E</t>
  </si>
  <si>
    <t>DP05_0016PE</t>
  </si>
  <si>
    <t>DP05_0017E</t>
  </si>
  <si>
    <t>DP05_0017PE</t>
  </si>
  <si>
    <t>DP05_0018E</t>
  </si>
  <si>
    <t>DP05_0019E</t>
  </si>
  <si>
    <t>DP05_0019PE</t>
  </si>
  <si>
    <t>DP05_0020E</t>
  </si>
  <si>
    <t>DP05_0020PE</t>
  </si>
  <si>
    <t>DP05_0021E</t>
  </si>
  <si>
    <t>DP05_0021PE</t>
  </si>
  <si>
    <t>DP05_0022E</t>
  </si>
  <si>
    <t>DP05_0022PE</t>
  </si>
  <si>
    <t>DP05_0023E</t>
  </si>
  <si>
    <t>DP05_0023PE</t>
  </si>
  <si>
    <t>DP05_0024E</t>
  </si>
  <si>
    <t>DP05_0024PE</t>
  </si>
  <si>
    <t>DP05_0026E</t>
  </si>
  <si>
    <t>DP05_0026PE</t>
  </si>
  <si>
    <t>DP05_0027E</t>
  </si>
  <si>
    <t>DP05_0027PE</t>
  </si>
  <si>
    <t>DP05_0028E</t>
  </si>
  <si>
    <t>DP05_0030E</t>
  </si>
  <si>
    <t>DP05_0030PE</t>
  </si>
  <si>
    <t>DP05_0031E</t>
  </si>
  <si>
    <t>DP05_0031PE</t>
  </si>
  <si>
    <t>DP05_0032E</t>
  </si>
  <si>
    <t>DP05_0033E</t>
  </si>
  <si>
    <t>DP05_0034E</t>
  </si>
  <si>
    <t>DP05_0034PE</t>
  </si>
  <si>
    <t>DP05_0035E</t>
  </si>
  <si>
    <t>DP05_0035PE</t>
  </si>
  <si>
    <t>DP05_0045E</t>
  </si>
  <si>
    <t>DP05_0045PE</t>
  </si>
  <si>
    <t>DP05_0046E</t>
  </si>
  <si>
    <t>DP05_0046PE</t>
  </si>
  <si>
    <t>DP05_0047E</t>
  </si>
  <si>
    <t>DP05_0047PE</t>
  </si>
  <si>
    <t>DP05_0048E</t>
  </si>
  <si>
    <t>DP05_0048PE</t>
  </si>
  <si>
    <t>DP05_0049E</t>
  </si>
  <si>
    <t>DP05_0049PE</t>
  </si>
  <si>
    <t>DP05_0050E</t>
  </si>
  <si>
    <t>DP05_0050PE</t>
  </si>
  <si>
    <t>DP05_0051E</t>
  </si>
  <si>
    <t>DP05_0051PE</t>
  </si>
  <si>
    <t>DP05_0052E</t>
  </si>
  <si>
    <t>DP05_0052PE</t>
  </si>
  <si>
    <t>DP05_0071E</t>
  </si>
  <si>
    <t>DP05_0071PE</t>
  </si>
  <si>
    <t>DP05_0072E</t>
  </si>
  <si>
    <t>DP05_0072PE</t>
  </si>
  <si>
    <t>DP05_0073E</t>
  </si>
  <si>
    <t>DP05_0073PE</t>
  </si>
  <si>
    <t>DP05_0074E</t>
  </si>
  <si>
    <t>DP05_0074PE</t>
  </si>
  <si>
    <t>DP05_0075E</t>
  </si>
  <si>
    <t>DP05_0075PE</t>
  </si>
  <si>
    <t>DP05_0076E</t>
  </si>
  <si>
    <t>DP05_0076PE</t>
  </si>
  <si>
    <t>DP05_0077E</t>
  </si>
  <si>
    <t>DP05_0077PE</t>
  </si>
  <si>
    <t>DP05_0078E</t>
  </si>
  <si>
    <t>DP05_0078PE</t>
  </si>
  <si>
    <t>DP05_0079E</t>
  </si>
  <si>
    <t>DP05_0079PE</t>
  </si>
  <si>
    <t>DP05_0080E</t>
  </si>
  <si>
    <t>DP05_0080PE</t>
  </si>
  <si>
    <t>DP05_0082E</t>
  </si>
  <si>
    <t>DP05_0082PE</t>
  </si>
  <si>
    <t>DP05_0083E</t>
  </si>
  <si>
    <t>DP05_0083PE</t>
  </si>
  <si>
    <t>DP05_0086E</t>
  </si>
  <si>
    <t>DP05_0087E</t>
  </si>
  <si>
    <t>DP05_0088E</t>
  </si>
  <si>
    <t>DP05_0088PE</t>
  </si>
  <si>
    <t>DP05_0089E</t>
  </si>
  <si>
    <t>DP05_0089PE</t>
  </si>
  <si>
    <t>S1701_C01_001E</t>
  </si>
  <si>
    <t>S1701_C01_002E</t>
  </si>
  <si>
    <t>S1701_C01_003E</t>
  </si>
  <si>
    <t>S1701_C01_004E</t>
  </si>
  <si>
    <t>S1701_C01_006E</t>
  </si>
  <si>
    <t>S1701_C01_007E</t>
  </si>
  <si>
    <t>S1701_C01_008E</t>
  </si>
  <si>
    <t>S1701_C01_009E</t>
  </si>
  <si>
    <t>S1701_C01_010E</t>
  </si>
  <si>
    <t>S1701_C01_011E</t>
  </si>
  <si>
    <t>S1701_C01_012E</t>
  </si>
  <si>
    <t>S1701_C01_016E</t>
  </si>
  <si>
    <t>S1701_C01_017E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</si>
  <si>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</si>
  <si>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</si>
  <si>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</si>
  <si>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</si>
  <si>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</si>
  <si>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</si>
  <si>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</si>
  <si>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</si>
  <si>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</si>
  <si>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</si>
  <si>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</si>
  <si>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</si>
  <si>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</si>
  <si>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</si>
  <si>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</si>
  <si>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</si>
  <si>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</si>
  <si>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</si>
  <si>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</si>
  <si>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</si>
  <si>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</si>
  <si>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</si>
  <si>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</si>
  <si>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</si>
  <si>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</si>
  <si>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</si>
  <si>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S1701_C01_058E</t>
  </si>
  <si>
    <t>S1701_C02_001E</t>
  </si>
  <si>
    <t>S1701_C02_002E</t>
  </si>
  <si>
    <t>S1701_C02_003E</t>
  </si>
  <si>
    <t>S1701_C02_004E</t>
  </si>
  <si>
    <t>S1701_C02_006E</t>
  </si>
  <si>
    <t>S1701_C02_007E</t>
  </si>
  <si>
    <t>S1701_C02_008E</t>
  </si>
  <si>
    <t>S1701_C02_009E</t>
  </si>
  <si>
    <t>S1701_C02_010E</t>
  </si>
  <si>
    <t>S1701_C02_011E</t>
  </si>
  <si>
    <t>S1701_C02_012E</t>
  </si>
  <si>
    <t>S1701_C02_014E</t>
  </si>
  <si>
    <t>S1701_C02_015E</t>
  </si>
  <si>
    <t>S1701_C02_016E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</si>
  <si>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</si>
  <si>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</si>
  <si>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</si>
  <si>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</si>
  <si>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</si>
  <si>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</si>
  <si>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</si>
  <si>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</si>
  <si>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</si>
  <si>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</si>
  <si>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</si>
  <si>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</si>
  <si>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</si>
  <si>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</si>
  <si>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</si>
  <si>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</si>
  <si>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</si>
  <si>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</si>
  <si>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</si>
  <si>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</si>
  <si>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S1701_C03_001E</t>
  </si>
  <si>
    <t>S1701_C03_002E</t>
  </si>
  <si>
    <t>S1701_C03_003E</t>
  </si>
  <si>
    <t>S1701_C03_004E</t>
  </si>
  <si>
    <t>S1701_C03_006E</t>
  </si>
  <si>
    <t>S1701_C03_007E</t>
  </si>
  <si>
    <t>S1701_C03_008E</t>
  </si>
  <si>
    <t>S1701_C03_009E</t>
  </si>
  <si>
    <t>S1701_C03_010E</t>
  </si>
  <si>
    <t>S1701_C03_011E</t>
  </si>
  <si>
    <t>S1701_C03_012E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</si>
  <si>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</si>
  <si>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</si>
  <si>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</si>
  <si>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</si>
  <si>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</si>
  <si>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</si>
  <si>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</si>
  <si>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</si>
  <si>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</si>
  <si>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</si>
  <si>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</si>
  <si>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</si>
  <si>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</si>
  <si>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</si>
  <si>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</si>
  <si>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</si>
  <si>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</si>
  <si>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</si>
  <si>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</si>
  <si>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</si>
  <si>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</si>
  <si>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</si>
  <si>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</si>
  <si>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</si>
  <si>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</si>
  <si>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</si>
  <si>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</si>
  <si>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</si>
  <si>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</si>
  <si>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</si>
  <si>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</si>
  <si>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</si>
  <si>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</si>
  <si>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</si>
  <si>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</si>
  <si>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</si>
  <si>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</si>
  <si>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</si>
  <si>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</si>
  <si>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</si>
  <si>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</si>
  <si>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</si>
  <si>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</si>
  <si>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</si>
  <si>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S2001_C02_004E</t>
  </si>
  <si>
    <t>S2001_C02_005E</t>
  </si>
  <si>
    <t>S2001_C02_006E</t>
  </si>
  <si>
    <t>S2001_C02_007E</t>
  </si>
  <si>
    <t>S2001_C02_008E</t>
  </si>
  <si>
    <t>S2001_C02_009E</t>
  </si>
  <si>
    <t>S2001_C02_010E</t>
  </si>
  <si>
    <t>S2001_C02_011E</t>
  </si>
  <si>
    <t>S2001_C02_012E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</si>
  <si>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</si>
  <si>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</si>
  <si>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</si>
  <si>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</si>
  <si>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</si>
  <si>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</si>
  <si>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</si>
  <si>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</si>
  <si>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</si>
  <si>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</si>
  <si>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</si>
  <si>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</si>
  <si>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</si>
  <si>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</si>
  <si>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</si>
  <si>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</si>
  <si>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</si>
  <si>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</si>
  <si>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</si>
  <si>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</si>
  <si>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S2001_C04_004E</t>
  </si>
  <si>
    <t>S2001_C04_005E</t>
  </si>
  <si>
    <t>S2001_C04_006E</t>
  </si>
  <si>
    <t>S2001_C04_007E</t>
  </si>
  <si>
    <t>S2001_C04_008E</t>
  </si>
  <si>
    <t>S2001_C04_009E</t>
  </si>
  <si>
    <t>S2001_C04_010E</t>
  </si>
  <si>
    <t>S2001_C04_011E</t>
  </si>
  <si>
    <t>S2001_C04_012E</t>
  </si>
  <si>
    <t>S2001_C05_001E</t>
  </si>
  <si>
    <t>S2001_C05_002E</t>
  </si>
  <si>
    <t>S2001_C05_003E</t>
  </si>
  <si>
    <t>S2001_C05_004E</t>
  </si>
  <si>
    <t>S2001_C05_005E</t>
  </si>
  <si>
    <t>S2001_C05_006E</t>
  </si>
  <si>
    <t>S2001_C05_007E</t>
  </si>
  <si>
    <t>S2001_C05_008E</t>
  </si>
  <si>
    <t>S2001_C05_009E</t>
  </si>
  <si>
    <t>S2001_C05_010E</t>
  </si>
  <si>
    <t>S2001_C05_011E</t>
  </si>
  <si>
    <t>S2001_C05_012E</t>
  </si>
  <si>
    <t>S2001_C05_013E</t>
  </si>
  <si>
    <t>S2001_C05_014E</t>
  </si>
  <si>
    <t>S2001_C05_015E</t>
  </si>
  <si>
    <t>S2001_C05_016E</t>
  </si>
  <si>
    <t>S2001_C05_017E</t>
  </si>
  <si>
    <t>S2001_C05_018E</t>
  </si>
  <si>
    <t>S2001_C05_019E</t>
  </si>
  <si>
    <t>S2001_C05_020E</t>
  </si>
  <si>
    <t>S2001_C06_004E</t>
  </si>
  <si>
    <t>S2001_C06_005E</t>
  </si>
  <si>
    <t>S2001_C06_006E</t>
  </si>
  <si>
    <t>S2001_C06_007E</t>
  </si>
  <si>
    <t>S2001_C06_008E</t>
  </si>
  <si>
    <t>S2001_C06_009E</t>
  </si>
  <si>
    <t>S2001_C06_010E</t>
  </si>
  <si>
    <t>S2001_C06_011E</t>
  </si>
  <si>
    <t>S2001_C06_012E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</si>
  <si>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</si>
  <si>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</si>
  <si>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</si>
  <si>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</si>
  <si>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</si>
  <si>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</si>
  <si>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</si>
  <si>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</si>
  <si>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</si>
  <si>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</si>
  <si>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</si>
  <si>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</si>
  <si>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</si>
  <si>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</si>
  <si>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</si>
  <si>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</si>
  <si>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</si>
  <si>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</si>
  <si>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</si>
  <si>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</si>
  <si>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</si>
  <si>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</si>
  <si>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</si>
  <si>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</si>
  <si>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</si>
  <si>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</si>
  <si>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</si>
  <si>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</si>
  <si>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</si>
  <si>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</si>
  <si>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</si>
  <si>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</si>
  <si>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</si>
  <si>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</si>
  <si>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</si>
  <si>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</si>
  <si>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</si>
  <si>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</si>
  <si>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</si>
  <si>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</si>
  <si>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</si>
  <si>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</si>
  <si>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</si>
  <si>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</si>
  <si>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</si>
  <si>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</si>
  <si>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</si>
  <si>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</si>
  <si>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</si>
  <si>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</si>
  <si>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</si>
  <si>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</si>
  <si>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</si>
  <si>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</si>
  <si>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</si>
  <si>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</si>
  <si>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</si>
  <si>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</si>
  <si>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</si>
  <si>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</si>
  <si>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</si>
  <si>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</si>
  <si>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</si>
  <si>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</si>
  <si>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</si>
  <si>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</si>
  <si>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</si>
  <si>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</si>
  <si>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</si>
  <si>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</si>
  <si>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</si>
  <si>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</si>
  <si>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</si>
  <si>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</si>
  <si>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</si>
  <si>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</si>
  <si>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</si>
  <si>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</si>
  <si>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</si>
  <si>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</si>
  <si>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</si>
  <si>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</si>
  <si>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</si>
  <si>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</si>
  <si>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</si>
  <si>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</si>
  <si>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</si>
  <si>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</si>
  <si>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</si>
  <si>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S1702_C02_041E</t>
  </si>
  <si>
    <t>S1702_C02_042E</t>
  </si>
  <si>
    <t>ACS Year</t>
  </si>
  <si>
    <t>2016-2020</t>
  </si>
  <si>
    <t>0100000</t>
  </si>
  <si>
    <t>06037900103</t>
  </si>
  <si>
    <t>06037900104</t>
  </si>
  <si>
    <t>06037900301</t>
  </si>
  <si>
    <t>06037900501</t>
  </si>
  <si>
    <t>06037900504</t>
  </si>
  <si>
    <t>06037900505</t>
  </si>
  <si>
    <t>06037900506</t>
  </si>
  <si>
    <t>06037900508</t>
  </si>
  <si>
    <t>06037900509</t>
  </si>
  <si>
    <t>06037900510</t>
  </si>
  <si>
    <t>06037900602</t>
  </si>
  <si>
    <t>06037900606</t>
  </si>
  <si>
    <t>06037900607</t>
  </si>
  <si>
    <t>06037900608</t>
  </si>
  <si>
    <t>06037900609</t>
  </si>
  <si>
    <t>06037900610</t>
  </si>
  <si>
    <t>06037900611</t>
  </si>
  <si>
    <t>06037900701</t>
  </si>
  <si>
    <t>06037900703</t>
  </si>
  <si>
    <t>06037900704</t>
  </si>
  <si>
    <t>06037900705</t>
  </si>
  <si>
    <t>06037900804</t>
  </si>
  <si>
    <t>06037900805</t>
  </si>
  <si>
    <t>06037900806</t>
  </si>
  <si>
    <t>06037900807</t>
  </si>
  <si>
    <t>06037900808</t>
  </si>
  <si>
    <t>06037900901</t>
  </si>
  <si>
    <t>06037900902</t>
  </si>
  <si>
    <t>06037901003</t>
  </si>
  <si>
    <t>06037901007</t>
  </si>
  <si>
    <t>06037901008</t>
  </si>
  <si>
    <t>06037901009</t>
  </si>
  <si>
    <t>06037901010</t>
  </si>
  <si>
    <t>06037901011</t>
  </si>
  <si>
    <t>06037901012</t>
  </si>
  <si>
    <t>06037901013</t>
  </si>
  <si>
    <t>06037901014</t>
  </si>
  <si>
    <t>06037901101</t>
  </si>
  <si>
    <t>06037901102</t>
  </si>
  <si>
    <t>06037901214</t>
  </si>
  <si>
    <t>06037901215</t>
  </si>
  <si>
    <t>06037901216</t>
  </si>
  <si>
    <t>06037901217</t>
  </si>
  <si>
    <t>06037901218</t>
  </si>
  <si>
    <t>06037901300</t>
  </si>
  <si>
    <t>06037910002</t>
  </si>
  <si>
    <t>06037910210</t>
  </si>
  <si>
    <t>06037910211</t>
  </si>
  <si>
    <t>06037910212</t>
  </si>
  <si>
    <t>06037910213</t>
  </si>
  <si>
    <t>06037910214</t>
  </si>
  <si>
    <t>06037910215</t>
  </si>
  <si>
    <t>06037910216</t>
  </si>
  <si>
    <t>06037910217</t>
  </si>
  <si>
    <t>06037910218</t>
  </si>
  <si>
    <t>06037910301</t>
  </si>
  <si>
    <t>06037910302</t>
  </si>
  <si>
    <t>06037910401</t>
  </si>
  <si>
    <t>06037910404</t>
  </si>
  <si>
    <t>06037910405</t>
  </si>
  <si>
    <t>06037910501</t>
  </si>
  <si>
    <t>06037910502</t>
  </si>
  <si>
    <t>06037910504</t>
  </si>
  <si>
    <t>06037910505</t>
  </si>
  <si>
    <t>06037910601</t>
  </si>
  <si>
    <t>06037910602</t>
  </si>
  <si>
    <t>06037910605</t>
  </si>
  <si>
    <t>06037910606</t>
  </si>
  <si>
    <t>06037910607</t>
  </si>
  <si>
    <t>06037910608</t>
  </si>
  <si>
    <t>06037910706</t>
  </si>
  <si>
    <t>06037910707</t>
  </si>
  <si>
    <t>06037910709</t>
  </si>
  <si>
    <t>06037910712</t>
  </si>
  <si>
    <t>06037910713</t>
  </si>
  <si>
    <t>06037910714</t>
  </si>
  <si>
    <t>06037910715</t>
  </si>
  <si>
    <t>06037910716</t>
  </si>
  <si>
    <t>06037910717</t>
  </si>
  <si>
    <t>06037910718</t>
  </si>
  <si>
    <t>06037910719</t>
  </si>
  <si>
    <t>06037910720</t>
  </si>
  <si>
    <t>06037910721</t>
  </si>
  <si>
    <t>06037910804</t>
  </si>
  <si>
    <t>06037910808</t>
  </si>
  <si>
    <t>06037910810</t>
  </si>
  <si>
    <t>06037910814</t>
  </si>
  <si>
    <t>06037911100</t>
  </si>
  <si>
    <t>0500000US06037</t>
  </si>
  <si>
    <t>0400000US06</t>
  </si>
  <si>
    <t>California</t>
  </si>
  <si>
    <t>S1401_C01_001E</t>
  </si>
  <si>
    <t>S1401_C01_002E</t>
  </si>
  <si>
    <t>S1401_C01_003E</t>
  </si>
  <si>
    <t>S1401_C01_004E</t>
  </si>
  <si>
    <t>S1401_C01_005E</t>
  </si>
  <si>
    <t>S1401_C01_006E</t>
  </si>
  <si>
    <t>S1401_C01_007E</t>
  </si>
  <si>
    <t>S1401_C01_008E</t>
  </si>
  <si>
    <t>S1401_C01_009E</t>
  </si>
  <si>
    <t>S1401_C01_010E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</si>
  <si>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</si>
  <si>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</si>
  <si>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</si>
  <si>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</si>
  <si>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</si>
  <si>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</si>
  <si>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</si>
  <si>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</si>
  <si>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</si>
  <si>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</si>
  <si>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</si>
  <si>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</si>
  <si>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</si>
  <si>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</si>
  <si>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</si>
  <si>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</si>
  <si>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</si>
  <si>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</si>
  <si>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S1401_C02_002E</t>
  </si>
  <si>
    <t>S1401_C02_003E</t>
  </si>
  <si>
    <t>S1401_C02_004E</t>
  </si>
  <si>
    <t>S1401_C02_005E</t>
  </si>
  <si>
    <t>S1401_C02_006E</t>
  </si>
  <si>
    <t>S1401_C02_007E</t>
  </si>
  <si>
    <t>S1401_C02_008E</t>
  </si>
  <si>
    <t>S1401_C02_009E</t>
  </si>
  <si>
    <t>S1401_C02_010E</t>
  </si>
  <si>
    <t>S1401_C02_014E</t>
  </si>
  <si>
    <t>S1401_C02_016E</t>
  </si>
  <si>
    <t>S1401_C02_018E</t>
  </si>
  <si>
    <t>S1401_C02_020E</t>
  </si>
  <si>
    <t>S1401_C02_022E</t>
  </si>
  <si>
    <t>S1401_C02_024E</t>
  </si>
  <si>
    <t>S1401_C02_026E</t>
  </si>
  <si>
    <t>S1401_C02_028E</t>
  </si>
  <si>
    <t>S1401_C02_030E</t>
  </si>
  <si>
    <t>LANCASTER</t>
  </si>
  <si>
    <t>PALMDALE</t>
  </si>
  <si>
    <t>LOS ANGELES COUNTY</t>
  </si>
  <si>
    <t>CALIFORNIA</t>
  </si>
  <si>
    <t>UNITED STATES</t>
  </si>
  <si>
    <t>ANTELOPE VALLEY BEST START REGION 5</t>
  </si>
  <si>
    <t>ACS YEAR</t>
  </si>
  <si>
    <t>NEIGHBORHOOD</t>
  </si>
  <si>
    <t>9001.03</t>
  </si>
  <si>
    <t>9001.04</t>
  </si>
  <si>
    <t>9003.01</t>
  </si>
  <si>
    <t>9005.01</t>
  </si>
  <si>
    <t>9005.04</t>
  </si>
  <si>
    <t>9005.05</t>
  </si>
  <si>
    <t>9005.06</t>
  </si>
  <si>
    <t>9005.08</t>
  </si>
  <si>
    <t>9005.09</t>
  </si>
  <si>
    <t>9005.10</t>
  </si>
  <si>
    <t>9006.02</t>
  </si>
  <si>
    <t>9006.06</t>
  </si>
  <si>
    <t>9006.07</t>
  </si>
  <si>
    <t>9006.08</t>
  </si>
  <si>
    <t>9006.09</t>
  </si>
  <si>
    <t>9006.10</t>
  </si>
  <si>
    <t>9006.11</t>
  </si>
  <si>
    <t>9007.01</t>
  </si>
  <si>
    <t>9007.03</t>
  </si>
  <si>
    <t>9007.04</t>
  </si>
  <si>
    <t>9007.05</t>
  </si>
  <si>
    <t>9008.04</t>
  </si>
  <si>
    <t>9008.05</t>
  </si>
  <si>
    <t>9008.06</t>
  </si>
  <si>
    <t>9008.07</t>
  </si>
  <si>
    <t>9008.08</t>
  </si>
  <si>
    <t>9009.01</t>
  </si>
  <si>
    <t>9009.02</t>
  </si>
  <si>
    <t>9010.03</t>
  </si>
  <si>
    <t>9010.07</t>
  </si>
  <si>
    <t>9010.08</t>
  </si>
  <si>
    <t>9010.09</t>
  </si>
  <si>
    <t>9010.10</t>
  </si>
  <si>
    <t>9010.11</t>
  </si>
  <si>
    <t>9010.12</t>
  </si>
  <si>
    <t>9010.13</t>
  </si>
  <si>
    <t>9010.14</t>
  </si>
  <si>
    <t>9011.01</t>
  </si>
  <si>
    <t>9011.02</t>
  </si>
  <si>
    <t>9012.14</t>
  </si>
  <si>
    <t>9012.15</t>
  </si>
  <si>
    <t>9012.16</t>
  </si>
  <si>
    <t>9012.17</t>
  </si>
  <si>
    <t>9012.18</t>
  </si>
  <si>
    <t>9013.00</t>
  </si>
  <si>
    <t>9100.02</t>
  </si>
  <si>
    <t>9102.10</t>
  </si>
  <si>
    <t>9102.11</t>
  </si>
  <si>
    <t>9102.12</t>
  </si>
  <si>
    <t>9102.13</t>
  </si>
  <si>
    <t>9102.14</t>
  </si>
  <si>
    <t>9102.15</t>
  </si>
  <si>
    <t>9102.16</t>
  </si>
  <si>
    <t>9102.17</t>
  </si>
  <si>
    <t>9102.18</t>
  </si>
  <si>
    <t>9103.01</t>
  </si>
  <si>
    <t>9103.02</t>
  </si>
  <si>
    <t>9104.01</t>
  </si>
  <si>
    <t>9104.04</t>
  </si>
  <si>
    <t>9104.05</t>
  </si>
  <si>
    <t>9105.01</t>
  </si>
  <si>
    <t>9105.02</t>
  </si>
  <si>
    <t>9105.04</t>
  </si>
  <si>
    <t>9105.05</t>
  </si>
  <si>
    <t>9106.01</t>
  </si>
  <si>
    <t>9106.02</t>
  </si>
  <si>
    <t>9106.05</t>
  </si>
  <si>
    <t>9106.06</t>
  </si>
  <si>
    <t>9106.07</t>
  </si>
  <si>
    <t>9106.08</t>
  </si>
  <si>
    <t>9107.06</t>
  </si>
  <si>
    <t>9107.07</t>
  </si>
  <si>
    <t>9107.09</t>
  </si>
  <si>
    <t>9107.12</t>
  </si>
  <si>
    <t>9107.13</t>
  </si>
  <si>
    <t>9107.14</t>
  </si>
  <si>
    <t>9107.15</t>
  </si>
  <si>
    <t>9107.16</t>
  </si>
  <si>
    <t>9107.17</t>
  </si>
  <si>
    <t>9107.18</t>
  </si>
  <si>
    <t>9107.19</t>
  </si>
  <si>
    <t>9107.20</t>
  </si>
  <si>
    <t>9107.21</t>
  </si>
  <si>
    <t>9108.04</t>
  </si>
  <si>
    <t>9108.08</t>
  </si>
  <si>
    <t>9108.10</t>
  </si>
  <si>
    <t>9108.14</t>
  </si>
  <si>
    <t>9111.00</t>
  </si>
  <si>
    <t>Los Angeles</t>
  </si>
  <si>
    <t>% Households with one or more people 65 years and over</t>
  </si>
  <si>
    <t>Average household size</t>
  </si>
  <si>
    <t>Average family size</t>
  </si>
  <si>
    <t>Population in households!!Householder</t>
  </si>
  <si>
    <t>% Population in households!!Householder</t>
  </si>
  <si>
    <t>Population in households!!Child</t>
  </si>
  <si>
    <t>% Population in households!!Child</t>
  </si>
  <si>
    <t>SCHOOL ENROLLMENT!!Population 3 years and over enrolled in school</t>
  </si>
  <si>
    <t>VETERAN STATUS!!Civilian population 18 years and over</t>
  </si>
  <si>
    <t>DISABILITY STATUS!!Population!!With a disability</t>
  </si>
  <si>
    <t>% DISABILITY STATUS!!Population!!With a disability</t>
  </si>
  <si>
    <t>PLACE OF BIRTH!!Total population</t>
  </si>
  <si>
    <t>U.S. CITIZENSHIP STATUS!!Foreign-born population</t>
  </si>
  <si>
    <t>U.S. CITIZENSHIP STATUS!!Foreign-born population!!Naturalized U.S. citizen</t>
  </si>
  <si>
    <t>% U.S. CITIZENSHIP STATUS!!Foreign-born population!!Naturalized U.S. citizen</t>
  </si>
  <si>
    <t>LANGUAGE SPOKEN AT HOME!!Population 5 years and over</t>
  </si>
  <si>
    <t>LANGUAGE SPOKEN AT HOME!!Other Indo-European languages!!Speak English less than very well""</t>
  </si>
  <si>
    <t>% LANGUAGE SPOKEN AT HOME!!Other Indo-European languages</t>
  </si>
  <si>
    <t>LANGUAGE SPOKEN AT HOME!!Other Indo-European languages</t>
  </si>
  <si>
    <t>% LANGUAGE SPOKEN AT HOME!!Spanish!!Speak English less than very well""</t>
  </si>
  <si>
    <t>LANGUAGE SPOKEN AT HOME!!Spanish!!Speak English less than very well""</t>
  </si>
  <si>
    <t>% LANGUAGE SPOKEN AT HOME!!Spanish</t>
  </si>
  <si>
    <t>LANGUAGE SPOKEN AT HOME!!Spanish</t>
  </si>
  <si>
    <t>% LANGUAGE SPOKEN AT HOMELanguage other than English!!Speak English less than very well""</t>
  </si>
  <si>
    <t>LANGUAGE SPOKEN AT HOMELanguage other than English!!Speak English less than very well""</t>
  </si>
  <si>
    <t>LANGUAGE SPOKEN AT HOME!!English only</t>
  </si>
  <si>
    <t>% LANGUAGE SPOKEN AT HOME!!English only</t>
  </si>
  <si>
    <t>LANGUAGE SPOKEN AT HOME!!Language other than English</t>
  </si>
  <si>
    <t>% LANGUAGE SPOKEN AT HOME!!Language other than English</t>
  </si>
  <si>
    <t>% LANGUAGE SPOKEN AT HOME!!Other Indo-European languages!!Speak English less than very well""</t>
  </si>
  <si>
    <t>LANGUAGE SPOKEN AT HOME!!Asian and Pacific Islander languages</t>
  </si>
  <si>
    <t>% LANGUAGE SPOKEN AT HOME!!PAsian and Pacific Islander languages</t>
  </si>
  <si>
    <t>LANGUAGE SPOKEN AT HOME!!Asian and Pacific Islander languages!!Speak English less than very well""</t>
  </si>
  <si>
    <t>% LANGUAGE SPOKEN AT HOME!!Asian and Pacific Islander languages!!Speak English less than very well""</t>
  </si>
  <si>
    <t>LANGUAGE SPOKEN AT HOME!!Population 5 years and over!!Other languages</t>
  </si>
  <si>
    <t>% LANGUAGE SPOKEN AT HOME!!Other languages</t>
  </si>
  <si>
    <t>LANGUAGE SPOKEN AT HOME!!Other languages!!Speak English less than very well""</t>
  </si>
  <si>
    <t>% LANGUAGE SPOKEN AT HOME!!Other languages!!Speak English less than very well""</t>
  </si>
  <si>
    <t>ANCESTRY!!Total population</t>
  </si>
  <si>
    <t>COMPUTERS AND INTERNET USE!!Total households</t>
  </si>
  <si>
    <t>COMPUTERS AND INTERNET USE!!Total households!!With a computer</t>
  </si>
  <si>
    <t>% COMPUTERS AND INTERNET USE!!Total households!!With a computer</t>
  </si>
  <si>
    <t>COMPUTERS AND INTERNET USE!!Total households!!With a broadband Internet subscription</t>
  </si>
  <si>
    <t>% COMPUTERS AND INTERNET USE!!Total households!!With a broadband Internet subscription</t>
  </si>
  <si>
    <t>ANCESTRY!!American</t>
  </si>
  <si>
    <t>% ANCESTRY!!American</t>
  </si>
  <si>
    <t>ANCESTRY!!Arab</t>
  </si>
  <si>
    <t>% ANCESTRY!!Arab</t>
  </si>
  <si>
    <t>ANCESTRY!!Czech</t>
  </si>
  <si>
    <t>% ANCESTRY!!Czech</t>
  </si>
  <si>
    <t>ANCESTRY!!Danish</t>
  </si>
  <si>
    <t>% ANCESTRY!!Danish</t>
  </si>
  <si>
    <t>ANCESTRY!!Dutch</t>
  </si>
  <si>
    <t>% ANCESTRY!!Dutch</t>
  </si>
  <si>
    <t>ANCESTRY!!English</t>
  </si>
  <si>
    <t>% ANCESTRY!!English</t>
  </si>
  <si>
    <t>ANCESTRY!!French (except Basque)</t>
  </si>
  <si>
    <t>% ANCESTRY!!French (except Basque)</t>
  </si>
  <si>
    <t>ANCESTRY!!French Canadian</t>
  </si>
  <si>
    <t>% ANCESTRY!!French Canadian</t>
  </si>
  <si>
    <t>ANCESTRY!!German</t>
  </si>
  <si>
    <t>% ANCESTRY!!German</t>
  </si>
  <si>
    <t>ANCESTRY!!Greek</t>
  </si>
  <si>
    <t>% ANCESTRY!!Greek</t>
  </si>
  <si>
    <t>ANCESTRY!!Hungarian</t>
  </si>
  <si>
    <t>% ANCESTRY!!Hungarian</t>
  </si>
  <si>
    <t>ANCESTRY!!Irish</t>
  </si>
  <si>
    <t>% ANCESTRY!!Irish</t>
  </si>
  <si>
    <t>ANCESTRY!!Italian</t>
  </si>
  <si>
    <t>% ANCESTRY!!Italian</t>
  </si>
  <si>
    <t>ANCESTRY!!Lithuanian</t>
  </si>
  <si>
    <t>% ANCESTRY!!Lithuanian</t>
  </si>
  <si>
    <t>ANCESTRY!!Norwegian</t>
  </si>
  <si>
    <t>ANCESTRY!!Polish</t>
  </si>
  <si>
    <t>% ANCESTRY!!Polish</t>
  </si>
  <si>
    <t>ANCESTRY!!Portuguese</t>
  </si>
  <si>
    <t>% ANCESTRY!!Portuguese</t>
  </si>
  <si>
    <t>ANCESTRY!!Russian</t>
  </si>
  <si>
    <t>% ANCESTRY!!Russian</t>
  </si>
  <si>
    <t>ANCESTRY!!Scotch-Irish</t>
  </si>
  <si>
    <t>% ANCESTRY!!Scotch-Irish</t>
  </si>
  <si>
    <t>ANCESTRY!!Scottish</t>
  </si>
  <si>
    <t>% ANCESTRY!!Scottish</t>
  </si>
  <si>
    <t>ANCESTRY!!Slovak</t>
  </si>
  <si>
    <t>% ANCESTRY!!Slovak</t>
  </si>
  <si>
    <t>% ANCESTRY!!Subsaharan African</t>
  </si>
  <si>
    <t>ANCESTRY!!Swedish</t>
  </si>
  <si>
    <t>% ANCESTRY!!Swedish</t>
  </si>
  <si>
    <t>ANCESTRY!!Swiss</t>
  </si>
  <si>
    <t>% ANCESTRY!!Swiss</t>
  </si>
  <si>
    <t>ANCESTRY!!Ukrainian</t>
  </si>
  <si>
    <t>% ANCESTRY!!Ukrainian</t>
  </si>
  <si>
    <t>ANCESTRY!!Welsh</t>
  </si>
  <si>
    <t>% ANCESTRY!!Welsh</t>
  </si>
  <si>
    <t>ANCESTRY!!West Indian (excluding Hispanic origin groups)</t>
  </si>
  <si>
    <t>% ANCESTRY!!West Indian (excluding Hispanic origin groups)</t>
  </si>
  <si>
    <t>DP02_0097E</t>
  </si>
  <si>
    <t>DP02_0097PE</t>
  </si>
  <si>
    <t>U.S. CITIZENSHIP STATUS!!Foreign-born population!!Not a U.S. citizen</t>
  </si>
  <si>
    <t>% U.S. CITIZENSHIP STATUS!!Foreign-born population!!Not a U.S. citizen</t>
  </si>
  <si>
    <t>ED ATTAINMENT!!Population 25 years and over</t>
  </si>
  <si>
    <t>SCHOOL ENROLLMENT!!Nursery school, preschool</t>
  </si>
  <si>
    <t>% SCHOOL ENROLLMENT!!Nursery school, preschool</t>
  </si>
  <si>
    <t>SCHOOL ENROLLMENT!!Kindergarten</t>
  </si>
  <si>
    <t>% SCHOOL ENROLLMENT!!Kindergarten</t>
  </si>
  <si>
    <t>SCHOOL ENROLLMENT!!Elementary school (grades 1-8)</t>
  </si>
  <si>
    <t>% SCHOOL ENROLLMENT!!Elementary school (grades 1-8)</t>
  </si>
  <si>
    <t>SCHOOL ENROLLMENT!!High school (grades 9-12)</t>
  </si>
  <si>
    <t>% SCHOOL ENROLLMENT!!High school (grades 9-12)</t>
  </si>
  <si>
    <t>SCHOOL ENROLLMENT!!College or graduate school</t>
  </si>
  <si>
    <t>% SCHOOL ENROLLMENT!!College or graduate school</t>
  </si>
  <si>
    <t>DISABILITY STATUS!!Total Population</t>
  </si>
  <si>
    <t>% Population in HHs all others</t>
  </si>
  <si>
    <t>Population in HHs all others</t>
  </si>
  <si>
    <t>Population 16 years and over</t>
  </si>
  <si>
    <t>Civilian labor force</t>
  </si>
  <si>
    <t>In labor force</t>
  </si>
  <si>
    <t>% In labor force</t>
  </si>
  <si>
    <t>% Civilian labor force</t>
  </si>
  <si>
    <t>Civilian labor force!!Employed</t>
  </si>
  <si>
    <t>% Civilian labor force!!Employed</t>
  </si>
  <si>
    <t>Civilian labor force!!Unemployed</t>
  </si>
  <si>
    <t>% Civilian labor force!!Unemployed</t>
  </si>
  <si>
    <t>Armed Forces</t>
  </si>
  <si>
    <t>% Armed Forces</t>
  </si>
  <si>
    <t>Not in labor force</t>
  </si>
  <si>
    <t>% Not in labor force</t>
  </si>
  <si>
    <t>Females 16 years and over</t>
  </si>
  <si>
    <t>Females 16 years and over!!In labor force</t>
  </si>
  <si>
    <t>% Females 16 years and over!!In labor force</t>
  </si>
  <si>
    <t>Females 16 years and over!!In labor force!!Civilian labor force!!Employed</t>
  </si>
  <si>
    <t>% Females 16 years and over!!In labor force!!Civilian labor force!!Employed</t>
  </si>
  <si>
    <t>COMMUTING TO WORK!!Car, truck, or van -- drove alone</t>
  </si>
  <si>
    <t>% COMMUTING TO WORK!!Car, truck, or van -- drove alone</t>
  </si>
  <si>
    <t>COMMUTING TO WORK!!Car, truck, or van -- carpooled</t>
  </si>
  <si>
    <t>% COMMUTING TO WORK!!Car, truck, or van -- carpooled</t>
  </si>
  <si>
    <t>COMMUTING TO WORK!!Walked</t>
  </si>
  <si>
    <t>% COMMUTING TO WORK!!Walked</t>
  </si>
  <si>
    <t>COMMUTING TO WORK!!Other means</t>
  </si>
  <si>
    <t>% COMMUTING TO WORK!!Other means</t>
  </si>
  <si>
    <t>COMMUTING TO WORK!!Worked from home</t>
  </si>
  <si>
    <t>% COMMUTING TO WORK!!Worked from home</t>
  </si>
  <si>
    <t>COMMUTING TO WORK!!Mean travel time to work (minutes)</t>
  </si>
  <si>
    <t>OCCUPATION!!Management, business, science, and arts occupations</t>
  </si>
  <si>
    <t>% OCCUPATION!!Management, business, science, and arts occupations</t>
  </si>
  <si>
    <t>OCCUPATION!!Service occupations</t>
  </si>
  <si>
    <t>% OCCUPATION!!Service occupations</t>
  </si>
  <si>
    <t>OCCUPATION!!Sales and office occupations</t>
  </si>
  <si>
    <t>OCCUPATION!!Natural resources, construction, and maintenance occupations</t>
  </si>
  <si>
    <t>% OCCUPATION!!Natural resources, construction, and maintenance occupations</t>
  </si>
  <si>
    <t>% OCCUPATION!!Sales and office occupations</t>
  </si>
  <si>
    <t>OCCUPATION!!Production, transportation, and material moving occupations</t>
  </si>
  <si>
    <t>% OCCUPATION!!Production, transportation, and material moving occupations</t>
  </si>
  <si>
    <t>INDUSTRY!!Agriculture, forestry, fishing and hunting, and mining</t>
  </si>
  <si>
    <t>% INDUSTRY!!Agriculture, forestry, fishing and hunting, and mining</t>
  </si>
  <si>
    <t>INDUSTRY!!Civilian employed population 16 years and over!!Construction</t>
  </si>
  <si>
    <t>% INDUSTRY!!Construction</t>
  </si>
  <si>
    <t>INDUSTRY!!Manufacturing</t>
  </si>
  <si>
    <t>% INDUSTRY!!Manufacturing</t>
  </si>
  <si>
    <t>INDUSTRY!!Wholesale trade</t>
  </si>
  <si>
    <t>% INDUSTRY!!Wholesale trade</t>
  </si>
  <si>
    <t>INDUSTRY!!Retail trade</t>
  </si>
  <si>
    <t>% INDUSTRY!!Retail trade</t>
  </si>
  <si>
    <t>INDUSTRY!!Transportation and warehousing, and utilities</t>
  </si>
  <si>
    <t>% INDUSTRY!!Transportation and warehousing, and utilities</t>
  </si>
  <si>
    <t>INDUSTRY!!Information</t>
  </si>
  <si>
    <t>% INDUSTRY!!Information</t>
  </si>
  <si>
    <t>INDUSTRY!!Finance and insurance, and real estate and rental and leasing</t>
  </si>
  <si>
    <t>% INDUSTRY!!Finance and insurance, and real estate and rental and leasing</t>
  </si>
  <si>
    <t>INDUSTRY!!Professional, scientific, and management, and administrative and waste management services</t>
  </si>
  <si>
    <t>% INDUSTRY!!Professional, scientific, and management, and administrative and waste management services</t>
  </si>
  <si>
    <t>INDUSTRY!!Educational services, and health care and social assistance</t>
  </si>
  <si>
    <t>% INDUSTRY!!Educational services, and health care and social assistance</t>
  </si>
  <si>
    <t>% INDUSTRY!!Arts, entertainment, and recreation, and accommodation and food services</t>
  </si>
  <si>
    <t>INDUSTRY!!Other services, except public administration</t>
  </si>
  <si>
    <t>% INDUSTRY!!Other services, except public administration</t>
  </si>
  <si>
    <t>INDUSTRY!!Public administration</t>
  </si>
  <si>
    <t>% INDUSTRY!!Public administration</t>
  </si>
  <si>
    <t>CLASS OF WORKER!!Private wage and salary workers</t>
  </si>
  <si>
    <t>% CLASS OF WORKER!!Private wage and salary workers</t>
  </si>
  <si>
    <t>CLASS OF WORKER!!Government workers</t>
  </si>
  <si>
    <t>% CLASS OF WORKER!!Government workers</t>
  </si>
  <si>
    <t>CLASS OF WORKER!!Self-employed in own not incorporated business workers</t>
  </si>
  <si>
    <t>% CLASS OF WORKER!!Self-employed in own not incorporated business workers</t>
  </si>
  <si>
    <t>CLASS OF WORKER!!Unpaid family workers</t>
  </si>
  <si>
    <t>% CLASS OF WORKER!!Unpaid family workers</t>
  </si>
  <si>
    <t>INCOME AND BENEFITS!!Total households!!Less than $10,000</t>
  </si>
  <si>
    <t>% INCOME AND BENEFITS!!Total households!!Less than $10,000</t>
  </si>
  <si>
    <t>INCOME AND BENEFITS!!Total households!!$10,000 to $14,999</t>
  </si>
  <si>
    <t>% INCOME AND BENEFITS!!Total households!!$10,000 to $14,999</t>
  </si>
  <si>
    <t>INCOME AND BENEFITS!!Total households!!$15,000 to $24,999</t>
  </si>
  <si>
    <t>% INCOME AND BENEFITS!!Total households!!$15,000 to $24,999</t>
  </si>
  <si>
    <t>INCOME AND BENEFITS!!Total households!!$25,000 to $34,999</t>
  </si>
  <si>
    <t>% INCOME AND BENEFITS!!Total households!!$25,000 to $34,999</t>
  </si>
  <si>
    <t>INCOME AND BENEFITS!!Total households!!$35,000 to $49,999</t>
  </si>
  <si>
    <t>% INCOME AND BENEFITS !!Total households!!$35,000 to $49,999</t>
  </si>
  <si>
    <t>INCOME AND BENEFITS!!Total households!!$50,000 to $74,999</t>
  </si>
  <si>
    <t>% INCOME AND BENEFITS!!Total households!!$50,000 to $74,999</t>
  </si>
  <si>
    <t>INCOME AND BENEFITS!!Total households!!$75,000 to $99,999</t>
  </si>
  <si>
    <t>% INCOME AND BENEFITS!!Total households!!$75,000 to $99,999</t>
  </si>
  <si>
    <t>INCOME AND BENEFITS!!Total households!!$100,000 to $149,999</t>
  </si>
  <si>
    <t>% INCOME AND BENEFITS!!Total households!!$100,000 to $149,999</t>
  </si>
  <si>
    <t>INCOME AND BENEFITS!!Total households!!$150,000 to $199,999</t>
  </si>
  <si>
    <t>% INCOME AND BENEFITS!!Total households!!$150,000 to $199,999</t>
  </si>
  <si>
    <t>INCOME AND BENEFITS!!Total households!!$200,000 or more</t>
  </si>
  <si>
    <t>% INCOME AND BENEFITS!!Total households!!$200,000 or more</t>
  </si>
  <si>
    <t>INCOME AND BENEFITS!!Total households!!With earnings</t>
  </si>
  <si>
    <t>% INCOME AND BENEFITS!!Total households!!With earnings</t>
  </si>
  <si>
    <t>INCOME AND BENEFITS!!Total households!!With Social Security</t>
  </si>
  <si>
    <t>% INCOME AND BENEFITS!!Total households!!With Social Security</t>
  </si>
  <si>
    <t>INCOME AND BENEFITS!!Total households!!With retirement income</t>
  </si>
  <si>
    <t>INCOME AND BENEFITS!!Total households!!With Supplemental Security Income</t>
  </si>
  <si>
    <t>% INCOME AND BENEFITS!!Total households!!With Supplemental Security Income</t>
  </si>
  <si>
    <t>INCOME AND BENEFITS!!Total households!!With cash public assistance income</t>
  </si>
  <si>
    <t>% INCOME AND BENEFITS!!Total households!!With cash public assistance income</t>
  </si>
  <si>
    <t>INCOME AND BENEFITS!!Total households!!With Food Stamp/SNAP benefits in the past 12 months</t>
  </si>
  <si>
    <t>% INCOME AND BENEFITS!!Total households!!With Food Stamp/SNAP benefits in the past 12 months</t>
  </si>
  <si>
    <t>% INCOME AND BENEFITS!!Families!!Less than $10,000</t>
  </si>
  <si>
    <t>INCOME AND BENEFITS!!Families!!$10,000 to $14,999</t>
  </si>
  <si>
    <t>% INCOME AND BENEFITS!!Families!!$10,000 to $14,999</t>
  </si>
  <si>
    <t>INCOME AND BENEFITS!!Families!!$15,000 to $24,999</t>
  </si>
  <si>
    <t>% Total Family HHs</t>
  </si>
  <si>
    <t>Total Family HHs</t>
  </si>
  <si>
    <t>Total HHs</t>
  </si>
  <si>
    <t>Married-couple HH</t>
  </si>
  <si>
    <t>% Married-couple HH</t>
  </si>
  <si>
    <t>Cohabiting couple HH</t>
  </si>
  <si>
    <t>% Cohabiting couple HH</t>
  </si>
  <si>
    <t>Populution in Family HHs</t>
  </si>
  <si>
    <t>INCOME AND BENEFITS!!Families!!$25,000 to $34,999</t>
  </si>
  <si>
    <t>% INCOME AND BENEFITS!!Families!!$25,000 to $34,999</t>
  </si>
  <si>
    <t>INCOME AND BENEFITS!!Families!!$35,000 to $49,999</t>
  </si>
  <si>
    <t>% INCOME AND BENEFITS!!Families!!$35,000 to $49,999</t>
  </si>
  <si>
    <t>INCOME AND BENEFITS!!Families!!$50,000 to $74,999</t>
  </si>
  <si>
    <t>% INCOME AND BENEFITS!!Families!!$50,000 to $74,999</t>
  </si>
  <si>
    <t>INCOME AND BENEFITS!!Families!!$75,000 to $99,999</t>
  </si>
  <si>
    <t>% INCOME AND BENEFITS!!Families!!$75,000 to $99,999</t>
  </si>
  <si>
    <t>INCOME AND BENEFITS!!Families!!$100,000 to $149,999</t>
  </si>
  <si>
    <t>% INCOME AND BENEFITS!!Families!!$100,000 to $149,999</t>
  </si>
  <si>
    <t>INCOME AND BENEFITS!!Families!!$150,000 to $199,999</t>
  </si>
  <si>
    <t>% INCOME AND BENEFITS!!Families!!$150,000 to $199,999</t>
  </si>
  <si>
    <t>% INCOME AND BENEFITS!!Families!!$200,000 or more</t>
  </si>
  <si>
    <t>INCOME AND BENEFITS!!Nonfamily households</t>
  </si>
  <si>
    <t>% HEALTH INSURANCE!!Civilian population 19 to 64 years!!In labor force:!!Unemployed:!!With private health insurance</t>
  </si>
  <si>
    <t>HEALTH INSURANCE!!Civilian population 19 to 64 years!!In labor force:!!Unemployed:!!No health insurance</t>
  </si>
  <si>
    <t>% INCOME IS BELOW POVERTY LEVEL!!All people</t>
  </si>
  <si>
    <t>% INCOME IS BELOW POVERTY LEVEL!!All people!!Under 18 years</t>
  </si>
  <si>
    <t>% INCOME IS BELOW POVERTY LEVEL!!All people!!18 years and over</t>
  </si>
  <si>
    <t>% INCOME IS BELOW POVERTY LEVEL!!All people!!18 - 64 years</t>
  </si>
  <si>
    <t>% INCOME IS BELOW POVERTY LEVEL!!All people!!65 years and over</t>
  </si>
  <si>
    <t>% INCOME IS BELOW POVERTY LEVEL!!People in families</t>
  </si>
  <si>
    <t>% FAMILIES WHOSE INCOME IS BELOW THE POVERTY LEVEL!!All families</t>
  </si>
  <si>
    <t>Unemployment Rate</t>
  </si>
  <si>
    <t>INDUSTRY!!Arts, entertainment, and recreation, and accommodation and food services</t>
  </si>
  <si>
    <t>% INCOME AND BENEFITS!!Families!!$15,000 to $24,999</t>
  </si>
  <si>
    <t>INCOME AND BENEFITS!!Families!!$200,000 or more</t>
  </si>
  <si>
    <t>% HEALTH INSURANCE!!Population!!With health insurance coverage</t>
  </si>
  <si>
    <t>HEALTH INSURANCE!!Population!!With health insurance coverage</t>
  </si>
  <si>
    <t>HEALTH INSURANCE!!Civilian Population</t>
  </si>
  <si>
    <t>HEALTH INSURANCE!!Population!!With private health insurance</t>
  </si>
  <si>
    <t>% HEALTH INSURANCE!!Population!!With private health insurance</t>
  </si>
  <si>
    <t>HEALTH INSURANCE!!Population!!With public coverage</t>
  </si>
  <si>
    <t>% HEALTH INSURANCE!!Population!!With public coverage</t>
  </si>
  <si>
    <t>HEALTH INSURANCE!!Population!!No health insurance</t>
  </si>
  <si>
    <t>% HEALTH INSURANCE!!Population!!No health insurance</t>
  </si>
  <si>
    <t>HEALTH INSURANCE COVERAGE!!Population under 19 years</t>
  </si>
  <si>
    <t>HEALTH INSURANCE!!Population under 19 years!!No health insurance</t>
  </si>
  <si>
    <t>% HEALTH INSURANCE!!Population under 19 years!!No health insurance</t>
  </si>
  <si>
    <t>HEALTH INSURANCE!!Population 19 to 64 years</t>
  </si>
  <si>
    <t>HEALTH INSURANCE!!Population 19 to 64 years!!In labor force:</t>
  </si>
  <si>
    <t>HEALTH INSURANCE COVERAGE!!Population 19 to 64 years!!In labor force:!!Employed:</t>
  </si>
  <si>
    <t>HEALTH INSURANCE!!Population 19 to 64 years!!In labor force:!!Employed:!!With health insurance</t>
  </si>
  <si>
    <t>% HEALTH INSURANCE!!Population 19 to 64 years!!In labor force:!!Employed:!!With health insurance</t>
  </si>
  <si>
    <t>HEALTH INSURANCE!!Population 19 to 64 years!!In labor force:!!Employed:!!With private health insurance</t>
  </si>
  <si>
    <t>% HEALTH INSURANCE!!Population 19 to 64 years!!In labor force:!!Employed:!!With private health insurance</t>
  </si>
  <si>
    <t>HEALTH INSURANCE!!Population 19 to 64 years!!In labor force:!!Employed:!!With public coverage</t>
  </si>
  <si>
    <t>% HEALTH INSURANCE!!Population 19 to 64 years!!In labor force:!!Employed:!!With public coverage</t>
  </si>
  <si>
    <t>HEALTH INSURANCE!!Population 19 to 64 years!!In labor force:!!Employed:!!No health insurance</t>
  </si>
  <si>
    <t>% HEALTH INSURANCE!!Population 19 to 64 years!!In labor force:!!Employed:!!No health insurance</t>
  </si>
  <si>
    <t>HEALTH INSURANCE!!Population 19 to 64 years!!In labor force:!!Unemployed:</t>
  </si>
  <si>
    <t>HEALTH INSURANCE!!Population 19 to 64 years!!In labor force:!!Unemployed:!!With health insurance</t>
  </si>
  <si>
    <t>% HEALTH INSURANCE!!Population 19 to 64 years!!In labor force:!!Unemployed:!!With health insurance</t>
  </si>
  <si>
    <t>HEALTH INSURANCE!!Population 19 to 64 years!!In labor force:!!Unemployed:!!With private health insurance</t>
  </si>
  <si>
    <t>HEALTH INSURANCE!!Population 19 to 64 years!!In labor force:!!Unemployed:!!With public coverage</t>
  </si>
  <si>
    <t>% HEALTH INSURANCE!!Population 19 to 64 years!!In labor force:!!Unemployed:!!With public coverage</t>
  </si>
  <si>
    <t>% HEALTH INSURANCE!!Population 19 to 64 years!!In labor force:!!Unemployed:!!No health insurance</t>
  </si>
  <si>
    <t>HEALTH INSURANCE!!Population 19 to 64 years!!Not in labor force:</t>
  </si>
  <si>
    <t>HEALTH ICOVERAGE!!Population 19 to 64 years!!Not in labor force:!!With health insurance</t>
  </si>
  <si>
    <t>% HEALTH INSURANCE!!Population 19 to 64 years!!Not in labor force:!!With health insurance</t>
  </si>
  <si>
    <t>HEALTH INSURANCE!!Population 19 to 64 years!!Not in labor force:!!With private health insurance</t>
  </si>
  <si>
    <t>% HEALTH INSURANCE!!Population 19 to 64 years!!Not in labor force:!!With private health insurance</t>
  </si>
  <si>
    <t>HEALTH INSURANCE!!Population 19 to 64 years!!Not in labor force:!!With public coverage</t>
  </si>
  <si>
    <t>% HEALTH INSURANCE!!Population 19 to 64 years!!Not in labor force:!!With public coverage</t>
  </si>
  <si>
    <t>HEALTH INSURANCE!!Population 19 to 64 years!!Not in labor force:!!No health insurance</t>
  </si>
  <si>
    <t>% HEALTH INSURANCE!!Population 19 to 64 years!!Not in labor force:!!No health insurance</t>
  </si>
  <si>
    <t>COMMUTING TO WORK - BASELINE</t>
  </si>
  <si>
    <t>% INCOME AND BENEFITS!!Total households!!With retirement income</t>
  </si>
  <si>
    <t>$$ INCOME AND BENEFITS!!Total households!!With earnings!!Mean earnings</t>
  </si>
  <si>
    <t>$$ INCOME AND BENEFITS!!Total households!!Median household income</t>
  </si>
  <si>
    <t>$$ INCOME AND BENEFITS!!Total households!!Mean household income</t>
  </si>
  <si>
    <t>$$ INCOME AND BENEFITS!!Total households!!With Supplemental Security Income!!Mean Supplemental Security Income</t>
  </si>
  <si>
    <t>$$ INCOME AND BENEFITS!!Total households!!With Social Security!!Mean Social Security income</t>
  </si>
  <si>
    <t>$$ INCOME AND BENEFITS!!Families!!Median family income (dollars)</t>
  </si>
  <si>
    <t>$$ INCOME AND BENEFITS!!Families!!Mean family income (dollars)</t>
  </si>
  <si>
    <t>$$ INCOME AND BENEFITS!!Nonfamily households!!Mean nonfamily income</t>
  </si>
  <si>
    <t>$$ INCOME AND BENEFITS!!Median earnings for workers</t>
  </si>
  <si>
    <t>$$ INCOME AND BENEFITS!!Median earnings for female full-time, year-round workers</t>
  </si>
  <si>
    <t>FAMILIES WHOSE INCOME IS BELOW THE POVERTY LEVEL!!All families</t>
  </si>
  <si>
    <t>Families!!With children of householder under 5 years</t>
  </si>
  <si>
    <t>INCOME IS BELOW POVERTY LEVEL!!All people!!65 years and over</t>
  </si>
  <si>
    <t>INCOME IS BELOW POVERTY LEVEL!!People in families</t>
  </si>
  <si>
    <t>INCOME IS BELOW POVERTY LEVEL!!All people</t>
  </si>
  <si>
    <t>Total population</t>
  </si>
  <si>
    <t>Total population!!Under 18 years</t>
  </si>
  <si>
    <t>Total population!!18 years and over</t>
  </si>
  <si>
    <t>INCOME IS BELOW POVERTY LEVEL!!All people!!18 years and over</t>
  </si>
  <si>
    <t>INCOME IS BELOW POVERTY LEVEL!!All people!!18 - 64 years</t>
  </si>
  <si>
    <t>All people!!18 - 64 years</t>
  </si>
  <si>
    <t>INCOME IS BELOW POVERTY LEVEL!!All people!!Under 18 years</t>
  </si>
  <si>
    <t>Total population!!65 years and over</t>
  </si>
  <si>
    <t>All families!!With children under 18 years</t>
  </si>
  <si>
    <t>HOUSING OCCUPANCY!!Total housing units</t>
  </si>
  <si>
    <t>HOUSING OCCUPANCY!!Total housing units!!Occupied housing units</t>
  </si>
  <si>
    <t>% HOUSING OCCUPANCY!!Total housing units!!Occupied housing units</t>
  </si>
  <si>
    <t>HOUSING OCCUPANCY!!Total housing units!!Vacant housing units</t>
  </si>
  <si>
    <t>UNITS IN STRUCTURE!!Total housing units!!2 units</t>
  </si>
  <si>
    <t>% UNITS IN STRUCTURE!!Total housing units!!2 units</t>
  </si>
  <si>
    <t>UNITS IN STRUCTURE!!Total housing units!!3 or 4 units</t>
  </si>
  <si>
    <t>% UNITS IN STRUCTURE!!Total housing units!!3 or 4 units</t>
  </si>
  <si>
    <t>UNITS IN STRUCTURE!!Total housing units!!5 to 9 units</t>
  </si>
  <si>
    <t>% UNITS IN STRUCTURE!!Total housing units!!5 to 9 units</t>
  </si>
  <si>
    <t>UNITS IN STRUCTURE!!Total housing units!!10 to 19 units</t>
  </si>
  <si>
    <t>% UNITS IN STRUCTURE!!Total housing units!!10 to 19 units</t>
  </si>
  <si>
    <t>UNITS IN STRUCTURE!!Total housing units!!20 or more units</t>
  </si>
  <si>
    <t>% UNITS IN STRUCTURE!!Total housing units!!20 or more units</t>
  </si>
  <si>
    <t>UNITS IN STRUCTURE!!Total housing units!!Mobile home</t>
  </si>
  <si>
    <t>UNITS IN STRUCTURE!!Total housing units!!Boat, RV, van, etc.</t>
  </si>
  <si>
    <t>% UNITS IN STRUCTURE!!Total housing units!!Boat, RV, van, etc.</t>
  </si>
  <si>
    <t>% UNITS IN STRUCTURE!!Total housing units!!Mobile home</t>
  </si>
  <si>
    <t>HOUSING TENURE!!Occupied housing units!!Owner-occupied</t>
  </si>
  <si>
    <t>HOUSING TENURE!!Occupied housing units!!Renter-occupied</t>
  </si>
  <si>
    <t>% HOUSING TENURE!!Occupied housing units!!Renter-occupied</t>
  </si>
  <si>
    <t>% HOUSING TENURE!!Occupied housing units!!Owner-occupied</t>
  </si>
  <si>
    <t>HOUSING TENURE!!Occupied housing units!!Average household size of owner-occupied unit</t>
  </si>
  <si>
    <t>HOUSING TENURE!!Occupied housing units!!Average household size of renter-occupied unit</t>
  </si>
  <si>
    <t>VALUE!!Owner-occupied units</t>
  </si>
  <si>
    <t>VALUE!!Owner-occupied units!!Less than $50,000</t>
  </si>
  <si>
    <t>% VALUE!!Owner-occupied units!!Less than $50,000</t>
  </si>
  <si>
    <t>VALUE!!Owner-occupied units!!$50,000 to $99,999</t>
  </si>
  <si>
    <t>% VALUE!!Owner-occupied units!!$50,000 to $99,999</t>
  </si>
  <si>
    <t>VALUE!!Owner-occupied units!!$100,000 to $149,999</t>
  </si>
  <si>
    <t>% VALUE!!Owner-occupied units!!$100,000 to $149,999</t>
  </si>
  <si>
    <t>VALUE!!Owner-occupied units!!$150,000 to $199,999</t>
  </si>
  <si>
    <t>% VALUE!!Owner-occupied units!!$150,000 to $199,999</t>
  </si>
  <si>
    <t>VALUE!!Owner-occupied units!!$200,000 to $299,999</t>
  </si>
  <si>
    <t>% VALUE!!Owner-occupied units!!$200,000 to $299,999</t>
  </si>
  <si>
    <t>VALUE!!Owner-occupied units!!$300,000 to $499,999</t>
  </si>
  <si>
    <t>% VALUE!!Owner-occupied units!!$300,000 to $499,999</t>
  </si>
  <si>
    <t>VALUE!!Owner-occupied units!!$500,000 to $999,999</t>
  </si>
  <si>
    <t>% VALUE!!Owner-occupied units!!$500,000 to $999,999</t>
  </si>
  <si>
    <t>VALUE!!Owner-occupied units!!$1,000,000 or more</t>
  </si>
  <si>
    <t>% VALUE!!Owner-occupied units!!$1,000,000 or more</t>
  </si>
  <si>
    <t>VALUE!!Owner-occupied units!!Median (dollars)</t>
  </si>
  <si>
    <t>GROSS RENT!!No rent paid</t>
  </si>
  <si>
    <t>GROSS RENT!!Occupied units paying rent (excluding units where GRAPI cannot be computed)</t>
  </si>
  <si>
    <t>(GRAPI)!!Less than 15.0 percent</t>
  </si>
  <si>
    <t>% (GRAPI)!!15.0 to 19.9</t>
  </si>
  <si>
    <t>% (GRAPI)!!Less than 15.0</t>
  </si>
  <si>
    <t>(GRAPI)!!20.0 to 24.9 percent</t>
  </si>
  <si>
    <t>(GRAPI)!!15.0 to 19.9 Percent</t>
  </si>
  <si>
    <t>(GRAPI)!!25.0 to 29.9 percent</t>
  </si>
  <si>
    <t>% (GRAPI)!!20.0 to 24.9</t>
  </si>
  <si>
    <t>(GRAPI)!!30.0 to 34.9 percent</t>
  </si>
  <si>
    <t>% (GRAPI)!!30.0 to 34.9</t>
  </si>
  <si>
    <t>% (GRAPI)!!25.0 to 29.9</t>
  </si>
  <si>
    <t>(GRAPI)!!35.0 percent or more</t>
  </si>
  <si>
    <t>GROSS RENT AS A PERCENTAGE OF HOUSEHOLD INCOME (GRAPI)!!Occupied units paying rent (excluding units where GRAPI cannot be computed)!!Not computed</t>
  </si>
  <si>
    <t>% HOUSING OCCUPANCY!!Vacant housing units</t>
  </si>
  <si>
    <t>HOUSING OCCUPANCY!!Homeowner vacancy rate</t>
  </si>
  <si>
    <t>HOUSING OCCUPANCY!!Rental vacancy rate</t>
  </si>
  <si>
    <t>% (GRAPI)!!35.0 percent or more</t>
  </si>
  <si>
    <t>UNITS IN STRUCTURE!!1-unit, detached</t>
  </si>
  <si>
    <t>% UNITS IN STRUCTURE!!1-unit, detached</t>
  </si>
  <si>
    <t>UNITS IN STRUCTURE!!1-unit, attached</t>
  </si>
  <si>
    <t>% UNITS IN STRUCTURE!!1-unit, attached</t>
  </si>
  <si>
    <t>% ROOMS!!9 rooms or more</t>
  </si>
  <si>
    <t>ROOMS!!9 rooms or more</t>
  </si>
  <si>
    <t>% ROOMS!!8 rooms</t>
  </si>
  <si>
    <t>ROOMS!!8 rooms</t>
  </si>
  <si>
    <t>% ROOMS!!7 rooms</t>
  </si>
  <si>
    <t>ROOMS!7 rooms</t>
  </si>
  <si>
    <t>ROOMS!!6 rooms</t>
  </si>
  <si>
    <t>% ROOMS!!5 rooms</t>
  </si>
  <si>
    <t>ROOMS!!5 rooms</t>
  </si>
  <si>
    <t>% ROOMS!!4 rooms</t>
  </si>
  <si>
    <t>ROOMS!!4 rooms</t>
  </si>
  <si>
    <t>% ROOMS!!3 rooms</t>
  </si>
  <si>
    <t>ROOMS!!3 rooms</t>
  </si>
  <si>
    <t>% ROOMS!!2 rooms</t>
  </si>
  <si>
    <t>ROOMS!!2 rooms</t>
  </si>
  <si>
    <t>% ROOMS!!1 room</t>
  </si>
  <si>
    <t>ROOMS!!1 room</t>
  </si>
  <si>
    <t>BEDROOMS!!No bedroom</t>
  </si>
  <si>
    <t>% BEDROOMS!!No bedroom</t>
  </si>
  <si>
    <t>BEDROOMS!!1 bedroom</t>
  </si>
  <si>
    <t>% BEDROOMS!!1 bedroom</t>
  </si>
  <si>
    <t>BEDROOMS!!2 bedrooms</t>
  </si>
  <si>
    <t>% BEDROOMS!!2 bedrooms</t>
  </si>
  <si>
    <t>BEDROOMS!!3 bedrooms</t>
  </si>
  <si>
    <t>% BEDROOMS!!3 bedrooms</t>
  </si>
  <si>
    <t>BEDROOMS!!4 bedrooms</t>
  </si>
  <si>
    <t>% BEDROOMS!!4 bedrooms</t>
  </si>
  <si>
    <t>BEDROOMS!!5 or more bedrooms</t>
  </si>
  <si>
    <t>% BEDROOMS!!5 or more bedrooms</t>
  </si>
  <si>
    <t>% ROOMS!!6 rooms</t>
  </si>
  <si>
    <t>ROOMS!!Median rooms</t>
  </si>
  <si>
    <t>YEAR HOUSEHOLDER MOVED INTO UNIT!!Moved in 2019 or later</t>
  </si>
  <si>
    <t>% YEAR HOUSEHOLDER MOVED INTO UNIT!!Moved in 2019 or later</t>
  </si>
  <si>
    <t>YEAR HOUSEHOLDER MOVED INTO UNIT!!!Moved in 2015 to 2018</t>
  </si>
  <si>
    <t>% YEAR HOUSEHOLDER MOVED INTO UNIT!!Moved in 2015 to 2018</t>
  </si>
  <si>
    <t>YEAR HOUSEHOLDER MOVED INTO UNIT!!Moved in 2010 to 2014</t>
  </si>
  <si>
    <t>% YEAR HOUSEHOLDER MOVED INTO UNIT!!Moved in 2010 to 2014</t>
  </si>
  <si>
    <t>YEAR HOUSEHOLDER MOVED INTO UNIT!!Moved in 2000 to 2009</t>
  </si>
  <si>
    <t>% YEAR HOUSEHOLDER MOVED INTO UNIT!!Moved in 2000 to 2009</t>
  </si>
  <si>
    <t>YEAR HOUSEHOLDER MOVED INTO UNIT!!Moved in 1990 to 1999</t>
  </si>
  <si>
    <t>% YEAR HOUSEHOLDER MOVED INTO UNIT!!Moved in 1990 to 1999</t>
  </si>
  <si>
    <t>YEAR HOUSEHOLDER MOVED INTO UNIT!!Moved in 1989 and earlier</t>
  </si>
  <si>
    <t>% YEAR HOUSEHOLDER MOVED INTO UNIT!!Moved in 1989 and earlier</t>
  </si>
  <si>
    <t>GROSS RENT!!$3,000 or more</t>
  </si>
  <si>
    <t>% GROSS RENT!!$3,000 or more</t>
  </si>
  <si>
    <t>GROSS RENT!!Occupied units paying rent</t>
  </si>
  <si>
    <t>GROSS RENT!!Less than $500</t>
  </si>
  <si>
    <t>% GROSS RENT!!Less than $500</t>
  </si>
  <si>
    <t>GROSS RENT!!$500 to $999</t>
  </si>
  <si>
    <t>% GROSS RENT!!$500 to $999</t>
  </si>
  <si>
    <t>GROSS RENT!!$1,000 to $1,499</t>
  </si>
  <si>
    <t>% GROSS RENT!!$1,000 to $1,499</t>
  </si>
  <si>
    <t>GROSS RENT!!$1,500 to $1,999</t>
  </si>
  <si>
    <t>GROSS RENT!!$2,000 to $2,499</t>
  </si>
  <si>
    <t>% GROSS RENT!!$2,000 to $2,499</t>
  </si>
  <si>
    <t>GROSS RENT!!$2,500 to $2,999</t>
  </si>
  <si>
    <t>% GROSS RENT!!$2,500 to $2,999</t>
  </si>
  <si>
    <t>$$ GROSS RENT!!Occupied units paying rent!!Median</t>
  </si>
  <si>
    <t>Total population!!Male</t>
  </si>
  <si>
    <t>% Total population!!Male</t>
  </si>
  <si>
    <t>Total population!!Female</t>
  </si>
  <si>
    <t>% Total population!!Female</t>
  </si>
  <si>
    <t>Total population!!Sex ratio (males per 100 females)</t>
  </si>
  <si>
    <t>Total population!!Under 5 years</t>
  </si>
  <si>
    <t>% Total population!!Under 5 years</t>
  </si>
  <si>
    <t>Total population!!5 to 9 years</t>
  </si>
  <si>
    <t>% Total population!!5 to 9 years</t>
  </si>
  <si>
    <t>Total population!!10 to 14 years</t>
  </si>
  <si>
    <t>% Total population!!10 to 14 years</t>
  </si>
  <si>
    <t>Total population!!15 to 19 years</t>
  </si>
  <si>
    <t>% Total population!!15 to 19 years</t>
  </si>
  <si>
    <t>Total population!!20 to 24 years</t>
  </si>
  <si>
    <t>% Total population!!20 to 24 years</t>
  </si>
  <si>
    <t>Total population!!25 to 34 years</t>
  </si>
  <si>
    <t>% Total population!!25 to 34 years</t>
  </si>
  <si>
    <t>Total population!!35 to 44 years</t>
  </si>
  <si>
    <t>% Total population!!35 to 44 years</t>
  </si>
  <si>
    <t>Total population!!45 to 54 years</t>
  </si>
  <si>
    <t>% Total population!!45 to 54 years</t>
  </si>
  <si>
    <t>Total population!!55 to 59 years</t>
  </si>
  <si>
    <t>% Total population!!55 to 59 years</t>
  </si>
  <si>
    <t>Total population!!60 to 64 years</t>
  </si>
  <si>
    <t>% Total population!!60 to 64 years</t>
  </si>
  <si>
    <t>Total population!!65 to 74 years</t>
  </si>
  <si>
    <t>% Total population!!65 to 74 years</t>
  </si>
  <si>
    <t>Total population!!75 to 84 years</t>
  </si>
  <si>
    <t>% Total population!!75 to 84 years</t>
  </si>
  <si>
    <t>Total population!!85 years and over</t>
  </si>
  <si>
    <t>% Total population!!85 years and over</t>
  </si>
  <si>
    <t>Total population!!Median age (years)</t>
  </si>
  <si>
    <t>% Total population!!Under 18 years</t>
  </si>
  <si>
    <t>Total population!!16 years and over</t>
  </si>
  <si>
    <t>% Total population!!16 years and over</t>
  </si>
  <si>
    <t>% Total population!!18 years and over</t>
  </si>
  <si>
    <t>Total population!!21 years and over</t>
  </si>
  <si>
    <t>% Total population!!21 years and over</t>
  </si>
  <si>
    <t>% Total population!!62 years and over</t>
  </si>
  <si>
    <t>Total population!!62 years and over</t>
  </si>
  <si>
    <t>% Total population!!65 years and over</t>
  </si>
  <si>
    <t>Total population!!18 years and over!!Male</t>
  </si>
  <si>
    <t>% Total population!!18 years and over!!Male</t>
  </si>
  <si>
    <t>Total population!!18 years and over!!Female</t>
  </si>
  <si>
    <t>% Total population!!18 years and over!!Female</t>
  </si>
  <si>
    <t>Total population!!65 years and over!!Male</t>
  </si>
  <si>
    <t>% Total population!!65 years and over!!Male</t>
  </si>
  <si>
    <t>Total population!!65 years and over!!Female</t>
  </si>
  <si>
    <t>% Total population!!65 years and over!!Female</t>
  </si>
  <si>
    <t>Total population!!65 years and over!!Sex ratio (males per 100 females)</t>
  </si>
  <si>
    <t>Total population!!18 years and over!!Sex ratio (males per 100 females)</t>
  </si>
  <si>
    <t>Total population!!One race</t>
  </si>
  <si>
    <t>Total housing units</t>
  </si>
  <si>
    <t>CITIZEN, VOTING AGE POPULATION!!Citizen, 18 and over population</t>
  </si>
  <si>
    <t>Not Hispanic or Latino</t>
  </si>
  <si>
    <t>% Not Hispanic or Latino</t>
  </si>
  <si>
    <t>Hispanic or Latino (of any race)</t>
  </si>
  <si>
    <t>% Hispanic or Latino (of any race)</t>
  </si>
  <si>
    <t>Hispanic or Latino!!Mexican</t>
  </si>
  <si>
    <t>% Hispanic or Latino!!Mexican</t>
  </si>
  <si>
    <t>Hispanic or Latino!!Puerto Rican</t>
  </si>
  <si>
    <t>% Hispanic or Latino!!Puerto Rican</t>
  </si>
  <si>
    <t>Hispanic or Latino (of any race)!!Cuban</t>
  </si>
  <si>
    <t>% Hispanic or Latino!!Cuban</t>
  </si>
  <si>
    <t>Hispanic or Latino!!Other Hispanic or Latino</t>
  </si>
  <si>
    <t>% Hispanic or Latino!!Other Hispanic or Latino</t>
  </si>
  <si>
    <t>% CITIZEN, VOTING AGE POPULATION!!Female</t>
  </si>
  <si>
    <t>CITIZEN, VOTING AGE POPULATION!!Female</t>
  </si>
  <si>
    <t>% CITIZEN, VOTING AGE POPULATION!!Male</t>
  </si>
  <si>
    <t>CITIZEN, VOTING AGE POPULATION!!Male</t>
  </si>
  <si>
    <t>% Two or more races</t>
  </si>
  <si>
    <t>Two or more races</t>
  </si>
  <si>
    <t>% One race</t>
  </si>
  <si>
    <t>White alone</t>
  </si>
  <si>
    <t>% White alone</t>
  </si>
  <si>
    <t>Black or African American alone</t>
  </si>
  <si>
    <t>% Black or African American alone</t>
  </si>
  <si>
    <t>Indigenous and Alaska Native alone</t>
  </si>
  <si>
    <t>% Indigenous and Alaska Native alone</t>
  </si>
  <si>
    <t>Asian alone</t>
  </si>
  <si>
    <t>% Asian alone</t>
  </si>
  <si>
    <t>Asian Indian</t>
  </si>
  <si>
    <t>% Asian Indian</t>
  </si>
  <si>
    <t>Chinese</t>
  </si>
  <si>
    <t>% Chinese</t>
  </si>
  <si>
    <t>Filipino</t>
  </si>
  <si>
    <t>% Filipino</t>
  </si>
  <si>
    <t>Japanese</t>
  </si>
  <si>
    <t>% Japanese</t>
  </si>
  <si>
    <t>Korean</t>
  </si>
  <si>
    <t>% Korean</t>
  </si>
  <si>
    <t>Vietnamese</t>
  </si>
  <si>
    <t>% Vietnamese</t>
  </si>
  <si>
    <t>Other Asian</t>
  </si>
  <si>
    <t>% Other Asian</t>
  </si>
  <si>
    <t>Native Hawaiian and Other Pacific Islander</t>
  </si>
  <si>
    <t>Some other race alone</t>
  </si>
  <si>
    <t>% Some other race alone</t>
  </si>
  <si>
    <t>Not Hispanic or Latino!!Two or more races</t>
  </si>
  <si>
    <t>% Not Hispanic or Latino!!Two or more races</t>
  </si>
  <si>
    <t>Population 3 years and over enrolled in school</t>
  </si>
  <si>
    <t>Population 3 years and over enrolled in school!!Nursery school, preschool</t>
  </si>
  <si>
    <t>% Population 3 years and over enrolled in school!!Nursery school, preschool</t>
  </si>
  <si>
    <t>Population 3 years and over enrolled in school!!Kindergarten to 12th grade</t>
  </si>
  <si>
    <t>% Population 3 years and over enrolled in school!!Kindergarten to 12th grade</t>
  </si>
  <si>
    <t>Population 3 years and over enrolled in school!Kindergarten</t>
  </si>
  <si>
    <t>% Population 3 years and over enrolled in school!!Kindergarten</t>
  </si>
  <si>
    <t>Population 3 years and over enrolled in school!!Elementary: grade 1 to grade 4</t>
  </si>
  <si>
    <t>% Population 3 years and over enrolled in school!!Elementary: grade 1 to grade 4</t>
  </si>
  <si>
    <t>Population 3 years and over enrolled in school!!Elementary: grade 5 to grade 8</t>
  </si>
  <si>
    <t>% Population 3 years and over enrolled in school!!Elementary: grade 5 to grade 8</t>
  </si>
  <si>
    <t>Population 3 years and over enrolled in school!!High school: grade 9 to grade 12</t>
  </si>
  <si>
    <t>% Population 3 years and over enrolled in school!!College, undergraduate</t>
  </si>
  <si>
    <t>Population 3 years and over enrolled in school!!Graduate, professional school</t>
  </si>
  <si>
    <t>% Population 3 years and over enrolled in school!!Graduate, professional school</t>
  </si>
  <si>
    <t>Population 3 years and over enrolled in school!!College, undergraduate</t>
  </si>
  <si>
    <t>Population enrolled in college or graduate school</t>
  </si>
  <si>
    <t>% Population enrolled in college or graduate school</t>
  </si>
  <si>
    <t>Population 3 to 4 years</t>
  </si>
  <si>
    <t>Population 3 to 4 years!!3 to 4 year olds enrolled in school</t>
  </si>
  <si>
    <t>% Population 3 to 4 years!!3 to 4 year olds enrolled in school</t>
  </si>
  <si>
    <t>Population 5 to 9 years</t>
  </si>
  <si>
    <t>Population 5 to 9 years!!5 to 9 year olds enrolled in school</t>
  </si>
  <si>
    <t>% Population 5 to 9 years!!5 to 9 year olds enrolled in school</t>
  </si>
  <si>
    <t>Population 10 to 14 years</t>
  </si>
  <si>
    <t>Population 10 to 14 years!!10 to 14 year olds enrolled in school</t>
  </si>
  <si>
    <t>% Population 10 to 14 years!!10 to 14 year olds enrolled in school</t>
  </si>
  <si>
    <t>Population 15 to 17</t>
  </si>
  <si>
    <t>Population 15 to 17!!15 to 17 year olds enrolled in school</t>
  </si>
  <si>
    <t>% Population 15 to 17!!15 to 17 year olds enrolled in school</t>
  </si>
  <si>
    <t>Population 18 to 19 years</t>
  </si>
  <si>
    <t>Population 18 to 19 years!!18 and 19 year olds enrolled in school</t>
  </si>
  <si>
    <t>% Population 18 to 19 years!!18 and 19 year olds enrolled in school</t>
  </si>
  <si>
    <t>Population 20 to 24 years</t>
  </si>
  <si>
    <t>Population 20 to 24 years!!20 to 24 year olds enrolled in school</t>
  </si>
  <si>
    <t>% Population 20 to 24 years!!20 to 24 year olds enrolled in school</t>
  </si>
  <si>
    <t>Population 25 to 34 years</t>
  </si>
  <si>
    <t>Population 25 to 34 years!!25 to 34 year olds enrolled in school</t>
  </si>
  <si>
    <t>% Population 25 to 34 years!!25 to 34 year olds enrolled in school</t>
  </si>
  <si>
    <t>Population 35 years and over</t>
  </si>
  <si>
    <t>Population 35 years and over!!35 years and over enrolled in school</t>
  </si>
  <si>
    <t>% Population 35 years and over!!35 years and over enrolled in school</t>
  </si>
  <si>
    <t>Population 18 to 24 years</t>
  </si>
  <si>
    <t>Population 18 to 24 years!!Enrolled in college or graduate school</t>
  </si>
  <si>
    <t>% Population 18 to 24 years!!Enrolled in college or graduate school</t>
  </si>
  <si>
    <t>Population for whom poverty status is determined</t>
  </si>
  <si>
    <t>Population for whom poverty status is determined!!Under 18 years</t>
  </si>
  <si>
    <t>Population for whom poverty status is determined!!Under 5 years</t>
  </si>
  <si>
    <t>Population for whom poverty status is determined!!5 to 17 years</t>
  </si>
  <si>
    <t>Population for whom poverty status is determined!!18 to 64 years</t>
  </si>
  <si>
    <t>Population for whom poverty status is determined!!AGE!!18 to 34 years</t>
  </si>
  <si>
    <t>Population for whom poverty status is determined!!AGE!!35 to 64 years</t>
  </si>
  <si>
    <t>Population for whom poverty status is determined!!60 years and over</t>
  </si>
  <si>
    <t>Population for whom poverty status is determined!!65 years and over</t>
  </si>
  <si>
    <t>Population for whom poverty status is determined!!Male</t>
  </si>
  <si>
    <t>Population for whom poverty status is determined!!Female</t>
  </si>
  <si>
    <t>INDIVIDUALS FOR WHOM POVERTY STATUS IS DETERMINED!!Mean income deficit for individuals</t>
  </si>
  <si>
    <t>Population for whom poverty status is determined!!RACE AND HISPANIC OR LATINO ORIGIN!!Asian alone</t>
  </si>
  <si>
    <t>Population for whom poverty status is determined!!RACE AND HISPANIC OR LATINO ORIGIN!!Hispanic or Latino origin (of any race)</t>
  </si>
  <si>
    <t>% Below poverty level!!18 to 34 years</t>
  </si>
  <si>
    <t>% Below poverty level!!18 to 64 years</t>
  </si>
  <si>
    <t>Below poverty level!!Under 5 years</t>
  </si>
  <si>
    <t>Below poverty level!!Under 18 years</t>
  </si>
  <si>
    <t>% Below poverty level!!Under 18 years</t>
  </si>
  <si>
    <t>% Below poverty level!!Under 5 years</t>
  </si>
  <si>
    <t>Below poverty level!!5 to 17 years</t>
  </si>
  <si>
    <t>Below poverty level!!18 to 64 years</t>
  </si>
  <si>
    <t>Below poverty level!!35 to 64 years</t>
  </si>
  <si>
    <t>Below poverty level!!60 years and over</t>
  </si>
  <si>
    <t>% Below poverty level!!35 to 64 years</t>
  </si>
  <si>
    <t>% Below poverty level!!60 years and over</t>
  </si>
  <si>
    <t>Below poverty level!!65 years and over</t>
  </si>
  <si>
    <t>Below poverty level!!Asian alone</t>
  </si>
  <si>
    <t>% Below poverty level!!Under 18 years!!5 to 17 years</t>
  </si>
  <si>
    <t>EDUCATIONAL ATTAINMENT!!Population 25 years and over</t>
  </si>
  <si>
    <t>EMPLOYMENT STATUS!!Civilian labor force 16 years and over</t>
  </si>
  <si>
    <t>EMPLOYMENT STATUS!!Civilian labor force 16 years and over!!Employed</t>
  </si>
  <si>
    <t>EMPLOYMENT STATUS!!Civilian labor force 16 years and over!!Unemployed</t>
  </si>
  <si>
    <t>!WORK EXPERIENCE!!Population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</si>
  <si>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</si>
  <si>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</si>
  <si>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</si>
  <si>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</si>
  <si>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</si>
  <si>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</si>
  <si>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</si>
  <si>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</si>
  <si>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Below poverty level!!American Indian and Alaska Native alone</t>
  </si>
  <si>
    <t>% below poverty level!!American Indian and Alaska Native alone</t>
  </si>
  <si>
    <t>% Below poverty level!!Black or African American alone</t>
  </si>
  <si>
    <t>% below poverty level!!Asian alone</t>
  </si>
  <si>
    <t>Native Hawaiian and Other Pacific Islander alone</t>
  </si>
  <si>
    <t>% Below poverty level!!White alone, not Hispanic or Latino</t>
  </si>
  <si>
    <t>% below poverty level!!Native Hawaiian and Other Pacific Islander alone</t>
  </si>
  <si>
    <t>% Below poverty level!!Some other race alone</t>
  </si>
  <si>
    <t>% Below poverty level!!Two or more races</t>
  </si>
  <si>
    <t>Total POP</t>
  </si>
  <si>
    <t>Below poverty level!!Two or more races</t>
  </si>
  <si>
    <t>Below poverty level!!!Hispanic or Latino origin (of any race)</t>
  </si>
  <si>
    <t>% Pelow poverty level!!Hispanic or Latino origin (of any race)</t>
  </si>
  <si>
    <t>Below poverty level!!White alone, not Hispanic or Latino</t>
  </si>
  <si>
    <t>Population for whom poverty status is determined!!White alone, not Hispanic or Latino</t>
  </si>
  <si>
    <t>Below poverty level!!EDUCATIONAL ATTAINMENT!!Population 25 years and over</t>
  </si>
  <si>
    <t>EDUCATIONAL ATTAINMENT!!Less than high school graduate</t>
  </si>
  <si>
    <t>EDUCATIONAL ATTAINMENT!!Some college, associate's degree</t>
  </si>
  <si>
    <t>% Below poverty level!!EDUCATIONAL ATTAINMENT!!Population 25 years and over</t>
  </si>
  <si>
    <t>Below poverty level!!Civilian labor force 16 years and over</t>
  </si>
  <si>
    <t>% Below poverty level!!Some college, associate's degree</t>
  </si>
  <si>
    <t>% Below poverty level!!Civilian labor force 16 years and over</t>
  </si>
  <si>
    <t>Below poverty level!!Employed!!Male</t>
  </si>
  <si>
    <t>Below poverty level!!WORK EXPERIENCE!!Population 16 years and over</t>
  </si>
  <si>
    <t>WORK EXPERIENCE!!Worked full-time, year-round in the past 12 months</t>
  </si>
  <si>
    <t>% Below poverty level!!WORK EXPERIENCE!!Population 16 years and over</t>
  </si>
  <si>
    <t>Below poverty level!!18 to 34 years</t>
  </si>
  <si>
    <t>% Below poverty level!!Total Population</t>
  </si>
  <si>
    <t>Below poverty level!!Total Population</t>
  </si>
  <si>
    <t>% Below poverty level!!65 years and over</t>
  </si>
  <si>
    <t>Below poverty level!!Male</t>
  </si>
  <si>
    <t>% Below poverty level!!Male</t>
  </si>
  <si>
    <t>Below poverty level!!Female</t>
  </si>
  <si>
    <t>% Below poverty level!!Female</t>
  </si>
  <si>
    <t>Below poverty level!!Some other race alone</t>
  </si>
  <si>
    <t>below poverty level!!Native Hawaiian and Other Pacific Islander alone</t>
  </si>
  <si>
    <t>EDUCATIONAL ATTAINMENT!!High school graduate</t>
  </si>
  <si>
    <t>EDUCATIONAL ATTAINMENT!!Bachelor's degree or higher</t>
  </si>
  <si>
    <t>Below poverty level!!Less than high school graduate</t>
  </si>
  <si>
    <t>% Below poverty level!!Less than high school graduate</t>
  </si>
  <si>
    <t>Below poverty level!!High school graduate</t>
  </si>
  <si>
    <t>% Below poverty level!!High school graduate</t>
  </si>
  <si>
    <t>Below poverty level!!Some college, associate's degree</t>
  </si>
  <si>
    <t>Below poverty level!!Bachelor's degree or higher</t>
  </si>
  <si>
    <t>% Below poverty level!!Bachelor's degree or higher</t>
  </si>
  <si>
    <t>EMPLOYMENT STATUS!!Below poverty level!!Employed</t>
  </si>
  <si>
    <t>EMPLOYMENT STATUS!!% Below poverty level!!Employed</t>
  </si>
  <si>
    <t>EMPLOYMENT STATUS!!Employed!!Male</t>
  </si>
  <si>
    <t>% Below poverty level!!Employed!!Male</t>
  </si>
  <si>
    <t>EMPLOYMENT STATUS!!Employed!!Female</t>
  </si>
  <si>
    <t>Below poverty level!!Employed!!Female</t>
  </si>
  <si>
    <t>% Below poverty level!!Employed!!Female</t>
  </si>
  <si>
    <t>Below poverty level!!Unemployed</t>
  </si>
  <si>
    <t>% Below poverty level!!Unemployed</t>
  </si>
  <si>
    <t>EMPLOYMENT STATUS!!Unemployed!!Male</t>
  </si>
  <si>
    <t>Below poverty level!!Unemployed!!Male</t>
  </si>
  <si>
    <t>% Below poverty level!!Unemployed!!Male</t>
  </si>
  <si>
    <t>EMPLOYMENT STATUS!!Unemployed!!Female</t>
  </si>
  <si>
    <t>Below poverty level!!Unemployed!!Female</t>
  </si>
  <si>
    <t>% Below poverty level!!Unemployed!!Female</t>
  </si>
  <si>
    <t>Below poverty level!!Worked full-time, year-round in the past 12 months</t>
  </si>
  <si>
    <t>% Below poverty level!!Worked full-time, year-round in the past 12 months</t>
  </si>
  <si>
    <t>WORK EXPERIENCE!!Worked part-time or part-year in the past 12 months</t>
  </si>
  <si>
    <t>WORK EXPERIENCE!!Did not work</t>
  </si>
  <si>
    <t>Below poverty level!!Did not work</t>
  </si>
  <si>
    <t>% Below poverty level!!Did not work</t>
  </si>
  <si>
    <t>% Population 3 years and over enrolled in school!!High school: grade 9 to grade 12</t>
  </si>
  <si>
    <t>All families!!Families</t>
  </si>
  <si>
    <t>All families!!With children of householder under 18 years</t>
  </si>
  <si>
    <t>All families!!With children of householder under 5 years</t>
  </si>
  <si>
    <t>All families!!With children of householder  under 5 years and 5 to 17 years</t>
  </si>
  <si>
    <t>All families!!Householder worked</t>
  </si>
  <si>
    <t>% below poverty level!!All families!!Householder worked</t>
  </si>
  <si>
    <t>All families!!Householder worked full-time, year-round in the past 12 months</t>
  </si>
  <si>
    <t>% below poverty level!!All families!!Householder worked full-time, year-round in the past 12 months</t>
  </si>
  <si>
    <t>All families!!Householder 65 years and over</t>
  </si>
  <si>
    <t>% below poverty level!!All families!!Householder 65 years and over</t>
  </si>
  <si>
    <t>All families!!Family received --!!Supplemental Security Income (SSI) and/or cash public assistance income in the past 12 months</t>
  </si>
  <si>
    <t>All families!!Families!!Family received --!!Social security income in the past 12 months</t>
  </si>
  <si>
    <t>Below poverty level!!All families</t>
  </si>
  <si>
    <t>Below poverty level!!All families!!Householder worked</t>
  </si>
  <si>
    <t>Below poverty level!!All families!!Householder worked full-time, year-round in the past 12 months</t>
  </si>
  <si>
    <t>Below poverty level!!All families!!Householder 65 years and over</t>
  </si>
  <si>
    <t>Below poverty level!!Family received --!!Supplemental Security Income (SSI) and/or cash public assistance income in the past 12 months</t>
  </si>
  <si>
    <t>% below poverty level!!Family received --!!Supplemental Security Income (SSI) and/or cash public assistance income in the past 12 months</t>
  </si>
  <si>
    <t>Below poverty level!!Family received --!!Social security income in the past 12 months</t>
  </si>
  <si>
    <t>% below poverty level!!Family received --!!Social security income in the past 12 months</t>
  </si>
  <si>
    <t>EDUCATIONAL ATTAINMENT OF HOUSEHOLDER!!Less than high school graduate</t>
  </si>
  <si>
    <t>Below poverty level!!EDUCATIONAL ATTAINMENT OF HOUSEHOLDER!!Less than high school graduate</t>
  </si>
  <si>
    <t>% below poverty level!!EDUCATIONAL ATTAINMENT OF HOUSEHOLDER!!Less than high school graduate</t>
  </si>
  <si>
    <t>EDUCATIONAL ATTAINMENT OF HOUSEHOLDER!!High school graduate (includes equivalency)</t>
  </si>
  <si>
    <t>Below poverty level!!EDUCATIONAL ATTAINMENT OF HOUSEHOLDER!!High school graduate (includes equivalency)</t>
  </si>
  <si>
    <t>% below poverty level!!EDUCATIONAL ATTAINMENT OF HOUSEHOLDER!!High school graduate (includes equivalency)</t>
  </si>
  <si>
    <t>EDUCATIONAL ATTAINMENT OF HOUSEHOLDER!!Some college, associate's degree</t>
  </si>
  <si>
    <t>Below poverty level!!EDUCATIONAL ATTAINMENT OF HOUSEHOLDER!!Some college, associate's degree</t>
  </si>
  <si>
    <t>% below poverty level!!EDUCATIONAL ATTAINMENT OF HOUSEHOLDER!!Some college, associate's degree</t>
  </si>
  <si>
    <t>EDUCATIONAL ATTAINMENT OF HOUSEHOLDER!!Bachelor's degree or higher</t>
  </si>
  <si>
    <t>Below poverty level!!EDUCATIONAL ATTAINMENT OF HOUSEHOLDER!!Bachelor's degree or higher</t>
  </si>
  <si>
    <t>% below poverty level!!EDUCATIONAL ATTAINMENT OF HOUSEHOLDER!!Bachelor's degree or higher</t>
  </si>
  <si>
    <t>Below poverty level!!NUMBER OF RELATED CHILDREN OF THE HOUSEHOLDER UNDER 18 YEARS!!No child</t>
  </si>
  <si>
    <t>NUMBER OF RELATED CHILDREN OF THE HOUSEHOLDER UNDER 18 YEARS!!No child</t>
  </si>
  <si>
    <t>% below poverty level!!NUMBER OF RELATED CHILDREN OF THE HOUSEHOLDER UNDER 18 YEARS!!No child</t>
  </si>
  <si>
    <t>NUMBER OF RELATED CHILDREN OF THE HOUSEHOLDER UNDER 18 YEARS!!1 or 2 children</t>
  </si>
  <si>
    <t>Below poverty level!!NUMBER OF RELATED CHILDREN OF THE HOUSEHOLDER UNDER 18 YEARS!!1 or 2 children</t>
  </si>
  <si>
    <t>% below poverty level!!NUMBER OF RELATED CHILDREN OF THE HOUSEHOLDER UNDER 18 YEARS!!1 or 2 children</t>
  </si>
  <si>
    <t>NUMBER OF RELATED CHILDREN OF THE HOUSEHOLDER UNDER 18 YEARS!!3 or 4 children</t>
  </si>
  <si>
    <t>Below poverty level!!NUMBER OF RELATED CHILDREN OF THE HOUSEHOLDER UNDER 18 YEARS!!3 or 4 children</t>
  </si>
  <si>
    <t>NUMBER OF RELATED CHILDREN OF THE HOUSEHOLDER UNDER 18 YEARS!!5 or more children</t>
  </si>
  <si>
    <t>Below poverty level!!NUMBER OF RELATED CHILDREN OF THE HOUSEHOLDER UNDER 18 YEARS!!5 or more children</t>
  </si>
  <si>
    <t>% below poverty level!!NUMBER OF RELATED CHILDREN OF THE HOUSEHOLDER UNDER 18 YEARS!!5 or more children</t>
  </si>
  <si>
    <t>NUMBER OF OWN CHILDREN OF THE HOUSEHOLDER UNDER 18 YEARS!!No own child of the householder</t>
  </si>
  <si>
    <t>Families with a householder who is--!!White alone</t>
  </si>
  <si>
    <t>Below poverty level!!Families with a householder who is--!!White alone</t>
  </si>
  <si>
    <t>% below poverty level!!Families with a householder who is--!!White alone</t>
  </si>
  <si>
    <t>Families with a householder who is--!!Black or African American alone</t>
  </si>
  <si>
    <t>Below poverty level!!Families with a householder who is--!!Black or African American alone</t>
  </si>
  <si>
    <t>% below poverty level!!Families with a householder who is--!!Black or African American alone</t>
  </si>
  <si>
    <t>Families with a householder who is--!!American Indian and Alaska Native alone</t>
  </si>
  <si>
    <t>% below poverty level!!Families with a householder who is--!!American Indian and Alaska Native alone</t>
  </si>
  <si>
    <t>Below poverty level!!Families with a householder who is--!!American Indian and Alaska Native alone</t>
  </si>
  <si>
    <t>Families with a householder who is--!!Asian alone</t>
  </si>
  <si>
    <t>Below poverty level!!Families with a householder who is--!!Asian alone</t>
  </si>
  <si>
    <t>% below poverty level!!Families with a householder who is--!!Asian alone</t>
  </si>
  <si>
    <t>Families with a householder who is--!!Native Hawaiian and Other Pacific Islander alone</t>
  </si>
  <si>
    <t>Below poverty level!!Families with a householder who is--!!Native Hawaiian and Other Pacific Islander alone</t>
  </si>
  <si>
    <t>% below poverty level!!Families with a householder who is--!!Native Hawaiian and Other Pacific Islander alone</t>
  </si>
  <si>
    <t>Families with a householder who is--!!Some other race alone</t>
  </si>
  <si>
    <t>Below poverty level!!Families with a householder who is--!!Some other race alone</t>
  </si>
  <si>
    <t>% below poverty level!!Families with a householder who is--!!Some other race alone</t>
  </si>
  <si>
    <t>Families with a householder who is--!!Two or more races</t>
  </si>
  <si>
    <t>Below poverty level!!Families with a householder who is--!!Two or more races</t>
  </si>
  <si>
    <t>% below poverty level!!Families with a householder who is--!!Two or more races</t>
  </si>
  <si>
    <t>% below poverty level!!Families with a householder who is--!!Hispanic or Latino origin</t>
  </si>
  <si>
    <t>Below poverty level!!Families with a householder who is--!!Hispanic or Latino origin</t>
  </si>
  <si>
    <t>Families with a householder who is--!!Hispanic or Latino origin</t>
  </si>
  <si>
    <t>Families with a householder who is--!!White alone, not Hispanic or Latino</t>
  </si>
  <si>
    <t>Below poverty level!!Families with a householder who is--!!White alone, not Hispanic or Latino</t>
  </si>
  <si>
    <t>% below poverty level!!Families with a householder who is--!!White alone, not Hispanic or Latino</t>
  </si>
  <si>
    <t>% below poverty level!!NUMBER OF RELATED CHILDREN OF THE HOUSEHOLDER UNDER 18 YEARS!!3 or 4 children</t>
  </si>
  <si>
    <t>Below poverty level!!NUMBER OF OWN CHILDREN OF THE HOUSEHOLDER UNDER 18 YEARS!!No own child of the householder</t>
  </si>
  <si>
    <t>% below poverty level!!NUMBER OF OWN CHILDREN OF THE HOUSEHOLDER UNDER 18 YEARS!!No own child of the householder</t>
  </si>
  <si>
    <t>NUMBER OF OWN CHILDREN OF THE HOUSEHOLDER UNDER 18 YEARS!!1 or 2 own children of the householder</t>
  </si>
  <si>
    <t>Below poverty level!!NUMBER OF OWN CHILDREN OF THE HOUSEHOLDER UNDER 18 YEARS!!1 or 2 own children of the householder</t>
  </si>
  <si>
    <t>% below poverty level!!NUMBER OF OWN CHILDREN OF THE HOUSEHOLDER UNDER 18 YEARS!!1 or 2 own children of the householder</t>
  </si>
  <si>
    <t>NUMBER OF OWN CHILDREN OF THE HOUSEHOLDER UNDER 18 YEARS!!3 or 4 own children of the householder</t>
  </si>
  <si>
    <t>Below poverty level!!NUMBER OF OWN CHILDREN OF THE HOUSEHOLDER UNDER 18 YEARS!!3 or 4 own children of the householder</t>
  </si>
  <si>
    <t>% below poverty level!!NUMBER OF OWN CHILDREN OF THE HOUSEHOLDER UNDER 18 YEARS!!3 or 4 own children of the householder</t>
  </si>
  <si>
    <t>NUMBER OF OWN CHILDREN OF THE HOUSEHOLDER UNDER 18 YEARS!!5 or more own children of the householder</t>
  </si>
  <si>
    <t>Below poverty level!!NUMBER OF OWN CHILDREN OF THE HOUSEHOLDER UNDER 18 YEARS!!5 or more own children of the householder</t>
  </si>
  <si>
    <t>% below poverty level!!NUMBER OF OWN CHILDREN OF THE HOUSEHOLDER UNDER 18 YEARS!!5 or more own children of the householder</t>
  </si>
  <si>
    <t>NUMBER OF PEOPLE IN FAMILY!!2 people</t>
  </si>
  <si>
    <t>Below poverty level!!NUMBER OF PEOPLE IN FAMILY!!2 people</t>
  </si>
  <si>
    <t>% below poverty level!!NUMBER OF PEOPLE IN FAMILY!!2 people</t>
  </si>
  <si>
    <t>NUMBER OF PEOPLE IN FAMILY!!3 or 4 people</t>
  </si>
  <si>
    <t>NUMBER OF PEOPLE IN FAMILY!!5 or 6 people</t>
  </si>
  <si>
    <t>Below poverty level!!NUMBER OF PEOPLE IN FAMILY!!5 or 6 people</t>
  </si>
  <si>
    <t>% below poverty level!!NUMBER OF PEOPLE IN FAMILY!!5 or 6 people</t>
  </si>
  <si>
    <t>NUMBER OF PEOPLE IN FAMILY!!7 or more people</t>
  </si>
  <si>
    <t>Below poverty level!!NUMBER OF PEOPLE IN FAMILY!!7 or more people</t>
  </si>
  <si>
    <t>% below poverty level!!NUMBER OF PEOPLE IN FAMILY!!7 or more people</t>
  </si>
  <si>
    <t>NUMBER OF WORKERS IN FAMILY!!No workers</t>
  </si>
  <si>
    <t>Below poverty level!!NUMBER OF WORKERS IN FAMILY!!No workers</t>
  </si>
  <si>
    <t>% below poverty level!!NUMBER OF WORKERS IN FAMILY!!No workers</t>
  </si>
  <si>
    <t>NUMBER OF WORKERS IN FAMILY!!1 worker</t>
  </si>
  <si>
    <t>Below poverty level!!NUMBER OF WORKERS IN FAMILY!!1 worker</t>
  </si>
  <si>
    <t>% below poverty level!!NUMBER OF WORKERS IN FAMILY!!1 worker</t>
  </si>
  <si>
    <t>NUMBER OF WORKERS IN FAMILY!!2 workers</t>
  </si>
  <si>
    <t>Below poverty level!!NUMBER OF WORKERS IN FAMILY!!2 workers</t>
  </si>
  <si>
    <t>% below poverty level!!NUMBER OF WORKERS IN FAMILY!!2 workers</t>
  </si>
  <si>
    <t>NUMBER OF WORKERS IN FAMILY!!3 or more workers</t>
  </si>
  <si>
    <t>% below poverty level!!NUMBER OF WORKERS IN FAMILY!!3 or more workers</t>
  </si>
  <si>
    <t>Below poverty level!!NUMBER OF WORKERS IN FAMILY!!3 or more workers</t>
  </si>
  <si>
    <t>TENURE!!Owner occupied</t>
  </si>
  <si>
    <t>Below poverty level!!TENURE!!Owner occupied</t>
  </si>
  <si>
    <t>% below poverty level!!TENURE!!Owner occupied</t>
  </si>
  <si>
    <t>TENURE!!Renter Occupied</t>
  </si>
  <si>
    <t>Below poverty level!!TENURE!!Renter Occupied</t>
  </si>
  <si>
    <t>% below poverty level!!TENURE!!Renter Occupied</t>
  </si>
  <si>
    <t>ALL FAMILIES WITH INCOME BELOW THE FOLLOWING POVERTY RATIOS!!50 percent of poverty level</t>
  </si>
  <si>
    <t>ALL FAMILIES WITH INCOME BELOW THE FOLLOWING POVERTY RATIOS!!125 percent of poverty level</t>
  </si>
  <si>
    <t>ALL FAMILIES WITH INCOME BELOW THE FOLLOWING POVERTY RATIOS!!150 percent of poverty level</t>
  </si>
  <si>
    <t>ALL FAMILIES WITH INCOME BELOW THE FOLLOWING POVERTY RATIOS!!185 percent of poverty level</t>
  </si>
  <si>
    <t>ALL FAMILIES WITH INCOME BELOW THE FOLLOWING POVERTY RATIOS!!200 percent of poverty level</t>
  </si>
  <si>
    <t>ALL FAMILIES WITH INCOME BELOW THE FOLLOWING POVERTY RATIOS!!300 percent of poverty level</t>
  </si>
  <si>
    <t>ALL FAMILIES WITH INCOME BELOW THE FOLLOWING POVERTY RATIOS!!400 percent of poverty level</t>
  </si>
  <si>
    <t>ALL FAMILIES WITH INCOME BELOW THE FOLLOWING POVERTY RATIOS!!500 percent of poverty level</t>
  </si>
  <si>
    <t>% Below poverty level!!All families</t>
  </si>
  <si>
    <t>Below poverty level!!With children of householder under 18 years</t>
  </si>
  <si>
    <t>% below poverty level!!With children of householder under 18 years</t>
  </si>
  <si>
    <t>Below poverty level!!With children of householder under 5 years</t>
  </si>
  <si>
    <t>% below poverty level!!With children of householder under 5 years</t>
  </si>
  <si>
    <t>All families!!With children of householder 5 to 17  years</t>
  </si>
  <si>
    <t>Below poverty level!!With children of householder  5 to 17  years</t>
  </si>
  <si>
    <t>% below poverty level!!With children of householder  5 to 17  years</t>
  </si>
  <si>
    <t>Below poverty level!!With children of householder under 5 years and 5 to 17 years</t>
  </si>
  <si>
    <t>% below poverty level!!With children of householder under 5 years and 5 to 17 years</t>
  </si>
  <si>
    <t>Below poverty level!!NUMBER OF PEOPLE IN FAMILY!!3 or 4 people</t>
  </si>
  <si>
    <t>% below poverty level!!NUMBER OF PEOPLE IN FAMILY!!3 or 4 people</t>
  </si>
  <si>
    <t>INCOME DEFICIT!!Mean income deficit for families (dollars)</t>
  </si>
  <si>
    <t>Population 16 years and over with earnings</t>
  </si>
  <si>
    <t>Population 16 years and over with earnings!!Median earnings (dollars)</t>
  </si>
  <si>
    <t>Population 16 years and over with earnings!!FULL-TIME, YEAR-ROUND WORKERS WITH EARNINGS</t>
  </si>
  <si>
    <t>FULL-TIME, YEAR-ROUND WORKERS WITH EARNINGS!!$1 to $9,999 or loss</t>
  </si>
  <si>
    <t>% FULL-TIME, YEAR-ROUND WORKERS WITH EARNINGS!!$1 to $9,999 or loss</t>
  </si>
  <si>
    <t>FULL-TIME, YEAR-ROUND WORKERS WITH EARNINGS!!$10,000 to $14,999</t>
  </si>
  <si>
    <t>% FULL-TIME, YEAR-ROUND WORKERS WITH EARNINGS!!$10,000 to $14,999</t>
  </si>
  <si>
    <t>FULL-TIME, YEAR-ROUND WORKERS WITH EARNINGS!!$15,000 to $24,999</t>
  </si>
  <si>
    <t>% FULL-TIME, YEAR-ROUND WORKERS WITH EARNINGS!!$15,000 to $24,999</t>
  </si>
  <si>
    <t>FULL-TIME, YEAR-ROUND WORKERS WITH EARNINGS!!$25,000 to $34,999</t>
  </si>
  <si>
    <t>% FULL-TIME, YEAR-ROUND WORKERS WITH EARNINGS!!$25,000 to $34,999</t>
  </si>
  <si>
    <t>FULL-TIME, YEAR-ROUND WORKERS WITH EARNINGS!!$35,000 to $49,999</t>
  </si>
  <si>
    <t>% FULL-TIME, YEAR-ROUND WORKERS WITH EARNINGS!!$35,000 to $49,999</t>
  </si>
  <si>
    <t>FULL-TIME, YEAR-ROUND WORKERS WITH EARNINGS!!$50,000 to $64,999</t>
  </si>
  <si>
    <t>% FULL-TIME, YEAR-ROUND WORKERS WITH EARNINGS!!$50,000 to $64,999</t>
  </si>
  <si>
    <t>FULL-TIME, YEAR-ROUND WORKERS WITH EARNINGS!!$65,000 to $74,999</t>
  </si>
  <si>
    <t>% FULL-TIME, YEAR-ROUND WORKERS WITH EARNINGS!!$65,000 to $74,999</t>
  </si>
  <si>
    <t>FULL-TIME, YEAR-ROUND WORKERS WITH EARNINGS!!$75,000 to $99,999</t>
  </si>
  <si>
    <t>% FULL-TIME, YEAR-ROUND WORKERS WITH EARNINGS!!$75,000 to $99,999</t>
  </si>
  <si>
    <t>FULL-TIME, YEAR-ROUND WORKERS WITH EARNINGS!!$100,000 or more</t>
  </si>
  <si>
    <t>% FULL-TIME, YEAR-ROUND WORKERS WITH EARNINGS!!$100,000 or more</t>
  </si>
  <si>
    <t>FULL-TIME, YEAR-ROUND WORKERS WITH EARNINGS!!Median earnings (dollars) for full-time, year-round workers with earnings</t>
  </si>
  <si>
    <t>FULL-TIME, YEAR-ROUND WORKERS WITH EARNINGS!!Mean earnings (dollars) for full-time, year-round workers with earnings</t>
  </si>
  <si>
    <t>MEDIAN EARNINGS BY EDUCATIONAL ATTAINMENT!!Population 25 years and over with earnings</t>
  </si>
  <si>
    <t>MEDIAN EARNINGS BY EDUCATIONAL ATTAINMENT!!Less than high school graduate</t>
  </si>
  <si>
    <t>MEDIAN EARNINGS BY EDUCATIONAL ATTAINMENT!!High school graduate (includes equivalency)</t>
  </si>
  <si>
    <t>MEDIAN EARNINGS BY EDUCATIONAL ATTAINMENT!!Some college or associate's degree</t>
  </si>
  <si>
    <t>MEDIAN EARNINGS BY EDUCATIONAL ATTAINMENT!!Bachelor's degree</t>
  </si>
  <si>
    <t>MEDIAN EARNINGS BY EDUCATIONAL ATTAINMENT!!Graduate or professional degree</t>
  </si>
  <si>
    <t>Male!!Population 16 years and over with earnings</t>
  </si>
  <si>
    <t>Male!!FULL-TIME, YEAR-ROUND WORKERS WITH EARNINGS</t>
  </si>
  <si>
    <t>Male!!Median earnings (dollars)</t>
  </si>
  <si>
    <t>Male!!FULL-TIME, YEAR-ROUND WORKERS WITH EARNINGS!!$1 to $9,999 or loss</t>
  </si>
  <si>
    <t>% Male!!FULL-TIME, YEAR-ROUND WORKERS WITH EARNINGS!!$1 to $9,999 or loss</t>
  </si>
  <si>
    <t>Male!!FULL-TIME, YEAR-ROUND WORKERS WITH EARNINGS!!$10,000 to $14,999</t>
  </si>
  <si>
    <t>% Male!!FULL-TIME, YEAR-ROUND WORKERS WITH EARNINGS!!$10,000 to $14,999</t>
  </si>
  <si>
    <t>Male!!FULL-TIME, YEAR-ROUND WORKERS WITH EARNINGS!!$15,000 to $24,999</t>
  </si>
  <si>
    <t>% Male!!FULL-TIME, YEAR-ROUND WORKERS WITH EARNINGS!!$15,000 to $24,999</t>
  </si>
  <si>
    <t>Male!!FULL-TIME, YEAR-ROUND WORKERS WITH EARNINGS!!$25,000 to $34,999</t>
  </si>
  <si>
    <t>% Male!!FULL-TIME, YEAR-ROUND WORKERS WITH EARNINGS!!$25,000 to $34,999</t>
  </si>
  <si>
    <t>Male!!FULL-TIME, YEAR-ROUND WORKERS WITH EARNINGS!!$35,000 to $49,999</t>
  </si>
  <si>
    <t>% Male!!FULL-TIME, YEAR-ROUND WORKERS WITH EARNINGS!!$35,000 to $49,999</t>
  </si>
  <si>
    <t>Male!!FULL-TIME, YEAR-ROUND WORKERS WITH EARNINGS!!$50,000 to $64,999</t>
  </si>
  <si>
    <t>% Male!!FULL-TIME, YEAR-ROUND WORKERS WITH EARNINGS!!$50,000 to $64,999</t>
  </si>
  <si>
    <t>Male!!FULL-TIME, YEAR-ROUND WORKERS WITH EARNINGS!!$65,000 to $74,999</t>
  </si>
  <si>
    <t>% Male!!FULL-TIME, YEAR-ROUND WORKERS WITH EARNINGS!!$65,000 to $74,999</t>
  </si>
  <si>
    <t>Male!!FULL-TIME, YEAR-ROUND WORKERS WITH EARNINGS!!$75,000 to $99,999</t>
  </si>
  <si>
    <t>% Male!!FULL-TIME, YEAR-ROUND WORKERS WITH EARNINGS!!$75,000 to $99,999</t>
  </si>
  <si>
    <t>Male!!FULL-TIME, YEAR-ROUND WORKERS WITH EARNINGS!!$100,000 or more</t>
  </si>
  <si>
    <t>% Male!!FULL-TIME, YEAR-ROUND WORKERS WITH EARNINGS!!$100,000 or more</t>
  </si>
  <si>
    <t>Male!!FULL-TIME, YEAR-ROUND WORKERS WITH EARNINGS!!Median earnings (dollars) for full-time, year-round workers with earnings</t>
  </si>
  <si>
    <t>Male!!FULL-TIME, YEAR-ROUND WORKERS WITH EARNINGS!!Mean earnings (dollars) for full-time, year-round workers with earnings</t>
  </si>
  <si>
    <t>Male!!MEDIAN EARNINGS BY EDUCATIONAL ATTAINMENT!!Population 25 years and over with earnings</t>
  </si>
  <si>
    <t>Male!!MEDIAN EARNINGS BY EDUCATIONAL ATTAINMENT!!Less than high school graduate</t>
  </si>
  <si>
    <t>Male!!MEDIAN EARNINGS BY EDUCATIONAL ATTAINMENT!!High school graduate (includes equivalency)</t>
  </si>
  <si>
    <t>Male!!MEDIAN EARNINGS BY EDUCATIONAL ATTAINMENT!!Some college or associate's degree</t>
  </si>
  <si>
    <t>Male!!MEDIAN EARNINGS BY EDUCATIONAL ATTAINMENT!!Bachelor's degree</t>
  </si>
  <si>
    <t>Male!!MEDIAN EARNINGS BY EDUCATIONAL ATTAINMENT!!Graduate or professional degree</t>
  </si>
  <si>
    <t>Female!!Population 16 years and over with earnings</t>
  </si>
  <si>
    <t>Female!!Population 16 years and over with earnings!!Median earnings (dollars)</t>
  </si>
  <si>
    <t>Female!!FULL-TIME, YEAR-ROUND WORKERS WITH EARNINGS</t>
  </si>
  <si>
    <t>Female!!FULL-TIME, YEAR-ROUND WORKERS WITH EARNINGS!!$1 to $9,999 or loss</t>
  </si>
  <si>
    <t>% Female!!FULL-TIME, YEAR-ROUND WORKERS WITH EARNINGS!!$1 to $9,999 or loss</t>
  </si>
  <si>
    <t>Female!!FULL-TIME, YEAR-ROUND WORKERS WITH EARNINGS!!$10,000 to $14,999</t>
  </si>
  <si>
    <t>% Female!!FULL-TIME, YEAR-ROUND WORKERS WITH EARNINGS!!$10,000 to $14,999</t>
  </si>
  <si>
    <t>Female!!FULL-TIME, YEAR-ROUND WORKERS WITH EARNINGS!!$15,000 to $24,999</t>
  </si>
  <si>
    <t>% Female!!FULL-TIME, YEAR-ROUND WORKERS WITH EARNINGS!!$15,000 to $24,999</t>
  </si>
  <si>
    <t>Female!!FULL-TIME, YEAR-ROUND WORKERS WITH EARNINGS!!$25,000 to $34,999</t>
  </si>
  <si>
    <t>% Female!!FULL-TIME, YEAR-ROUND WORKERS WITH EARNINGS!!$25,000 to $34,999</t>
  </si>
  <si>
    <t>Female!!FULL-TIME, YEAR-ROUND WORKERS WITH EARNINGS!!$35,000 to $49,999</t>
  </si>
  <si>
    <t>% Female!!FULL-TIME, YEAR-ROUND WORKERS WITH EARNINGS!!$35,000 to $49,999</t>
  </si>
  <si>
    <t>Female!!FULL-TIME, YEAR-ROUND WORKERS WITH EARNINGS!!$50,000 to $64,999</t>
  </si>
  <si>
    <t>% Female!!FULL-TIME, YEAR-ROUND WORKERS WITH EARNINGS!!$50,000 to $64,999</t>
  </si>
  <si>
    <t>Female!!FULL-TIME, YEAR-ROUND WORKERS WITH EARNINGS!!$65,000 to $74,999</t>
  </si>
  <si>
    <t>% Female!!FULL-TIME, YEAR-ROUND WORKERS WITH EARNINGS!!$65,000 to $74,999</t>
  </si>
  <si>
    <t>Female!!FULL-TIME, YEAR-ROUND WORKERS WITH EARNINGS!!$75,000 to $99,999</t>
  </si>
  <si>
    <t>% Female!!FULL-TIME, YEAR-ROUND WORKERS WITH EARNINGS!!$75,000 to $99,999</t>
  </si>
  <si>
    <t>Female!!FULL-TIME, YEAR-ROUND WORKERS WITH EARNINGS!!$100,000 or more</t>
  </si>
  <si>
    <t>% Female!!FULL-TIME, YEAR-ROUND WORKERS WITH EARNINGS!!$100,000 or more</t>
  </si>
  <si>
    <t>Female!!FULL-TIME, YEAR-ROUND WORKERS WITH EARNINGS!!Median earnings (dollars) for full-time, year-round workers with earnings</t>
  </si>
  <si>
    <t>Female!!FULL-TIME, YEAR-ROUND WORKERS WITH EARNINGS!!Mean earnings (dollars) for full-time, year-round workers with earnings</t>
  </si>
  <si>
    <t>Female!!MEDIAN EARNINGS BY EDUCATIONAL ATTAINMENT!!Population 25 years and over with earnings</t>
  </si>
  <si>
    <t>Female!!MEDIAN EARNINGS BY EDUCATIONAL ATTAINMENT!!Less than high school graduate</t>
  </si>
  <si>
    <t>Female!!MEDIAN EARNINGS BY EDUCATIONAL ATTAINMENT!!High school graduate (includes equivalency)</t>
  </si>
  <si>
    <t>Female!!MEDIAN EARNINGS BY EDUCATIONAL ATTAINMENT!!Some college or associate's degree</t>
  </si>
  <si>
    <t>Female!!MEDIAN EARNINGS BY EDUCATIONAL ATTAINMENT!!Bachelor's degree</t>
  </si>
  <si>
    <t>Female!!MEDIAN EARNINGS BY EDUCATIONAL ATTAINMENT!!Graduate or professional degree</t>
  </si>
  <si>
    <t>FAMILIES WHOSE INCOME IS BELOW THE POVERTY LEVEL!!With children under 18 years</t>
  </si>
  <si>
    <t>% FAMILIES WHOSE INCOME IS BELOW THE POVERTY LEVEL!!With children under 18 years</t>
  </si>
  <si>
    <t>FAMILIES WHOSE INCOME IS BELOW THE POVERTY LEVEL!!With children under 5 years</t>
  </si>
  <si>
    <t>% FAMILIES WHOSE INCOME IS BELOW THE POVERTY LEVEL!!With children under 5 years</t>
  </si>
  <si>
    <t>Field_Name</t>
  </si>
  <si>
    <t>Field Description</t>
  </si>
  <si>
    <t>ACS_Year</t>
  </si>
  <si>
    <t>$$ INCOME AND BENEFITS!!Median earnings for male full-time, year-round workers</t>
  </si>
  <si>
    <t>Population in Family HHs</t>
  </si>
  <si>
    <t>% GROSS RENT!!$1,500 to $1,999</t>
  </si>
  <si>
    <t>% Native Hawaiian and Other Pacific Islander</t>
  </si>
  <si>
    <t>Field_Description</t>
  </si>
  <si>
    <t>Male householder, no partner</t>
  </si>
  <si>
    <t>% Male householder, no partner</t>
  </si>
  <si>
    <t>Female householder, no partner</t>
  </si>
  <si>
    <t>% Female householder, no partner</t>
  </si>
  <si>
    <t>HHs with 1 or more people &lt; 18 years</t>
  </si>
  <si>
    <t>% HHs with 1 or more people &lt; 18 years</t>
  </si>
  <si>
    <t>HHs with 1 or more people 65 years or more</t>
  </si>
  <si>
    <t>Population in HHs</t>
  </si>
  <si>
    <t>Population in HHs!!Householder</t>
  </si>
  <si>
    <t>% Population in HHs!!Householder</t>
  </si>
  <si>
    <t>Population in HHs!!Child</t>
  </si>
  <si>
    <t>% Population in HHs!!Child</t>
  </si>
  <si>
    <t>FERTILITY!!Women 15-50 years - birth in the past 12 months</t>
  </si>
  <si>
    <t>FERTILITY!!Births in the past 12 months!!Per 1,000 women 15 to 50 years old</t>
  </si>
  <si>
    <t>FERTILITY!!Births in the past 12 months!!Per 1,000 women 15 to 19 years old</t>
  </si>
  <si>
    <t>FERTILITY!!Births in the past 12 months!!Per 1,000 women 20 to 34 years old</t>
  </si>
  <si>
    <t>FERTILITY!!Birth in the past 12 months!!Per 1,000 women 35 to 50 years old</t>
  </si>
  <si>
    <t>GRANDPARENTS!!Living with own grandchildren under 18 years</t>
  </si>
  <si>
    <t>GRANDPARENTS!!Grandparents responsible for grandchildren</t>
  </si>
  <si>
    <t>% GRANDPARENTS!!Grandparents responsible for grandchildren</t>
  </si>
  <si>
    <t>ED ATTAINMENT!!Less than 9th grade</t>
  </si>
  <si>
    <t>% ED ATTAINMENT!!Less than 9th grade</t>
  </si>
  <si>
    <t>ED ATTAINMENT!!9th to 12th grade, no diploma</t>
  </si>
  <si>
    <t>% ED ATTAINMENT!!9th to 12th grade, no diploma</t>
  </si>
  <si>
    <t>ED ATTAINMENT!!High school graduate (includes equivalency)</t>
  </si>
  <si>
    <t>% ED ATTAINMENT!!High school graduate (includes equivalency)</t>
  </si>
  <si>
    <t>ED ATTAINMENT!!Some college, no degree</t>
  </si>
  <si>
    <t>% ED ATTAINMENT!!Some college, no degree</t>
  </si>
  <si>
    <t>ED ATTAINMENT!!Associate's degree</t>
  </si>
  <si>
    <t>% ED ATTAINMENT!!Associate's degree</t>
  </si>
  <si>
    <t>ED ATTAINMENT!!Bachelor's degree</t>
  </si>
  <si>
    <t>% ED ATTAINMENT!!Bachelor's degree</t>
  </si>
  <si>
    <t>ED ATTAINMENT!!Graduate or professional degree</t>
  </si>
  <si>
    <t>% ED ATTAINMENT!!Graduate or professional degree</t>
  </si>
  <si>
    <t>ED ATTAINMENT!!High school graduate or higher</t>
  </si>
  <si>
    <t>% ED ATTAINMENT!!High school graduate or higher</t>
  </si>
  <si>
    <t>ED ATTAINMENT!!Bachelor's degree or higher</t>
  </si>
  <si>
    <t>% ED ATTAINMENT!!Bachelor's degree or higher</t>
  </si>
  <si>
    <t>VETERAN STATUS!!Civilian veterans</t>
  </si>
  <si>
    <t>% VETERAN STATUS!!Civilian veterans</t>
  </si>
  <si>
    <t>DISABILITY STATUS!!Under 18 years</t>
  </si>
  <si>
    <t>DISABILITY STATUS!!Under 18 years!!With a disability</t>
  </si>
  <si>
    <t>% DISABILITY STATUS!!Under 18 years!!With a disability</t>
  </si>
  <si>
    <t>DISABILITY STATUS!!18 to 64 years</t>
  </si>
  <si>
    <t>DISABILITY STATUS!!18 to 64 years!!With a disability</t>
  </si>
  <si>
    <t>% DISABILITY STATUS!!18 to 64 years!!With a disability</t>
  </si>
  <si>
    <t>DISABILITY STATUS!!65 years and over</t>
  </si>
  <si>
    <t>DISABILITY STATUS!!65 years and over!!With a disability</t>
  </si>
  <si>
    <t>% DISABILITY STATUS!!65 years and over!!With a disability</t>
  </si>
  <si>
    <t>PLACE OF BIRTH!!Native</t>
  </si>
  <si>
    <t>% PLACE OF BIRTH!!Native</t>
  </si>
  <si>
    <t>PLACE OF BIRTH!!Foreign born</t>
  </si>
  <si>
    <t>% PLACE OF BIRTH!!Foreign born</t>
  </si>
  <si>
    <t>% ANCESTRY!!Norwegian</t>
  </si>
  <si>
    <t>ANCESTRY!!Subsaharan African</t>
  </si>
  <si>
    <t>ANCESTRY!!West Indian</t>
  </si>
  <si>
    <t>% ANCESTRY!!West Indian</t>
  </si>
  <si>
    <t>COMMUTING TO WORK!!Public transportation</t>
  </si>
  <si>
    <t>% COMMUTING TO WORK!!Public transportation</t>
  </si>
  <si>
    <t>INCOME AND BENEFITS!!Total households</t>
  </si>
  <si>
    <t>INCOME AND BENEFITS!!Families</t>
  </si>
  <si>
    <t>INCOME AND BENEFITS!!Families!!Less than $10,000</t>
  </si>
  <si>
    <t>$$ INCOME AND BENEFITS!!Families!!Median family income</t>
  </si>
  <si>
    <t>$$ INCOME AND BENEFITS!!Total households!!With retirement income!!Mean retirement income</t>
  </si>
  <si>
    <t>$$ INCOME AND BENEFITS!!Total households!!Mean cash public assistance income</t>
  </si>
  <si>
    <t>$$ INCOME AND BENEFITS!!Families!!Mean family income</t>
  </si>
  <si>
    <t>$$ INCOME AND BENEFITS!!Per capita income</t>
  </si>
  <si>
    <t>$$ INCOME AND BENEFITS!!Nonfamily households!!Median nonfamily income</t>
  </si>
  <si>
    <t>Families!!With children under 5 years</t>
  </si>
  <si>
    <t>Population for whom poverty status is determined!!Hispanic or Latino origin</t>
  </si>
  <si>
    <t>Below poverty level!!!Hispanic or Latino origin</t>
  </si>
  <si>
    <t>Population for whom poverty status is determined!!White alone</t>
  </si>
  <si>
    <t>Below poverty level!!White alone</t>
  </si>
  <si>
    <t>% Below poverty level!!White alone</t>
  </si>
  <si>
    <t>Population for whom poverty status is determined!!Black or African American alone</t>
  </si>
  <si>
    <t>Below Poverty Level!!Black or African American alone</t>
  </si>
  <si>
    <t>Population for whom poverty status is determined!!Indigenous and Alaska Native alone</t>
  </si>
  <si>
    <t>Population for whom poverty status is determined!!Asian alone</t>
  </si>
  <si>
    <t>Population for whom poverty status is determined!!Native Hawaiian and Other Pacific Islander alone</t>
  </si>
  <si>
    <t>Population for whom poverty status is determined!!Some other race alone</t>
  </si>
  <si>
    <t>% Below poverty level!!EMPLOYED</t>
  </si>
  <si>
    <t>Below Poverty Level!!EMPLOYED</t>
  </si>
  <si>
    <t>Below poverty level!Worked part-time or part-year in the past 12 months</t>
  </si>
  <si>
    <t>% Below poverty level!Worked part-time or part-year in the past 12 months</t>
  </si>
  <si>
    <t>Below poverty level!!Families with a householder who is--!!Other race</t>
  </si>
  <si>
    <t>Families with a householder who is--!!Other Race</t>
  </si>
  <si>
    <t>% below poverty level!!Families with a householder who is--!!Other Race</t>
  </si>
  <si>
    <t>***</t>
  </si>
  <si>
    <t>Lucy created fields</t>
  </si>
  <si>
    <t>Lucy created field</t>
  </si>
  <si>
    <t>FAMILIES BELOW THE POVERTY LEVEL!!With children under 5 years</t>
  </si>
  <si>
    <t>Indigenous / Alaska Native</t>
  </si>
  <si>
    <t>Black or African American</t>
  </si>
  <si>
    <t>White</t>
  </si>
  <si>
    <t>Asian</t>
  </si>
  <si>
    <t>Some other race</t>
  </si>
  <si>
    <t>% White</t>
  </si>
  <si>
    <t>% Black or Afro American</t>
  </si>
  <si>
    <t>% Indigenous and Alaska Native</t>
  </si>
  <si>
    <t>% Asian</t>
  </si>
  <si>
    <t>% UNITS IN STRUCTURE!!Boat, RV, van, etc.</t>
  </si>
  <si>
    <t>HOUSING OCCUPANCY!!Occupied housing units</t>
  </si>
  <si>
    <t>HOUSING OCCUPANCY!!Vacant housing units</t>
  </si>
  <si>
    <t>% HOUSING OCCUPANCY!!Occupied housing units</t>
  </si>
  <si>
    <t>Moved in 2019 or later</t>
  </si>
  <si>
    <t>Moved in 2015 to 2018</t>
  </si>
  <si>
    <t>Moved in 2010 to 2014</t>
  </si>
  <si>
    <t>Moved in 2000 to 2009</t>
  </si>
  <si>
    <t>Moved in 1990 to 1999</t>
  </si>
  <si>
    <t>Moved in 1989 and earlier</t>
  </si>
  <si>
    <t>% Moved in 2019 or later</t>
  </si>
  <si>
    <t>% Moved in 2015 to 2018</t>
  </si>
  <si>
    <t>% Moved in 2010 to 2014</t>
  </si>
  <si>
    <t>% Moved in 2000 to 2009</t>
  </si>
  <si>
    <t>% Moved in 1990 to 1999</t>
  </si>
  <si>
    <t>% Moved in 1989 and earlier</t>
  </si>
  <si>
    <t>Under 5 years</t>
  </si>
  <si>
    <t>5 to 9 years</t>
  </si>
  <si>
    <t>10 to 14 years</t>
  </si>
  <si>
    <t>15 to 19 years</t>
  </si>
  <si>
    <t>20 to 24 years</t>
  </si>
  <si>
    <t>25 to 34 years</t>
  </si>
  <si>
    <t>35 to 44 years</t>
  </si>
  <si>
    <t>% Female</t>
  </si>
  <si>
    <t>Female</t>
  </si>
  <si>
    <t>% Male</t>
  </si>
  <si>
    <t>Male</t>
  </si>
  <si>
    <t>Sex ratio (males per 100 females)</t>
  </si>
  <si>
    <t>45 to 54 years</t>
  </si>
  <si>
    <t>55 to 59 years</t>
  </si>
  <si>
    <t>60 to 64 years</t>
  </si>
  <si>
    <t>65 to 74 years</t>
  </si>
  <si>
    <t>75 to 84 years</t>
  </si>
  <si>
    <t>85 years and over</t>
  </si>
  <si>
    <t>% Under 5 years</t>
  </si>
  <si>
    <t>% 5 to 9 years</t>
  </si>
  <si>
    <t>% 10 to 14 years</t>
  </si>
  <si>
    <t>% 15 to 19 years</t>
  </si>
  <si>
    <t>% 20 to 24 years</t>
  </si>
  <si>
    <t>% 25 to 34 years</t>
  </si>
  <si>
    <t>% 35 to 44 years</t>
  </si>
  <si>
    <t>% 45 to 54 years</t>
  </si>
  <si>
    <t>% 55 to 59 years</t>
  </si>
  <si>
    <t>% 60 to 64 years</t>
  </si>
  <si>
    <t>% 65 to 74 years</t>
  </si>
  <si>
    <t>% 75 to 84 years</t>
  </si>
  <si>
    <t>% 85 years and over</t>
  </si>
  <si>
    <t>Under 18 years</t>
  </si>
  <si>
    <t>% Under 18 years</t>
  </si>
  <si>
    <t>18 years and over</t>
  </si>
  <si>
    <t>% 18 years and over</t>
  </si>
  <si>
    <t>18 years and over!!Male</t>
  </si>
  <si>
    <t>% 18 years and over!!Male</t>
  </si>
  <si>
    <t>18 years and over!!Female</t>
  </si>
  <si>
    <t>% 18 years and over!!Female</t>
  </si>
  <si>
    <t>18 years and over!!Sex ratio (males per 100 females)</t>
  </si>
  <si>
    <t>65 years and over</t>
  </si>
  <si>
    <t>% 65 years and over</t>
  </si>
  <si>
    <t>65 years and over!!Male</t>
  </si>
  <si>
    <t>% 65 years and over!!Male</t>
  </si>
  <si>
    <t>65 years and over!!Female</t>
  </si>
  <si>
    <t>% 65 years and over!!Female</t>
  </si>
  <si>
    <t>65 years and over!!Sex ratio (males per 100 females)</t>
  </si>
  <si>
    <t>Population enrolled in school!!Graduate, professional school</t>
  </si>
  <si>
    <t>Population enrolled in school!!College, undergraduate</t>
  </si>
  <si>
    <t>Population enrolled in school!!High school: grade 9 to grade 12</t>
  </si>
  <si>
    <t>Population enrolled in school!!Elementary: grade 5 to grade 8</t>
  </si>
  <si>
    <t>Population enrolled in school!!Elementary: grade 1 to grade 4</t>
  </si>
  <si>
    <t>Population enrolled in school!Kindergarten</t>
  </si>
  <si>
    <t>% Population enrolled in school!!Kindergarten to 12th grade</t>
  </si>
  <si>
    <t>Population enrolled in school</t>
  </si>
  <si>
    <t>EDUCATIONAL ATTAINMENT!!Population 25 years and over for whom poverty has been determined</t>
  </si>
  <si>
    <t>Civilian labor force 16 years and over for whom poverty has been determined</t>
  </si>
  <si>
    <t>Civilian labor force 16 years and over!!Employed</t>
  </si>
  <si>
    <t>Civilian labor force 16 years and over!!Unemployed</t>
  </si>
  <si>
    <t>Median earnings (dollars)</t>
  </si>
  <si>
    <t>FT, YEAR-ROUND W/EARNINGS</t>
  </si>
  <si>
    <t>FT, YEAR-ROUND W/EARNINGS!!$1 to $9,999 or less</t>
  </si>
  <si>
    <t>FT, YEAR-ROUND W/EARNINGS!!$10,000 to $14,999</t>
  </si>
  <si>
    <t>FT, YEAR-ROUND W/EARNINGS!!$15,000 to $24,999</t>
  </si>
  <si>
    <t>FT, YEAR-ROUND W/EARNINGS!!$25,000 to $34,999</t>
  </si>
  <si>
    <t>FT, YEAR-ROUND W/EARNINGS!!$35,000 to $49,999</t>
  </si>
  <si>
    <t>FT, YEAR-ROUND W/EARNINGS!!$50,000 to $64,999</t>
  </si>
  <si>
    <t>FT, YEAR-ROUND W/EARNINGS!!$65,000 to $74,999</t>
  </si>
  <si>
    <t>FT, YEAR-ROUND W/EARNINGS!!$75,000 to $99,999</t>
  </si>
  <si>
    <t>FT, YEAR-ROUND W/EARNINGS!!$100,000 or more</t>
  </si>
  <si>
    <t>% FT, YEAR-ROUND!!$1 to $9,999 or loss</t>
  </si>
  <si>
    <t>% FT, YEAR-ROUND!!$10,000 to $14,999</t>
  </si>
  <si>
    <t>% FT, YEAR-ROUND!!$15,000 to $24,999</t>
  </si>
  <si>
    <t>% FT, YEAR-ROUND!!$25,000 to $34,999</t>
  </si>
  <si>
    <t>% FT, YEAR-ROUND!!$35,000 to $49,999</t>
  </si>
  <si>
    <t>% FT, YEAR-ROUND!!$50,000 to $64,999</t>
  </si>
  <si>
    <t>% FT, YEAR-ROUND!!$65,000 to $74,999</t>
  </si>
  <si>
    <t>% FT, YEAR-ROUND!!$75,000 to $99,999</t>
  </si>
  <si>
    <t>% FT, YEAR-ROUND!!$100,000 or more</t>
  </si>
  <si>
    <t>FT, YEAR-ROUND!!Median earnings</t>
  </si>
  <si>
    <t>FT, YEAR-ROUND!!Mean earnings</t>
  </si>
  <si>
    <t>Male!!FULL-TIME!!$10,000 to $14,999</t>
  </si>
  <si>
    <t>Male!!FULL-TIME!!$15,000 to $24,999</t>
  </si>
  <si>
    <t>Male!!FULL-TIME!!$25,000 to $34,999</t>
  </si>
  <si>
    <t>Male!!FULL-TIME!!$35,000 to $49,999</t>
  </si>
  <si>
    <t>Male!!FULL-TIME!!$50,000 to $64,999</t>
  </si>
  <si>
    <t>Male!!FULL-TIME!!$65,000 to $74,999</t>
  </si>
  <si>
    <t>Male!!FULL-TIME!!$75,000 to $99,999</t>
  </si>
  <si>
    <t>Male!!FULL-TIME!!$100,000 or more</t>
  </si>
  <si>
    <t>% Male!!FULL-TIME!!$1 to $9,999 or loss</t>
  </si>
  <si>
    <t>% Male!!FULL-TIME!!$10,000 to $14,999</t>
  </si>
  <si>
    <t>% Male!!FULL-TIME!!$15,000 to $24,999</t>
  </si>
  <si>
    <t>% Male!!FULL-TIME!!$25,000 to $34,999</t>
  </si>
  <si>
    <t>% Male!!FULL-TIME!!$35,000 to $49,999</t>
  </si>
  <si>
    <t>% Male!!FULL-TIME!!$50,000 to $64,999</t>
  </si>
  <si>
    <t>% Male!!FULL-TIME!!$65,000 to $74,999</t>
  </si>
  <si>
    <t>% Male!!FULL-TIME!!$75,000 to $99,999</t>
  </si>
  <si>
    <t>% Male!!FULL-TIME!!$100,000 or more</t>
  </si>
  <si>
    <t>Male!!FULL-TIME!!$1 to $9,999 or less</t>
  </si>
  <si>
    <t>Male!!FULL-TIME!!Median earnings</t>
  </si>
  <si>
    <t>Male!!FULL-TIME!!Mean earnings</t>
  </si>
  <si>
    <t>Male!!MEDIAN EARNINGS!!Less than high school graduate</t>
  </si>
  <si>
    <t>Male!!MEDIAN EARNINGS!!High school graduate (includes equivalency)</t>
  </si>
  <si>
    <t>Male!!MEDIAN EARNINGS!!Some college or associate's degree</t>
  </si>
  <si>
    <t>Male!!MEDIAN EARNINGS!!Bachelor's degree</t>
  </si>
  <si>
    <t>Male!!MEDIAN EARNINGS!!Graduate or professional degree</t>
  </si>
  <si>
    <t>Female!!FULL-TIME!!$1 to $9,999 or loss</t>
  </si>
  <si>
    <t>Female!!FULL-TIME!!$10,000 to $14,999</t>
  </si>
  <si>
    <t>Female!!FULL-TIME!!$15,000 to $24,999</t>
  </si>
  <si>
    <t>Female!!FULL-TIME!!$25,000 to $34,999</t>
  </si>
  <si>
    <t>Female!!FULL-TIME!!$35,000 to $49,999</t>
  </si>
  <si>
    <t>Female!!FULL-TIME!!$50,000 to $64,999</t>
  </si>
  <si>
    <t>Female!!FULL-TIME!!$65,000 to $74,999</t>
  </si>
  <si>
    <t>Female!!FULL-TIME!!$75,000 to $99,999</t>
  </si>
  <si>
    <t>Female!!FULL-TIME!!$100,000 or more</t>
  </si>
  <si>
    <t>% Female!!FULL-TIME!!$1 to $9,999 or loss</t>
  </si>
  <si>
    <t>% Female!!FULL-TIME!!$10,000 to $14,999</t>
  </si>
  <si>
    <t>% Female!!FULL-TIME!!$15,000 to $24,999</t>
  </si>
  <si>
    <t>% Female!!FULL-TIME!!$25,000 to $34,999</t>
  </si>
  <si>
    <t>% Female!!FULL-TIME!!$35,000 to $49,999</t>
  </si>
  <si>
    <t>% Female!!FULL-TIME!!$50,000 to $64,999</t>
  </si>
  <si>
    <t>% Female!!FULL-TIME!!$65,000 to $74,999</t>
  </si>
  <si>
    <t>% Female!!FULL-TIME!!$75,000 to $99,999</t>
  </si>
  <si>
    <t>% Female!!FULL-TIME!!$100,000 or more</t>
  </si>
  <si>
    <t>Female!!FULL-TIME!!Median earnings</t>
  </si>
  <si>
    <t>Female!!FULL-TIME!!Mean earnings</t>
  </si>
  <si>
    <t>Female!!MEDIAN EARNINGS!!Less than high school graduate</t>
  </si>
  <si>
    <t>Female!!MEDIAN EARNINGS!!High school graduate (includes equivalency)</t>
  </si>
  <si>
    <t>Female!!MEDIAN EARNINGS!!Some college or associate's degree</t>
  </si>
  <si>
    <t>Female!!MEDIAN EARNINGS!!Bachelor's degree</t>
  </si>
  <si>
    <t>Female!!MEDIAN EARNINGS!!Graduate or professional degree</t>
  </si>
  <si>
    <t>MEDIAN EARNINGS!!Less than high school graduate</t>
  </si>
  <si>
    <t>MEDIAN EARNINGS!!High school graduate (includes equivalency)</t>
  </si>
  <si>
    <t>MEDIAN EARNINGS!!Some college or associate's degree</t>
  </si>
  <si>
    <t>MEDIAN EARNINGS!!Bachelor's degree</t>
  </si>
  <si>
    <t>MEDIAN EARNINGS!!Graduate or professional degree</t>
  </si>
  <si>
    <t>Occupied housing units</t>
  </si>
  <si>
    <t>% Owner-occupied</t>
  </si>
  <si>
    <t>Average household size of owner-occupied unit</t>
  </si>
  <si>
    <t>Renter-occupied</t>
  </si>
  <si>
    <t>% Renter-occupied</t>
  </si>
  <si>
    <t>Average household size of renter-occupied unit</t>
  </si>
  <si>
    <t>Census Tract</t>
  </si>
  <si>
    <t>Age group - 18-64 years</t>
  </si>
  <si>
    <t>Child Dependency Ratio</t>
  </si>
  <si>
    <t>Elder Dependency Ratio</t>
  </si>
  <si>
    <t>Dependency Ratio</t>
  </si>
  <si>
    <t>% Age group - 18-64 years</t>
  </si>
  <si>
    <t>Below Poverty Level!!All people!!18 years +</t>
  </si>
  <si>
    <t>Population for whom poverty is determined</t>
  </si>
  <si>
    <t>% BELOW POVERTY!!All people</t>
  </si>
  <si>
    <t>BELOW POVERTY!!All people</t>
  </si>
  <si>
    <t>Population for whom poverty  is determined!!Under 5 years</t>
  </si>
  <si>
    <t>BELOW POVERTY!!Under 18 years</t>
  </si>
  <si>
    <t>% INCOME IS BELOW POVERTY!!Under 18 years</t>
  </si>
  <si>
    <t>Population for whom poverty is determined!!Under 18 years</t>
  </si>
  <si>
    <t>Population for whom poverty is determined!!18 years +</t>
  </si>
  <si>
    <t>Population for whom is determined!!18 - 64 years</t>
  </si>
  <si>
    <t>% INCOME IS BELOW POVERTY LEVEL!!18 years +</t>
  </si>
  <si>
    <t>% INCOME IS BELOW POVERTY LEVEL!!18 - 64 years</t>
  </si>
  <si>
    <t>BELOW POVERTY LEVEL!!18 - 64 years</t>
  </si>
  <si>
    <t>Population for whom is determined!!65 years and over</t>
  </si>
  <si>
    <t>BELOW POVERTY LEVEL!!65 years and over</t>
  </si>
  <si>
    <t>LAKE LOS ANGELES</t>
  </si>
  <si>
    <t>EAST ANTELOPE VALLEY</t>
  </si>
  <si>
    <t>QUARTZ HILL</t>
  </si>
  <si>
    <t>WEST ANTELOPE VALLEY</t>
  </si>
  <si>
    <t>QIARTZ HILL</t>
  </si>
  <si>
    <t>Owner-occupied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</si>
</sst>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theme="1"/>
      <name val="Cambria"/>
      <family val="1"/>
    </font>
    <font>
      <b/>
      <sz val="10"/>
      <color theme="1"/>
      <name val="Cambria"/>
      <family val="1"/>
    </font>
    <font>
      <i/>
      <sz val="10"/>
      <color theme="1"/>
      <name val="Cambria"/>
      <family val="1"/>
    </font>
    <font>
      <sz val="9"/>
      <color theme="1"/>
      <name val="Cambria"/>
      <family val="1"/>
    </font>
    <font>
      <i/>
      <sz val="9"/>
      <color theme="1"/>
      <name val="Cambria"/>
      <family val="1"/>
    </font>
    <font>
      <b/>
      <sz val="9"/>
      <color theme="1"/>
      <name val="Cambria"/>
      <family val="1"/>
    </font>
    <font>
      <b/>
      <i/>
      <sz val="9"/>
      <color theme="1"/>
      <name val="Cambria"/>
      <family val="1"/>
    </font>
    <font>
      <sz val="8"/>
      <color theme="1"/>
      <name val="Cambria"/>
      <family val="1"/>
    </font>
  </fonts>
  <fills count="8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E1FF"/>
        <bgColor indexed="64"/>
      </patternFill>
    </fill>
    <fill>
      <patternFill patternType="solid">
        <fgColor rgb="FFF5EBFF"/>
        <bgColor indexed="64"/>
      </patternFill>
    </fill>
    <fill>
      <patternFill patternType="solid">
        <fgColor rgb="FFCDFFF5"/>
        <bgColor indexed="64"/>
      </patternFill>
    </fill>
    <fill>
      <patternFill patternType="solid">
        <fgColor rgb="FFEAFBAB"/>
        <bgColor indexed="64"/>
      </patternFill>
    </fill>
    <fill>
      <patternFill patternType="solid">
        <fgColor rgb="FFF5FED4"/>
        <bgColor indexed="64"/>
      </patternFill>
    </fill>
    <fill>
      <patternFill patternType="solid">
        <fgColor rgb="FFFEF2D6"/>
        <bgColor indexed="64"/>
      </patternFill>
    </fill>
    <fill>
      <patternFill patternType="solid">
        <fgColor theme="4" tint="0.79998168889431442"/>
        <bgColor indexed="64"/>
      </patternFill>
    </fill>
    <fill>
      <patternFill patternType="solid">
        <fgColor rgb="FFFFE5FF"/>
        <bgColor indexed="64"/>
      </patternFill>
    </fill>
    <fill>
      <patternFill patternType="solid">
        <fgColor rgb="FFDCFB97"/>
        <bgColor indexed="64"/>
      </patternFill>
    </fill>
    <fill>
      <patternFill patternType="solid">
        <fgColor theme="6" tint="0.79998168889431442"/>
        <bgColor indexed="64"/>
      </patternFill>
    </fill>
    <fill>
      <patternFill patternType="solid">
        <fgColor rgb="FFFFDDFF"/>
        <bgColor indexed="64"/>
      </patternFill>
    </fill>
    <fill>
      <patternFill patternType="solid">
        <fgColor rgb="FFF0EA00"/>
        <bgColor indexed="64"/>
      </patternFill>
    </fill>
    <fill>
      <patternFill patternType="solid">
        <fgColor rgb="FFE6FF9F"/>
        <bgColor indexed="64"/>
      </patternFill>
    </fill>
    <fill>
      <patternFill patternType="solid">
        <fgColor theme="3" tint="0.79998168889431442"/>
        <bgColor indexed="64"/>
      </patternFill>
    </fill>
    <fill>
      <patternFill patternType="solid">
        <fgColor rgb="FFEBEBFF"/>
        <bgColor indexed="64"/>
      </patternFill>
    </fill>
    <fill>
      <patternFill patternType="solid">
        <fgColor rgb="FFFFEFFF"/>
        <bgColor indexed="64"/>
      </patternFill>
    </fill>
    <fill>
      <patternFill patternType="solid">
        <fgColor rgb="FFE7E7FF"/>
        <bgColor indexed="64"/>
      </patternFill>
    </fill>
    <fill>
      <patternFill patternType="solid">
        <fgColor rgb="FFFFD5D5"/>
        <bgColor indexed="64"/>
      </patternFill>
    </fill>
    <fill>
      <patternFill patternType="solid">
        <fgColor rgb="FFC9FFF5"/>
        <bgColor indexed="64"/>
      </patternFill>
    </fill>
    <fill>
      <patternFill patternType="solid">
        <fgColor rgb="FFFCFAB2"/>
        <bgColor indexed="64"/>
      </patternFill>
    </fill>
    <fill>
      <patternFill patternType="solid">
        <fgColor rgb="FFFFDDDD"/>
        <bgColor indexed="64"/>
      </patternFill>
    </fill>
    <fill>
      <patternFill patternType="solid">
        <fgColor rgb="FFF8F200"/>
        <bgColor indexed="64"/>
      </patternFill>
    </fill>
    <fill>
      <patternFill patternType="solid">
        <fgColor rgb="FFCDE1FF"/>
        <bgColor indexed="64"/>
      </patternFill>
    </fill>
    <fill>
      <patternFill patternType="solid">
        <fgColor rgb="FFFFEBFF"/>
        <bgColor indexed="64"/>
      </patternFill>
    </fill>
    <fill>
      <gradientFill>
        <stop position="0">
          <color theme="8" tint="0.80001220740379042"/>
        </stop>
        <stop position="1">
          <color theme="5" tint="0.80001220740379042"/>
        </stop>
      </gradientFill>
    </fill>
    <fill>
      <gradientFill>
        <stop position="0">
          <color theme="4" tint="0.80001220740379042"/>
        </stop>
        <stop position="1">
          <color theme="5" tint="0.80001220740379042"/>
        </stop>
      </gradientFill>
    </fill>
    <fill>
      <patternFill patternType="solid">
        <fgColor rgb="FFFFFF01"/>
        <bgColor indexed="64"/>
      </patternFill>
    </fill>
    <fill>
      <patternFill patternType="solid">
        <fgColor rgb="FFE6FFCD"/>
        <bgColor indexed="64"/>
      </patternFill>
    </fill>
    <fill>
      <patternFill patternType="solid">
        <fgColor rgb="FFFFE1E1"/>
        <bgColor indexed="64"/>
      </patternFill>
    </fill>
    <fill>
      <patternFill patternType="solid">
        <fgColor rgb="FFFCF600"/>
        <bgColor indexed="64"/>
      </patternFill>
    </fill>
    <fill>
      <patternFill patternType="solid">
        <fgColor rgb="FFEBE600"/>
        <bgColor indexed="64"/>
      </patternFill>
    </fill>
    <fill>
      <patternFill patternType="solid">
        <fgColor rgb="FFFFE5E5"/>
        <bgColor indexed="64"/>
      </patternFill>
    </fill>
    <fill>
      <patternFill patternType="solid">
        <fgColor rgb="FFEAD5FF"/>
        <bgColor indexed="64"/>
      </patternFill>
    </fill>
    <fill>
      <patternFill patternType="solid">
        <fgColor rgb="FFE4FF97"/>
        <bgColor indexed="64"/>
      </patternFill>
    </fill>
    <fill>
      <patternFill patternType="solid">
        <fgColor rgb="FFF4EE0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E0C1FF"/>
        <bgColor indexed="64"/>
      </patternFill>
    </fill>
    <fill>
      <patternFill patternType="solid">
        <fgColor rgb="FFE1E1FF"/>
        <bgColor indexed="64"/>
      </patternFill>
    </fill>
    <fill>
      <patternFill patternType="solid">
        <fgColor theme="2"/>
        <bgColor indexed="64"/>
      </patternFill>
    </fill>
    <fill>
      <patternFill patternType="solid">
        <fgColor rgb="FFFFA3A3"/>
        <bgColor indexed="64"/>
      </patternFill>
    </fill>
    <fill>
      <patternFill patternType="solid">
        <fgColor rgb="FFFFB7B7"/>
        <bgColor indexed="64"/>
      </patternFill>
    </fill>
    <fill>
      <patternFill patternType="solid">
        <fgColor rgb="FFE7E2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BDBDFF"/>
        <bgColor indexed="64"/>
      </patternFill>
    </fill>
    <fill>
      <patternFill patternType="solid">
        <fgColor rgb="FFEEDDFF"/>
        <bgColor indexed="64"/>
      </patternFill>
    </fill>
    <fill>
      <patternFill patternType="solid">
        <fgColor rgb="FFFFCDFF"/>
        <bgColor indexed="64"/>
      </patternFill>
    </fill>
    <fill>
      <patternFill patternType="solid">
        <fgColor rgb="FFE3DE00"/>
        <bgColor indexed="64"/>
      </patternFill>
    </fill>
  </fills>
  <borders count="8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rgb="FFFF0000"/>
      </left>
      <right/>
      <top style="thin">
        <color rgb="FFFF0000"/>
      </top>
      <bottom/>
      <diagonal/>
    </border>
    <border>
      <left/>
      <right style="thin">
        <color rgb="FFFF0000"/>
      </right>
      <top style="thin">
        <color rgb="FFFF0000"/>
      </top>
      <bottom/>
      <diagonal/>
    </border>
    <border>
      <left style="thin">
        <color rgb="FFFF0000"/>
      </left>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ck">
        <color rgb="FFFF0000"/>
      </left>
      <right style="thick">
        <color rgb="FFFF0000"/>
      </right>
      <top style="thick">
        <color rgb="FFFF0000"/>
      </top>
      <bottom/>
      <diagonal/>
    </border>
    <border>
      <left style="thick">
        <color rgb="FFFF0000"/>
      </left>
      <right style="thick">
        <color rgb="FFFF0000"/>
      </right>
      <top/>
      <bottom/>
      <diagonal/>
    </border>
    <border>
      <left style="thick">
        <color rgb="FFFF0000"/>
      </left>
      <right style="thick">
        <color rgb="FFFF0000"/>
      </right>
      <top/>
      <bottom style="thick">
        <color rgb="FFFF0000"/>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style="thick">
        <color rgb="FFFF0000"/>
      </left>
      <right style="thin">
        <color rgb="FFFF0000"/>
      </right>
      <top/>
      <bottom/>
      <diagonal/>
    </border>
    <border>
      <left style="thin">
        <color rgb="FFFF0000"/>
      </left>
      <right style="thick">
        <color rgb="FFFF0000"/>
      </right>
      <top/>
      <bottom/>
      <diagonal/>
    </border>
    <border>
      <left style="thick">
        <color rgb="FFFF0000"/>
      </left>
      <right style="thin">
        <color rgb="FFFF0000"/>
      </right>
      <top/>
      <bottom style="thick">
        <color rgb="FFFF0000"/>
      </bottom>
      <diagonal/>
    </border>
    <border>
      <left style="thin">
        <color rgb="FFFF0000"/>
      </left>
      <right style="thick">
        <color rgb="FFFF0000"/>
      </right>
      <top/>
      <bottom style="thick">
        <color rgb="FFFF0000"/>
      </bottom>
      <diagonal/>
    </border>
    <border>
      <left style="thick">
        <color rgb="FF00B050"/>
      </left>
      <right/>
      <top/>
      <bottom/>
      <diagonal/>
    </border>
    <border>
      <left style="thick">
        <color rgb="FF00B050"/>
      </left>
      <right/>
      <top/>
      <bottom style="thick">
        <color rgb="FF00B050"/>
      </bottom>
      <diagonal/>
    </border>
    <border>
      <left style="thick">
        <color rgb="FF0070C0"/>
      </left>
      <right style="thick">
        <color rgb="FF0070C0"/>
      </right>
      <top/>
      <bottom/>
      <diagonal/>
    </border>
    <border>
      <left style="thick">
        <color rgb="FF0070C0"/>
      </left>
      <right style="thick">
        <color rgb="FF0070C0"/>
      </right>
      <top/>
      <bottom style="thick">
        <color rgb="FF0070C0"/>
      </bottom>
      <diagonal/>
    </border>
    <border>
      <left/>
      <right style="thick">
        <color rgb="FFFF0000"/>
      </right>
      <top/>
      <bottom/>
      <diagonal/>
    </border>
    <border>
      <left/>
      <right style="thick">
        <color rgb="FFFF0000"/>
      </right>
      <top/>
      <bottom style="thick">
        <color rgb="FFFF0000"/>
      </bottom>
      <diagonal/>
    </border>
    <border>
      <left style="thick">
        <color rgb="FF7030A0"/>
      </left>
      <right style="thick">
        <color rgb="FF7030A0"/>
      </right>
      <top/>
      <bottom/>
      <diagonal/>
    </border>
    <border>
      <left style="thick">
        <color rgb="FF7030A0"/>
      </left>
      <right style="thick">
        <color rgb="FF7030A0"/>
      </right>
      <top/>
      <bottom style="thick">
        <color rgb="FF7030A0"/>
      </bottom>
      <diagonal/>
    </border>
    <border>
      <left/>
      <right style="thick">
        <color rgb="FF7030A0"/>
      </right>
      <top/>
      <bottom/>
      <diagonal/>
    </border>
    <border>
      <left/>
      <right style="thick">
        <color rgb="FF7030A0"/>
      </right>
      <top/>
      <bottom style="thick">
        <color rgb="FF7030A0"/>
      </bottom>
      <diagonal/>
    </border>
    <border>
      <left style="thick">
        <color rgb="FFFF0000"/>
      </left>
      <right/>
      <top/>
      <bottom/>
      <diagonal/>
    </border>
    <border>
      <left style="thick">
        <color rgb="FFFF0000"/>
      </left>
      <right/>
      <top/>
      <bottom style="thick">
        <color rgb="FFFF0000"/>
      </bottom>
      <diagonal/>
    </border>
    <border>
      <left style="dashed">
        <color rgb="FFFF0000"/>
      </left>
      <right/>
      <top/>
      <bottom/>
      <diagonal/>
    </border>
    <border>
      <left style="dashed">
        <color rgb="FFFF0000"/>
      </left>
      <right/>
      <top/>
      <bottom style="medium">
        <color rgb="FFFF0000"/>
      </bottom>
      <diagonal/>
    </border>
    <border>
      <left/>
      <right style="dashed">
        <color rgb="FFFF0000"/>
      </right>
      <top/>
      <bottom/>
      <diagonal/>
    </border>
    <border>
      <left/>
      <right style="dashed">
        <color rgb="FFFF0000"/>
      </right>
      <top/>
      <bottom style="medium">
        <color rgb="FFFF0000"/>
      </bottom>
      <diagonal/>
    </border>
    <border>
      <left style="thick">
        <color rgb="FF0000CC"/>
      </left>
      <right style="dashed">
        <color rgb="FFFF0000"/>
      </right>
      <top/>
      <bottom/>
      <diagonal/>
    </border>
    <border>
      <left style="dashed">
        <color rgb="FFFF0000"/>
      </left>
      <right style="thick">
        <color rgb="FF0000CC"/>
      </right>
      <top/>
      <bottom/>
      <diagonal/>
    </border>
    <border>
      <left style="thick">
        <color rgb="FF0000CC"/>
      </left>
      <right style="dashed">
        <color rgb="FFFF0000"/>
      </right>
      <top/>
      <bottom style="thick">
        <color rgb="FF0000CC"/>
      </bottom>
      <diagonal/>
    </border>
    <border>
      <left style="dashed">
        <color rgb="FFFF0000"/>
      </left>
      <right style="thick">
        <color rgb="FF0000CC"/>
      </right>
      <top/>
      <bottom style="thick">
        <color rgb="FF0000CC"/>
      </bottom>
      <diagonal/>
    </border>
    <border>
      <left style="thick">
        <color rgb="FF0000CC"/>
      </left>
      <right style="thick">
        <color rgb="FF0000CC"/>
      </right>
      <top/>
      <bottom/>
      <diagonal/>
    </border>
    <border>
      <left style="thick">
        <color rgb="FF0000CC"/>
      </left>
      <right style="thick">
        <color rgb="FF0000CC"/>
      </right>
      <top/>
      <bottom style="thick">
        <color rgb="FF0000CC"/>
      </bottom>
      <diagonal/>
    </border>
    <border>
      <left/>
      <right style="thick">
        <color rgb="FFC00000"/>
      </right>
      <top/>
      <bottom/>
      <diagonal/>
    </border>
    <border>
      <left/>
      <right style="thick">
        <color rgb="FFC00000"/>
      </right>
      <top/>
      <bottom style="thick">
        <color rgb="FFC00000"/>
      </bottom>
      <diagonal/>
    </border>
    <border>
      <left style="thick">
        <color rgb="FFFF0000"/>
      </left>
      <right style="dashed">
        <color rgb="FFFF0000"/>
      </right>
      <top/>
      <bottom/>
      <diagonal/>
    </border>
    <border>
      <left style="dashed">
        <color rgb="FFFF0000"/>
      </left>
      <right style="thick">
        <color rgb="FFFF0000"/>
      </right>
      <top/>
      <bottom/>
      <diagonal/>
    </border>
    <border>
      <left style="thick">
        <color rgb="FFFF0000"/>
      </left>
      <right style="dashed">
        <color rgb="FFFF0000"/>
      </right>
      <top/>
      <bottom style="thick">
        <color rgb="FFFF0000"/>
      </bottom>
      <diagonal/>
    </border>
    <border>
      <left style="dashed">
        <color rgb="FFFF0000"/>
      </left>
      <right style="thick">
        <color rgb="FFFF0000"/>
      </right>
      <top/>
      <bottom style="thick">
        <color rgb="FFFF0000"/>
      </bottom>
      <diagonal/>
    </border>
    <border>
      <left/>
      <right/>
      <top/>
      <bottom style="thick">
        <color rgb="FFFF0000"/>
      </bottom>
      <diagonal/>
    </border>
    <border>
      <left/>
      <right style="thick">
        <color rgb="FF0000CC"/>
      </right>
      <top/>
      <bottom/>
      <diagonal/>
    </border>
    <border>
      <left style="thick">
        <color rgb="FFFF0000"/>
      </left>
      <right style="dotted">
        <color rgb="FFFF0000"/>
      </right>
      <top/>
      <bottom/>
      <diagonal/>
    </border>
    <border>
      <left style="dotted">
        <color rgb="FFFF0000"/>
      </left>
      <right style="dotted">
        <color rgb="FFFF0000"/>
      </right>
      <top/>
      <bottom/>
      <diagonal/>
    </border>
    <border>
      <left style="dotted">
        <color rgb="FFFF0000"/>
      </left>
      <right style="thick">
        <color rgb="FFFF0000"/>
      </right>
      <top/>
      <bottom/>
      <diagonal/>
    </border>
    <border>
      <left style="thick">
        <color rgb="FFFF0000"/>
      </left>
      <right style="dotted">
        <color rgb="FFFF0000"/>
      </right>
      <top/>
      <bottom style="thick">
        <color rgb="FFFF0000"/>
      </bottom>
      <diagonal/>
    </border>
    <border>
      <left style="dotted">
        <color rgb="FFFF0000"/>
      </left>
      <right style="dotted">
        <color rgb="FFFF0000"/>
      </right>
      <top/>
      <bottom style="thick">
        <color rgb="FFFF0000"/>
      </bottom>
      <diagonal/>
    </border>
    <border>
      <left style="dotted">
        <color rgb="FFFF0000"/>
      </left>
      <right style="thick">
        <color rgb="FFFF0000"/>
      </right>
      <top/>
      <bottom style="thick">
        <color rgb="FFFF0000"/>
      </bottom>
      <diagonal/>
    </border>
    <border>
      <left/>
      <right style="mediumDashDot">
        <color theme="1" tint="0.499984740745262"/>
      </right>
      <top/>
      <bottom/>
      <diagonal/>
    </border>
    <border>
      <left style="thick">
        <color rgb="FF0000CC"/>
      </left>
      <right style="thick">
        <color rgb="FF0000CC"/>
      </right>
      <top style="thick">
        <color rgb="FF0000CC"/>
      </top>
      <bottom/>
      <diagonal/>
    </border>
    <border>
      <left style="thin">
        <color rgb="FFFF0000"/>
      </left>
      <right/>
      <top style="thin">
        <color rgb="FFFF0000"/>
      </top>
      <bottom style="thin">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style="thick">
        <color rgb="FFFF0000"/>
      </right>
      <top style="thick">
        <color rgb="FFFF0000"/>
      </top>
      <bottom style="medium">
        <color rgb="FFFF0000"/>
      </bottom>
      <diagonal/>
    </border>
    <border>
      <left style="thick">
        <color rgb="FF92D050"/>
      </left>
      <right style="thick">
        <color rgb="FF92D050"/>
      </right>
      <top style="thick">
        <color rgb="FF92D050"/>
      </top>
      <bottom/>
      <diagonal/>
    </border>
    <border>
      <left style="thick">
        <color rgb="FF92D050"/>
      </left>
      <right style="thick">
        <color rgb="FF92D050"/>
      </right>
      <top/>
      <bottom/>
      <diagonal/>
    </border>
    <border>
      <left style="thick">
        <color rgb="FF92D050"/>
      </left>
      <right style="thick">
        <color rgb="FF92D050"/>
      </right>
      <top/>
      <bottom style="thick">
        <color rgb="FF92D050"/>
      </bottom>
      <diagonal/>
    </border>
    <border>
      <left style="thick">
        <color rgb="FF00B050"/>
      </left>
      <right style="thick">
        <color rgb="FF00B050"/>
      </right>
      <top style="thick">
        <color rgb="FF00B050"/>
      </top>
      <bottom/>
      <diagonal/>
    </border>
    <border>
      <left style="thick">
        <color rgb="FF00B050"/>
      </left>
      <right style="thick">
        <color rgb="FF00B050"/>
      </right>
      <top/>
      <bottom/>
      <diagonal/>
    </border>
    <border>
      <left style="thick">
        <color rgb="FF00B050"/>
      </left>
      <right style="thick">
        <color rgb="FF00B050"/>
      </right>
      <top/>
      <bottom style="thick">
        <color rgb="FF00B05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70">
    <xf numFmtId="0" fontId="0" fillId="0" borderId="0" xfId="0"/>
    <xf numFmtId="0" fontId="19" fillId="0" borderId="0" xfId="0" applyFont="1"/>
    <xf numFmtId="49" fontId="19" fillId="0" borderId="0" xfId="0" applyNumberFormat="1" applyFont="1"/>
    <xf numFmtId="0" fontId="21" fillId="0" borderId="0" xfId="0" applyFont="1"/>
    <xf numFmtId="49" fontId="19" fillId="0" borderId="0" xfId="0" applyNumberFormat="1" applyFont="1" applyAlignment="1">
      <alignment wrapText="1"/>
    </xf>
    <xf numFmtId="0" fontId="19" fillId="0" borderId="0" xfId="0" applyFont="1" applyAlignment="1">
      <alignment wrapText="1"/>
    </xf>
    <xf numFmtId="0" fontId="21" fillId="0" borderId="0" xfId="0" applyFont="1" applyAlignment="1">
      <alignment wrapText="1"/>
    </xf>
    <xf numFmtId="0" fontId="19" fillId="0" borderId="0" xfId="0" applyFont="1" applyFill="1" applyBorder="1"/>
    <xf numFmtId="0" fontId="21" fillId="0" borderId="0" xfId="0" applyFont="1" applyFill="1" applyBorder="1"/>
    <xf numFmtId="164" fontId="21" fillId="0" borderId="0" xfId="0" applyNumberFormat="1" applyFont="1" applyFill="1" applyBorder="1"/>
    <xf numFmtId="49" fontId="19" fillId="0" borderId="0" xfId="0" applyNumberFormat="1" applyFont="1" applyFill="1" applyBorder="1"/>
    <xf numFmtId="0" fontId="0" fillId="0" borderId="0" xfId="0" applyFill="1" applyBorder="1"/>
    <xf numFmtId="49" fontId="19" fillId="0" borderId="0" xfId="0" applyNumberFormat="1" applyFont="1" applyFill="1" applyBorder="1" applyAlignment="1">
      <alignment wrapText="1"/>
    </xf>
    <xf numFmtId="0" fontId="19" fillId="0" borderId="0" xfId="0" applyFont="1" applyFill="1" applyBorder="1" applyAlignment="1">
      <alignment wrapText="1"/>
    </xf>
    <xf numFmtId="0" fontId="0" fillId="0" borderId="0" xfId="0" applyAlignment="1">
      <alignment horizontal="left"/>
    </xf>
    <xf numFmtId="0" fontId="19" fillId="0" borderId="0" xfId="0" applyFont="1" applyFill="1" applyBorder="1" applyAlignment="1">
      <alignment horizontal="center"/>
    </xf>
    <xf numFmtId="0" fontId="19" fillId="0" borderId="0" xfId="0" applyFont="1" applyFill="1" applyBorder="1" applyAlignment="1">
      <alignment horizontal="left"/>
    </xf>
    <xf numFmtId="0" fontId="19" fillId="0" borderId="0" xfId="0" applyFont="1" applyFill="1"/>
    <xf numFmtId="0" fontId="21" fillId="0" borderId="0" xfId="0" applyFont="1" applyFill="1"/>
    <xf numFmtId="0" fontId="19" fillId="0" borderId="43" xfId="0" applyFont="1" applyFill="1" applyBorder="1"/>
    <xf numFmtId="49" fontId="19" fillId="0" borderId="0" xfId="0" applyNumberFormat="1" applyFont="1" applyFill="1"/>
    <xf numFmtId="0" fontId="0" fillId="69" borderId="0" xfId="0" applyFill="1"/>
    <xf numFmtId="0" fontId="19" fillId="0" borderId="0" xfId="0" applyFont="1" applyFill="1" applyAlignment="1">
      <alignment wrapText="1"/>
    </xf>
    <xf numFmtId="0" fontId="21" fillId="0" borderId="0" xfId="0" applyFont="1" applyFill="1" applyAlignment="1">
      <alignment wrapText="1"/>
    </xf>
    <xf numFmtId="0" fontId="19" fillId="0" borderId="25" xfId="0" applyFont="1" applyFill="1" applyBorder="1"/>
    <xf numFmtId="0" fontId="19" fillId="0" borderId="28" xfId="0" applyFont="1" applyFill="1" applyBorder="1" applyAlignment="1">
      <alignment wrapText="1"/>
    </xf>
    <xf numFmtId="0" fontId="19" fillId="0" borderId="26" xfId="0" applyFont="1" applyFill="1" applyBorder="1"/>
    <xf numFmtId="0" fontId="19" fillId="0" borderId="29" xfId="0" applyFont="1" applyFill="1" applyBorder="1" applyAlignment="1">
      <alignment wrapText="1"/>
    </xf>
    <xf numFmtId="0" fontId="0" fillId="0" borderId="0" xfId="0" applyFill="1"/>
    <xf numFmtId="0" fontId="19" fillId="0" borderId="11" xfId="0" applyFont="1" applyFill="1" applyBorder="1"/>
    <xf numFmtId="0" fontId="19" fillId="0" borderId="19" xfId="0" applyFont="1" applyFill="1" applyBorder="1" applyAlignment="1">
      <alignment wrapText="1"/>
    </xf>
    <xf numFmtId="0" fontId="19" fillId="0" borderId="12" xfId="0" applyFont="1" applyFill="1" applyBorder="1"/>
    <xf numFmtId="0" fontId="19" fillId="0" borderId="20" xfId="0" applyFont="1" applyFill="1" applyBorder="1" applyAlignment="1">
      <alignment wrapText="1"/>
    </xf>
    <xf numFmtId="0" fontId="19" fillId="0" borderId="13" xfId="0" applyFont="1" applyFill="1" applyBorder="1"/>
    <xf numFmtId="0" fontId="19" fillId="0" borderId="21" xfId="0" applyFont="1" applyFill="1" applyBorder="1" applyAlignment="1">
      <alignment wrapText="1"/>
    </xf>
    <xf numFmtId="0" fontId="19" fillId="0" borderId="16" xfId="0" applyFont="1" applyFill="1" applyBorder="1" applyAlignment="1">
      <alignment wrapText="1"/>
    </xf>
    <xf numFmtId="0" fontId="19" fillId="0" borderId="17" xfId="0" applyFont="1" applyFill="1" applyBorder="1" applyAlignment="1">
      <alignment wrapText="1"/>
    </xf>
    <xf numFmtId="0" fontId="21" fillId="0" borderId="13" xfId="0" applyFont="1" applyFill="1" applyBorder="1"/>
    <xf numFmtId="0" fontId="21" fillId="0" borderId="18" xfId="0" applyFont="1" applyFill="1" applyBorder="1" applyAlignment="1">
      <alignment wrapText="1"/>
    </xf>
    <xf numFmtId="0" fontId="19" fillId="0" borderId="22" xfId="0" applyFont="1" applyFill="1" applyBorder="1"/>
    <xf numFmtId="0" fontId="19" fillId="0" borderId="10" xfId="0" applyFont="1" applyFill="1" applyBorder="1" applyAlignment="1">
      <alignment wrapText="1"/>
    </xf>
    <xf numFmtId="0" fontId="19" fillId="69" borderId="0" xfId="0" applyFont="1" applyFill="1" applyAlignment="1">
      <alignment wrapText="1"/>
    </xf>
    <xf numFmtId="0" fontId="21" fillId="69" borderId="0" xfId="0" applyFont="1" applyFill="1" applyAlignment="1">
      <alignment wrapText="1"/>
    </xf>
    <xf numFmtId="0" fontId="21" fillId="69" borderId="0" xfId="0" applyFont="1" applyFill="1"/>
    <xf numFmtId="0" fontId="19" fillId="69" borderId="0" xfId="0" applyFont="1" applyFill="1" applyBorder="1"/>
    <xf numFmtId="0" fontId="19" fillId="69" borderId="0" xfId="0" applyFont="1" applyFill="1" applyBorder="1" applyAlignment="1">
      <alignment wrapText="1"/>
    </xf>
    <xf numFmtId="0" fontId="19" fillId="0" borderId="53" xfId="0" applyFont="1" applyFill="1" applyBorder="1"/>
    <xf numFmtId="0" fontId="20" fillId="0" borderId="43" xfId="0" applyFont="1" applyFill="1" applyBorder="1" applyAlignment="1">
      <alignment horizontal="left" indent="1"/>
    </xf>
    <xf numFmtId="0" fontId="20" fillId="0" borderId="0" xfId="0" applyFont="1" applyFill="1" applyBorder="1" applyAlignment="1"/>
    <xf numFmtId="0" fontId="19" fillId="0" borderId="43" xfId="0" applyFont="1" applyFill="1" applyBorder="1" applyAlignment="1">
      <alignment horizontal="left"/>
    </xf>
    <xf numFmtId="0" fontId="19" fillId="0" borderId="68" xfId="0" applyFont="1" applyFill="1" applyBorder="1"/>
    <xf numFmtId="0" fontId="19" fillId="69" borderId="0" xfId="0" applyFont="1" applyFill="1"/>
    <xf numFmtId="49" fontId="19" fillId="69" borderId="0" xfId="0" applyNumberFormat="1" applyFont="1" applyFill="1"/>
    <xf numFmtId="49" fontId="19" fillId="69" borderId="0" xfId="0" applyNumberFormat="1" applyFont="1" applyFill="1" applyBorder="1"/>
    <xf numFmtId="0" fontId="0" fillId="69" borderId="0" xfId="0" applyFill="1" applyBorder="1"/>
    <xf numFmtId="49" fontId="19" fillId="69" borderId="0" xfId="0" applyNumberFormat="1" applyFont="1" applyFill="1" applyAlignment="1">
      <alignment wrapText="1"/>
    </xf>
    <xf numFmtId="49" fontId="22" fillId="0" borderId="0" xfId="0" applyNumberFormat="1" applyFont="1"/>
    <xf numFmtId="49" fontId="22" fillId="0" borderId="0" xfId="0" applyNumberFormat="1" applyFont="1" applyFill="1"/>
    <xf numFmtId="49" fontId="22" fillId="0" borderId="0" xfId="0" applyNumberFormat="1" applyFont="1" applyAlignment="1">
      <alignment wrapText="1"/>
    </xf>
    <xf numFmtId="0" fontId="22" fillId="0" borderId="33" xfId="0" applyFont="1" applyBorder="1" applyAlignment="1">
      <alignment wrapText="1"/>
    </xf>
    <xf numFmtId="0" fontId="22" fillId="0" borderId="0" xfId="0" applyFont="1"/>
    <xf numFmtId="0" fontId="22" fillId="43" borderId="31" xfId="0" applyFont="1" applyFill="1" applyBorder="1"/>
    <xf numFmtId="0" fontId="22" fillId="44" borderId="31" xfId="0" applyFont="1" applyFill="1" applyBorder="1"/>
    <xf numFmtId="0" fontId="23" fillId="0" borderId="0" xfId="0" applyFont="1"/>
    <xf numFmtId="0" fontId="22" fillId="45" borderId="23" xfId="0" applyFont="1" applyFill="1" applyBorder="1"/>
    <xf numFmtId="0" fontId="22" fillId="46" borderId="35" xfId="0" applyFont="1" applyFill="1" applyBorder="1"/>
    <xf numFmtId="0" fontId="22" fillId="46" borderId="36" xfId="0" applyFont="1" applyFill="1" applyBorder="1"/>
    <xf numFmtId="0" fontId="22" fillId="69" borderId="30" xfId="0" applyFont="1" applyFill="1" applyBorder="1"/>
    <xf numFmtId="0" fontId="22" fillId="47" borderId="31" xfId="0" applyFont="1" applyFill="1" applyBorder="1"/>
    <xf numFmtId="0" fontId="22" fillId="49" borderId="31" xfId="0" applyFont="1" applyFill="1" applyBorder="1"/>
    <xf numFmtId="0" fontId="22" fillId="42" borderId="23" xfId="0" applyFont="1" applyFill="1" applyBorder="1"/>
    <xf numFmtId="0" fontId="22" fillId="0" borderId="0" xfId="0" applyFont="1" applyFill="1" applyBorder="1"/>
    <xf numFmtId="0" fontId="23" fillId="0" borderId="0" xfId="0" applyFont="1" applyFill="1" applyBorder="1"/>
    <xf numFmtId="0" fontId="22" fillId="0" borderId="0" xfId="0" applyFont="1" applyAlignment="1">
      <alignment wrapText="1"/>
    </xf>
    <xf numFmtId="0" fontId="22" fillId="69" borderId="31" xfId="0" applyFont="1" applyFill="1" applyBorder="1"/>
    <xf numFmtId="0" fontId="22" fillId="68" borderId="31" xfId="0" applyFont="1" applyFill="1" applyBorder="1"/>
    <xf numFmtId="0" fontId="22" fillId="70" borderId="31" xfId="0" applyFont="1" applyFill="1" applyBorder="1"/>
    <xf numFmtId="164" fontId="22" fillId="0" borderId="0" xfId="0" applyNumberFormat="1" applyFont="1"/>
    <xf numFmtId="0" fontId="22" fillId="42" borderId="14" xfId="0" applyFont="1" applyFill="1" applyBorder="1"/>
    <xf numFmtId="164" fontId="23" fillId="0" borderId="0" xfId="0" applyNumberFormat="1" applyFont="1" applyFill="1" applyBorder="1"/>
    <xf numFmtId="0" fontId="22" fillId="42" borderId="33" xfId="0" applyFont="1" applyFill="1" applyBorder="1"/>
    <xf numFmtId="49" fontId="24" fillId="0" borderId="0" xfId="0" applyNumberFormat="1" applyFont="1"/>
    <xf numFmtId="49" fontId="24" fillId="0" borderId="0" xfId="0" applyNumberFormat="1" applyFont="1" applyFill="1"/>
    <xf numFmtId="0" fontId="24" fillId="42" borderId="33" xfId="0" applyFont="1" applyFill="1" applyBorder="1"/>
    <xf numFmtId="0" fontId="24" fillId="0" borderId="0" xfId="0" applyFont="1"/>
    <xf numFmtId="0" fontId="24" fillId="43" borderId="31" xfId="0" applyFont="1" applyFill="1" applyBorder="1"/>
    <xf numFmtId="0" fontId="24" fillId="44" borderId="31" xfId="0" applyFont="1" applyFill="1" applyBorder="1"/>
    <xf numFmtId="0" fontId="24" fillId="45" borderId="23" xfId="0" applyFont="1" applyFill="1" applyBorder="1"/>
    <xf numFmtId="0" fontId="24" fillId="46" borderId="35" xfId="0" applyFont="1" applyFill="1" applyBorder="1"/>
    <xf numFmtId="0" fontId="24" fillId="46" borderId="36" xfId="0" applyFont="1" applyFill="1" applyBorder="1"/>
    <xf numFmtId="0" fontId="24" fillId="69" borderId="31" xfId="0" applyFont="1" applyFill="1" applyBorder="1"/>
    <xf numFmtId="0" fontId="24" fillId="47" borderId="31" xfId="0" applyFont="1" applyFill="1" applyBorder="1"/>
    <xf numFmtId="0" fontId="24" fillId="68" borderId="31" xfId="0" applyFont="1" applyFill="1" applyBorder="1"/>
    <xf numFmtId="0" fontId="24" fillId="49" borderId="31" xfId="0" applyFont="1" applyFill="1" applyBorder="1"/>
    <xf numFmtId="0" fontId="24" fillId="70" borderId="31" xfId="0" applyFont="1" applyFill="1" applyBorder="1"/>
    <xf numFmtId="0" fontId="24" fillId="42" borderId="14" xfId="0" applyFont="1" applyFill="1" applyBorder="1"/>
    <xf numFmtId="0" fontId="24" fillId="0" borderId="0" xfId="0" applyFont="1" applyFill="1" applyBorder="1"/>
    <xf numFmtId="0" fontId="25" fillId="0" borderId="0" xfId="0" applyFont="1"/>
    <xf numFmtId="164" fontId="24" fillId="0" borderId="0" xfId="0" applyNumberFormat="1" applyFont="1"/>
    <xf numFmtId="164" fontId="25" fillId="0" borderId="0" xfId="0" applyNumberFormat="1" applyFont="1" applyFill="1" applyBorder="1"/>
    <xf numFmtId="1" fontId="24" fillId="46" borderId="36" xfId="0" applyNumberFormat="1" applyFont="1" applyFill="1" applyBorder="1"/>
    <xf numFmtId="1" fontId="24" fillId="69" borderId="31" xfId="0" applyNumberFormat="1" applyFont="1" applyFill="1" applyBorder="1"/>
    <xf numFmtId="0" fontId="22" fillId="0" borderId="0" xfId="0" applyFont="1" applyFill="1"/>
    <xf numFmtId="0" fontId="24" fillId="0" borderId="0" xfId="0" applyFont="1" applyFill="1"/>
    <xf numFmtId="164" fontId="23" fillId="0" borderId="0" xfId="0" applyNumberFormat="1" applyFont="1"/>
    <xf numFmtId="0" fontId="22" fillId="42" borderId="34" xfId="0" applyFont="1" applyFill="1" applyBorder="1"/>
    <xf numFmtId="0" fontId="22" fillId="43" borderId="32" xfId="0" applyFont="1" applyFill="1" applyBorder="1"/>
    <xf numFmtId="0" fontId="22" fillId="44" borderId="32" xfId="0" applyFont="1" applyFill="1" applyBorder="1"/>
    <xf numFmtId="0" fontId="22" fillId="45" borderId="24" xfId="0" applyFont="1" applyFill="1" applyBorder="1"/>
    <xf numFmtId="0" fontId="22" fillId="46" borderId="37" xfId="0" applyFont="1" applyFill="1" applyBorder="1"/>
    <xf numFmtId="0" fontId="22" fillId="46" borderId="38" xfId="0" applyFont="1" applyFill="1" applyBorder="1"/>
    <xf numFmtId="0" fontId="22" fillId="69" borderId="32" xfId="0" applyFont="1" applyFill="1" applyBorder="1"/>
    <xf numFmtId="0" fontId="22" fillId="47" borderId="32" xfId="0" applyFont="1" applyFill="1" applyBorder="1"/>
    <xf numFmtId="0" fontId="22" fillId="68" borderId="32" xfId="0" applyFont="1" applyFill="1" applyBorder="1"/>
    <xf numFmtId="0" fontId="22" fillId="49" borderId="32" xfId="0" applyFont="1" applyFill="1" applyBorder="1"/>
    <xf numFmtId="0" fontId="22" fillId="70" borderId="32" xfId="0" applyFont="1" applyFill="1" applyBorder="1"/>
    <xf numFmtId="0" fontId="22" fillId="42" borderId="16" xfId="0" applyFont="1" applyFill="1" applyBorder="1"/>
    <xf numFmtId="49" fontId="22" fillId="0" borderId="0" xfId="0" applyNumberFormat="1" applyFont="1" applyFill="1" applyAlignment="1">
      <alignment wrapText="1"/>
    </xf>
    <xf numFmtId="0" fontId="24" fillId="0" borderId="0" xfId="0" applyFont="1" applyAlignment="1">
      <alignment wrapText="1"/>
    </xf>
    <xf numFmtId="0" fontId="23" fillId="0" borderId="0" xfId="0" applyFont="1" applyAlignment="1">
      <alignment wrapText="1"/>
    </xf>
    <xf numFmtId="0" fontId="22" fillId="41" borderId="28" xfId="0" applyFont="1" applyFill="1" applyBorder="1" applyAlignment="1">
      <alignment wrapText="1"/>
    </xf>
    <xf numFmtId="0" fontId="22" fillId="40" borderId="20" xfId="0" applyFont="1" applyFill="1" applyBorder="1" applyAlignment="1">
      <alignment wrapText="1"/>
    </xf>
    <xf numFmtId="0" fontId="22" fillId="40" borderId="21" xfId="0" applyFont="1" applyFill="1" applyBorder="1" applyAlignment="1">
      <alignment wrapText="1"/>
    </xf>
    <xf numFmtId="0" fontId="22" fillId="39" borderId="10" xfId="0" applyFont="1" applyFill="1" applyBorder="1" applyAlignment="1">
      <alignment wrapText="1"/>
    </xf>
    <xf numFmtId="0" fontId="22" fillId="34" borderId="0" xfId="0" applyFont="1" applyFill="1" applyAlignment="1">
      <alignment wrapText="1"/>
    </xf>
    <xf numFmtId="0" fontId="22" fillId="33" borderId="0" xfId="0" applyFont="1" applyFill="1" applyAlignment="1">
      <alignment wrapText="1"/>
    </xf>
    <xf numFmtId="0" fontId="22" fillId="35" borderId="0" xfId="0" applyFont="1" applyFill="1" applyAlignment="1">
      <alignment wrapText="1"/>
    </xf>
    <xf numFmtId="0" fontId="22" fillId="36" borderId="0" xfId="0" applyFont="1" applyFill="1" applyAlignment="1">
      <alignment wrapText="1"/>
    </xf>
    <xf numFmtId="0" fontId="22" fillId="61" borderId="31" xfId="0" applyFont="1" applyFill="1" applyBorder="1"/>
    <xf numFmtId="0" fontId="22" fillId="62" borderId="59" xfId="0" applyFont="1" applyFill="1" applyBorder="1"/>
    <xf numFmtId="0" fontId="22" fillId="69" borderId="0" xfId="0" applyFont="1" applyFill="1"/>
    <xf numFmtId="0" fontId="22" fillId="37" borderId="0" xfId="0" applyFont="1" applyFill="1" applyAlignment="1">
      <alignment wrapText="1"/>
    </xf>
    <xf numFmtId="0" fontId="22" fillId="40" borderId="0" xfId="0" applyFont="1" applyFill="1" applyBorder="1"/>
    <xf numFmtId="0" fontId="22" fillId="40" borderId="15" xfId="0" applyFont="1" applyFill="1" applyBorder="1"/>
    <xf numFmtId="0" fontId="22" fillId="0" borderId="0" xfId="0" applyFont="1" applyBorder="1"/>
    <xf numFmtId="0" fontId="22" fillId="39" borderId="23" xfId="0" applyFont="1" applyFill="1" applyBorder="1"/>
    <xf numFmtId="0" fontId="22" fillId="34" borderId="0" xfId="0" applyFont="1" applyFill="1"/>
    <xf numFmtId="0" fontId="22" fillId="33" borderId="0" xfId="0" applyFont="1" applyFill="1"/>
    <xf numFmtId="0" fontId="22" fillId="35" borderId="0" xfId="0" applyFont="1" applyFill="1"/>
    <xf numFmtId="0" fontId="22" fillId="36" borderId="0" xfId="0" applyFont="1" applyFill="1"/>
    <xf numFmtId="0" fontId="22" fillId="37" borderId="0" xfId="0" applyFont="1" applyFill="1"/>
    <xf numFmtId="0" fontId="24" fillId="40" borderId="0" xfId="0" applyFont="1" applyFill="1" applyBorder="1"/>
    <xf numFmtId="0" fontId="24" fillId="40" borderId="15" xfId="0" applyFont="1" applyFill="1" applyBorder="1"/>
    <xf numFmtId="0" fontId="24" fillId="34" borderId="0" xfId="0" applyFont="1" applyFill="1"/>
    <xf numFmtId="0" fontId="24" fillId="33" borderId="0" xfId="0" applyFont="1" applyFill="1"/>
    <xf numFmtId="0" fontId="24" fillId="35" borderId="0" xfId="0" applyFont="1" applyFill="1"/>
    <xf numFmtId="0" fontId="24" fillId="36" borderId="0" xfId="0" applyFont="1" applyFill="1"/>
    <xf numFmtId="0" fontId="24" fillId="61" borderId="31" xfId="0" applyFont="1" applyFill="1" applyBorder="1"/>
    <xf numFmtId="0" fontId="24" fillId="62" borderId="59" xfId="0" applyFont="1" applyFill="1" applyBorder="1"/>
    <xf numFmtId="0" fontId="24" fillId="69" borderId="0" xfId="0" applyFont="1" applyFill="1"/>
    <xf numFmtId="0" fontId="24" fillId="37" borderId="0" xfId="0" applyFont="1" applyFill="1"/>
    <xf numFmtId="0" fontId="24" fillId="0" borderId="0" xfId="0" applyFont="1" applyBorder="1"/>
    <xf numFmtId="0" fontId="24" fillId="39" borderId="23" xfId="0" applyFont="1" applyFill="1" applyBorder="1"/>
    <xf numFmtId="164" fontId="25" fillId="0" borderId="0" xfId="0" applyNumberFormat="1" applyFont="1"/>
    <xf numFmtId="0" fontId="22" fillId="40" borderId="17" xfId="0" applyFont="1" applyFill="1" applyBorder="1"/>
    <xf numFmtId="0" fontId="22" fillId="40" borderId="18" xfId="0" applyFont="1" applyFill="1" applyBorder="1"/>
    <xf numFmtId="0" fontId="22" fillId="39" borderId="24" xfId="0" applyFont="1" applyFill="1" applyBorder="1"/>
    <xf numFmtId="0" fontId="22" fillId="61" borderId="32" xfId="0" applyFont="1" applyFill="1" applyBorder="1"/>
    <xf numFmtId="0" fontId="22" fillId="62" borderId="60" xfId="0" applyFont="1" applyFill="1" applyBorder="1"/>
    <xf numFmtId="0" fontId="22" fillId="73" borderId="31" xfId="0" applyFont="1" applyFill="1" applyBorder="1"/>
    <xf numFmtId="0" fontId="24" fillId="73" borderId="31" xfId="0" applyFont="1" applyFill="1" applyBorder="1"/>
    <xf numFmtId="0" fontId="22" fillId="73" borderId="32" xfId="0" applyFont="1" applyFill="1" applyBorder="1"/>
    <xf numFmtId="0" fontId="22" fillId="41" borderId="31" xfId="0" applyFont="1" applyFill="1" applyBorder="1"/>
    <xf numFmtId="0" fontId="24" fillId="41" borderId="31" xfId="0" applyFont="1" applyFill="1" applyBorder="1"/>
    <xf numFmtId="0" fontId="22" fillId="41" borderId="32" xfId="0" applyFont="1" applyFill="1" applyBorder="1"/>
    <xf numFmtId="0" fontId="22" fillId="74" borderId="31" xfId="0" applyFont="1" applyFill="1" applyBorder="1"/>
    <xf numFmtId="0" fontId="24" fillId="74" borderId="31" xfId="0" applyFont="1" applyFill="1" applyBorder="1"/>
    <xf numFmtId="0" fontId="22" fillId="74" borderId="32" xfId="0" applyFont="1" applyFill="1" applyBorder="1"/>
    <xf numFmtId="0" fontId="22" fillId="44" borderId="49" xfId="0" applyFont="1" applyFill="1" applyBorder="1"/>
    <xf numFmtId="0" fontId="24" fillId="44" borderId="49" xfId="0" applyFont="1" applyFill="1" applyBorder="1"/>
    <xf numFmtId="0" fontId="22" fillId="44" borderId="50" xfId="0" applyFont="1" applyFill="1" applyBorder="1"/>
    <xf numFmtId="0" fontId="22" fillId="51" borderId="45" xfId="0" applyFont="1" applyFill="1" applyBorder="1"/>
    <xf numFmtId="0" fontId="22" fillId="50" borderId="43" xfId="0" applyFont="1" applyFill="1" applyBorder="1"/>
    <xf numFmtId="0" fontId="22" fillId="55" borderId="59" xfId="0" applyFont="1" applyFill="1" applyBorder="1" applyAlignment="1">
      <alignment horizontal="center"/>
    </xf>
    <xf numFmtId="0" fontId="22" fillId="51" borderId="47" xfId="0" applyFont="1" applyFill="1" applyBorder="1"/>
    <xf numFmtId="0" fontId="22" fillId="54" borderId="31" xfId="0" applyFont="1" applyFill="1" applyBorder="1" applyAlignment="1">
      <alignment horizontal="center"/>
    </xf>
    <xf numFmtId="0" fontId="22" fillId="50" borderId="49" xfId="0" applyFont="1" applyFill="1" applyBorder="1"/>
    <xf numFmtId="0" fontId="22" fillId="55" borderId="55" xfId="0" applyFont="1" applyFill="1" applyBorder="1"/>
    <xf numFmtId="0" fontId="22" fillId="55" borderId="56" xfId="0" applyFont="1" applyFill="1" applyBorder="1"/>
    <xf numFmtId="0" fontId="22" fillId="54" borderId="53" xfId="0" applyFont="1" applyFill="1" applyBorder="1"/>
    <xf numFmtId="0" fontId="22" fillId="54" borderId="43" xfId="0" applyFont="1" applyFill="1" applyBorder="1"/>
    <xf numFmtId="0" fontId="22" fillId="50" borderId="31" xfId="0" applyFont="1" applyFill="1" applyBorder="1"/>
    <xf numFmtId="0" fontId="22" fillId="52" borderId="31" xfId="0" applyFont="1" applyFill="1" applyBorder="1"/>
    <xf numFmtId="0" fontId="22" fillId="46" borderId="39" xfId="0" applyFont="1" applyFill="1" applyBorder="1"/>
    <xf numFmtId="0" fontId="22" fillId="54" borderId="41" xfId="0" applyFont="1" applyFill="1" applyBorder="1"/>
    <xf numFmtId="0" fontId="22" fillId="54" borderId="31" xfId="0" applyFont="1" applyFill="1" applyBorder="1"/>
    <xf numFmtId="164" fontId="22" fillId="0" borderId="0" xfId="0" applyNumberFormat="1" applyFont="1" applyFill="1" applyBorder="1"/>
    <xf numFmtId="0" fontId="24" fillId="51" borderId="45" xfId="0" applyFont="1" applyFill="1" applyBorder="1"/>
    <xf numFmtId="0" fontId="24" fillId="50" borderId="43" xfId="0" applyFont="1" applyFill="1" applyBorder="1"/>
    <xf numFmtId="164" fontId="24" fillId="0" borderId="0" xfId="0" applyNumberFormat="1" applyFont="1" applyFill="1" applyBorder="1"/>
    <xf numFmtId="0" fontId="24" fillId="55" borderId="59" xfId="0" applyFont="1" applyFill="1" applyBorder="1" applyAlignment="1">
      <alignment horizontal="center"/>
    </xf>
    <xf numFmtId="0" fontId="24" fillId="51" borderId="47" xfId="0" applyFont="1" applyFill="1" applyBorder="1"/>
    <xf numFmtId="0" fontId="24" fillId="54" borderId="31" xfId="0" applyFont="1" applyFill="1" applyBorder="1" applyAlignment="1">
      <alignment horizontal="center"/>
    </xf>
    <xf numFmtId="0" fontId="24" fillId="50" borderId="49" xfId="0" applyFont="1" applyFill="1" applyBorder="1"/>
    <xf numFmtId="0" fontId="24" fillId="55" borderId="55" xfId="0" applyFont="1" applyFill="1" applyBorder="1"/>
    <xf numFmtId="0" fontId="24" fillId="55" borderId="56" xfId="0" applyFont="1" applyFill="1" applyBorder="1"/>
    <xf numFmtId="0" fontId="24" fillId="54" borderId="53" xfId="0" applyFont="1" applyFill="1" applyBorder="1"/>
    <xf numFmtId="0" fontId="24" fillId="54" borderId="51" xfId="0" applyFont="1" applyFill="1" applyBorder="1"/>
    <xf numFmtId="0" fontId="24" fillId="50" borderId="31" xfId="0" applyFont="1" applyFill="1" applyBorder="1"/>
    <xf numFmtId="0" fontId="24" fillId="52" borderId="31" xfId="0" applyFont="1" applyFill="1" applyBorder="1"/>
    <xf numFmtId="0" fontId="24" fillId="46" borderId="39" xfId="0" applyFont="1" applyFill="1" applyBorder="1"/>
    <xf numFmtId="0" fontId="24" fillId="54" borderId="41" xfId="0" applyFont="1" applyFill="1" applyBorder="1"/>
    <xf numFmtId="0" fontId="24" fillId="54" borderId="31" xfId="0" applyFont="1" applyFill="1" applyBorder="1"/>
    <xf numFmtId="0" fontId="24" fillId="54" borderId="43" xfId="0" applyFont="1" applyFill="1" applyBorder="1"/>
    <xf numFmtId="164" fontId="22" fillId="54" borderId="51" xfId="0" applyNumberFormat="1" applyFont="1" applyFill="1" applyBorder="1"/>
    <xf numFmtId="165" fontId="24" fillId="54" borderId="31" xfId="0" applyNumberFormat="1" applyFont="1" applyFill="1" applyBorder="1" applyAlignment="1">
      <alignment horizontal="center"/>
    </xf>
    <xf numFmtId="164" fontId="24" fillId="54" borderId="51" xfId="0" applyNumberFormat="1" applyFont="1" applyFill="1" applyBorder="1"/>
    <xf numFmtId="164" fontId="22" fillId="55" borderId="56" xfId="0" applyNumberFormat="1" applyFont="1" applyFill="1" applyBorder="1"/>
    <xf numFmtId="164" fontId="24" fillId="55" borderId="56" xfId="0" applyNumberFormat="1" applyFont="1" applyFill="1" applyBorder="1"/>
    <xf numFmtId="0" fontId="24" fillId="51" borderId="46" xfId="0" applyFont="1" applyFill="1" applyBorder="1"/>
    <xf numFmtId="0" fontId="24" fillId="50" borderId="44" xfId="0" applyFont="1" applyFill="1" applyBorder="1"/>
    <xf numFmtId="0" fontId="24" fillId="55" borderId="60" xfId="0" applyFont="1" applyFill="1" applyBorder="1" applyAlignment="1">
      <alignment horizontal="center"/>
    </xf>
    <xf numFmtId="0" fontId="24" fillId="51" borderId="48" xfId="0" applyFont="1" applyFill="1" applyBorder="1"/>
    <xf numFmtId="0" fontId="24" fillId="54" borderId="32" xfId="0" applyFont="1" applyFill="1" applyBorder="1" applyAlignment="1">
      <alignment horizontal="center"/>
    </xf>
    <xf numFmtId="0" fontId="24" fillId="50" borderId="50" xfId="0" applyFont="1" applyFill="1" applyBorder="1"/>
    <xf numFmtId="0" fontId="24" fillId="55" borderId="57" xfId="0" applyFont="1" applyFill="1" applyBorder="1"/>
    <xf numFmtId="0" fontId="24" fillId="55" borderId="58" xfId="0" applyFont="1" applyFill="1" applyBorder="1"/>
    <xf numFmtId="0" fontId="24" fillId="54" borderId="54" xfId="0" applyFont="1" applyFill="1" applyBorder="1"/>
    <xf numFmtId="0" fontId="24" fillId="54" borderId="52" xfId="0" applyFont="1" applyFill="1" applyBorder="1"/>
    <xf numFmtId="0" fontId="24" fillId="54" borderId="44" xfId="0" applyFont="1" applyFill="1" applyBorder="1"/>
    <xf numFmtId="0" fontId="24" fillId="50" borderId="32" xfId="0" applyFont="1" applyFill="1" applyBorder="1"/>
    <xf numFmtId="0" fontId="24" fillId="52" borderId="32" xfId="0" applyFont="1" applyFill="1" applyBorder="1"/>
    <xf numFmtId="0" fontId="24" fillId="46" borderId="40" xfId="0" applyFont="1" applyFill="1" applyBorder="1"/>
    <xf numFmtId="0" fontId="24" fillId="54" borderId="42" xfId="0" applyFont="1" applyFill="1" applyBorder="1"/>
    <xf numFmtId="0" fontId="24" fillId="54" borderId="32" xfId="0" applyFont="1" applyFill="1" applyBorder="1"/>
    <xf numFmtId="0" fontId="22" fillId="0" borderId="0" xfId="0" applyFont="1" applyAlignment="1">
      <alignment horizontal="center"/>
    </xf>
    <xf numFmtId="0" fontId="22" fillId="55" borderId="31" xfId="0" applyFont="1" applyFill="1" applyBorder="1"/>
    <xf numFmtId="0" fontId="24" fillId="55" borderId="31" xfId="0" applyFont="1" applyFill="1" applyBorder="1"/>
    <xf numFmtId="0" fontId="24" fillId="55" borderId="32" xfId="0" applyFont="1" applyFill="1" applyBorder="1"/>
    <xf numFmtId="0" fontId="22" fillId="55" borderId="61" xfId="0" applyFont="1" applyFill="1" applyBorder="1" applyAlignment="1">
      <alignment horizontal="center"/>
    </xf>
    <xf numFmtId="0" fontId="24" fillId="55" borderId="61" xfId="0" applyFont="1" applyFill="1" applyBorder="1" applyAlignment="1">
      <alignment horizontal="center"/>
    </xf>
    <xf numFmtId="0" fontId="24" fillId="55" borderId="62" xfId="0" applyFont="1" applyFill="1" applyBorder="1" applyAlignment="1">
      <alignment horizontal="center"/>
    </xf>
    <xf numFmtId="2" fontId="24" fillId="54" borderId="31" xfId="0" applyNumberFormat="1" applyFont="1" applyFill="1" applyBorder="1" applyAlignment="1">
      <alignment horizontal="center"/>
    </xf>
    <xf numFmtId="2" fontId="24" fillId="55" borderId="59" xfId="0" applyNumberFormat="1" applyFont="1" applyFill="1" applyBorder="1" applyAlignment="1">
      <alignment horizontal="center"/>
    </xf>
    <xf numFmtId="0" fontId="22" fillId="53" borderId="75" xfId="0" applyFont="1" applyFill="1" applyBorder="1"/>
    <xf numFmtId="0" fontId="24" fillId="53" borderId="75" xfId="0" applyFont="1" applyFill="1" applyBorder="1"/>
    <xf numFmtId="164" fontId="24" fillId="75" borderId="31" xfId="0" applyNumberFormat="1" applyFont="1" applyFill="1" applyBorder="1"/>
    <xf numFmtId="164" fontId="22" fillId="75" borderId="31" xfId="0" applyNumberFormat="1" applyFont="1" applyFill="1" applyBorder="1"/>
    <xf numFmtId="0" fontId="24" fillId="75" borderId="31" xfId="0" applyFont="1" applyFill="1" applyBorder="1"/>
    <xf numFmtId="164" fontId="24" fillId="75" borderId="32" xfId="0" applyNumberFormat="1" applyFont="1" applyFill="1" applyBorder="1"/>
    <xf numFmtId="0" fontId="22" fillId="56" borderId="31" xfId="0" applyFont="1" applyFill="1" applyBorder="1"/>
    <xf numFmtId="0" fontId="22" fillId="57" borderId="63" xfId="0" applyFont="1" applyFill="1" applyBorder="1"/>
    <xf numFmtId="0" fontId="22" fillId="57" borderId="64" xfId="0" applyFont="1" applyFill="1" applyBorder="1"/>
    <xf numFmtId="0" fontId="22" fillId="58" borderId="49" xfId="0" applyFont="1" applyFill="1" applyBorder="1"/>
    <xf numFmtId="0" fontId="22" fillId="58" borderId="43" xfId="0" applyFont="1" applyFill="1" applyBorder="1"/>
    <xf numFmtId="0" fontId="22" fillId="59" borderId="31" xfId="0" applyFont="1" applyFill="1" applyBorder="1" applyAlignment="1">
      <alignment horizontal="center"/>
    </xf>
    <xf numFmtId="0" fontId="22" fillId="33" borderId="31" xfId="0" applyFont="1" applyFill="1" applyBorder="1"/>
    <xf numFmtId="0" fontId="22" fillId="71" borderId="31" xfId="0" applyFont="1" applyFill="1" applyBorder="1"/>
    <xf numFmtId="0" fontId="22" fillId="60" borderId="31" xfId="0" applyFont="1" applyFill="1" applyBorder="1" applyAlignment="1">
      <alignment horizontal="center"/>
    </xf>
    <xf numFmtId="165" fontId="24" fillId="44" borderId="31" xfId="0" applyNumberFormat="1" applyFont="1" applyFill="1" applyBorder="1" applyAlignment="1">
      <alignment horizontal="right" indent="1"/>
    </xf>
    <xf numFmtId="0" fontId="24" fillId="56" borderId="31" xfId="0" applyFont="1" applyFill="1" applyBorder="1"/>
    <xf numFmtId="0" fontId="24" fillId="57" borderId="63" xfId="0" applyFont="1" applyFill="1" applyBorder="1"/>
    <xf numFmtId="0" fontId="24" fillId="58" borderId="49" xfId="0" applyFont="1" applyFill="1" applyBorder="1"/>
    <xf numFmtId="0" fontId="24" fillId="59" borderId="31" xfId="0" applyFont="1" applyFill="1" applyBorder="1" applyAlignment="1">
      <alignment horizontal="center"/>
    </xf>
    <xf numFmtId="0" fontId="24" fillId="33" borderId="31" xfId="0" applyFont="1" applyFill="1" applyBorder="1"/>
    <xf numFmtId="0" fontId="24" fillId="71" borderId="31" xfId="0" applyFont="1" applyFill="1" applyBorder="1"/>
    <xf numFmtId="0" fontId="24" fillId="60" borderId="31" xfId="0" applyFont="1" applyFill="1" applyBorder="1" applyAlignment="1">
      <alignment horizontal="center"/>
    </xf>
    <xf numFmtId="165" fontId="24" fillId="59" borderId="31" xfId="0" applyNumberFormat="1" applyFont="1" applyFill="1" applyBorder="1" applyAlignment="1">
      <alignment horizontal="center"/>
    </xf>
    <xf numFmtId="1" fontId="24" fillId="44" borderId="31" xfId="0" applyNumberFormat="1" applyFont="1" applyFill="1" applyBorder="1" applyAlignment="1">
      <alignment horizontal="right" indent="1"/>
    </xf>
    <xf numFmtId="165" fontId="24" fillId="60" borderId="31" xfId="0" applyNumberFormat="1" applyFont="1" applyFill="1" applyBorder="1" applyAlignment="1">
      <alignment horizontal="center"/>
    </xf>
    <xf numFmtId="0" fontId="22" fillId="56" borderId="32" xfId="0" applyFont="1" applyFill="1" applyBorder="1"/>
    <xf numFmtId="0" fontId="22" fillId="57" borderId="65" xfId="0" applyFont="1" applyFill="1" applyBorder="1"/>
    <xf numFmtId="0" fontId="22" fillId="57" borderId="66" xfId="0" applyFont="1" applyFill="1" applyBorder="1"/>
    <xf numFmtId="0" fontId="22" fillId="58" borderId="50" xfId="0" applyFont="1" applyFill="1" applyBorder="1"/>
    <xf numFmtId="165" fontId="24" fillId="44" borderId="32" xfId="0" applyNumberFormat="1" applyFont="1" applyFill="1" applyBorder="1" applyAlignment="1">
      <alignment horizontal="right" indent="1"/>
    </xf>
    <xf numFmtId="0" fontId="22" fillId="59" borderId="32" xfId="0" applyFont="1" applyFill="1" applyBorder="1" applyAlignment="1">
      <alignment horizontal="center"/>
    </xf>
    <xf numFmtId="0" fontId="22" fillId="33" borderId="32" xfId="0" applyFont="1" applyFill="1" applyBorder="1"/>
    <xf numFmtId="0" fontId="22" fillId="71" borderId="32" xfId="0" applyFont="1" applyFill="1" applyBorder="1"/>
    <xf numFmtId="0" fontId="22" fillId="55" borderId="32" xfId="0" applyFont="1" applyFill="1" applyBorder="1"/>
    <xf numFmtId="165" fontId="22" fillId="60" borderId="32" xfId="0" applyNumberFormat="1" applyFont="1" applyFill="1" applyBorder="1" applyAlignment="1">
      <alignment horizontal="center"/>
    </xf>
    <xf numFmtId="0" fontId="24" fillId="0" borderId="0" xfId="0" applyFont="1" applyAlignment="1">
      <alignment horizontal="right" indent="1"/>
    </xf>
    <xf numFmtId="164" fontId="22" fillId="68" borderId="59" xfId="0" applyNumberFormat="1" applyFont="1" applyFill="1" applyBorder="1"/>
    <xf numFmtId="164" fontId="24" fillId="68" borderId="59" xfId="0" applyNumberFormat="1" applyFont="1" applyFill="1" applyBorder="1"/>
    <xf numFmtId="164" fontId="22" fillId="68" borderId="60" xfId="0" applyNumberFormat="1" applyFont="1" applyFill="1" applyBorder="1"/>
    <xf numFmtId="0" fontId="22" fillId="76" borderId="31" xfId="0" applyFont="1" applyFill="1" applyBorder="1"/>
    <xf numFmtId="164" fontId="22" fillId="76" borderId="31" xfId="0" applyNumberFormat="1" applyFont="1" applyFill="1" applyBorder="1"/>
    <xf numFmtId="0" fontId="24" fillId="76" borderId="31" xfId="0" applyFont="1" applyFill="1" applyBorder="1"/>
    <xf numFmtId="164" fontId="24" fillId="76" borderId="31" xfId="0" applyNumberFormat="1" applyFont="1" applyFill="1" applyBorder="1"/>
    <xf numFmtId="0" fontId="22" fillId="76" borderId="32" xfId="0" applyFont="1" applyFill="1" applyBorder="1"/>
    <xf numFmtId="164" fontId="22" fillId="76" borderId="32" xfId="0" applyNumberFormat="1" applyFont="1" applyFill="1" applyBorder="1"/>
    <xf numFmtId="0" fontId="22" fillId="62" borderId="59" xfId="0" applyFont="1" applyFill="1" applyBorder="1" applyAlignment="1">
      <alignment wrapText="1"/>
    </xf>
    <xf numFmtId="0" fontId="22" fillId="68" borderId="76" xfId="0" applyFont="1" applyFill="1" applyBorder="1" applyAlignment="1">
      <alignment wrapText="1"/>
    </xf>
    <xf numFmtId="0" fontId="22" fillId="69" borderId="0" xfId="0" applyFont="1" applyFill="1" applyAlignment="1">
      <alignment wrapText="1"/>
    </xf>
    <xf numFmtId="164" fontId="23" fillId="0" borderId="0" xfId="0" applyNumberFormat="1" applyFont="1" applyAlignment="1">
      <alignment wrapText="1"/>
    </xf>
    <xf numFmtId="164" fontId="25" fillId="0" borderId="0" xfId="0" applyNumberFormat="1" applyFont="1" applyAlignment="1">
      <alignment wrapText="1"/>
    </xf>
    <xf numFmtId="0" fontId="25" fillId="0" borderId="0" xfId="0" applyFont="1" applyAlignment="1">
      <alignment wrapText="1"/>
    </xf>
    <xf numFmtId="0" fontId="24" fillId="0" borderId="31" xfId="0" applyFont="1" applyBorder="1"/>
    <xf numFmtId="0" fontId="23" fillId="76" borderId="31" xfId="0" applyFont="1" applyFill="1" applyBorder="1"/>
    <xf numFmtId="0" fontId="25" fillId="76" borderId="31" xfId="0" applyFont="1" applyFill="1" applyBorder="1"/>
    <xf numFmtId="0" fontId="23" fillId="76" borderId="32" xfId="0" applyFont="1" applyFill="1" applyBorder="1"/>
    <xf numFmtId="164" fontId="23" fillId="68" borderId="31" xfId="0" applyNumberFormat="1" applyFont="1" applyFill="1" applyBorder="1"/>
    <xf numFmtId="164" fontId="25" fillId="68" borderId="31" xfId="0" applyNumberFormat="1" applyFont="1" applyFill="1" applyBorder="1"/>
    <xf numFmtId="164" fontId="23" fillId="68" borderId="32" xfId="0" applyNumberFormat="1" applyFont="1" applyFill="1" applyBorder="1"/>
    <xf numFmtId="165" fontId="22" fillId="76" borderId="31" xfId="0" applyNumberFormat="1" applyFont="1" applyFill="1" applyBorder="1" applyAlignment="1">
      <alignment horizontal="center"/>
    </xf>
    <xf numFmtId="165" fontId="24" fillId="76" borderId="31" xfId="0" applyNumberFormat="1" applyFont="1" applyFill="1" applyBorder="1" applyAlignment="1">
      <alignment horizontal="center"/>
    </xf>
    <xf numFmtId="0" fontId="22" fillId="76" borderId="31" xfId="0" applyFont="1" applyFill="1" applyBorder="1" applyAlignment="1">
      <alignment wrapText="1"/>
    </xf>
    <xf numFmtId="165" fontId="22" fillId="76" borderId="32" xfId="0" applyNumberFormat="1" applyFont="1" applyFill="1" applyBorder="1" applyAlignment="1">
      <alignment horizontal="center"/>
    </xf>
    <xf numFmtId="0" fontId="22" fillId="77" borderId="30" xfId="0" applyFont="1" applyFill="1" applyBorder="1" applyAlignment="1">
      <alignment wrapText="1"/>
    </xf>
    <xf numFmtId="0" fontId="22" fillId="77" borderId="31" xfId="0" applyFont="1" applyFill="1" applyBorder="1"/>
    <xf numFmtId="0" fontId="24" fillId="77" borderId="31" xfId="0" applyFont="1" applyFill="1" applyBorder="1"/>
    <xf numFmtId="0" fontId="22" fillId="77" borderId="32" xfId="0" applyFont="1" applyFill="1" applyBorder="1"/>
    <xf numFmtId="0" fontId="22" fillId="70" borderId="30" xfId="0" applyFont="1" applyFill="1" applyBorder="1" applyAlignment="1">
      <alignment wrapText="1"/>
    </xf>
    <xf numFmtId="0" fontId="22" fillId="69" borderId="30" xfId="0" applyFont="1" applyFill="1" applyBorder="1" applyAlignment="1">
      <alignment wrapText="1"/>
    </xf>
    <xf numFmtId="0" fontId="22" fillId="0" borderId="0" xfId="0" applyFont="1" applyFill="1" applyBorder="1" applyAlignment="1">
      <alignment wrapText="1"/>
    </xf>
    <xf numFmtId="0" fontId="23" fillId="0" borderId="0" xfId="0" applyFont="1" applyFill="1" applyBorder="1" applyAlignment="1">
      <alignment wrapText="1"/>
    </xf>
    <xf numFmtId="0" fontId="22" fillId="77" borderId="14" xfId="0" applyFont="1" applyFill="1" applyBorder="1"/>
    <xf numFmtId="0" fontId="24" fillId="77" borderId="14" xfId="0" applyFont="1" applyFill="1" applyBorder="1"/>
    <xf numFmtId="0" fontId="22" fillId="77" borderId="16" xfId="0" applyFont="1" applyFill="1" applyBorder="1"/>
    <xf numFmtId="0" fontId="22" fillId="77" borderId="23" xfId="0" applyFont="1" applyFill="1" applyBorder="1" applyAlignment="1">
      <alignment wrapText="1"/>
    </xf>
    <xf numFmtId="0" fontId="22" fillId="68" borderId="30" xfId="0" applyFont="1" applyFill="1" applyBorder="1" applyAlignment="1">
      <alignment wrapText="1"/>
    </xf>
    <xf numFmtId="0" fontId="22" fillId="47" borderId="31" xfId="0" applyFont="1" applyFill="1" applyBorder="1" applyAlignment="1">
      <alignment wrapText="1"/>
    </xf>
    <xf numFmtId="0" fontId="22" fillId="43" borderId="31" xfId="0" applyFont="1" applyFill="1" applyBorder="1" applyAlignment="1">
      <alignment wrapText="1"/>
    </xf>
    <xf numFmtId="0" fontId="23" fillId="68" borderId="30" xfId="0" applyFont="1" applyFill="1" applyBorder="1" applyAlignment="1">
      <alignment wrapText="1"/>
    </xf>
    <xf numFmtId="0" fontId="22" fillId="76" borderId="30" xfId="0" applyFont="1" applyFill="1" applyBorder="1" applyAlignment="1">
      <alignment wrapText="1"/>
    </xf>
    <xf numFmtId="0" fontId="23" fillId="76" borderId="30" xfId="0" applyFont="1" applyFill="1" applyBorder="1" applyAlignment="1">
      <alignment wrapText="1"/>
    </xf>
    <xf numFmtId="0" fontId="22" fillId="45" borderId="23" xfId="0" applyFont="1" applyFill="1" applyBorder="1" applyAlignment="1">
      <alignment wrapText="1"/>
    </xf>
    <xf numFmtId="0" fontId="22" fillId="46" borderId="35" xfId="0" applyFont="1" applyFill="1" applyBorder="1" applyAlignment="1">
      <alignment wrapText="1"/>
    </xf>
    <xf numFmtId="0" fontId="22" fillId="46" borderId="36" xfId="0" applyFont="1" applyFill="1" applyBorder="1" applyAlignment="1">
      <alignment wrapText="1"/>
    </xf>
    <xf numFmtId="0" fontId="22" fillId="73" borderId="30" xfId="0" applyFont="1" applyFill="1" applyBorder="1" applyAlignment="1">
      <alignment wrapText="1"/>
    </xf>
    <xf numFmtId="0" fontId="22" fillId="41" borderId="30" xfId="0" applyFont="1" applyFill="1" applyBorder="1" applyAlignment="1">
      <alignment wrapText="1"/>
    </xf>
    <xf numFmtId="0" fontId="22" fillId="44" borderId="49" xfId="0" applyFont="1" applyFill="1" applyBorder="1" applyAlignment="1">
      <alignment wrapText="1"/>
    </xf>
    <xf numFmtId="0" fontId="22" fillId="74" borderId="30" xfId="0" applyFont="1" applyFill="1" applyBorder="1" applyAlignment="1">
      <alignment wrapText="1"/>
    </xf>
    <xf numFmtId="0" fontId="22" fillId="49" borderId="31" xfId="0" applyFont="1" applyFill="1" applyBorder="1" applyAlignment="1">
      <alignment wrapText="1"/>
    </xf>
    <xf numFmtId="0" fontId="22" fillId="71" borderId="77" xfId="0" applyFont="1" applyFill="1" applyBorder="1" applyAlignment="1">
      <alignment wrapText="1"/>
    </xf>
    <xf numFmtId="0" fontId="22" fillId="0" borderId="78" xfId="0" applyFont="1" applyBorder="1" applyAlignment="1">
      <alignment wrapText="1"/>
    </xf>
    <xf numFmtId="0" fontId="22" fillId="0" borderId="79" xfId="0" applyFont="1" applyBorder="1" applyAlignment="1">
      <alignment wrapText="1"/>
    </xf>
    <xf numFmtId="0" fontId="22" fillId="0" borderId="49" xfId="0" applyFont="1" applyBorder="1"/>
    <xf numFmtId="0" fontId="24" fillId="0" borderId="49" xfId="0" applyFont="1" applyBorder="1"/>
    <xf numFmtId="0" fontId="22" fillId="0" borderId="50" xfId="0" applyFont="1" applyBorder="1"/>
    <xf numFmtId="0" fontId="22" fillId="0" borderId="67" xfId="0" applyFont="1" applyBorder="1"/>
    <xf numFmtId="0" fontId="22" fillId="71" borderId="50" xfId="0" applyFont="1" applyFill="1" applyBorder="1"/>
    <xf numFmtId="0" fontId="22" fillId="71" borderId="67" xfId="0" applyFont="1" applyFill="1" applyBorder="1"/>
    <xf numFmtId="0" fontId="22" fillId="71" borderId="44" xfId="0" applyFont="1" applyFill="1" applyBorder="1"/>
    <xf numFmtId="0" fontId="22" fillId="41" borderId="78" xfId="0" applyFont="1" applyFill="1" applyBorder="1" applyAlignment="1">
      <alignment wrapText="1"/>
    </xf>
    <xf numFmtId="0" fontId="22" fillId="41" borderId="79" xfId="0" applyFont="1" applyFill="1" applyBorder="1" applyAlignment="1">
      <alignment wrapText="1"/>
    </xf>
    <xf numFmtId="0" fontId="22" fillId="41" borderId="80" xfId="0" applyFont="1" applyFill="1" applyBorder="1" applyAlignment="1">
      <alignment wrapText="1"/>
    </xf>
    <xf numFmtId="0" fontId="22" fillId="41" borderId="49" xfId="0" applyFont="1" applyFill="1" applyBorder="1"/>
    <xf numFmtId="0" fontId="22" fillId="41" borderId="0" xfId="0" applyFont="1" applyFill="1" applyBorder="1"/>
    <xf numFmtId="0" fontId="22" fillId="41" borderId="43" xfId="0" applyFont="1" applyFill="1" applyBorder="1"/>
    <xf numFmtId="0" fontId="24" fillId="41" borderId="49" xfId="0" applyFont="1" applyFill="1" applyBorder="1"/>
    <xf numFmtId="0" fontId="24" fillId="41" borderId="0" xfId="0" applyFont="1" applyFill="1" applyBorder="1"/>
    <xf numFmtId="0" fontId="24" fillId="41" borderId="43" xfId="0" applyFont="1" applyFill="1" applyBorder="1"/>
    <xf numFmtId="0" fontId="22" fillId="71" borderId="30" xfId="0" applyFont="1" applyFill="1" applyBorder="1" applyAlignment="1">
      <alignment wrapText="1"/>
    </xf>
    <xf numFmtId="0" fontId="22" fillId="78" borderId="81" xfId="0" applyFont="1" applyFill="1" applyBorder="1" applyAlignment="1">
      <alignment wrapText="1"/>
    </xf>
    <xf numFmtId="0" fontId="23" fillId="78" borderId="81" xfId="0" applyFont="1" applyFill="1" applyBorder="1" applyAlignment="1">
      <alignment wrapText="1"/>
    </xf>
    <xf numFmtId="0" fontId="22" fillId="78" borderId="31" xfId="0" applyFont="1" applyFill="1" applyBorder="1"/>
    <xf numFmtId="164" fontId="23" fillId="78" borderId="31" xfId="0" applyNumberFormat="1" applyFont="1" applyFill="1" applyBorder="1"/>
    <xf numFmtId="0" fontId="24" fillId="78" borderId="31" xfId="0" applyFont="1" applyFill="1" applyBorder="1"/>
    <xf numFmtId="164" fontId="25" fillId="78" borderId="31" xfId="0" applyNumberFormat="1" applyFont="1" applyFill="1" applyBorder="1"/>
    <xf numFmtId="0" fontId="23" fillId="78" borderId="31" xfId="0" applyFont="1" applyFill="1" applyBorder="1"/>
    <xf numFmtId="0" fontId="22" fillId="78" borderId="32" xfId="0" applyFont="1" applyFill="1" applyBorder="1"/>
    <xf numFmtId="0" fontId="23" fillId="78" borderId="32" xfId="0" applyFont="1" applyFill="1" applyBorder="1"/>
    <xf numFmtId="0" fontId="22" fillId="38" borderId="30" xfId="0" applyFont="1" applyFill="1" applyBorder="1" applyAlignment="1">
      <alignment wrapText="1"/>
    </xf>
    <xf numFmtId="0" fontId="22" fillId="38" borderId="31" xfId="0" applyFont="1" applyFill="1" applyBorder="1"/>
    <xf numFmtId="0" fontId="24" fillId="38" borderId="31" xfId="0" applyFont="1" applyFill="1" applyBorder="1"/>
    <xf numFmtId="0" fontId="22" fillId="38" borderId="32" xfId="0" applyFont="1" applyFill="1" applyBorder="1"/>
    <xf numFmtId="165" fontId="24" fillId="41" borderId="27" xfId="0" applyNumberFormat="1" applyFont="1" applyFill="1" applyBorder="1" applyAlignment="1">
      <alignment horizontal="center"/>
    </xf>
    <xf numFmtId="165" fontId="24" fillId="71" borderId="27" xfId="0" applyNumberFormat="1" applyFont="1" applyFill="1" applyBorder="1" applyAlignment="1">
      <alignment horizontal="center"/>
    </xf>
    <xf numFmtId="165" fontId="24" fillId="41" borderId="28" xfId="0" applyNumberFormat="1" applyFont="1" applyFill="1" applyBorder="1" applyAlignment="1">
      <alignment horizontal="center"/>
    </xf>
    <xf numFmtId="165" fontId="24" fillId="71" borderId="28" xfId="0" applyNumberFormat="1" applyFont="1" applyFill="1" applyBorder="1" applyAlignment="1">
      <alignment horizontal="center"/>
    </xf>
    <xf numFmtId="0" fontId="24" fillId="76" borderId="32" xfId="0" applyFont="1" applyFill="1" applyBorder="1"/>
    <xf numFmtId="0" fontId="22" fillId="51" borderId="45" xfId="0" applyFont="1" applyFill="1" applyBorder="1" applyAlignment="1">
      <alignment wrapText="1"/>
    </xf>
    <xf numFmtId="0" fontId="22" fillId="50" borderId="43" xfId="0" applyFont="1" applyFill="1" applyBorder="1" applyAlignment="1">
      <alignment wrapText="1"/>
    </xf>
    <xf numFmtId="0" fontId="22" fillId="55" borderId="30" xfId="0" applyFont="1" applyFill="1" applyBorder="1" applyAlignment="1">
      <alignment wrapText="1"/>
    </xf>
    <xf numFmtId="0" fontId="22" fillId="55" borderId="59" xfId="0" applyFont="1" applyFill="1" applyBorder="1" applyAlignment="1">
      <alignment horizontal="center" wrapText="1"/>
    </xf>
    <xf numFmtId="0" fontId="22" fillId="55" borderId="61" xfId="0" applyFont="1" applyFill="1" applyBorder="1" applyAlignment="1">
      <alignment wrapText="1"/>
    </xf>
    <xf numFmtId="0" fontId="22" fillId="51" borderId="47" xfId="0" applyFont="1" applyFill="1" applyBorder="1" applyAlignment="1">
      <alignment wrapText="1"/>
    </xf>
    <xf numFmtId="0" fontId="22" fillId="54" borderId="31" xfId="0" applyFont="1" applyFill="1" applyBorder="1" applyAlignment="1">
      <alignment horizontal="center" wrapText="1"/>
    </xf>
    <xf numFmtId="0" fontId="22" fillId="50" borderId="49" xfId="0" applyFont="1" applyFill="1" applyBorder="1" applyAlignment="1">
      <alignment wrapText="1"/>
    </xf>
    <xf numFmtId="0" fontId="22" fillId="55" borderId="55" xfId="0" applyFont="1" applyFill="1" applyBorder="1" applyAlignment="1">
      <alignment wrapText="1"/>
    </xf>
    <xf numFmtId="0" fontId="22" fillId="55" borderId="56" xfId="0" applyFont="1" applyFill="1" applyBorder="1" applyAlignment="1">
      <alignment wrapText="1"/>
    </xf>
    <xf numFmtId="0" fontId="22" fillId="55" borderId="59" xfId="0" applyFont="1" applyFill="1" applyBorder="1" applyAlignment="1">
      <alignment wrapText="1"/>
    </xf>
    <xf numFmtId="0" fontId="22" fillId="54" borderId="53" xfId="0" applyFont="1" applyFill="1" applyBorder="1" applyAlignment="1">
      <alignment wrapText="1"/>
    </xf>
    <xf numFmtId="0" fontId="22" fillId="54" borderId="51" xfId="0" applyFont="1" applyFill="1" applyBorder="1" applyAlignment="1">
      <alignment wrapText="1"/>
    </xf>
    <xf numFmtId="0" fontId="22" fillId="54" borderId="30" xfId="0" applyFont="1" applyFill="1" applyBorder="1" applyAlignment="1">
      <alignment horizontal="center" wrapText="1"/>
    </xf>
    <xf numFmtId="0" fontId="22" fillId="50" borderId="31" xfId="0" applyFont="1" applyFill="1" applyBorder="1" applyAlignment="1">
      <alignment wrapText="1"/>
    </xf>
    <xf numFmtId="0" fontId="22" fillId="52" borderId="31" xfId="0" applyFont="1" applyFill="1" applyBorder="1" applyAlignment="1">
      <alignment wrapText="1"/>
    </xf>
    <xf numFmtId="0" fontId="22" fillId="46" borderId="39" xfId="0" applyFont="1" applyFill="1" applyBorder="1" applyAlignment="1">
      <alignment wrapText="1"/>
    </xf>
    <xf numFmtId="0" fontId="22" fillId="54" borderId="41" xfId="0" applyFont="1" applyFill="1" applyBorder="1" applyAlignment="1">
      <alignment wrapText="1"/>
    </xf>
    <xf numFmtId="0" fontId="22" fillId="54" borderId="31" xfId="0" applyFont="1" applyFill="1" applyBorder="1" applyAlignment="1">
      <alignment wrapText="1"/>
    </xf>
    <xf numFmtId="0" fontId="22" fillId="54" borderId="43" xfId="0" applyFont="1" applyFill="1" applyBorder="1" applyAlignment="1">
      <alignment wrapText="1"/>
    </xf>
    <xf numFmtId="0" fontId="22" fillId="75" borderId="30" xfId="0" applyFont="1" applyFill="1" applyBorder="1" applyAlignment="1">
      <alignment wrapText="1"/>
    </xf>
    <xf numFmtId="0" fontId="22" fillId="53" borderId="75" xfId="0" applyFont="1" applyFill="1" applyBorder="1" applyAlignment="1">
      <alignment wrapText="1"/>
    </xf>
    <xf numFmtId="0" fontId="22" fillId="56" borderId="31" xfId="0" applyFont="1" applyFill="1" applyBorder="1" applyAlignment="1">
      <alignment wrapText="1"/>
    </xf>
    <xf numFmtId="0" fontId="22" fillId="57" borderId="63" xfId="0" applyFont="1" applyFill="1" applyBorder="1" applyAlignment="1">
      <alignment wrapText="1"/>
    </xf>
    <xf numFmtId="0" fontId="22" fillId="57" borderId="64" xfId="0" applyFont="1" applyFill="1" applyBorder="1" applyAlignment="1">
      <alignment wrapText="1"/>
    </xf>
    <xf numFmtId="0" fontId="22" fillId="58" borderId="49" xfId="0" applyFont="1" applyFill="1" applyBorder="1" applyAlignment="1">
      <alignment wrapText="1"/>
    </xf>
    <xf numFmtId="0" fontId="22" fillId="58" borderId="43" xfId="0" applyFont="1" applyFill="1" applyBorder="1" applyAlignment="1">
      <alignment wrapText="1"/>
    </xf>
    <xf numFmtId="0" fontId="24" fillId="44" borderId="31" xfId="0" applyFont="1" applyFill="1" applyBorder="1" applyAlignment="1">
      <alignment horizontal="right" wrapText="1"/>
    </xf>
    <xf numFmtId="0" fontId="22" fillId="59" borderId="31" xfId="0" applyFont="1" applyFill="1" applyBorder="1" applyAlignment="1">
      <alignment horizontal="center" wrapText="1"/>
    </xf>
    <xf numFmtId="0" fontId="22" fillId="33" borderId="31" xfId="0" applyFont="1" applyFill="1" applyBorder="1" applyAlignment="1">
      <alignment wrapText="1"/>
    </xf>
    <xf numFmtId="0" fontId="22" fillId="71" borderId="31" xfId="0" applyFont="1" applyFill="1" applyBorder="1" applyAlignment="1">
      <alignment wrapText="1"/>
    </xf>
    <xf numFmtId="0" fontId="22" fillId="55" borderId="31" xfId="0" applyFont="1" applyFill="1" applyBorder="1" applyAlignment="1">
      <alignment wrapText="1"/>
    </xf>
    <xf numFmtId="0" fontId="22" fillId="60" borderId="31" xfId="0" applyFont="1" applyFill="1" applyBorder="1" applyAlignment="1">
      <alignment horizontal="center" wrapText="1"/>
    </xf>
    <xf numFmtId="0" fontId="24" fillId="57" borderId="64" xfId="0" applyFont="1" applyFill="1" applyBorder="1"/>
    <xf numFmtId="0" fontId="24" fillId="58" borderId="43" xfId="0" applyFont="1" applyFill="1" applyBorder="1"/>
    <xf numFmtId="0" fontId="22" fillId="64" borderId="31" xfId="0" applyFont="1" applyFill="1" applyBorder="1"/>
    <xf numFmtId="0" fontId="22" fillId="63" borderId="31" xfId="0" applyFont="1" applyFill="1" applyBorder="1"/>
    <xf numFmtId="0" fontId="24" fillId="64" borderId="31" xfId="0" applyFont="1" applyFill="1" applyBorder="1"/>
    <xf numFmtId="0" fontId="24" fillId="63" borderId="31" xfId="0" applyFont="1" applyFill="1" applyBorder="1"/>
    <xf numFmtId="0" fontId="22" fillId="64" borderId="32" xfId="0" applyFont="1" applyFill="1" applyBorder="1"/>
    <xf numFmtId="0" fontId="22" fillId="63" borderId="32" xfId="0" applyFont="1" applyFill="1" applyBorder="1"/>
    <xf numFmtId="0" fontId="22" fillId="64" borderId="31" xfId="0" applyFont="1" applyFill="1" applyBorder="1" applyAlignment="1">
      <alignment wrapText="1"/>
    </xf>
    <xf numFmtId="0" fontId="22" fillId="63" borderId="31" xfId="0" applyFont="1" applyFill="1" applyBorder="1" applyAlignment="1">
      <alignment wrapText="1"/>
    </xf>
    <xf numFmtId="0" fontId="23" fillId="55" borderId="30" xfId="0" applyFont="1" applyFill="1" applyBorder="1" applyAlignment="1">
      <alignment wrapText="1"/>
    </xf>
    <xf numFmtId="0" fontId="23" fillId="55" borderId="31" xfId="0" applyFont="1" applyFill="1" applyBorder="1"/>
    <xf numFmtId="0" fontId="25" fillId="55" borderId="31" xfId="0" applyFont="1" applyFill="1" applyBorder="1"/>
    <xf numFmtId="0" fontId="23" fillId="55" borderId="32" xfId="0" applyFont="1" applyFill="1" applyBorder="1"/>
    <xf numFmtId="0" fontId="23" fillId="0" borderId="80" xfId="0" applyFont="1" applyBorder="1" applyAlignment="1">
      <alignment wrapText="1"/>
    </xf>
    <xf numFmtId="0" fontId="23" fillId="0" borderId="43" xfId="0" applyFont="1" applyBorder="1"/>
    <xf numFmtId="0" fontId="25" fillId="0" borderId="43" xfId="0" applyFont="1" applyBorder="1"/>
    <xf numFmtId="164" fontId="23" fillId="0" borderId="43" xfId="0" applyNumberFormat="1" applyFont="1" applyBorder="1"/>
    <xf numFmtId="0" fontId="23" fillId="0" borderId="44" xfId="0" applyFont="1" applyBorder="1"/>
    <xf numFmtId="164" fontId="25" fillId="0" borderId="43" xfId="0" applyNumberFormat="1" applyFont="1" applyBorder="1"/>
    <xf numFmtId="164" fontId="23" fillId="0" borderId="44" xfId="0" applyNumberFormat="1" applyFont="1" applyBorder="1"/>
    <xf numFmtId="0" fontId="22" fillId="56" borderId="49" xfId="0" applyFont="1" applyFill="1" applyBorder="1"/>
    <xf numFmtId="0" fontId="22" fillId="71" borderId="69" xfId="0" applyFont="1" applyFill="1" applyBorder="1"/>
    <xf numFmtId="0" fontId="22" fillId="71" borderId="70" xfId="0" applyFont="1" applyFill="1" applyBorder="1"/>
    <xf numFmtId="0" fontId="22" fillId="71" borderId="71" xfId="0" applyFont="1" applyFill="1" applyBorder="1"/>
    <xf numFmtId="0" fontId="22" fillId="42" borderId="31" xfId="0" applyFont="1" applyFill="1" applyBorder="1"/>
    <xf numFmtId="0" fontId="24" fillId="56" borderId="49" xfId="0" applyFont="1" applyFill="1" applyBorder="1"/>
    <xf numFmtId="0" fontId="24" fillId="42" borderId="31" xfId="0" applyFont="1" applyFill="1" applyBorder="1"/>
    <xf numFmtId="0" fontId="24" fillId="71" borderId="69" xfId="0" applyFont="1" applyFill="1" applyBorder="1"/>
    <xf numFmtId="0" fontId="24" fillId="71" borderId="70" xfId="0" applyFont="1" applyFill="1" applyBorder="1"/>
    <xf numFmtId="0" fontId="24" fillId="71" borderId="71" xfId="0" applyFont="1" applyFill="1" applyBorder="1"/>
    <xf numFmtId="0" fontId="22" fillId="56" borderId="50" xfId="0" applyFont="1" applyFill="1" applyBorder="1"/>
    <xf numFmtId="0" fontId="22" fillId="42" borderId="32" xfId="0" applyFont="1" applyFill="1" applyBorder="1"/>
    <xf numFmtId="0" fontId="22" fillId="71" borderId="72" xfId="0" applyFont="1" applyFill="1" applyBorder="1"/>
    <xf numFmtId="0" fontId="22" fillId="71" borderId="73" xfId="0" applyFont="1" applyFill="1" applyBorder="1"/>
    <xf numFmtId="0" fontId="22" fillId="71" borderId="74" xfId="0" applyFont="1" applyFill="1" applyBorder="1"/>
    <xf numFmtId="0" fontId="26" fillId="68" borderId="30" xfId="0" applyFont="1" applyFill="1" applyBorder="1" applyAlignment="1">
      <alignment wrapText="1"/>
    </xf>
    <xf numFmtId="0" fontId="26" fillId="79" borderId="82" xfId="0" applyFont="1" applyFill="1" applyBorder="1" applyAlignment="1">
      <alignment wrapText="1"/>
    </xf>
    <xf numFmtId="0" fontId="22" fillId="79" borderId="83" xfId="0" applyFont="1" applyFill="1" applyBorder="1"/>
    <xf numFmtId="0" fontId="24" fillId="79" borderId="83" xfId="0" applyFont="1" applyFill="1" applyBorder="1"/>
    <xf numFmtId="0" fontId="22" fillId="79" borderId="84" xfId="0" applyFont="1" applyFill="1" applyBorder="1"/>
    <xf numFmtId="0" fontId="26" fillId="79" borderId="85" xfId="0" applyFont="1" applyFill="1" applyBorder="1" applyAlignment="1">
      <alignment wrapText="1"/>
    </xf>
    <xf numFmtId="0" fontId="22" fillId="79" borderId="86" xfId="0" applyFont="1" applyFill="1" applyBorder="1"/>
    <xf numFmtId="0" fontId="24" fillId="79" borderId="86" xfId="0" applyFont="1" applyFill="1" applyBorder="1"/>
    <xf numFmtId="0" fontId="22" fillId="79" borderId="87" xfId="0" applyFont="1" applyFill="1" applyBorder="1"/>
    <xf numFmtId="0" fontId="22" fillId="65" borderId="31" xfId="0" applyFont="1" applyFill="1" applyBorder="1"/>
    <xf numFmtId="0" fontId="22" fillId="48" borderId="49" xfId="0" applyFont="1" applyFill="1" applyBorder="1"/>
    <xf numFmtId="0" fontId="22" fillId="48" borderId="0" xfId="0" applyFont="1" applyFill="1" applyBorder="1"/>
    <xf numFmtId="0" fontId="22" fillId="48" borderId="43" xfId="0" applyFont="1" applyFill="1" applyBorder="1"/>
    <xf numFmtId="0" fontId="24" fillId="65" borderId="31" xfId="0" applyFont="1" applyFill="1" applyBorder="1"/>
    <xf numFmtId="0" fontId="24" fillId="48" borderId="49" xfId="0" applyFont="1" applyFill="1" applyBorder="1"/>
    <xf numFmtId="0" fontId="24" fillId="48" borderId="0" xfId="0" applyFont="1" applyFill="1" applyBorder="1"/>
    <xf numFmtId="0" fontId="24" fillId="48" borderId="43" xfId="0" applyFont="1" applyFill="1" applyBorder="1"/>
    <xf numFmtId="0" fontId="22" fillId="65" borderId="32" xfId="0" applyFont="1" applyFill="1" applyBorder="1"/>
    <xf numFmtId="0" fontId="22" fillId="48" borderId="50" xfId="0" applyFont="1" applyFill="1" applyBorder="1"/>
    <xf numFmtId="0" fontId="22" fillId="48" borderId="67" xfId="0" applyFont="1" applyFill="1" applyBorder="1"/>
    <xf numFmtId="0" fontId="22" fillId="48" borderId="44" xfId="0" applyFont="1" applyFill="1" applyBorder="1"/>
    <xf numFmtId="0" fontId="22" fillId="72" borderId="31" xfId="0" applyFont="1" applyFill="1" applyBorder="1"/>
    <xf numFmtId="0" fontId="23" fillId="0" borderId="43" xfId="0" applyFont="1" applyFill="1" applyBorder="1"/>
    <xf numFmtId="0" fontId="22" fillId="66" borderId="31" xfId="0" applyFont="1" applyFill="1" applyBorder="1"/>
    <xf numFmtId="0" fontId="22" fillId="67" borderId="31" xfId="0" applyFont="1" applyFill="1" applyBorder="1"/>
    <xf numFmtId="0" fontId="22" fillId="0" borderId="49" xfId="0" applyFont="1" applyFill="1" applyBorder="1"/>
    <xf numFmtId="0" fontId="22" fillId="0" borderId="43" xfId="0" applyFont="1" applyFill="1" applyBorder="1"/>
    <xf numFmtId="164" fontId="23" fillId="0" borderId="43" xfId="0" applyNumberFormat="1" applyFont="1" applyFill="1" applyBorder="1"/>
    <xf numFmtId="164" fontId="23" fillId="0" borderId="49" xfId="0" applyNumberFormat="1" applyFont="1" applyFill="1" applyBorder="1"/>
    <xf numFmtId="0" fontId="24" fillId="72" borderId="31" xfId="0" applyFont="1" applyFill="1" applyBorder="1"/>
    <xf numFmtId="0" fontId="24" fillId="66" borderId="31" xfId="0" applyFont="1" applyFill="1" applyBorder="1"/>
    <xf numFmtId="0" fontId="24" fillId="0" borderId="49" xfId="0" applyFont="1" applyFill="1" applyBorder="1"/>
    <xf numFmtId="0" fontId="24" fillId="67" borderId="31" xfId="0" applyFont="1" applyFill="1" applyBorder="1"/>
    <xf numFmtId="0" fontId="24" fillId="0" borderId="43" xfId="0" applyFont="1" applyFill="1" applyBorder="1"/>
    <xf numFmtId="164" fontId="25" fillId="0" borderId="43" xfId="0" applyNumberFormat="1" applyFont="1" applyFill="1" applyBorder="1"/>
    <xf numFmtId="0" fontId="22" fillId="72" borderId="32" xfId="0" applyFont="1" applyFill="1" applyBorder="1"/>
    <xf numFmtId="0" fontId="22" fillId="66" borderId="32" xfId="0" applyFont="1" applyFill="1" applyBorder="1"/>
    <xf numFmtId="0" fontId="22" fillId="67" borderId="32" xfId="0" applyFont="1" applyFill="1" applyBorder="1"/>
    <xf numFmtId="0" fontId="22" fillId="0" borderId="50" xfId="0" applyFont="1" applyFill="1" applyBorder="1"/>
    <xf numFmtId="0" fontId="22" fillId="0" borderId="67" xfId="0" applyFont="1" applyFill="1" applyBorder="1"/>
    <xf numFmtId="0" fontId="22" fillId="0" borderId="44" xfId="0" applyFont="1" applyFill="1" applyBorder="1"/>
    <xf numFmtId="0" fontId="23" fillId="0" borderId="0" xfId="0" applyFont="1" applyFill="1"/>
    <xf numFmtId="0" fontId="22" fillId="68" borderId="31" xfId="0" applyFont="1" applyFill="1" applyBorder="1" applyAlignment="1">
      <alignment wrapText="1"/>
    </xf>
    <xf numFmtId="0" fontId="22" fillId="72" borderId="31" xfId="0" applyFont="1" applyFill="1" applyBorder="1" applyAlignment="1">
      <alignment wrapText="1"/>
    </xf>
    <xf numFmtId="0" fontId="22" fillId="0" borderId="0" xfId="0" applyFont="1" applyFill="1" applyAlignment="1">
      <alignment wrapText="1"/>
    </xf>
    <xf numFmtId="164" fontId="23" fillId="0" borderId="0" xfId="0" applyNumberFormat="1" applyFont="1" applyFill="1" applyBorder="1" applyAlignment="1">
      <alignment wrapText="1"/>
    </xf>
    <xf numFmtId="0" fontId="23" fillId="0" borderId="43" xfId="0" applyFont="1" applyFill="1" applyBorder="1" applyAlignment="1">
      <alignment wrapText="1"/>
    </xf>
    <xf numFmtId="0" fontId="22" fillId="66" borderId="31" xfId="0" applyFont="1" applyFill="1" applyBorder="1" applyAlignment="1">
      <alignment wrapText="1"/>
    </xf>
    <xf numFmtId="0" fontId="22" fillId="67" borderId="31" xfId="0" applyFont="1" applyFill="1" applyBorder="1" applyAlignment="1">
      <alignment wrapText="1"/>
    </xf>
    <xf numFmtId="0" fontId="22" fillId="0" borderId="49" xfId="0" applyFont="1" applyFill="1" applyBorder="1" applyAlignment="1">
      <alignment wrapText="1"/>
    </xf>
    <xf numFmtId="0" fontId="22" fillId="0" borderId="43" xfId="0" applyFont="1" applyFill="1" applyBorder="1" applyAlignment="1">
      <alignment wrapText="1"/>
    </xf>
    <xf numFmtId="0" fontId="23" fillId="0" borderId="49" xfId="0" applyFont="1" applyFill="1" applyBorder="1" applyAlignment="1">
      <alignment wrapText="1"/>
    </xf>
    <xf numFmtId="0" fontId="22" fillId="80" borderId="31" xfId="0" applyFont="1" applyFill="1" applyBorder="1" applyAlignment="1">
      <alignment wrapText="1"/>
    </xf>
    <xf numFmtId="0" fontId="22" fillId="80" borderId="31" xfId="0" applyFont="1" applyFill="1" applyBorder="1"/>
    <xf numFmtId="0" fontId="24" fillId="80" borderId="31" xfId="0" applyFont="1" applyFill="1" applyBorder="1"/>
    <xf numFmtId="0" fontId="22" fillId="80" borderId="32" xfId="0" applyFont="1" applyFill="1" applyBorder="1"/>
    <xf numFmtId="0" fontId="22" fillId="81" borderId="31" xfId="0" applyFont="1" applyFill="1" applyBorder="1" applyAlignment="1">
      <alignment wrapText="1"/>
    </xf>
    <xf numFmtId="0" fontId="23" fillId="81" borderId="31" xfId="0" applyFont="1" applyFill="1" applyBorder="1" applyAlignment="1">
      <alignment wrapText="1"/>
    </xf>
    <xf numFmtId="0" fontId="22" fillId="81" borderId="31" xfId="0" applyFont="1" applyFill="1" applyBorder="1"/>
    <xf numFmtId="164" fontId="23" fillId="81" borderId="31" xfId="0" applyNumberFormat="1" applyFont="1" applyFill="1" applyBorder="1"/>
    <xf numFmtId="0" fontId="24" fillId="81" borderId="31" xfId="0" applyFont="1" applyFill="1" applyBorder="1"/>
    <xf numFmtId="164" fontId="25" fillId="81" borderId="31" xfId="0" applyNumberFormat="1" applyFont="1" applyFill="1" applyBorder="1"/>
    <xf numFmtId="0" fontId="22" fillId="81" borderId="32" xfId="0" applyFont="1" applyFill="1" applyBorder="1"/>
    <xf numFmtId="0" fontId="22" fillId="82" borderId="31" xfId="0" applyFont="1" applyFill="1" applyBorder="1"/>
    <xf numFmtId="164" fontId="23" fillId="82" borderId="31" xfId="0" applyNumberFormat="1" applyFont="1" applyFill="1" applyBorder="1"/>
    <xf numFmtId="0" fontId="24" fillId="82" borderId="31" xfId="0" applyFont="1" applyFill="1" applyBorder="1"/>
    <xf numFmtId="0" fontId="22" fillId="82" borderId="32" xfId="0" applyFont="1" applyFill="1" applyBorder="1"/>
    <xf numFmtId="164" fontId="23" fillId="82" borderId="32" xfId="0" applyNumberFormat="1" applyFont="1" applyFill="1" applyBorder="1"/>
    <xf numFmtId="0" fontId="22" fillId="82" borderId="31" xfId="0" applyFont="1" applyFill="1" applyBorder="1" applyAlignment="1">
      <alignment horizontal="center" wrapText="1"/>
    </xf>
    <xf numFmtId="0" fontId="23" fillId="82" borderId="31" xfId="0" applyFont="1" applyFill="1" applyBorder="1" applyAlignment="1">
      <alignment horizontal="center" wrapText="1"/>
    </xf>
    <xf numFmtId="0" fontId="22" fillId="82" borderId="30" xfId="0" applyFont="1" applyFill="1" applyBorder="1" applyAlignment="1">
      <alignment horizontal="center" wrapText="1"/>
    </xf>
    <xf numFmtId="0" fontId="22" fillId="81" borderId="30" xfId="0" applyFont="1" applyFill="1" applyBorder="1" applyAlignment="1">
      <alignment horizontal="center" wrapText="1"/>
    </xf>
    <xf numFmtId="0" fontId="22" fillId="83" borderId="31" xfId="0" applyFont="1" applyFill="1" applyBorder="1" applyAlignment="1">
      <alignment horizontal="center" wrapText="1"/>
    </xf>
    <xf numFmtId="0" fontId="23" fillId="83" borderId="30" xfId="0" applyFont="1" applyFill="1" applyBorder="1" applyAlignment="1">
      <alignment horizontal="center" wrapText="1"/>
    </xf>
    <xf numFmtId="0" fontId="22" fillId="83" borderId="31" xfId="0" applyFont="1" applyFill="1" applyBorder="1"/>
    <xf numFmtId="164" fontId="23" fillId="83" borderId="31" xfId="0" applyNumberFormat="1" applyFont="1" applyFill="1" applyBorder="1"/>
    <xf numFmtId="0" fontId="24" fillId="83" borderId="31" xfId="0" applyFont="1" applyFill="1" applyBorder="1"/>
    <xf numFmtId="0" fontId="22" fillId="83" borderId="32" xfId="0" applyFont="1" applyFill="1" applyBorder="1"/>
    <xf numFmtId="164" fontId="23" fillId="83" borderId="32" xfId="0" applyNumberFormat="1" applyFont="1" applyFill="1" applyBorder="1"/>
    <xf numFmtId="0" fontId="22" fillId="83" borderId="30" xfId="0" applyFont="1" applyFill="1" applyBorder="1" applyAlignment="1">
      <alignment horizontal="center" wrapText="1"/>
    </xf>
    <xf numFmtId="165" fontId="22" fillId="83" borderId="31" xfId="0" applyNumberFormat="1" applyFont="1" applyFill="1" applyBorder="1" applyAlignment="1">
      <alignment horizontal="right" indent="1"/>
    </xf>
    <xf numFmtId="165" fontId="22" fillId="82" borderId="31" xfId="0" applyNumberFormat="1" applyFont="1" applyFill="1" applyBorder="1" applyAlignment="1">
      <alignment horizontal="right" indent="1"/>
    </xf>
    <xf numFmtId="165" fontId="22" fillId="82" borderId="32" xfId="0" applyNumberFormat="1" applyFont="1" applyFill="1" applyBorder="1" applyAlignment="1">
      <alignment horizontal="right" indent="1"/>
    </xf>
    <xf numFmtId="165" fontId="22" fillId="83" borderId="32" xfId="0" applyNumberFormat="1" applyFont="1" applyFill="1" applyBorder="1" applyAlignment="1">
      <alignment horizontal="right" indent="1"/>
    </xf>
    <xf numFmtId="164" fontId="23" fillId="81" borderId="32" xfId="0" applyNumberFormat="1" applyFont="1" applyFill="1" applyBorder="1"/>
    <xf numFmtId="165" fontId="22" fillId="81" borderId="31" xfId="0" applyNumberFormat="1" applyFont="1" applyFill="1" applyBorder="1" applyAlignment="1">
      <alignment horizontal="right" indent="1"/>
    </xf>
    <xf numFmtId="165" fontId="22" fillId="81" borderId="32" xfId="0" applyNumberFormat="1" applyFont="1" applyFill="1" applyBorder="1" applyAlignment="1">
      <alignment horizontal="right" indent="1"/>
    </xf>
    <xf numFmtId="0" fontId="22" fillId="58" borderId="44" xfId="0" applyFont="1" applyFill="1" applyBorder="1"/>
    <xf numFmtId="0" fontId="22" fillId="45" borderId="15" xfId="0" applyFont="1" applyFill="1" applyBorder="1" applyAlignment="1">
      <alignment wrapText="1"/>
    </xf>
    <xf numFmtId="0" fontId="22" fillId="45" borderId="15" xfId="0" applyFont="1" applyFill="1" applyBorder="1"/>
    <xf numFmtId="0" fontId="24" fillId="45" borderId="15" xfId="0" applyFont="1" applyFill="1" applyBorder="1"/>
    <xf numFmtId="0" fontId="22" fillId="45" borderId="18" xfId="0" applyFont="1" applyFill="1" applyBorder="1"/>
    <xf numFmtId="0" fontId="22" fillId="83" borderId="30" xfId="0" applyFont="1" applyFill="1" applyBorder="1" applyAlignment="1">
      <alignment wrapText="1"/>
    </xf>
    <xf numFmtId="0" fontId="22" fillId="44" borderId="23" xfId="0" applyFont="1" applyFill="1" applyBorder="1" applyAlignment="1">
      <alignment horizontal="center"/>
    </xf>
    <xf numFmtId="0" fontId="24" fillId="44" borderId="23" xfId="0" applyFont="1" applyFill="1" applyBorder="1" applyAlignment="1">
      <alignment horizontal="center"/>
    </xf>
    <xf numFmtId="165" fontId="24" fillId="44" borderId="23" xfId="0" applyNumberFormat="1" applyFont="1" applyFill="1" applyBorder="1" applyAlignment="1">
      <alignment horizontal="center"/>
    </xf>
    <xf numFmtId="0" fontId="22" fillId="44" borderId="24" xfId="0" applyFont="1" applyFill="1" applyBorder="1" applyAlignment="1">
      <alignment horizontal="center"/>
    </xf>
    <xf numFmtId="49" fontId="22" fillId="83" borderId="0" xfId="0" applyNumberFormat="1" applyFont="1" applyFill="1"/>
    <xf numFmtId="164" fontId="22" fillId="83" borderId="0" xfId="0" applyNumberFormat="1" applyFont="1" applyFill="1"/>
    <xf numFmtId="0" fontId="22" fillId="83" borderId="0" xfId="0" applyFont="1" applyFill="1"/>
    <xf numFmtId="0" fontId="22" fillId="83" borderId="49" xfId="0" applyFont="1" applyFill="1" applyBorder="1"/>
    <xf numFmtId="0" fontId="22" fillId="83" borderId="0" xfId="0" applyFont="1" applyFill="1" applyBorder="1"/>
    <xf numFmtId="0" fontId="22" fillId="83" borderId="43" xfId="0" applyFont="1" applyFill="1" applyBorder="1"/>
    <xf numFmtId="0" fontId="22" fillId="61" borderId="31" xfId="0" applyFont="1" applyFill="1" applyBorder="1" applyAlignment="1">
      <alignment wrapText="1"/>
    </xf>
    <xf numFmtId="164" fontId="25" fillId="82" borderId="31" xfId="0" applyNumberFormat="1" applyFont="1" applyFill="1" applyBorder="1"/>
    <xf numFmtId="164" fontId="25" fillId="83" borderId="31" xfId="0" applyNumberFormat="1" applyFont="1" applyFill="1" applyBorder="1"/>
    <xf numFmtId="165" fontId="24" fillId="81" borderId="31" xfId="0" applyNumberFormat="1" applyFont="1" applyFill="1" applyBorder="1" applyAlignment="1">
      <alignment horizontal="right" indent="1"/>
    </xf>
    <xf numFmtId="165" fontId="24" fillId="82" borderId="31" xfId="0" applyNumberFormat="1" applyFont="1" applyFill="1" applyBorder="1" applyAlignment="1">
      <alignment horizontal="right" indent="1"/>
    </xf>
    <xf numFmtId="165" fontId="24" fillId="83" borderId="31" xfId="0" applyNumberFormat="1" applyFont="1" applyFill="1" applyBorder="1" applyAlignment="1">
      <alignment horizontal="right" indent="1"/>
    </xf>
    <xf numFmtId="0" fontId="22" fillId="83" borderId="14" xfId="0" applyFont="1" applyFill="1" applyBorder="1"/>
    <xf numFmtId="164" fontId="23" fillId="83" borderId="0" xfId="0" applyNumberFormat="1" applyFont="1" applyFill="1" applyBorder="1"/>
    <xf numFmtId="164" fontId="23" fillId="83" borderId="0" xfId="0" applyNumberFormat="1" applyFont="1" applyFill="1"/>
    <xf numFmtId="0" fontId="23" fillId="83" borderId="0" xfId="0" applyFont="1" applyFill="1"/>
    <xf numFmtId="0" fontId="22" fillId="83" borderId="69" xfId="0" applyFont="1" applyFill="1" applyBorder="1"/>
    <xf numFmtId="0" fontId="22" fillId="83" borderId="70" xfId="0" applyFont="1" applyFill="1" applyBorder="1"/>
    <xf numFmtId="0" fontId="22" fillId="83" borderId="71" xfId="0" applyFont="1" applyFill="1" applyBorder="1"/>
    <xf numFmtId="0" fontId="22" fillId="83" borderId="23" xfId="0" applyFont="1" applyFill="1" applyBorder="1"/>
    <xf numFmtId="164" fontId="23" fillId="83" borderId="43" xfId="0" applyNumberFormat="1" applyFont="1" applyFill="1" applyBorder="1"/>
    <xf numFmtId="0" fontId="23" fillId="83" borderId="0" xfId="0" applyFont="1" applyFill="1" applyBorder="1"/>
    <xf numFmtId="0" fontId="23" fillId="83" borderId="43" xfId="0" applyFont="1" applyFill="1" applyBorder="1"/>
    <xf numFmtId="164" fontId="23" fillId="83" borderId="49" xfId="0" applyNumberFormat="1" applyFont="1" applyFill="1" applyBorder="1"/>
    <xf numFmtId="0" fontId="22" fillId="70" borderId="0" xfId="0" applyFont="1" applyFill="1" applyBorder="1" applyAlignment="1">
      <alignment wrapText="1"/>
    </xf>
    <xf numFmtId="0" fontId="22" fillId="70" borderId="0" xfId="0" applyFont="1" applyFill="1" applyBorder="1"/>
    <xf numFmtId="0" fontId="24" fillId="46" borderId="0" xfId="0" applyFont="1" applyFill="1" applyBorder="1"/>
    <xf numFmtId="0" fontId="22" fillId="0" borderId="0" xfId="0" applyFont="1" applyFill="1" applyAlignment="1">
      <alignment horizontal="center"/>
    </xf>
    <xf numFmtId="0" fontId="24" fillId="0" borderId="0" xfId="0" applyFont="1" applyFill="1" applyAlignment="1">
      <alignment horizontal="right" indent="1"/>
    </xf>
    <xf numFmtId="0" fontId="22" fillId="0" borderId="30" xfId="0" applyFont="1" applyBorder="1" applyAlignment="1">
      <alignment wrapText="1"/>
    </xf>
    <xf numFmtId="0" fontId="22" fillId="0" borderId="31" xfId="0" applyFont="1" applyBorder="1"/>
    <xf numFmtId="0" fontId="22" fillId="0" borderId="32" xfId="0" applyFont="1" applyBorder="1"/>
    <xf numFmtId="0" fontId="22" fillId="68" borderId="43" xfId="0" applyFont="1" applyFill="1" applyBorder="1" applyAlignment="1">
      <alignment wrapText="1"/>
    </xf>
    <xf numFmtId="0" fontId="22" fillId="68" borderId="43" xfId="0" applyFont="1" applyFill="1" applyBorder="1"/>
    <xf numFmtId="0" fontId="24" fillId="68" borderId="43" xfId="0" applyFont="1" applyFill="1" applyBorder="1"/>
    <xf numFmtId="0" fontId="22" fillId="68" borderId="44" xfId="0" applyFont="1" applyFill="1" applyBorder="1"/>
    <xf numFmtId="0" fontId="22" fillId="0" borderId="22" xfId="0" applyFont="1" applyBorder="1" applyAlignment="1">
      <alignment wrapText="1"/>
    </xf>
    <xf numFmtId="0" fontId="22" fillId="0" borderId="23" xfId="0" applyFont="1" applyBorder="1"/>
    <xf numFmtId="0" fontId="24" fillId="0" borderId="23" xfId="0" applyFont="1" applyBorder="1"/>
    <xf numFmtId="0" fontId="22" fillId="0" borderId="24" xfId="0" applyFont="1" applyBorder="1"/>
    <xf numFmtId="0" fontId="23" fillId="83" borderId="31" xfId="0" applyFont="1" applyFill="1" applyBorder="1"/>
    <xf numFmtId="0" fontId="22" fillId="83" borderId="83" xfId="0" applyFont="1" applyFill="1" applyBorder="1"/>
    <xf numFmtId="0" fontId="22" fillId="83" borderId="86"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3DE00"/>
      <color rgb="FFE4FF97"/>
      <color rgb="FFFFCDFF"/>
      <color rgb="FFFFE5FF"/>
      <color rgb="FFEEDDFF"/>
      <color rgb="FFDBB7FF"/>
      <color rgb="FFFFB7B7"/>
      <color rgb="FFFFDDDD"/>
      <color rgb="FFBDBDFF"/>
      <color rgb="FFA7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98"/>
  <sheetViews>
    <sheetView workbookViewId="0">
      <pane xSplit="4" ySplit="1" topLeftCell="E2" activePane="bottomRight" state="frozen"/>
      <selection pane="topRight" activeCell="E1" sqref="E1"/>
      <selection pane="bottomLeft" activeCell="A3" sqref="A3"/>
      <selection pane="bottomRight" activeCell="G105" sqref="G105"/>
    </sheetView>
  </sheetViews>
  <sheetFormatPr defaultColWidth="9.109375" defaultRowHeight="11.4" outlineLevelCol="1" x14ac:dyDescent="0.2"/>
  <cols>
    <col min="1" max="1" width="10.88671875" style="56" customWidth="1"/>
    <col min="2" max="2" width="13.44140625" style="57" customWidth="1"/>
    <col min="3" max="3" width="12.77734375" style="56" customWidth="1"/>
    <col min="4" max="4" width="10.88671875" style="56" customWidth="1"/>
    <col min="5" max="5" width="8.44140625" style="84" customWidth="1"/>
    <col min="6" max="6" width="9.21875" style="84" bestFit="1" customWidth="1"/>
    <col min="7" max="7" width="8.44140625" style="60" customWidth="1"/>
    <col min="8" max="8" width="9.21875" style="60" bestFit="1" customWidth="1"/>
    <col min="9" max="9" width="9.109375" style="63" bestFit="1" customWidth="1"/>
    <col min="10" max="10" width="9.109375" style="60" bestFit="1" customWidth="1"/>
    <col min="11" max="11" width="9.109375" style="63" bestFit="1" customWidth="1"/>
    <col min="12" max="12" width="9.21875" style="60" bestFit="1" customWidth="1"/>
    <col min="13" max="13" width="9.109375" style="63" bestFit="1" customWidth="1"/>
    <col min="14" max="14" width="9.21875" style="60" bestFit="1" customWidth="1"/>
    <col min="15" max="15" width="9.109375" style="63" bestFit="1" customWidth="1"/>
    <col min="16" max="16" width="9.21875" style="60" bestFit="1" customWidth="1"/>
    <col min="17" max="17" width="9.109375" style="63" bestFit="1" customWidth="1"/>
    <col min="18" max="18" width="9.21875" style="60" bestFit="1" customWidth="1"/>
    <col min="19" max="19" width="9.109375" style="63" bestFit="1" customWidth="1"/>
    <col min="20" max="21" width="9.109375" style="60" bestFit="1" customWidth="1"/>
    <col min="22" max="22" width="7.88671875" style="60" customWidth="1"/>
    <col min="23" max="23" width="10.109375" style="60" customWidth="1"/>
    <col min="24" max="24" width="7.5546875" style="60" customWidth="1"/>
    <col min="25" max="25" width="9.88671875" style="60" customWidth="1"/>
    <col min="26" max="28" width="9.109375" style="63" bestFit="1" customWidth="1"/>
    <col min="29" max="29" width="8.77734375" style="60" customWidth="1"/>
    <col min="30" max="31" width="9.109375" style="60" bestFit="1" customWidth="1"/>
    <col min="32" max="32" width="9.109375" style="63" bestFit="1" customWidth="1"/>
    <col min="33" max="33" width="9.109375" style="60" customWidth="1"/>
    <col min="34" max="34" width="9.5546875" style="60" customWidth="1"/>
    <col min="35" max="35" width="9.109375" style="60" bestFit="1" customWidth="1"/>
    <col min="36" max="37" width="8.21875" style="60" customWidth="1"/>
    <col min="38" max="38" width="9.5546875" style="270" customWidth="1"/>
    <col min="39" max="40" width="9.109375" style="60" customWidth="1"/>
    <col min="41" max="41" width="9.109375" style="63" customWidth="1"/>
    <col min="42" max="42" width="9.21875" style="60" bestFit="1" customWidth="1"/>
    <col min="43" max="43" width="9.21875" style="63" customWidth="1"/>
    <col min="44" max="44" width="9.21875" style="60" bestFit="1" customWidth="1"/>
    <col min="45" max="45" width="9.21875" style="63" customWidth="1"/>
    <col min="46" max="48" width="9.21875" style="60" customWidth="1"/>
    <col min="49" max="53" width="9.109375" style="60" bestFit="1" customWidth="1"/>
    <col min="54" max="54" width="9.21875" style="60" bestFit="1" customWidth="1"/>
    <col min="55" max="56" width="9.109375" style="60" bestFit="1" customWidth="1"/>
    <col min="57" max="59" width="9.21875" style="60" bestFit="1" customWidth="1"/>
    <col min="60" max="64" width="9.109375" style="63" bestFit="1" customWidth="1"/>
    <col min="65" max="65" width="10.109375" style="60" customWidth="1"/>
    <col min="66" max="72" width="9.21875" style="60" bestFit="1" customWidth="1"/>
    <col min="73" max="73" width="11" style="60" customWidth="1"/>
    <col min="74" max="74" width="9.21875" style="60" bestFit="1" customWidth="1"/>
    <col min="75" max="83" width="9.109375" style="63" bestFit="1" customWidth="1"/>
    <col min="84" max="84" width="10.33203125" style="60" bestFit="1" customWidth="1"/>
    <col min="85" max="85" width="9.21875" style="60" bestFit="1" customWidth="1"/>
    <col min="86" max="86" width="9.109375" style="63" bestFit="1" customWidth="1"/>
    <col min="87" max="87" width="10.6640625" style="60" customWidth="1"/>
    <col min="88" max="88" width="9.109375" style="60" customWidth="1"/>
    <col min="89" max="89" width="9.109375" style="63" customWidth="1"/>
    <col min="90" max="91" width="9.109375" style="60"/>
    <col min="92" max="92" width="9.109375" style="63" customWidth="1"/>
    <col min="93" max="93" width="10.6640625" style="60" customWidth="1"/>
    <col min="94" max="94" width="9.109375" style="60" customWidth="1"/>
    <col min="95" max="95" width="9.109375" style="63" customWidth="1"/>
    <col min="96" max="97" width="9.109375" style="60" customWidth="1"/>
    <col min="98" max="98" width="9.109375" style="63" customWidth="1"/>
    <col min="99" max="99" width="9.77734375" style="60" customWidth="1"/>
    <col min="100" max="101" width="9.109375" style="60" customWidth="1"/>
    <col min="102" max="103" width="9.109375" style="63" customWidth="1"/>
    <col min="104" max="105" width="9.109375" style="60" customWidth="1"/>
    <col min="106" max="106" width="9.109375" style="60"/>
    <col min="107" max="108" width="9.109375" style="63" customWidth="1"/>
    <col min="109" max="119" width="9.109375" style="60" customWidth="1"/>
    <col min="120" max="120" width="9.109375" style="60"/>
    <col min="121" max="131" width="9.109375" style="63" customWidth="1"/>
    <col min="132" max="132" width="9.21875" style="60" customWidth="1"/>
    <col min="133" max="133" width="9.21875" style="60" bestFit="1" customWidth="1"/>
    <col min="134" max="134" width="9.109375" style="60" bestFit="1" customWidth="1"/>
    <col min="135" max="135" width="8.6640625" style="73" hidden="1" customWidth="1" outlineLevel="1"/>
    <col min="136" max="138" width="7.6640625" style="73" hidden="1" customWidth="1" outlineLevel="1"/>
    <col min="139" max="142" width="7.6640625" style="119" hidden="1" customWidth="1" outlineLevel="1"/>
    <col min="143" max="143" width="8.6640625" style="60" customWidth="1" collapsed="1"/>
    <col min="144" max="144" width="8.21875" style="60" customWidth="1"/>
    <col min="145" max="146" width="7.44140625" style="60" customWidth="1"/>
    <col min="147" max="147" width="7.88671875" style="60" customWidth="1"/>
    <col min="148" max="157" width="7.44140625" style="60" customWidth="1"/>
    <col min="158" max="158" width="7.33203125" style="63" customWidth="1"/>
    <col min="159" max="159" width="7.44140625" style="63" customWidth="1"/>
    <col min="160" max="161" width="7.88671875" style="63" customWidth="1"/>
    <col min="162" max="162" width="7.6640625" style="63" customWidth="1"/>
    <col min="163" max="163" width="8.109375" style="63" customWidth="1"/>
    <col min="164" max="164" width="8" style="63" customWidth="1"/>
    <col min="165" max="165" width="7.88671875" style="63" customWidth="1"/>
    <col min="166" max="166" width="7.5546875" style="63" customWidth="1"/>
    <col min="167" max="167" width="7.77734375" style="63" customWidth="1"/>
    <col min="168" max="168" width="7.5546875" style="63" customWidth="1"/>
    <col min="169" max="170" width="7.88671875" style="63" customWidth="1"/>
    <col min="171" max="173" width="10.33203125" style="60" bestFit="1" customWidth="1"/>
    <col min="174" max="175" width="9.109375" style="63" bestFit="1" customWidth="1"/>
    <col min="176" max="16384" width="9.109375" style="60"/>
  </cols>
  <sheetData>
    <row r="1" spans="1:175" s="73" customFormat="1" ht="50.7" customHeight="1" thickTop="1" thickBot="1" x14ac:dyDescent="0.25">
      <c r="A1" s="58" t="s">
        <v>881</v>
      </c>
      <c r="B1" s="117" t="s">
        <v>1028</v>
      </c>
      <c r="C1" s="56" t="s">
        <v>164</v>
      </c>
      <c r="D1" s="58" t="s">
        <v>2304</v>
      </c>
      <c r="E1" s="118" t="s">
        <v>1341</v>
      </c>
      <c r="F1" s="118" t="s">
        <v>1340</v>
      </c>
      <c r="G1" s="119" t="s">
        <v>1339</v>
      </c>
      <c r="H1" s="73" t="s">
        <v>1342</v>
      </c>
      <c r="I1" s="119" t="s">
        <v>1343</v>
      </c>
      <c r="J1" s="73" t="s">
        <v>1344</v>
      </c>
      <c r="K1" s="119" t="s">
        <v>1345</v>
      </c>
      <c r="L1" s="73" t="s">
        <v>2046</v>
      </c>
      <c r="M1" s="119" t="s">
        <v>2047</v>
      </c>
      <c r="N1" s="73" t="s">
        <v>2048</v>
      </c>
      <c r="O1" s="119" t="s">
        <v>2049</v>
      </c>
      <c r="P1" s="73" t="s">
        <v>2050</v>
      </c>
      <c r="Q1" s="119" t="s">
        <v>2051</v>
      </c>
      <c r="R1" s="73" t="s">
        <v>2052</v>
      </c>
      <c r="S1" s="119" t="s">
        <v>1118</v>
      </c>
      <c r="T1" s="120" t="s">
        <v>1119</v>
      </c>
      <c r="U1" s="323" t="s">
        <v>1120</v>
      </c>
      <c r="V1" s="333" t="s">
        <v>2053</v>
      </c>
      <c r="W1" s="334" t="s">
        <v>2054</v>
      </c>
      <c r="X1" s="334" t="s">
        <v>2056</v>
      </c>
      <c r="Y1" s="335" t="s">
        <v>1231</v>
      </c>
      <c r="Z1" s="119" t="s">
        <v>2055</v>
      </c>
      <c r="AA1" s="119" t="s">
        <v>2057</v>
      </c>
      <c r="AB1" s="119" t="s">
        <v>1230</v>
      </c>
      <c r="AC1" s="342" t="s">
        <v>1346</v>
      </c>
      <c r="AD1" s="343" t="s">
        <v>2063</v>
      </c>
      <c r="AE1" s="343" t="s">
        <v>2064</v>
      </c>
      <c r="AF1" s="344" t="s">
        <v>2065</v>
      </c>
      <c r="AG1" s="383" t="s">
        <v>1430</v>
      </c>
      <c r="AH1" s="384" t="s">
        <v>2172</v>
      </c>
      <c r="AI1" s="385" t="s">
        <v>2171</v>
      </c>
      <c r="AJ1" s="386" t="s">
        <v>2170</v>
      </c>
      <c r="AK1" s="387" t="s">
        <v>2169</v>
      </c>
      <c r="AL1" s="388" t="s">
        <v>2173</v>
      </c>
      <c r="AM1" s="482" t="s">
        <v>1430</v>
      </c>
      <c r="AN1" s="486" t="s">
        <v>2305</v>
      </c>
      <c r="AO1" s="487" t="s">
        <v>2309</v>
      </c>
      <c r="AP1" s="498" t="s">
        <v>2193</v>
      </c>
      <c r="AQ1" s="499" t="s">
        <v>2194</v>
      </c>
      <c r="AR1" s="502" t="s">
        <v>2202</v>
      </c>
      <c r="AS1" s="503" t="s">
        <v>2203</v>
      </c>
      <c r="AT1" s="501" t="s">
        <v>2308</v>
      </c>
      <c r="AU1" s="500" t="s">
        <v>2306</v>
      </c>
      <c r="AV1" s="509" t="s">
        <v>2307</v>
      </c>
      <c r="AW1" s="121" t="s">
        <v>2058</v>
      </c>
      <c r="AX1" s="121" t="s">
        <v>2059</v>
      </c>
      <c r="AY1" s="121" t="s">
        <v>2060</v>
      </c>
      <c r="AZ1" s="121" t="s">
        <v>2061</v>
      </c>
      <c r="BA1" s="122" t="s">
        <v>2062</v>
      </c>
      <c r="BB1" s="123" t="s">
        <v>1125</v>
      </c>
      <c r="BC1" s="73" t="s">
        <v>1219</v>
      </c>
      <c r="BD1" s="73" t="s">
        <v>1221</v>
      </c>
      <c r="BE1" s="73" t="s">
        <v>1223</v>
      </c>
      <c r="BF1" s="73" t="s">
        <v>1225</v>
      </c>
      <c r="BG1" s="73" t="s">
        <v>1227</v>
      </c>
      <c r="BH1" s="119" t="s">
        <v>1220</v>
      </c>
      <c r="BI1" s="119" t="s">
        <v>1222</v>
      </c>
      <c r="BJ1" s="119" t="s">
        <v>1224</v>
      </c>
      <c r="BK1" s="119" t="s">
        <v>1226</v>
      </c>
      <c r="BL1" s="119" t="s">
        <v>1228</v>
      </c>
      <c r="BM1" s="352" t="s">
        <v>1218</v>
      </c>
      <c r="BN1" s="73" t="s">
        <v>2066</v>
      </c>
      <c r="BO1" s="73" t="s">
        <v>2068</v>
      </c>
      <c r="BP1" s="73" t="s">
        <v>2070</v>
      </c>
      <c r="BQ1" s="73" t="s">
        <v>2072</v>
      </c>
      <c r="BR1" s="73" t="s">
        <v>2074</v>
      </c>
      <c r="BS1" s="73" t="s">
        <v>2076</v>
      </c>
      <c r="BT1" s="73" t="s">
        <v>2078</v>
      </c>
      <c r="BU1" s="73" t="s">
        <v>2080</v>
      </c>
      <c r="BV1" s="73" t="s">
        <v>2082</v>
      </c>
      <c r="BW1" s="119" t="s">
        <v>2067</v>
      </c>
      <c r="BX1" s="119" t="s">
        <v>2069</v>
      </c>
      <c r="BY1" s="119" t="s">
        <v>2071</v>
      </c>
      <c r="BZ1" s="119" t="s">
        <v>2073</v>
      </c>
      <c r="CA1" s="119" t="s">
        <v>2075</v>
      </c>
      <c r="CB1" s="119" t="s">
        <v>2077</v>
      </c>
      <c r="CC1" s="119" t="s">
        <v>2079</v>
      </c>
      <c r="CD1" s="119" t="s">
        <v>2081</v>
      </c>
      <c r="CE1" s="119" t="s">
        <v>2083</v>
      </c>
      <c r="CF1" s="124" t="s">
        <v>1126</v>
      </c>
      <c r="CG1" s="73" t="s">
        <v>2084</v>
      </c>
      <c r="CH1" s="119" t="s">
        <v>2085</v>
      </c>
      <c r="CI1" s="125" t="s">
        <v>1229</v>
      </c>
      <c r="CJ1" s="73" t="s">
        <v>1127</v>
      </c>
      <c r="CK1" s="119" t="s">
        <v>1128</v>
      </c>
      <c r="CL1" s="73" t="s">
        <v>2086</v>
      </c>
      <c r="CM1" s="73" t="s">
        <v>2087</v>
      </c>
      <c r="CN1" s="119" t="s">
        <v>2088</v>
      </c>
      <c r="CO1" s="73" t="s">
        <v>2089</v>
      </c>
      <c r="CP1" s="73" t="s">
        <v>2090</v>
      </c>
      <c r="CQ1" s="119" t="s">
        <v>2091</v>
      </c>
      <c r="CR1" s="73" t="s">
        <v>2092</v>
      </c>
      <c r="CS1" s="73" t="s">
        <v>2093</v>
      </c>
      <c r="CT1" s="119" t="s">
        <v>2094</v>
      </c>
      <c r="CU1" s="126" t="s">
        <v>1129</v>
      </c>
      <c r="CV1" s="73" t="s">
        <v>2095</v>
      </c>
      <c r="CW1" s="73" t="s">
        <v>2097</v>
      </c>
      <c r="CX1" s="119" t="s">
        <v>2096</v>
      </c>
      <c r="CY1" s="119" t="s">
        <v>2098</v>
      </c>
      <c r="CZ1" s="127" t="s">
        <v>1130</v>
      </c>
      <c r="DA1" s="73" t="s">
        <v>1131</v>
      </c>
      <c r="DB1" s="73" t="s">
        <v>1216</v>
      </c>
      <c r="DC1" s="119" t="s">
        <v>1132</v>
      </c>
      <c r="DD1" s="119" t="s">
        <v>1217</v>
      </c>
      <c r="DE1" s="125" t="s">
        <v>1133</v>
      </c>
      <c r="DF1" s="73" t="s">
        <v>1143</v>
      </c>
      <c r="DG1" s="73" t="s">
        <v>1145</v>
      </c>
      <c r="DH1" s="73" t="s">
        <v>1142</v>
      </c>
      <c r="DI1" s="73" t="s">
        <v>1140</v>
      </c>
      <c r="DJ1" s="73" t="s">
        <v>1138</v>
      </c>
      <c r="DK1" s="73" t="s">
        <v>1136</v>
      </c>
      <c r="DL1" s="73" t="s">
        <v>1134</v>
      </c>
      <c r="DM1" s="73" t="s">
        <v>1148</v>
      </c>
      <c r="DN1" s="73" t="s">
        <v>1150</v>
      </c>
      <c r="DO1" s="73" t="s">
        <v>1152</v>
      </c>
      <c r="DP1" s="73" t="s">
        <v>1154</v>
      </c>
      <c r="DQ1" s="119" t="s">
        <v>1144</v>
      </c>
      <c r="DR1" s="119" t="s">
        <v>1146</v>
      </c>
      <c r="DS1" s="119" t="s">
        <v>1141</v>
      </c>
      <c r="DT1" s="119" t="s">
        <v>1139</v>
      </c>
      <c r="DU1" s="119" t="s">
        <v>1137</v>
      </c>
      <c r="DV1" s="119" t="s">
        <v>1135</v>
      </c>
      <c r="DW1" s="119" t="s">
        <v>1147</v>
      </c>
      <c r="DX1" s="119" t="s">
        <v>1149</v>
      </c>
      <c r="DY1" s="119" t="s">
        <v>1151</v>
      </c>
      <c r="DZ1" s="119" t="s">
        <v>1153</v>
      </c>
      <c r="EA1" s="119" t="s">
        <v>1155</v>
      </c>
      <c r="EB1" s="533" t="s">
        <v>1430</v>
      </c>
      <c r="EC1" s="313" t="s">
        <v>1617</v>
      </c>
      <c r="ED1" s="313" t="s">
        <v>1618</v>
      </c>
      <c r="EE1" s="73" t="s">
        <v>1619</v>
      </c>
      <c r="EF1" s="73" t="s">
        <v>1621</v>
      </c>
      <c r="EG1" s="73" t="s">
        <v>1623</v>
      </c>
      <c r="EH1" s="73" t="s">
        <v>1625</v>
      </c>
      <c r="EI1" s="119" t="s">
        <v>1620</v>
      </c>
      <c r="EJ1" s="119" t="s">
        <v>1622</v>
      </c>
      <c r="EK1" s="119" t="s">
        <v>1624</v>
      </c>
      <c r="EL1" s="119" t="s">
        <v>1626</v>
      </c>
      <c r="EM1" s="280" t="s">
        <v>1615</v>
      </c>
      <c r="EN1" s="281" t="s">
        <v>1616</v>
      </c>
      <c r="EO1" s="73" t="s">
        <v>2139</v>
      </c>
      <c r="EP1" s="73" t="s">
        <v>2138</v>
      </c>
      <c r="EQ1" s="73" t="s">
        <v>2137</v>
      </c>
      <c r="ER1" s="73" t="s">
        <v>2140</v>
      </c>
      <c r="ES1" s="73" t="s">
        <v>1642</v>
      </c>
      <c r="ET1" s="73" t="s">
        <v>1644</v>
      </c>
      <c r="EU1" s="73" t="s">
        <v>1646</v>
      </c>
      <c r="EV1" s="73" t="s">
        <v>1648</v>
      </c>
      <c r="EW1" s="73" t="s">
        <v>1650</v>
      </c>
      <c r="EX1" s="73" t="s">
        <v>1652</v>
      </c>
      <c r="EY1" s="73" t="s">
        <v>1654</v>
      </c>
      <c r="EZ1" s="73" t="s">
        <v>1656</v>
      </c>
      <c r="FA1" s="282" t="s">
        <v>2141</v>
      </c>
      <c r="FB1" s="119" t="s">
        <v>2142</v>
      </c>
      <c r="FC1" s="119" t="s">
        <v>2143</v>
      </c>
      <c r="FD1" s="119" t="s">
        <v>2144</v>
      </c>
      <c r="FE1" s="119" t="s">
        <v>2145</v>
      </c>
      <c r="FF1" s="119" t="s">
        <v>1643</v>
      </c>
      <c r="FG1" s="119" t="s">
        <v>1645</v>
      </c>
      <c r="FH1" s="119" t="s">
        <v>1647</v>
      </c>
      <c r="FI1" s="119" t="s">
        <v>1649</v>
      </c>
      <c r="FJ1" s="119" t="s">
        <v>1651</v>
      </c>
      <c r="FK1" s="119" t="s">
        <v>1653</v>
      </c>
      <c r="FL1" s="119" t="s">
        <v>1655</v>
      </c>
      <c r="FM1" s="119" t="s">
        <v>2044</v>
      </c>
      <c r="FN1" s="119" t="s">
        <v>1658</v>
      </c>
      <c r="FO1" s="131" t="s">
        <v>1157</v>
      </c>
      <c r="FP1" s="73" t="s">
        <v>1158</v>
      </c>
      <c r="FQ1" s="73" t="s">
        <v>1160</v>
      </c>
      <c r="FR1" s="119" t="s">
        <v>1159</v>
      </c>
      <c r="FS1" s="119" t="s">
        <v>1161</v>
      </c>
    </row>
    <row r="2" spans="1:175" x14ac:dyDescent="0.2">
      <c r="A2" s="56" t="s">
        <v>882</v>
      </c>
      <c r="B2" s="57" t="s">
        <v>1021</v>
      </c>
      <c r="C2" s="56" t="s">
        <v>886</v>
      </c>
      <c r="D2" s="56" t="s">
        <v>1031</v>
      </c>
      <c r="E2" s="60">
        <v>921</v>
      </c>
      <c r="F2" s="60">
        <v>782</v>
      </c>
      <c r="G2" s="63">
        <f t="shared" ref="G2:G26" si="0">ROUND(F2/E2,3)</f>
        <v>0.84899999999999998</v>
      </c>
      <c r="H2" s="60">
        <v>603</v>
      </c>
      <c r="I2" s="63">
        <f t="shared" ref="I2:I26" si="1">ROUND(H2/E2,3)</f>
        <v>0.65500000000000003</v>
      </c>
      <c r="J2" s="60">
        <v>70</v>
      </c>
      <c r="K2" s="63">
        <f t="shared" ref="K2:K26" si="2">ROUND(J2/E2,3)</f>
        <v>7.5999999999999998E-2</v>
      </c>
      <c r="L2" s="60">
        <v>83</v>
      </c>
      <c r="M2" s="63">
        <f t="shared" ref="M2:M26" si="3">ROUND(L2/E2,3)</f>
        <v>0.09</v>
      </c>
      <c r="N2" s="60">
        <v>165</v>
      </c>
      <c r="O2" s="63">
        <f t="shared" ref="O2:O26" si="4">ROUND(N2/E2,3)</f>
        <v>0.17899999999999999</v>
      </c>
      <c r="P2" s="60">
        <v>547</v>
      </c>
      <c r="Q2" s="63">
        <f t="shared" ref="Q2:Q26" si="5">ROUND(P2/E2,3)</f>
        <v>0.59399999999999997</v>
      </c>
      <c r="R2" s="60">
        <v>248</v>
      </c>
      <c r="S2" s="63">
        <f t="shared" ref="S2:S26" si="6">ROUND(R2/E2,3)</f>
        <v>0.26900000000000002</v>
      </c>
      <c r="T2" s="356">
        <f t="shared" ref="T2:T26" si="7">ROUND(V2/E2,2)</f>
        <v>4.08</v>
      </c>
      <c r="U2" s="357">
        <f t="shared" ref="U2:U26" si="8">ROUND(AC2/F2,2)</f>
        <v>4.32</v>
      </c>
      <c r="V2" s="336">
        <v>3761</v>
      </c>
      <c r="W2" s="337">
        <v>921</v>
      </c>
      <c r="X2" s="337">
        <v>1732</v>
      </c>
      <c r="Y2" s="338">
        <f t="shared" ref="Y2:Y35" si="9">V2-(W2+X2)</f>
        <v>1108</v>
      </c>
      <c r="Z2" s="63">
        <f t="shared" ref="Z2:Z26" si="10">ROUND(W2/V2,3)</f>
        <v>0.245</v>
      </c>
      <c r="AA2" s="63">
        <f t="shared" ref="AA2:AA26" si="11">ROUND(X2/V2,3)</f>
        <v>0.46100000000000002</v>
      </c>
      <c r="AB2" s="63">
        <f t="shared" ref="AB2:AB7" si="12">ROUND(Y2/V2,3)</f>
        <v>0.29499999999999998</v>
      </c>
      <c r="AC2" s="247">
        <v>3378</v>
      </c>
      <c r="AD2" s="345">
        <v>63</v>
      </c>
      <c r="AE2" s="345">
        <v>49</v>
      </c>
      <c r="AF2" s="346">
        <f t="shared" ref="AF2:AF18" si="13">ROUND(AE2/AD2,3)</f>
        <v>0.77800000000000002</v>
      </c>
      <c r="AG2" s="240">
        <v>4610</v>
      </c>
      <c r="AH2" s="241">
        <v>2592</v>
      </c>
      <c r="AI2" s="242">
        <f t="shared" ref="AI2:AI35" si="14">ROUND(AH2/AG2,3)</f>
        <v>0.56200000000000006</v>
      </c>
      <c r="AJ2" s="243">
        <v>2018</v>
      </c>
      <c r="AK2" s="244">
        <f t="shared" ref="AK2:AK35" si="15">ROUND(AJ2/AG2,3)</f>
        <v>0.438</v>
      </c>
      <c r="AL2" s="249">
        <v>128.4</v>
      </c>
      <c r="AM2" s="483">
        <v>4610</v>
      </c>
      <c r="AN2" s="488">
        <f t="shared" ref="AN2:AN35" si="16">AM2-(AP2+AR2)</f>
        <v>2756</v>
      </c>
      <c r="AO2" s="489">
        <f t="shared" ref="AO2:AO5" si="17">AN2/AM2</f>
        <v>0.59783080260303689</v>
      </c>
      <c r="AP2" s="493">
        <v>1536</v>
      </c>
      <c r="AQ2" s="494">
        <f t="shared" ref="AQ2:AQ5" si="18">AP2/AM2</f>
        <v>0.33318872017353579</v>
      </c>
      <c r="AR2" s="504">
        <v>318</v>
      </c>
      <c r="AS2" s="505">
        <f t="shared" ref="AS2:AS5" si="19">AR2/AM2</f>
        <v>6.8980477223427331E-2</v>
      </c>
      <c r="AT2" s="515">
        <f t="shared" ref="AT2:AT35" si="20">ROUND((AP2+AR2)/AN2*100,1)</f>
        <v>67.3</v>
      </c>
      <c r="AU2" s="511">
        <f t="shared" ref="AU2:AU40" si="21">ROUND((AP2)/AN2*100,1)</f>
        <v>55.7</v>
      </c>
      <c r="AV2" s="510">
        <f t="shared" ref="AV2:AV8" si="22">ROUND((AR2/AN2)*100,1)</f>
        <v>11.5</v>
      </c>
      <c r="AW2" s="132">
        <v>18</v>
      </c>
      <c r="AX2" s="132">
        <v>16</v>
      </c>
      <c r="AY2" s="132">
        <v>19</v>
      </c>
      <c r="AZ2" s="132">
        <v>25</v>
      </c>
      <c r="BA2" s="133">
        <v>0</v>
      </c>
      <c r="BB2" s="135">
        <v>2438</v>
      </c>
      <c r="BC2" s="60">
        <v>38</v>
      </c>
      <c r="BD2" s="60">
        <v>125</v>
      </c>
      <c r="BE2" s="60">
        <v>912</v>
      </c>
      <c r="BF2" s="60">
        <v>300</v>
      </c>
      <c r="BG2" s="60">
        <v>1063</v>
      </c>
      <c r="BH2" s="104">
        <f t="shared" ref="BH2:BH12" si="23">ROUND(BC2/BB2,3)</f>
        <v>1.6E-2</v>
      </c>
      <c r="BI2" s="104">
        <f t="shared" ref="BI2:BI12" si="24">ROUND(BD2/BB2,3)</f>
        <v>5.0999999999999997E-2</v>
      </c>
      <c r="BJ2" s="104">
        <f t="shared" ref="BJ2:BJ12" si="25">ROUND(BE2/BB2,3)</f>
        <v>0.374</v>
      </c>
      <c r="BK2" s="104">
        <f t="shared" ref="BK2:BK12" si="26">ROUND(BF2/BB2,3)</f>
        <v>0.123</v>
      </c>
      <c r="BL2" s="104">
        <f t="shared" ref="BL2:BL12" si="27">ROUND(BG2/BB2,3)</f>
        <v>0.436</v>
      </c>
      <c r="BM2" s="353">
        <v>1978</v>
      </c>
      <c r="BN2" s="60">
        <v>233</v>
      </c>
      <c r="BO2" s="60">
        <v>269</v>
      </c>
      <c r="BP2" s="60">
        <v>720</v>
      </c>
      <c r="BQ2" s="60">
        <v>445</v>
      </c>
      <c r="BR2" s="60">
        <v>80</v>
      </c>
      <c r="BS2" s="60">
        <v>123</v>
      </c>
      <c r="BT2" s="60">
        <v>108</v>
      </c>
      <c r="BU2" s="60">
        <v>1476</v>
      </c>
      <c r="BV2" s="60">
        <v>231</v>
      </c>
      <c r="BW2" s="104">
        <f t="shared" ref="BW2:BW27" si="28">ROUND(BN2/BM2,3)</f>
        <v>0.11799999999999999</v>
      </c>
      <c r="BX2" s="104">
        <f t="shared" ref="BX2:BX28" si="29">ROUND(BO2/BM2,3)</f>
        <v>0.13600000000000001</v>
      </c>
      <c r="BY2" s="104">
        <f t="shared" ref="BY2:BY27" si="30">ROUND(BP2/BM2,3)</f>
        <v>0.36399999999999999</v>
      </c>
      <c r="BZ2" s="104">
        <f t="shared" ref="BZ2:BZ27" si="31">ROUND(BQ2/BM2,3)</f>
        <v>0.22500000000000001</v>
      </c>
      <c r="CA2" s="104">
        <f t="shared" ref="CA2:CA27" si="32">ROUND(BR2/BM2,3)</f>
        <v>0.04</v>
      </c>
      <c r="CB2" s="104">
        <f t="shared" ref="CB2:CB27" si="33">ROUND(BS2/BM2,3)</f>
        <v>6.2E-2</v>
      </c>
      <c r="CC2" s="104">
        <f t="shared" ref="CC2:CC27" si="34">ROUND(BT2/BM2,3)</f>
        <v>5.5E-2</v>
      </c>
      <c r="CD2" s="104">
        <f t="shared" ref="CD2:CD27" si="35">ROUND(BU2/BM2,3)</f>
        <v>0.746</v>
      </c>
      <c r="CE2" s="104">
        <f t="shared" ref="CE2:CE27" si="36">ROUND(BV2/BM2,3)</f>
        <v>0.11700000000000001</v>
      </c>
      <c r="CF2" s="136">
        <v>3074</v>
      </c>
      <c r="CG2" s="60">
        <v>134</v>
      </c>
      <c r="CH2" s="104">
        <f t="shared" ref="CH2:CH7" si="37">ROUND(CG2/CF2,3)</f>
        <v>4.3999999999999997E-2</v>
      </c>
      <c r="CI2" s="137">
        <v>4610</v>
      </c>
      <c r="CJ2" s="60">
        <v>261</v>
      </c>
      <c r="CK2" s="104">
        <f t="shared" ref="CK2:CK7" si="38">ROUND(CJ2/CI2,3)</f>
        <v>5.7000000000000002E-2</v>
      </c>
      <c r="CL2" s="60">
        <v>1536</v>
      </c>
      <c r="CM2" s="60">
        <v>26</v>
      </c>
      <c r="CN2" s="104">
        <f t="shared" ref="CN2:CN12" si="39">ROUND(CM2/CL2,3)</f>
        <v>1.7000000000000001E-2</v>
      </c>
      <c r="CO2" s="60">
        <v>2756</v>
      </c>
      <c r="CP2" s="60">
        <v>146</v>
      </c>
      <c r="CQ2" s="104">
        <f t="shared" ref="CQ2:CQ7" si="40">ROUND(CP2/CO2,3)</f>
        <v>5.2999999999999999E-2</v>
      </c>
      <c r="CR2" s="60">
        <v>318</v>
      </c>
      <c r="CS2" s="60">
        <v>89</v>
      </c>
      <c r="CT2" s="104">
        <f t="shared" ref="CT2:CT26" si="41">ROUND(CS2/CR2,3)</f>
        <v>0.28000000000000003</v>
      </c>
      <c r="CU2" s="138">
        <v>4610</v>
      </c>
      <c r="CV2" s="60">
        <v>4120</v>
      </c>
      <c r="CW2" s="60">
        <v>490</v>
      </c>
      <c r="CX2" s="104">
        <f t="shared" ref="CX2:CX7" si="42">ROUND(CV2/CU2,3)</f>
        <v>0.89400000000000002</v>
      </c>
      <c r="CY2" s="104">
        <f t="shared" ref="CY2:CY7" si="43">ROUND(CW2/CU2,3)</f>
        <v>0.106</v>
      </c>
      <c r="CZ2" s="139">
        <v>490</v>
      </c>
      <c r="DA2" s="60">
        <v>167</v>
      </c>
      <c r="DB2" s="60">
        <v>323</v>
      </c>
      <c r="DC2" s="104">
        <f t="shared" ref="DC2:DC7" si="44">ROUND(DA2/CU2,3)</f>
        <v>3.5999999999999997E-2</v>
      </c>
      <c r="DD2" s="104">
        <f t="shared" ref="DD2:DD7" si="45">ROUND(DB2/CU2,3)</f>
        <v>7.0000000000000007E-2</v>
      </c>
      <c r="DE2" s="137">
        <v>4409</v>
      </c>
      <c r="DF2" s="60">
        <v>2969</v>
      </c>
      <c r="DG2" s="60">
        <v>1440</v>
      </c>
      <c r="DH2" s="60">
        <v>563</v>
      </c>
      <c r="DI2" s="60">
        <v>1193</v>
      </c>
      <c r="DJ2" s="60">
        <v>470</v>
      </c>
      <c r="DK2" s="60">
        <v>87</v>
      </c>
      <c r="DL2" s="60">
        <v>18</v>
      </c>
      <c r="DM2" s="60">
        <v>143</v>
      </c>
      <c r="DN2" s="60">
        <v>68</v>
      </c>
      <c r="DO2" s="60">
        <v>17</v>
      </c>
      <c r="DP2" s="60">
        <v>7</v>
      </c>
      <c r="DQ2" s="63">
        <f t="shared" ref="DQ2:DQ30" si="46">ROUND(DF2/DE2,3)</f>
        <v>0.67300000000000004</v>
      </c>
      <c r="DR2" s="63">
        <f t="shared" ref="DR2:DR7" si="47">ROUND(DG2/DE2,3)</f>
        <v>0.32700000000000001</v>
      </c>
      <c r="DS2" s="63">
        <f t="shared" ref="DS2:DS7" si="48">ROUND(DH2/DE2,3)</f>
        <v>0.128</v>
      </c>
      <c r="DT2" s="63">
        <f t="shared" ref="DT2:DT7" si="49">ROUND(DI2/DE2,3)</f>
        <v>0.27100000000000002</v>
      </c>
      <c r="DU2" s="104">
        <f t="shared" ref="DU2:DU7" si="50">ROUND(DJ2/DE2,3)</f>
        <v>0.107</v>
      </c>
      <c r="DV2" s="104">
        <f t="shared" ref="DV2:DV7" si="51">ROUND(DK2/DE2,3)</f>
        <v>0.02</v>
      </c>
      <c r="DW2" s="104">
        <f t="shared" ref="DW2:DW7" si="52">ROUND(DL2/DE2,3)</f>
        <v>4.0000000000000001E-3</v>
      </c>
      <c r="DX2" s="104">
        <f t="shared" ref="DX2:DX21" si="53">ROUND(DM2/DE2,3)</f>
        <v>3.2000000000000001E-2</v>
      </c>
      <c r="DY2" s="104">
        <f t="shared" ref="DY2:DY7" si="54">ROUND(DN2/DE2,3)</f>
        <v>1.4999999999999999E-2</v>
      </c>
      <c r="DZ2" s="104">
        <f t="shared" ref="DZ2:DZ7" si="55">ROUND(DO2/DE2,3)</f>
        <v>4.0000000000000001E-3</v>
      </c>
      <c r="EA2" s="104">
        <f t="shared" ref="EA2:EA7" si="56">ROUND(DP2/DE2,3)</f>
        <v>2E-3</v>
      </c>
      <c r="EB2" s="128">
        <v>4610</v>
      </c>
      <c r="EC2" s="274">
        <v>2226</v>
      </c>
      <c r="ED2" s="275">
        <f t="shared" ref="ED2:ED35" si="57">ROUND(EC2/EB2,3)</f>
        <v>0.48299999999999998</v>
      </c>
      <c r="EE2" s="73">
        <v>1859</v>
      </c>
      <c r="EF2" s="73">
        <v>60</v>
      </c>
      <c r="EG2" s="73">
        <v>7</v>
      </c>
      <c r="EH2" s="73">
        <v>300</v>
      </c>
      <c r="EI2" s="283">
        <f t="shared" ref="EI2:EI40" si="58">ROUND(EE2/EB2,3)</f>
        <v>0.40300000000000002</v>
      </c>
      <c r="EJ2" s="119">
        <f t="shared" ref="EJ2:EJ40" si="59">ROUND(EF2/EB2,3)</f>
        <v>1.2999999999999999E-2</v>
      </c>
      <c r="EK2" s="119">
        <f t="shared" ref="EK2:EK40" si="60">ROUND(EG2/EB2,3)</f>
        <v>2E-3</v>
      </c>
      <c r="EL2" s="283">
        <f t="shared" ref="EL2:EL40" si="61">ROUND(EH2/EB2,3)</f>
        <v>6.5000000000000002E-2</v>
      </c>
      <c r="EM2" s="129">
        <v>2384</v>
      </c>
      <c r="EN2" s="271">
        <f t="shared" ref="EN2:EN35" si="62">ROUND(EM2/EB2,3)</f>
        <v>0.51700000000000002</v>
      </c>
      <c r="EO2" s="60">
        <v>824</v>
      </c>
      <c r="EP2" s="60">
        <v>1099</v>
      </c>
      <c r="EQ2" s="60">
        <v>0</v>
      </c>
      <c r="ER2" s="60">
        <v>324</v>
      </c>
      <c r="ES2" s="60">
        <v>19</v>
      </c>
      <c r="ET2" s="60">
        <v>46</v>
      </c>
      <c r="EU2" s="60">
        <v>168</v>
      </c>
      <c r="EV2" s="60">
        <v>8</v>
      </c>
      <c r="EW2" s="60">
        <v>34</v>
      </c>
      <c r="EX2" s="60">
        <v>15</v>
      </c>
      <c r="EY2" s="60">
        <v>34</v>
      </c>
      <c r="EZ2" s="60">
        <v>5</v>
      </c>
      <c r="FA2" s="130">
        <v>132</v>
      </c>
      <c r="FB2" s="63">
        <f t="shared" ref="FB2:FB58" si="63">ROUND(EO2/EB2,3)</f>
        <v>0.17899999999999999</v>
      </c>
      <c r="FC2" s="104">
        <f t="shared" ref="FC2:FC58" si="64">ROUND(EP2/EB2,3)</f>
        <v>0.23799999999999999</v>
      </c>
      <c r="FD2" s="104">
        <f t="shared" ref="FD2:FD58" si="65">EQ2/EB2</f>
        <v>0</v>
      </c>
      <c r="FE2" s="104">
        <f t="shared" ref="FE2:FE58" si="66">ROUND(ER2/EB2,3)</f>
        <v>7.0000000000000007E-2</v>
      </c>
      <c r="FF2" s="63">
        <f t="shared" ref="FF2:FF58" si="67">ROUND(ES2/EB2,3)</f>
        <v>4.0000000000000001E-3</v>
      </c>
      <c r="FG2" s="104">
        <f t="shared" ref="FG2:FG58" si="68">ROUND(ET2/EB2,3)</f>
        <v>0.01</v>
      </c>
      <c r="FH2" s="63">
        <f t="shared" ref="FH2:FH58" si="69">ROUND(EU2/EB2,3)</f>
        <v>3.5999999999999997E-2</v>
      </c>
      <c r="FI2" s="104">
        <f t="shared" ref="FI2:FI58" si="70">ROUND(EV2/EB2,3)</f>
        <v>2E-3</v>
      </c>
      <c r="FJ2" s="63">
        <f t="shared" ref="FJ2:FJ58" si="71">ROUND(EW2/EB2,3)</f>
        <v>7.0000000000000001E-3</v>
      </c>
      <c r="FK2" s="63">
        <f t="shared" ref="FK2:FK58" si="72">ROUND(EX2/EB2,3)</f>
        <v>3.0000000000000001E-3</v>
      </c>
      <c r="FL2" s="63">
        <f t="shared" ref="FL2:FL58" si="73">ROUND(EY2/EB2,3)</f>
        <v>7.0000000000000001E-3</v>
      </c>
      <c r="FM2" s="63">
        <f t="shared" ref="FM2:FM58" si="74">ROUND(EZ2/EB2,3)</f>
        <v>1E-3</v>
      </c>
      <c r="FN2" s="63">
        <f t="shared" ref="FN2:FN58" si="75">ROUND(FA2/EB2,3)</f>
        <v>2.9000000000000001E-2</v>
      </c>
      <c r="FO2" s="140">
        <v>921</v>
      </c>
      <c r="FP2" s="60">
        <v>857</v>
      </c>
      <c r="FQ2" s="60">
        <v>791</v>
      </c>
      <c r="FR2" s="104">
        <f t="shared" ref="FR2:FR24" si="76">ROUND(FP2/FO2,3)</f>
        <v>0.93100000000000005</v>
      </c>
      <c r="FS2" s="104">
        <f t="shared" ref="FS2:FS26" si="77">ROUND(FQ2/FO2,3)</f>
        <v>0.85899999999999999</v>
      </c>
    </row>
    <row r="3" spans="1:175" x14ac:dyDescent="0.2">
      <c r="A3" s="56" t="s">
        <v>882</v>
      </c>
      <c r="B3" s="57" t="s">
        <v>1021</v>
      </c>
      <c r="C3" s="56" t="s">
        <v>887</v>
      </c>
      <c r="D3" s="56" t="s">
        <v>1032</v>
      </c>
      <c r="E3" s="60">
        <v>1959</v>
      </c>
      <c r="F3" s="60">
        <v>1710</v>
      </c>
      <c r="G3" s="63">
        <f t="shared" si="0"/>
        <v>0.873</v>
      </c>
      <c r="H3" s="60">
        <v>1143</v>
      </c>
      <c r="I3" s="63">
        <f t="shared" si="1"/>
        <v>0.58299999999999996</v>
      </c>
      <c r="J3" s="60">
        <v>54</v>
      </c>
      <c r="K3" s="63">
        <f t="shared" si="2"/>
        <v>2.8000000000000001E-2</v>
      </c>
      <c r="L3" s="60">
        <v>233</v>
      </c>
      <c r="M3" s="63">
        <f t="shared" si="3"/>
        <v>0.11899999999999999</v>
      </c>
      <c r="N3" s="60">
        <v>529</v>
      </c>
      <c r="O3" s="63">
        <f t="shared" si="4"/>
        <v>0.27</v>
      </c>
      <c r="P3" s="60">
        <v>886</v>
      </c>
      <c r="Q3" s="63">
        <f t="shared" si="5"/>
        <v>0.45200000000000001</v>
      </c>
      <c r="R3" s="60">
        <v>518</v>
      </c>
      <c r="S3" s="63">
        <f t="shared" si="6"/>
        <v>0.26400000000000001</v>
      </c>
      <c r="T3" s="356">
        <f t="shared" si="7"/>
        <v>3.81</v>
      </c>
      <c r="U3" s="357">
        <f t="shared" si="8"/>
        <v>3.99</v>
      </c>
      <c r="V3" s="336">
        <v>7467</v>
      </c>
      <c r="W3" s="337">
        <v>1959</v>
      </c>
      <c r="X3" s="337">
        <v>2871</v>
      </c>
      <c r="Y3" s="338">
        <f t="shared" si="9"/>
        <v>2637</v>
      </c>
      <c r="Z3" s="63">
        <f t="shared" si="10"/>
        <v>0.26200000000000001</v>
      </c>
      <c r="AA3" s="63">
        <f t="shared" si="11"/>
        <v>0.38400000000000001</v>
      </c>
      <c r="AB3" s="63">
        <f t="shared" si="12"/>
        <v>0.35299999999999998</v>
      </c>
      <c r="AC3" s="247">
        <v>6823</v>
      </c>
      <c r="AD3" s="345">
        <v>425</v>
      </c>
      <c r="AE3" s="345">
        <v>31</v>
      </c>
      <c r="AF3" s="346">
        <f t="shared" si="13"/>
        <v>7.2999999999999995E-2</v>
      </c>
      <c r="AG3" s="240">
        <v>7517</v>
      </c>
      <c r="AH3" s="241">
        <v>3423</v>
      </c>
      <c r="AI3" s="242">
        <f t="shared" si="14"/>
        <v>0.45500000000000002</v>
      </c>
      <c r="AJ3" s="243">
        <v>4094</v>
      </c>
      <c r="AK3" s="244">
        <f t="shared" si="15"/>
        <v>0.54500000000000004</v>
      </c>
      <c r="AL3" s="249">
        <v>83.6</v>
      </c>
      <c r="AM3" s="483">
        <v>7517</v>
      </c>
      <c r="AN3" s="488">
        <f t="shared" si="16"/>
        <v>4686</v>
      </c>
      <c r="AO3" s="489">
        <f t="shared" si="17"/>
        <v>0.62338698949048821</v>
      </c>
      <c r="AP3" s="493">
        <v>2016</v>
      </c>
      <c r="AQ3" s="494">
        <f t="shared" si="18"/>
        <v>0.26819209791140081</v>
      </c>
      <c r="AR3" s="504">
        <v>815</v>
      </c>
      <c r="AS3" s="505">
        <f t="shared" si="19"/>
        <v>0.10842091259811094</v>
      </c>
      <c r="AT3" s="515">
        <f t="shared" si="20"/>
        <v>60.4</v>
      </c>
      <c r="AU3" s="511">
        <f t="shared" si="21"/>
        <v>43</v>
      </c>
      <c r="AV3" s="510">
        <f t="shared" si="22"/>
        <v>17.399999999999999</v>
      </c>
      <c r="AW3" s="132">
        <v>49</v>
      </c>
      <c r="AX3" s="132">
        <v>25</v>
      </c>
      <c r="AY3" s="132">
        <v>0</v>
      </c>
      <c r="AZ3" s="132">
        <v>34</v>
      </c>
      <c r="BA3" s="133">
        <v>18</v>
      </c>
      <c r="BB3" s="135">
        <v>2005</v>
      </c>
      <c r="BC3" s="60">
        <v>129</v>
      </c>
      <c r="BD3" s="60">
        <v>123</v>
      </c>
      <c r="BE3" s="60">
        <v>962</v>
      </c>
      <c r="BF3" s="60">
        <v>461</v>
      </c>
      <c r="BG3" s="60">
        <v>330</v>
      </c>
      <c r="BH3" s="104">
        <f t="shared" si="23"/>
        <v>6.4000000000000001E-2</v>
      </c>
      <c r="BI3" s="104">
        <f t="shared" si="24"/>
        <v>6.0999999999999999E-2</v>
      </c>
      <c r="BJ3" s="104">
        <f t="shared" si="25"/>
        <v>0.48</v>
      </c>
      <c r="BK3" s="104">
        <f t="shared" si="26"/>
        <v>0.23</v>
      </c>
      <c r="BL3" s="104">
        <f t="shared" si="27"/>
        <v>0.16500000000000001</v>
      </c>
      <c r="BM3" s="353">
        <v>4789</v>
      </c>
      <c r="BN3" s="60">
        <v>603</v>
      </c>
      <c r="BO3" s="60">
        <v>501</v>
      </c>
      <c r="BP3" s="60">
        <v>1863</v>
      </c>
      <c r="BQ3" s="60">
        <v>732</v>
      </c>
      <c r="BR3" s="60">
        <v>562</v>
      </c>
      <c r="BS3" s="60">
        <v>361</v>
      </c>
      <c r="BT3" s="60">
        <v>167</v>
      </c>
      <c r="BU3" s="60">
        <v>3685</v>
      </c>
      <c r="BV3" s="60">
        <v>528</v>
      </c>
      <c r="BW3" s="104">
        <f t="shared" si="28"/>
        <v>0.126</v>
      </c>
      <c r="BX3" s="104">
        <f t="shared" si="29"/>
        <v>0.105</v>
      </c>
      <c r="BY3" s="104">
        <f t="shared" si="30"/>
        <v>0.38900000000000001</v>
      </c>
      <c r="BZ3" s="104">
        <f t="shared" si="31"/>
        <v>0.153</v>
      </c>
      <c r="CA3" s="104">
        <f t="shared" si="32"/>
        <v>0.11700000000000001</v>
      </c>
      <c r="CB3" s="104">
        <f t="shared" si="33"/>
        <v>7.4999999999999997E-2</v>
      </c>
      <c r="CC3" s="104">
        <f t="shared" si="34"/>
        <v>3.5000000000000003E-2</v>
      </c>
      <c r="CD3" s="104">
        <f t="shared" si="35"/>
        <v>0.76900000000000002</v>
      </c>
      <c r="CE3" s="104">
        <f t="shared" si="36"/>
        <v>0.11</v>
      </c>
      <c r="CF3" s="136">
        <v>5501</v>
      </c>
      <c r="CG3" s="60">
        <v>226</v>
      </c>
      <c r="CH3" s="104">
        <f t="shared" si="37"/>
        <v>4.1000000000000002E-2</v>
      </c>
      <c r="CI3" s="137">
        <v>7517</v>
      </c>
      <c r="CJ3" s="60">
        <v>1032</v>
      </c>
      <c r="CK3" s="104">
        <f t="shared" si="38"/>
        <v>0.13700000000000001</v>
      </c>
      <c r="CL3" s="60">
        <v>2016</v>
      </c>
      <c r="CM3" s="60">
        <v>73</v>
      </c>
      <c r="CN3" s="104">
        <f t="shared" si="39"/>
        <v>3.5999999999999997E-2</v>
      </c>
      <c r="CO3" s="60">
        <v>4686</v>
      </c>
      <c r="CP3" s="60">
        <v>681</v>
      </c>
      <c r="CQ3" s="104">
        <f t="shared" si="40"/>
        <v>0.14499999999999999</v>
      </c>
      <c r="CR3" s="60">
        <v>815</v>
      </c>
      <c r="CS3" s="60">
        <v>278</v>
      </c>
      <c r="CT3" s="104">
        <f t="shared" si="41"/>
        <v>0.34100000000000003</v>
      </c>
      <c r="CU3" s="138">
        <v>7517</v>
      </c>
      <c r="CV3" s="60">
        <v>6686</v>
      </c>
      <c r="CW3" s="60">
        <v>831</v>
      </c>
      <c r="CX3" s="104">
        <f t="shared" si="42"/>
        <v>0.88900000000000001</v>
      </c>
      <c r="CY3" s="104">
        <f t="shared" si="43"/>
        <v>0.111</v>
      </c>
      <c r="CZ3" s="139">
        <v>831</v>
      </c>
      <c r="DA3" s="60">
        <v>483</v>
      </c>
      <c r="DB3" s="60">
        <v>348</v>
      </c>
      <c r="DC3" s="104">
        <f t="shared" si="44"/>
        <v>6.4000000000000001E-2</v>
      </c>
      <c r="DD3" s="104">
        <f t="shared" si="45"/>
        <v>4.5999999999999999E-2</v>
      </c>
      <c r="DE3" s="137">
        <v>6860</v>
      </c>
      <c r="DF3" s="60">
        <v>4124</v>
      </c>
      <c r="DG3" s="60">
        <v>2736</v>
      </c>
      <c r="DH3" s="60">
        <v>1385</v>
      </c>
      <c r="DI3" s="60">
        <v>2619</v>
      </c>
      <c r="DJ3" s="60">
        <v>1335</v>
      </c>
      <c r="DK3" s="60">
        <v>43</v>
      </c>
      <c r="DL3" s="60">
        <v>24</v>
      </c>
      <c r="DM3" s="60">
        <v>74</v>
      </c>
      <c r="DN3" s="60">
        <v>26</v>
      </c>
      <c r="DO3" s="60">
        <v>0</v>
      </c>
      <c r="DP3" s="60">
        <v>0</v>
      </c>
      <c r="DQ3" s="63">
        <f t="shared" si="46"/>
        <v>0.60099999999999998</v>
      </c>
      <c r="DR3" s="63">
        <f t="shared" si="47"/>
        <v>0.39900000000000002</v>
      </c>
      <c r="DS3" s="63">
        <f t="shared" si="48"/>
        <v>0.20200000000000001</v>
      </c>
      <c r="DT3" s="63">
        <f t="shared" si="49"/>
        <v>0.38200000000000001</v>
      </c>
      <c r="DU3" s="104">
        <f t="shared" si="50"/>
        <v>0.19500000000000001</v>
      </c>
      <c r="DV3" s="104">
        <f t="shared" si="51"/>
        <v>6.0000000000000001E-3</v>
      </c>
      <c r="DW3" s="104">
        <f t="shared" si="52"/>
        <v>3.0000000000000001E-3</v>
      </c>
      <c r="DX3" s="104">
        <f t="shared" si="53"/>
        <v>1.0999999999999999E-2</v>
      </c>
      <c r="DY3" s="104">
        <f t="shared" si="54"/>
        <v>4.0000000000000001E-3</v>
      </c>
      <c r="DZ3" s="104">
        <f t="shared" si="55"/>
        <v>0</v>
      </c>
      <c r="EA3" s="104">
        <f t="shared" si="56"/>
        <v>0</v>
      </c>
      <c r="EB3" s="128">
        <v>7517</v>
      </c>
      <c r="EC3" s="274">
        <v>3709</v>
      </c>
      <c r="ED3" s="275">
        <f t="shared" si="57"/>
        <v>0.49299999999999999</v>
      </c>
      <c r="EE3" s="73">
        <v>3014</v>
      </c>
      <c r="EF3" s="73">
        <v>5</v>
      </c>
      <c r="EG3" s="73">
        <v>31</v>
      </c>
      <c r="EH3" s="73">
        <v>659</v>
      </c>
      <c r="EI3" s="283">
        <f t="shared" si="58"/>
        <v>0.40100000000000002</v>
      </c>
      <c r="EJ3" s="119">
        <f t="shared" si="59"/>
        <v>1E-3</v>
      </c>
      <c r="EK3" s="119">
        <f t="shared" si="60"/>
        <v>4.0000000000000001E-3</v>
      </c>
      <c r="EL3" s="283">
        <f t="shared" si="61"/>
        <v>8.7999999999999995E-2</v>
      </c>
      <c r="EM3" s="129">
        <v>3808</v>
      </c>
      <c r="EN3" s="271">
        <f t="shared" si="62"/>
        <v>0.50700000000000001</v>
      </c>
      <c r="EO3" s="60">
        <v>1463</v>
      </c>
      <c r="EP3" s="60">
        <v>1611</v>
      </c>
      <c r="EQ3" s="60">
        <v>0</v>
      </c>
      <c r="ER3" s="60">
        <v>381</v>
      </c>
      <c r="ES3" s="60">
        <v>0</v>
      </c>
      <c r="ET3" s="60">
        <v>0</v>
      </c>
      <c r="EU3" s="60">
        <v>355</v>
      </c>
      <c r="EV3" s="60">
        <v>13</v>
      </c>
      <c r="EW3" s="60">
        <v>13</v>
      </c>
      <c r="EX3" s="60">
        <v>0</v>
      </c>
      <c r="EY3" s="60">
        <v>0</v>
      </c>
      <c r="EZ3" s="60">
        <v>0</v>
      </c>
      <c r="FA3" s="130">
        <v>353</v>
      </c>
      <c r="FB3" s="63">
        <f t="shared" si="63"/>
        <v>0.19500000000000001</v>
      </c>
      <c r="FC3" s="104">
        <f t="shared" si="64"/>
        <v>0.214</v>
      </c>
      <c r="FD3" s="104">
        <f t="shared" si="65"/>
        <v>0</v>
      </c>
      <c r="FE3" s="104">
        <f t="shared" si="66"/>
        <v>5.0999999999999997E-2</v>
      </c>
      <c r="FF3" s="63">
        <f t="shared" si="67"/>
        <v>0</v>
      </c>
      <c r="FG3" s="104">
        <f t="shared" si="68"/>
        <v>0</v>
      </c>
      <c r="FH3" s="63">
        <f t="shared" si="69"/>
        <v>4.7E-2</v>
      </c>
      <c r="FI3" s="104">
        <f t="shared" si="70"/>
        <v>2E-3</v>
      </c>
      <c r="FJ3" s="63">
        <f t="shared" si="71"/>
        <v>2E-3</v>
      </c>
      <c r="FK3" s="63">
        <f t="shared" si="72"/>
        <v>0</v>
      </c>
      <c r="FL3" s="63">
        <f t="shared" si="73"/>
        <v>0</v>
      </c>
      <c r="FM3" s="63">
        <f t="shared" si="74"/>
        <v>0</v>
      </c>
      <c r="FN3" s="63">
        <f t="shared" si="75"/>
        <v>4.7E-2</v>
      </c>
      <c r="FO3" s="140">
        <v>1959</v>
      </c>
      <c r="FP3" s="60">
        <v>1754</v>
      </c>
      <c r="FQ3" s="60">
        <v>1618</v>
      </c>
      <c r="FR3" s="104">
        <f t="shared" si="76"/>
        <v>0.89500000000000002</v>
      </c>
      <c r="FS3" s="104">
        <f t="shared" si="77"/>
        <v>0.82599999999999996</v>
      </c>
    </row>
    <row r="4" spans="1:175" x14ac:dyDescent="0.2">
      <c r="A4" s="56" t="s">
        <v>882</v>
      </c>
      <c r="B4" s="57" t="s">
        <v>1021</v>
      </c>
      <c r="C4" s="56" t="s">
        <v>888</v>
      </c>
      <c r="D4" s="56" t="s">
        <v>1033</v>
      </c>
      <c r="E4" s="60">
        <v>1860</v>
      </c>
      <c r="F4" s="60">
        <v>1465</v>
      </c>
      <c r="G4" s="63">
        <f t="shared" si="0"/>
        <v>0.78800000000000003</v>
      </c>
      <c r="H4" s="60">
        <v>1030</v>
      </c>
      <c r="I4" s="63">
        <f t="shared" si="1"/>
        <v>0.55400000000000005</v>
      </c>
      <c r="J4" s="60">
        <v>93</v>
      </c>
      <c r="K4" s="63">
        <f t="shared" si="2"/>
        <v>0.05</v>
      </c>
      <c r="L4" s="60">
        <v>332</v>
      </c>
      <c r="M4" s="63">
        <f t="shared" si="3"/>
        <v>0.17799999999999999</v>
      </c>
      <c r="N4" s="60">
        <v>405</v>
      </c>
      <c r="O4" s="63">
        <f t="shared" si="4"/>
        <v>0.218</v>
      </c>
      <c r="P4" s="60">
        <v>904</v>
      </c>
      <c r="Q4" s="63">
        <f t="shared" si="5"/>
        <v>0.48599999999999999</v>
      </c>
      <c r="R4" s="60">
        <v>417</v>
      </c>
      <c r="S4" s="63">
        <f t="shared" si="6"/>
        <v>0.224</v>
      </c>
      <c r="T4" s="356">
        <f t="shared" si="7"/>
        <v>3.59</v>
      </c>
      <c r="U4" s="357">
        <f t="shared" si="8"/>
        <v>4.0599999999999996</v>
      </c>
      <c r="V4" s="336">
        <v>6685</v>
      </c>
      <c r="W4" s="337">
        <v>1860</v>
      </c>
      <c r="X4" s="337">
        <v>2866</v>
      </c>
      <c r="Y4" s="338">
        <f t="shared" si="9"/>
        <v>1959</v>
      </c>
      <c r="Z4" s="63">
        <f t="shared" si="10"/>
        <v>0.27800000000000002</v>
      </c>
      <c r="AA4" s="63">
        <f t="shared" si="11"/>
        <v>0.42899999999999999</v>
      </c>
      <c r="AB4" s="63">
        <f t="shared" si="12"/>
        <v>0.29299999999999998</v>
      </c>
      <c r="AC4" s="247">
        <v>5948</v>
      </c>
      <c r="AD4" s="345">
        <v>191</v>
      </c>
      <c r="AE4" s="345">
        <v>42</v>
      </c>
      <c r="AF4" s="346">
        <f t="shared" si="13"/>
        <v>0.22</v>
      </c>
      <c r="AG4" s="240">
        <v>6696</v>
      </c>
      <c r="AH4" s="241">
        <v>3269</v>
      </c>
      <c r="AI4" s="242">
        <f t="shared" si="14"/>
        <v>0.48799999999999999</v>
      </c>
      <c r="AJ4" s="243">
        <v>3427</v>
      </c>
      <c r="AK4" s="244">
        <f t="shared" si="15"/>
        <v>0.51200000000000001</v>
      </c>
      <c r="AL4" s="249">
        <v>95.4</v>
      </c>
      <c r="AM4" s="483">
        <v>6696</v>
      </c>
      <c r="AN4" s="488">
        <f t="shared" si="16"/>
        <v>3999</v>
      </c>
      <c r="AO4" s="489">
        <f t="shared" si="17"/>
        <v>0.59722222222222221</v>
      </c>
      <c r="AP4" s="493">
        <v>2098</v>
      </c>
      <c r="AQ4" s="494">
        <f t="shared" si="18"/>
        <v>0.31332138590203107</v>
      </c>
      <c r="AR4" s="504">
        <v>599</v>
      </c>
      <c r="AS4" s="505">
        <f t="shared" si="19"/>
        <v>8.9456391875746721E-2</v>
      </c>
      <c r="AT4" s="515">
        <f t="shared" si="20"/>
        <v>67.400000000000006</v>
      </c>
      <c r="AU4" s="511">
        <f t="shared" si="21"/>
        <v>52.5</v>
      </c>
      <c r="AV4" s="510">
        <f t="shared" si="22"/>
        <v>15</v>
      </c>
      <c r="AW4" s="132">
        <v>47</v>
      </c>
      <c r="AX4" s="132">
        <v>27</v>
      </c>
      <c r="AY4" s="132">
        <v>0</v>
      </c>
      <c r="AZ4" s="132">
        <v>43</v>
      </c>
      <c r="BA4" s="133">
        <v>15</v>
      </c>
      <c r="BB4" s="135">
        <v>2422</v>
      </c>
      <c r="BC4" s="60">
        <v>95</v>
      </c>
      <c r="BD4" s="60">
        <v>106</v>
      </c>
      <c r="BE4" s="60">
        <v>1200</v>
      </c>
      <c r="BF4" s="60">
        <v>334</v>
      </c>
      <c r="BG4" s="60">
        <v>687</v>
      </c>
      <c r="BH4" s="104">
        <f t="shared" si="23"/>
        <v>3.9E-2</v>
      </c>
      <c r="BI4" s="104">
        <f t="shared" si="24"/>
        <v>4.3999999999999997E-2</v>
      </c>
      <c r="BJ4" s="104">
        <f t="shared" si="25"/>
        <v>0.495</v>
      </c>
      <c r="BK4" s="104">
        <f t="shared" si="26"/>
        <v>0.13800000000000001</v>
      </c>
      <c r="BL4" s="104">
        <f t="shared" si="27"/>
        <v>0.28399999999999997</v>
      </c>
      <c r="BM4" s="353">
        <v>3938</v>
      </c>
      <c r="BN4" s="60">
        <v>332</v>
      </c>
      <c r="BO4" s="60">
        <v>329</v>
      </c>
      <c r="BP4" s="60">
        <v>1000</v>
      </c>
      <c r="BQ4" s="60">
        <v>1079</v>
      </c>
      <c r="BR4" s="60">
        <v>337</v>
      </c>
      <c r="BS4" s="60">
        <v>587</v>
      </c>
      <c r="BT4" s="60">
        <v>274</v>
      </c>
      <c r="BU4" s="60">
        <v>3277</v>
      </c>
      <c r="BV4" s="60">
        <v>861</v>
      </c>
      <c r="BW4" s="104">
        <f t="shared" si="28"/>
        <v>8.4000000000000005E-2</v>
      </c>
      <c r="BX4" s="104">
        <f t="shared" si="29"/>
        <v>8.4000000000000005E-2</v>
      </c>
      <c r="BY4" s="104">
        <f t="shared" si="30"/>
        <v>0.254</v>
      </c>
      <c r="BZ4" s="104">
        <f t="shared" si="31"/>
        <v>0.27400000000000002</v>
      </c>
      <c r="CA4" s="104">
        <f t="shared" si="32"/>
        <v>8.5999999999999993E-2</v>
      </c>
      <c r="CB4" s="104">
        <f t="shared" si="33"/>
        <v>0.14899999999999999</v>
      </c>
      <c r="CC4" s="104">
        <f t="shared" si="34"/>
        <v>7.0000000000000007E-2</v>
      </c>
      <c r="CD4" s="104">
        <f t="shared" si="35"/>
        <v>0.83199999999999996</v>
      </c>
      <c r="CE4" s="104">
        <f t="shared" si="36"/>
        <v>0.219</v>
      </c>
      <c r="CF4" s="136">
        <v>4598</v>
      </c>
      <c r="CG4" s="60">
        <v>223</v>
      </c>
      <c r="CH4" s="104">
        <f t="shared" si="37"/>
        <v>4.8000000000000001E-2</v>
      </c>
      <c r="CI4" s="137">
        <v>6696</v>
      </c>
      <c r="CJ4" s="60">
        <v>514</v>
      </c>
      <c r="CK4" s="104">
        <f t="shared" si="38"/>
        <v>7.6999999999999999E-2</v>
      </c>
      <c r="CL4" s="60">
        <v>2093</v>
      </c>
      <c r="CM4" s="60">
        <v>35</v>
      </c>
      <c r="CN4" s="104">
        <f t="shared" si="39"/>
        <v>1.7000000000000001E-2</v>
      </c>
      <c r="CO4" s="60">
        <v>3999</v>
      </c>
      <c r="CP4" s="60">
        <v>355</v>
      </c>
      <c r="CQ4" s="104">
        <f t="shared" si="40"/>
        <v>8.8999999999999996E-2</v>
      </c>
      <c r="CR4" s="60">
        <v>599</v>
      </c>
      <c r="CS4" s="60">
        <v>124</v>
      </c>
      <c r="CT4" s="104">
        <f t="shared" si="41"/>
        <v>0.20699999999999999</v>
      </c>
      <c r="CU4" s="138">
        <v>6696</v>
      </c>
      <c r="CV4" s="60">
        <v>5743</v>
      </c>
      <c r="CW4" s="60">
        <v>953</v>
      </c>
      <c r="CX4" s="104">
        <f t="shared" si="42"/>
        <v>0.85799999999999998</v>
      </c>
      <c r="CY4" s="104">
        <f t="shared" si="43"/>
        <v>0.14199999999999999</v>
      </c>
      <c r="CZ4" s="139">
        <v>953</v>
      </c>
      <c r="DA4" s="60">
        <v>772</v>
      </c>
      <c r="DB4" s="60">
        <v>181</v>
      </c>
      <c r="DC4" s="104">
        <f t="shared" si="44"/>
        <v>0.115</v>
      </c>
      <c r="DD4" s="104">
        <f t="shared" si="45"/>
        <v>2.7E-2</v>
      </c>
      <c r="DE4" s="137">
        <v>6263</v>
      </c>
      <c r="DF4" s="60">
        <v>4223</v>
      </c>
      <c r="DG4" s="60">
        <v>2040</v>
      </c>
      <c r="DH4" s="60">
        <v>660</v>
      </c>
      <c r="DI4" s="60">
        <v>1636</v>
      </c>
      <c r="DJ4" s="60">
        <v>561</v>
      </c>
      <c r="DK4" s="60">
        <v>84</v>
      </c>
      <c r="DL4" s="60">
        <v>14</v>
      </c>
      <c r="DM4" s="60">
        <v>262</v>
      </c>
      <c r="DN4" s="60">
        <v>85</v>
      </c>
      <c r="DO4" s="60">
        <v>58</v>
      </c>
      <c r="DP4" s="60">
        <v>0</v>
      </c>
      <c r="DQ4" s="63">
        <f t="shared" si="46"/>
        <v>0.67400000000000004</v>
      </c>
      <c r="DR4" s="63">
        <f t="shared" si="47"/>
        <v>0.32600000000000001</v>
      </c>
      <c r="DS4" s="63">
        <f t="shared" si="48"/>
        <v>0.105</v>
      </c>
      <c r="DT4" s="63">
        <f t="shared" si="49"/>
        <v>0.26100000000000001</v>
      </c>
      <c r="DU4" s="104">
        <f t="shared" si="50"/>
        <v>0.09</v>
      </c>
      <c r="DV4" s="104">
        <f t="shared" si="51"/>
        <v>1.2999999999999999E-2</v>
      </c>
      <c r="DW4" s="104">
        <f t="shared" si="52"/>
        <v>2E-3</v>
      </c>
      <c r="DX4" s="104">
        <f t="shared" si="53"/>
        <v>4.2000000000000003E-2</v>
      </c>
      <c r="DY4" s="104">
        <f t="shared" si="54"/>
        <v>1.4E-2</v>
      </c>
      <c r="DZ4" s="104">
        <f t="shared" si="55"/>
        <v>8.9999999999999993E-3</v>
      </c>
      <c r="EA4" s="104">
        <f t="shared" si="56"/>
        <v>0</v>
      </c>
      <c r="EB4" s="128">
        <v>6696</v>
      </c>
      <c r="EC4" s="274">
        <v>3356</v>
      </c>
      <c r="ED4" s="275">
        <f t="shared" si="57"/>
        <v>0.501</v>
      </c>
      <c r="EE4" s="73">
        <v>2789</v>
      </c>
      <c r="EF4" s="73">
        <v>32</v>
      </c>
      <c r="EG4" s="73">
        <v>53</v>
      </c>
      <c r="EH4" s="73">
        <v>482</v>
      </c>
      <c r="EI4" s="283">
        <f t="shared" si="58"/>
        <v>0.41699999999999998</v>
      </c>
      <c r="EJ4" s="119">
        <f t="shared" si="59"/>
        <v>5.0000000000000001E-3</v>
      </c>
      <c r="EK4" s="119">
        <f t="shared" si="60"/>
        <v>8.0000000000000002E-3</v>
      </c>
      <c r="EL4" s="283">
        <f t="shared" si="61"/>
        <v>7.1999999999999995E-2</v>
      </c>
      <c r="EM4" s="129">
        <v>3340</v>
      </c>
      <c r="EN4" s="271">
        <f t="shared" si="62"/>
        <v>0.499</v>
      </c>
      <c r="EO4" s="60">
        <v>1265</v>
      </c>
      <c r="EP4" s="60">
        <v>1523</v>
      </c>
      <c r="EQ4" s="60">
        <v>0</v>
      </c>
      <c r="ER4" s="60">
        <v>391</v>
      </c>
      <c r="ES4" s="60">
        <v>47</v>
      </c>
      <c r="ET4" s="60">
        <v>0</v>
      </c>
      <c r="EU4" s="60">
        <v>274</v>
      </c>
      <c r="EV4" s="60">
        <v>4</v>
      </c>
      <c r="EW4" s="60">
        <v>6</v>
      </c>
      <c r="EX4" s="60">
        <v>60</v>
      </c>
      <c r="EY4" s="60">
        <v>0</v>
      </c>
      <c r="EZ4" s="60">
        <v>0</v>
      </c>
      <c r="FA4" s="130">
        <f>27+134</f>
        <v>161</v>
      </c>
      <c r="FB4" s="63">
        <f t="shared" si="63"/>
        <v>0.189</v>
      </c>
      <c r="FC4" s="104">
        <f t="shared" si="64"/>
        <v>0.22700000000000001</v>
      </c>
      <c r="FD4" s="104">
        <f t="shared" si="65"/>
        <v>0</v>
      </c>
      <c r="FE4" s="104">
        <f t="shared" si="66"/>
        <v>5.8000000000000003E-2</v>
      </c>
      <c r="FF4" s="63">
        <f t="shared" si="67"/>
        <v>7.0000000000000001E-3</v>
      </c>
      <c r="FG4" s="104">
        <f t="shared" si="68"/>
        <v>0</v>
      </c>
      <c r="FH4" s="63">
        <f t="shared" si="69"/>
        <v>4.1000000000000002E-2</v>
      </c>
      <c r="FI4" s="104">
        <f t="shared" si="70"/>
        <v>1E-3</v>
      </c>
      <c r="FJ4" s="63">
        <f t="shared" si="71"/>
        <v>1E-3</v>
      </c>
      <c r="FK4" s="63">
        <f t="shared" si="72"/>
        <v>8.9999999999999993E-3</v>
      </c>
      <c r="FL4" s="63">
        <f t="shared" si="73"/>
        <v>0</v>
      </c>
      <c r="FM4" s="63">
        <f t="shared" si="74"/>
        <v>0</v>
      </c>
      <c r="FN4" s="63">
        <f t="shared" si="75"/>
        <v>2.4E-2</v>
      </c>
      <c r="FO4" s="140">
        <v>1860</v>
      </c>
      <c r="FP4" s="60">
        <v>1719</v>
      </c>
      <c r="FQ4" s="60">
        <v>1674</v>
      </c>
      <c r="FR4" s="104">
        <f t="shared" si="76"/>
        <v>0.92400000000000004</v>
      </c>
      <c r="FS4" s="104">
        <f t="shared" si="77"/>
        <v>0.9</v>
      </c>
    </row>
    <row r="5" spans="1:175" x14ac:dyDescent="0.2">
      <c r="A5" s="56" t="s">
        <v>882</v>
      </c>
      <c r="B5" s="57" t="s">
        <v>1021</v>
      </c>
      <c r="C5" s="56" t="s">
        <v>889</v>
      </c>
      <c r="D5" s="56" t="s">
        <v>1034</v>
      </c>
      <c r="E5" s="60">
        <v>1123</v>
      </c>
      <c r="F5" s="60">
        <v>826</v>
      </c>
      <c r="G5" s="63">
        <f t="shared" si="0"/>
        <v>0.73599999999999999</v>
      </c>
      <c r="H5" s="60">
        <v>476</v>
      </c>
      <c r="I5" s="63">
        <f t="shared" si="1"/>
        <v>0.42399999999999999</v>
      </c>
      <c r="J5" s="60">
        <v>5</v>
      </c>
      <c r="K5" s="63">
        <f t="shared" si="2"/>
        <v>4.0000000000000001E-3</v>
      </c>
      <c r="L5" s="60">
        <v>252</v>
      </c>
      <c r="M5" s="63">
        <f t="shared" si="3"/>
        <v>0.224</v>
      </c>
      <c r="N5" s="60">
        <v>390</v>
      </c>
      <c r="O5" s="63">
        <f t="shared" si="4"/>
        <v>0.34699999999999998</v>
      </c>
      <c r="P5" s="60">
        <v>368</v>
      </c>
      <c r="Q5" s="63">
        <f t="shared" si="5"/>
        <v>0.32800000000000001</v>
      </c>
      <c r="R5" s="60">
        <v>363</v>
      </c>
      <c r="S5" s="63">
        <f t="shared" si="6"/>
        <v>0.32300000000000001</v>
      </c>
      <c r="T5" s="356">
        <f t="shared" si="7"/>
        <v>3.23</v>
      </c>
      <c r="U5" s="357">
        <f t="shared" si="8"/>
        <v>3.92</v>
      </c>
      <c r="V5" s="336">
        <v>3632</v>
      </c>
      <c r="W5" s="337">
        <v>1123</v>
      </c>
      <c r="X5" s="337">
        <v>1208</v>
      </c>
      <c r="Y5" s="338">
        <f t="shared" si="9"/>
        <v>1301</v>
      </c>
      <c r="Z5" s="63">
        <f t="shared" si="10"/>
        <v>0.309</v>
      </c>
      <c r="AA5" s="63">
        <f t="shared" si="11"/>
        <v>0.33300000000000002</v>
      </c>
      <c r="AB5" s="63">
        <f t="shared" si="12"/>
        <v>0.35799999999999998</v>
      </c>
      <c r="AC5" s="247">
        <v>3238</v>
      </c>
      <c r="AD5" s="345">
        <v>43</v>
      </c>
      <c r="AE5" s="345">
        <v>31</v>
      </c>
      <c r="AF5" s="346">
        <f t="shared" si="13"/>
        <v>0.72099999999999997</v>
      </c>
      <c r="AG5" s="240">
        <v>3643</v>
      </c>
      <c r="AH5" s="241">
        <v>1806</v>
      </c>
      <c r="AI5" s="242">
        <f t="shared" si="14"/>
        <v>0.496</v>
      </c>
      <c r="AJ5" s="243">
        <v>1837</v>
      </c>
      <c r="AK5" s="244">
        <f t="shared" si="15"/>
        <v>0.504</v>
      </c>
      <c r="AL5" s="249">
        <v>98.3</v>
      </c>
      <c r="AM5" s="483">
        <v>3643</v>
      </c>
      <c r="AN5" s="488">
        <f t="shared" si="16"/>
        <v>2370</v>
      </c>
      <c r="AO5" s="489">
        <f t="shared" si="17"/>
        <v>0.65056272303046936</v>
      </c>
      <c r="AP5" s="493">
        <v>828</v>
      </c>
      <c r="AQ5" s="494">
        <f t="shared" si="18"/>
        <v>0.22728520450178424</v>
      </c>
      <c r="AR5" s="504">
        <v>445</v>
      </c>
      <c r="AS5" s="505">
        <f t="shared" si="19"/>
        <v>0.12215207246774636</v>
      </c>
      <c r="AT5" s="515">
        <f t="shared" si="20"/>
        <v>53.7</v>
      </c>
      <c r="AU5" s="511">
        <f t="shared" si="21"/>
        <v>34.9</v>
      </c>
      <c r="AV5" s="510">
        <f t="shared" si="22"/>
        <v>18.8</v>
      </c>
      <c r="AW5" s="132">
        <v>0</v>
      </c>
      <c r="AX5" s="132">
        <v>0</v>
      </c>
      <c r="AY5" s="132">
        <v>0</v>
      </c>
      <c r="AZ5" s="132">
        <v>0</v>
      </c>
      <c r="BA5" s="133">
        <v>0</v>
      </c>
      <c r="BB5" s="135">
        <v>1033</v>
      </c>
      <c r="BC5" s="60">
        <v>48</v>
      </c>
      <c r="BD5" s="60">
        <v>40</v>
      </c>
      <c r="BE5" s="60">
        <v>463</v>
      </c>
      <c r="BF5" s="60">
        <v>280</v>
      </c>
      <c r="BG5" s="60">
        <v>202</v>
      </c>
      <c r="BH5" s="104">
        <f t="shared" si="23"/>
        <v>4.5999999999999999E-2</v>
      </c>
      <c r="BI5" s="104">
        <f t="shared" si="24"/>
        <v>3.9E-2</v>
      </c>
      <c r="BJ5" s="104">
        <f t="shared" si="25"/>
        <v>0.44800000000000001</v>
      </c>
      <c r="BK5" s="104">
        <f t="shared" si="26"/>
        <v>0.27100000000000002</v>
      </c>
      <c r="BL5" s="104">
        <f t="shared" si="27"/>
        <v>0.19600000000000001</v>
      </c>
      <c r="BM5" s="353">
        <v>2609</v>
      </c>
      <c r="BN5" s="60">
        <v>231</v>
      </c>
      <c r="BO5" s="60">
        <v>321</v>
      </c>
      <c r="BP5" s="60">
        <v>734</v>
      </c>
      <c r="BQ5" s="60">
        <v>593</v>
      </c>
      <c r="BR5" s="60">
        <v>340</v>
      </c>
      <c r="BS5" s="60">
        <v>198</v>
      </c>
      <c r="BT5" s="60">
        <v>192</v>
      </c>
      <c r="BU5" s="60">
        <v>2057</v>
      </c>
      <c r="BV5" s="60">
        <v>390</v>
      </c>
      <c r="BW5" s="104">
        <f t="shared" si="28"/>
        <v>8.8999999999999996E-2</v>
      </c>
      <c r="BX5" s="104">
        <f t="shared" si="29"/>
        <v>0.123</v>
      </c>
      <c r="BY5" s="104">
        <f t="shared" si="30"/>
        <v>0.28100000000000003</v>
      </c>
      <c r="BZ5" s="104">
        <f t="shared" si="31"/>
        <v>0.22700000000000001</v>
      </c>
      <c r="CA5" s="104">
        <f t="shared" si="32"/>
        <v>0.13</v>
      </c>
      <c r="CB5" s="104">
        <f t="shared" si="33"/>
        <v>7.5999999999999998E-2</v>
      </c>
      <c r="CC5" s="104">
        <f t="shared" si="34"/>
        <v>7.3999999999999996E-2</v>
      </c>
      <c r="CD5" s="104">
        <f t="shared" si="35"/>
        <v>0.78800000000000003</v>
      </c>
      <c r="CE5" s="104">
        <f t="shared" si="36"/>
        <v>0.14899999999999999</v>
      </c>
      <c r="CF5" s="136">
        <v>2805</v>
      </c>
      <c r="CG5" s="60">
        <v>178</v>
      </c>
      <c r="CH5" s="104">
        <f t="shared" si="37"/>
        <v>6.3E-2</v>
      </c>
      <c r="CI5" s="137">
        <v>3643</v>
      </c>
      <c r="CJ5" s="60">
        <v>448</v>
      </c>
      <c r="CK5" s="104">
        <f t="shared" si="38"/>
        <v>0.123</v>
      </c>
      <c r="CL5" s="60">
        <v>828</v>
      </c>
      <c r="CM5" s="60">
        <v>47</v>
      </c>
      <c r="CN5" s="104">
        <f t="shared" si="39"/>
        <v>5.7000000000000002E-2</v>
      </c>
      <c r="CO5" s="60">
        <v>2360</v>
      </c>
      <c r="CP5" s="60">
        <v>282</v>
      </c>
      <c r="CQ5" s="104">
        <f t="shared" si="40"/>
        <v>0.11899999999999999</v>
      </c>
      <c r="CR5" s="60">
        <v>445</v>
      </c>
      <c r="CS5" s="60">
        <v>119</v>
      </c>
      <c r="CT5" s="104">
        <f t="shared" si="41"/>
        <v>0.26700000000000002</v>
      </c>
      <c r="CU5" s="138">
        <v>3643</v>
      </c>
      <c r="CV5" s="60">
        <v>3243</v>
      </c>
      <c r="CW5" s="60">
        <v>400</v>
      </c>
      <c r="CX5" s="104">
        <f t="shared" si="42"/>
        <v>0.89</v>
      </c>
      <c r="CY5" s="104">
        <f t="shared" si="43"/>
        <v>0.11</v>
      </c>
      <c r="CZ5" s="139">
        <v>400</v>
      </c>
      <c r="DA5" s="60">
        <v>178</v>
      </c>
      <c r="DB5" s="60">
        <v>222</v>
      </c>
      <c r="DC5" s="104">
        <f t="shared" si="44"/>
        <v>4.9000000000000002E-2</v>
      </c>
      <c r="DD5" s="104">
        <f t="shared" si="45"/>
        <v>6.0999999999999999E-2</v>
      </c>
      <c r="DE5" s="137">
        <v>3530</v>
      </c>
      <c r="DF5" s="60">
        <v>2556</v>
      </c>
      <c r="DG5" s="60">
        <v>974</v>
      </c>
      <c r="DH5" s="60">
        <v>322</v>
      </c>
      <c r="DI5" s="60">
        <v>917</v>
      </c>
      <c r="DJ5" s="60">
        <v>322</v>
      </c>
      <c r="DK5" s="60">
        <v>57</v>
      </c>
      <c r="DL5" s="60">
        <v>0</v>
      </c>
      <c r="DM5" s="60">
        <v>0</v>
      </c>
      <c r="DN5" s="60">
        <v>0</v>
      </c>
      <c r="DO5" s="60">
        <v>0</v>
      </c>
      <c r="DP5" s="60">
        <v>0</v>
      </c>
      <c r="DQ5" s="63">
        <f t="shared" si="46"/>
        <v>0.72399999999999998</v>
      </c>
      <c r="DR5" s="63">
        <f t="shared" si="47"/>
        <v>0.27600000000000002</v>
      </c>
      <c r="DS5" s="63">
        <f t="shared" si="48"/>
        <v>9.0999999999999998E-2</v>
      </c>
      <c r="DT5" s="63">
        <f t="shared" si="49"/>
        <v>0.26</v>
      </c>
      <c r="DU5" s="104">
        <f t="shared" si="50"/>
        <v>9.0999999999999998E-2</v>
      </c>
      <c r="DV5" s="104">
        <f t="shared" si="51"/>
        <v>1.6E-2</v>
      </c>
      <c r="DW5" s="104">
        <f t="shared" si="52"/>
        <v>0</v>
      </c>
      <c r="DX5" s="104">
        <f t="shared" si="53"/>
        <v>0</v>
      </c>
      <c r="DY5" s="104">
        <f t="shared" si="54"/>
        <v>0</v>
      </c>
      <c r="DZ5" s="104">
        <f t="shared" si="55"/>
        <v>0</v>
      </c>
      <c r="EA5" s="104">
        <f t="shared" si="56"/>
        <v>0</v>
      </c>
      <c r="EB5" s="128">
        <v>3643</v>
      </c>
      <c r="EC5" s="274">
        <v>1791</v>
      </c>
      <c r="ED5" s="275">
        <f t="shared" si="57"/>
        <v>0.49199999999999999</v>
      </c>
      <c r="EE5" s="73">
        <v>1158</v>
      </c>
      <c r="EF5" s="73">
        <v>90</v>
      </c>
      <c r="EG5" s="73">
        <v>0</v>
      </c>
      <c r="EH5" s="73">
        <v>543</v>
      </c>
      <c r="EI5" s="283">
        <f t="shared" si="58"/>
        <v>0.318</v>
      </c>
      <c r="EJ5" s="119">
        <f t="shared" si="59"/>
        <v>2.5000000000000001E-2</v>
      </c>
      <c r="EK5" s="119">
        <f t="shared" si="60"/>
        <v>0</v>
      </c>
      <c r="EL5" s="283">
        <f t="shared" si="61"/>
        <v>0.14899999999999999</v>
      </c>
      <c r="EM5" s="129">
        <v>1852</v>
      </c>
      <c r="EN5" s="271">
        <f t="shared" si="62"/>
        <v>0.50800000000000001</v>
      </c>
      <c r="EO5" s="60">
        <v>784</v>
      </c>
      <c r="EP5" s="60">
        <v>956</v>
      </c>
      <c r="EQ5" s="60">
        <v>0</v>
      </c>
      <c r="ER5" s="60">
        <v>75</v>
      </c>
      <c r="ES5" s="60">
        <v>42</v>
      </c>
      <c r="ET5" s="60">
        <v>0</v>
      </c>
      <c r="EU5" s="60">
        <v>0</v>
      </c>
      <c r="EV5" s="60">
        <v>25</v>
      </c>
      <c r="EW5" s="60">
        <v>8</v>
      </c>
      <c r="EX5" s="60">
        <v>0</v>
      </c>
      <c r="EY5" s="60">
        <v>0</v>
      </c>
      <c r="EZ5" s="60">
        <v>0</v>
      </c>
      <c r="FA5" s="130">
        <v>37</v>
      </c>
      <c r="FB5" s="63">
        <f t="shared" si="63"/>
        <v>0.215</v>
      </c>
      <c r="FC5" s="104">
        <f t="shared" si="64"/>
        <v>0.26200000000000001</v>
      </c>
      <c r="FD5" s="104">
        <f t="shared" si="65"/>
        <v>0</v>
      </c>
      <c r="FE5" s="104">
        <f t="shared" si="66"/>
        <v>2.1000000000000001E-2</v>
      </c>
      <c r="FF5" s="63">
        <f t="shared" si="67"/>
        <v>1.2E-2</v>
      </c>
      <c r="FG5" s="104">
        <f t="shared" si="68"/>
        <v>0</v>
      </c>
      <c r="FH5" s="63">
        <f t="shared" si="69"/>
        <v>0</v>
      </c>
      <c r="FI5" s="104">
        <f t="shared" si="70"/>
        <v>7.0000000000000001E-3</v>
      </c>
      <c r="FJ5" s="63">
        <f t="shared" si="71"/>
        <v>2E-3</v>
      </c>
      <c r="FK5" s="63">
        <f t="shared" si="72"/>
        <v>0</v>
      </c>
      <c r="FL5" s="63">
        <f t="shared" si="73"/>
        <v>0</v>
      </c>
      <c r="FM5" s="63">
        <f t="shared" si="74"/>
        <v>0</v>
      </c>
      <c r="FN5" s="63">
        <f t="shared" si="75"/>
        <v>0.01</v>
      </c>
      <c r="FO5" s="140">
        <v>1123</v>
      </c>
      <c r="FP5" s="60">
        <v>844</v>
      </c>
      <c r="FQ5" s="60">
        <v>848</v>
      </c>
      <c r="FR5" s="104">
        <f t="shared" si="76"/>
        <v>0.752</v>
      </c>
      <c r="FS5" s="104">
        <f t="shared" si="77"/>
        <v>0.755</v>
      </c>
    </row>
    <row r="6" spans="1:175" x14ac:dyDescent="0.2">
      <c r="A6" s="56" t="s">
        <v>882</v>
      </c>
      <c r="B6" s="57" t="s">
        <v>1021</v>
      </c>
      <c r="C6" s="56" t="s">
        <v>890</v>
      </c>
      <c r="D6" s="56" t="s">
        <v>1035</v>
      </c>
      <c r="E6" s="60">
        <v>1315</v>
      </c>
      <c r="F6" s="60">
        <v>978</v>
      </c>
      <c r="G6" s="63">
        <f t="shared" si="0"/>
        <v>0.74399999999999999</v>
      </c>
      <c r="H6" s="60">
        <v>664</v>
      </c>
      <c r="I6" s="63">
        <f t="shared" si="1"/>
        <v>0.505</v>
      </c>
      <c r="J6" s="60">
        <v>105</v>
      </c>
      <c r="K6" s="63">
        <f t="shared" si="2"/>
        <v>0.08</v>
      </c>
      <c r="L6" s="60">
        <v>193</v>
      </c>
      <c r="M6" s="63">
        <f t="shared" si="3"/>
        <v>0.14699999999999999</v>
      </c>
      <c r="N6" s="60">
        <v>353</v>
      </c>
      <c r="O6" s="63">
        <f t="shared" si="4"/>
        <v>0.26800000000000002</v>
      </c>
      <c r="P6" s="60">
        <v>444</v>
      </c>
      <c r="Q6" s="63">
        <f t="shared" si="5"/>
        <v>0.33800000000000002</v>
      </c>
      <c r="R6" s="60">
        <v>304</v>
      </c>
      <c r="S6" s="63">
        <f t="shared" si="6"/>
        <v>0.23100000000000001</v>
      </c>
      <c r="T6" s="356">
        <f t="shared" si="7"/>
        <v>3.12</v>
      </c>
      <c r="U6" s="357">
        <f t="shared" si="8"/>
        <v>3.57</v>
      </c>
      <c r="V6" s="336">
        <v>4102</v>
      </c>
      <c r="W6" s="337">
        <v>1315</v>
      </c>
      <c r="X6" s="337">
        <v>1570</v>
      </c>
      <c r="Y6" s="338">
        <f t="shared" si="9"/>
        <v>1217</v>
      </c>
      <c r="Z6" s="63">
        <f t="shared" si="10"/>
        <v>0.32100000000000001</v>
      </c>
      <c r="AA6" s="63">
        <f t="shared" si="11"/>
        <v>0.38300000000000001</v>
      </c>
      <c r="AB6" s="63">
        <f t="shared" si="12"/>
        <v>0.29699999999999999</v>
      </c>
      <c r="AC6" s="247">
        <v>3491</v>
      </c>
      <c r="AD6" s="345">
        <v>60</v>
      </c>
      <c r="AE6" s="345">
        <v>19</v>
      </c>
      <c r="AF6" s="346">
        <f t="shared" si="13"/>
        <v>0.317</v>
      </c>
      <c r="AG6" s="240">
        <v>4120</v>
      </c>
      <c r="AH6" s="241">
        <v>2000</v>
      </c>
      <c r="AI6" s="242">
        <f t="shared" si="14"/>
        <v>0.48499999999999999</v>
      </c>
      <c r="AJ6" s="243">
        <v>2120</v>
      </c>
      <c r="AK6" s="244">
        <f t="shared" si="15"/>
        <v>0.51500000000000001</v>
      </c>
      <c r="AL6" s="249">
        <v>94.3</v>
      </c>
      <c r="AM6" s="483">
        <v>4120</v>
      </c>
      <c r="AN6" s="488">
        <f t="shared" si="16"/>
        <v>2730</v>
      </c>
      <c r="AO6" s="489">
        <f t="shared" ref="AO6:AO35" si="78">AN6/AM6</f>
        <v>0.66262135922330101</v>
      </c>
      <c r="AP6" s="493">
        <v>987</v>
      </c>
      <c r="AQ6" s="494">
        <f t="shared" ref="AQ6:AQ35" si="79">AP6/AM6</f>
        <v>0.2395631067961165</v>
      </c>
      <c r="AR6" s="504">
        <v>403</v>
      </c>
      <c r="AS6" s="505">
        <f t="shared" ref="AS6:AS35" si="80">AR6/AM6</f>
        <v>9.7815533980582528E-2</v>
      </c>
      <c r="AT6" s="515">
        <f t="shared" si="20"/>
        <v>50.9</v>
      </c>
      <c r="AU6" s="511">
        <f t="shared" si="21"/>
        <v>36.200000000000003</v>
      </c>
      <c r="AV6" s="510">
        <f t="shared" si="22"/>
        <v>14.8</v>
      </c>
      <c r="AW6" s="132">
        <v>28</v>
      </c>
      <c r="AX6" s="132">
        <v>26</v>
      </c>
      <c r="AY6" s="132">
        <v>0</v>
      </c>
      <c r="AZ6" s="132">
        <v>67</v>
      </c>
      <c r="BA6" s="133">
        <v>0</v>
      </c>
      <c r="BB6" s="135">
        <v>1166</v>
      </c>
      <c r="BC6" s="60">
        <v>62</v>
      </c>
      <c r="BD6" s="60">
        <v>93</v>
      </c>
      <c r="BE6" s="60">
        <v>463</v>
      </c>
      <c r="BF6" s="60">
        <v>274</v>
      </c>
      <c r="BG6" s="60">
        <v>274</v>
      </c>
      <c r="BH6" s="104">
        <f t="shared" si="23"/>
        <v>5.2999999999999999E-2</v>
      </c>
      <c r="BI6" s="104">
        <f t="shared" si="24"/>
        <v>0.08</v>
      </c>
      <c r="BJ6" s="104">
        <f t="shared" si="25"/>
        <v>0.39700000000000002</v>
      </c>
      <c r="BK6" s="104">
        <f t="shared" si="26"/>
        <v>0.23499999999999999</v>
      </c>
      <c r="BL6" s="104">
        <f t="shared" si="27"/>
        <v>0.23499999999999999</v>
      </c>
      <c r="BM6" s="353">
        <v>2646</v>
      </c>
      <c r="BN6" s="60">
        <v>169</v>
      </c>
      <c r="BO6" s="60">
        <v>199</v>
      </c>
      <c r="BP6" s="60">
        <v>755</v>
      </c>
      <c r="BQ6" s="60">
        <v>684</v>
      </c>
      <c r="BR6" s="60">
        <v>388</v>
      </c>
      <c r="BS6" s="60">
        <v>284</v>
      </c>
      <c r="BT6" s="60">
        <v>167</v>
      </c>
      <c r="BU6" s="60">
        <v>2278</v>
      </c>
      <c r="BV6" s="60">
        <v>451</v>
      </c>
      <c r="BW6" s="104">
        <f t="shared" si="28"/>
        <v>6.4000000000000001E-2</v>
      </c>
      <c r="BX6" s="104">
        <f t="shared" si="29"/>
        <v>7.4999999999999997E-2</v>
      </c>
      <c r="BY6" s="104">
        <f t="shared" si="30"/>
        <v>0.28499999999999998</v>
      </c>
      <c r="BZ6" s="104">
        <f t="shared" si="31"/>
        <v>0.25900000000000001</v>
      </c>
      <c r="CA6" s="104">
        <f t="shared" si="32"/>
        <v>0.14699999999999999</v>
      </c>
      <c r="CB6" s="104">
        <f t="shared" si="33"/>
        <v>0.107</v>
      </c>
      <c r="CC6" s="104">
        <f t="shared" si="34"/>
        <v>6.3E-2</v>
      </c>
      <c r="CD6" s="104">
        <f t="shared" si="35"/>
        <v>0.86099999999999999</v>
      </c>
      <c r="CE6" s="104">
        <f t="shared" si="36"/>
        <v>0.17</v>
      </c>
      <c r="CF6" s="136">
        <v>3133</v>
      </c>
      <c r="CG6" s="60">
        <v>228</v>
      </c>
      <c r="CH6" s="104">
        <f t="shared" si="37"/>
        <v>7.2999999999999995E-2</v>
      </c>
      <c r="CI6" s="137">
        <v>4120</v>
      </c>
      <c r="CJ6" s="60">
        <v>235</v>
      </c>
      <c r="CK6" s="104">
        <f t="shared" si="38"/>
        <v>5.7000000000000002E-2</v>
      </c>
      <c r="CL6" s="60">
        <v>987</v>
      </c>
      <c r="CM6" s="60">
        <v>20</v>
      </c>
      <c r="CN6" s="104">
        <f t="shared" si="39"/>
        <v>0.02</v>
      </c>
      <c r="CO6" s="60">
        <v>2727</v>
      </c>
      <c r="CP6" s="60">
        <v>142</v>
      </c>
      <c r="CQ6" s="104">
        <f t="shared" si="40"/>
        <v>5.1999999999999998E-2</v>
      </c>
      <c r="CR6" s="60">
        <v>393</v>
      </c>
      <c r="CS6" s="60">
        <v>73</v>
      </c>
      <c r="CT6" s="104">
        <f t="shared" si="41"/>
        <v>0.186</v>
      </c>
      <c r="CU6" s="138">
        <v>4120</v>
      </c>
      <c r="CV6" s="60">
        <v>3924</v>
      </c>
      <c r="CW6" s="60">
        <v>196</v>
      </c>
      <c r="CX6" s="104">
        <f t="shared" si="42"/>
        <v>0.95199999999999996</v>
      </c>
      <c r="CY6" s="104">
        <f t="shared" si="43"/>
        <v>4.8000000000000001E-2</v>
      </c>
      <c r="CZ6" s="139">
        <v>196</v>
      </c>
      <c r="DA6" s="60">
        <v>123</v>
      </c>
      <c r="DB6" s="60">
        <v>73</v>
      </c>
      <c r="DC6" s="104">
        <f t="shared" si="44"/>
        <v>0.03</v>
      </c>
      <c r="DD6" s="104">
        <f t="shared" si="45"/>
        <v>1.7999999999999999E-2</v>
      </c>
      <c r="DE6" s="137">
        <v>3886</v>
      </c>
      <c r="DF6" s="60">
        <v>3065</v>
      </c>
      <c r="DG6" s="60">
        <v>821</v>
      </c>
      <c r="DH6" s="60">
        <v>354</v>
      </c>
      <c r="DI6" s="60">
        <v>790</v>
      </c>
      <c r="DJ6" s="60">
        <v>351</v>
      </c>
      <c r="DK6" s="60">
        <v>18</v>
      </c>
      <c r="DL6" s="60">
        <v>2</v>
      </c>
      <c r="DM6" s="60">
        <v>3</v>
      </c>
      <c r="DN6" s="60">
        <v>1</v>
      </c>
      <c r="DO6" s="60">
        <v>10</v>
      </c>
      <c r="DP6" s="60">
        <v>0</v>
      </c>
      <c r="DQ6" s="63">
        <f t="shared" si="46"/>
        <v>0.78900000000000003</v>
      </c>
      <c r="DR6" s="63">
        <f t="shared" si="47"/>
        <v>0.21099999999999999</v>
      </c>
      <c r="DS6" s="63">
        <f t="shared" si="48"/>
        <v>9.0999999999999998E-2</v>
      </c>
      <c r="DT6" s="63">
        <f t="shared" si="49"/>
        <v>0.20300000000000001</v>
      </c>
      <c r="DU6" s="104">
        <f t="shared" si="50"/>
        <v>0.09</v>
      </c>
      <c r="DV6" s="104">
        <f t="shared" si="51"/>
        <v>5.0000000000000001E-3</v>
      </c>
      <c r="DW6" s="104">
        <f t="shared" si="52"/>
        <v>1E-3</v>
      </c>
      <c r="DX6" s="104">
        <f t="shared" si="53"/>
        <v>1E-3</v>
      </c>
      <c r="DY6" s="104">
        <f t="shared" si="54"/>
        <v>0</v>
      </c>
      <c r="DZ6" s="104">
        <f t="shared" si="55"/>
        <v>3.0000000000000001E-3</v>
      </c>
      <c r="EA6" s="104">
        <f t="shared" si="56"/>
        <v>0</v>
      </c>
      <c r="EB6" s="128">
        <v>4120</v>
      </c>
      <c r="EC6" s="274">
        <v>1776</v>
      </c>
      <c r="ED6" s="275">
        <f t="shared" si="57"/>
        <v>0.43099999999999999</v>
      </c>
      <c r="EE6" s="73">
        <v>1391</v>
      </c>
      <c r="EF6" s="73">
        <v>0</v>
      </c>
      <c r="EG6" s="73">
        <v>16</v>
      </c>
      <c r="EH6" s="73">
        <v>369</v>
      </c>
      <c r="EI6" s="283">
        <f t="shared" si="58"/>
        <v>0.33800000000000002</v>
      </c>
      <c r="EJ6" s="119">
        <f t="shared" si="59"/>
        <v>0</v>
      </c>
      <c r="EK6" s="119">
        <f t="shared" si="60"/>
        <v>4.0000000000000001E-3</v>
      </c>
      <c r="EL6" s="283">
        <f t="shared" si="61"/>
        <v>0.09</v>
      </c>
      <c r="EM6" s="129">
        <v>2344</v>
      </c>
      <c r="EN6" s="271">
        <f t="shared" si="62"/>
        <v>0.56899999999999995</v>
      </c>
      <c r="EO6" s="60">
        <v>841</v>
      </c>
      <c r="EP6" s="60">
        <v>1330</v>
      </c>
      <c r="EQ6" s="60">
        <v>21</v>
      </c>
      <c r="ER6" s="60">
        <v>11</v>
      </c>
      <c r="ES6" s="60">
        <v>0</v>
      </c>
      <c r="ET6" s="60">
        <v>0</v>
      </c>
      <c r="EU6" s="60">
        <v>0</v>
      </c>
      <c r="EV6" s="60">
        <v>0</v>
      </c>
      <c r="EW6" s="60">
        <v>0</v>
      </c>
      <c r="EX6" s="60">
        <v>10</v>
      </c>
      <c r="EY6" s="60">
        <v>1</v>
      </c>
      <c r="EZ6" s="60">
        <v>1</v>
      </c>
      <c r="FA6" s="130">
        <v>161</v>
      </c>
      <c r="FB6" s="63">
        <f t="shared" si="63"/>
        <v>0.20399999999999999</v>
      </c>
      <c r="FC6" s="104">
        <f t="shared" si="64"/>
        <v>0.32300000000000001</v>
      </c>
      <c r="FD6" s="104">
        <f t="shared" si="65"/>
        <v>5.0970873786407769E-3</v>
      </c>
      <c r="FE6" s="104">
        <f t="shared" si="66"/>
        <v>3.0000000000000001E-3</v>
      </c>
      <c r="FF6" s="63">
        <f t="shared" si="67"/>
        <v>0</v>
      </c>
      <c r="FG6" s="104">
        <f t="shared" si="68"/>
        <v>0</v>
      </c>
      <c r="FH6" s="63">
        <f t="shared" si="69"/>
        <v>0</v>
      </c>
      <c r="FI6" s="104">
        <f t="shared" si="70"/>
        <v>0</v>
      </c>
      <c r="FJ6" s="63">
        <f t="shared" si="71"/>
        <v>0</v>
      </c>
      <c r="FK6" s="63">
        <f t="shared" si="72"/>
        <v>2E-3</v>
      </c>
      <c r="FL6" s="63">
        <f t="shared" si="73"/>
        <v>0</v>
      </c>
      <c r="FM6" s="63">
        <f t="shared" si="74"/>
        <v>0</v>
      </c>
      <c r="FN6" s="63">
        <f t="shared" si="75"/>
        <v>3.9E-2</v>
      </c>
      <c r="FO6" s="140">
        <v>1315</v>
      </c>
      <c r="FP6" s="60">
        <v>1254</v>
      </c>
      <c r="FQ6" s="60">
        <v>1212</v>
      </c>
      <c r="FR6" s="104">
        <f t="shared" si="76"/>
        <v>0.95399999999999996</v>
      </c>
      <c r="FS6" s="104">
        <f t="shared" si="77"/>
        <v>0.92200000000000004</v>
      </c>
    </row>
    <row r="7" spans="1:175" x14ac:dyDescent="0.2">
      <c r="A7" s="56" t="s">
        <v>882</v>
      </c>
      <c r="B7" s="57" t="s">
        <v>1021</v>
      </c>
      <c r="C7" s="56" t="s">
        <v>891</v>
      </c>
      <c r="D7" s="56" t="s">
        <v>1036</v>
      </c>
      <c r="E7" s="60">
        <v>975</v>
      </c>
      <c r="F7" s="60">
        <v>876</v>
      </c>
      <c r="G7" s="63">
        <f t="shared" si="0"/>
        <v>0.89800000000000002</v>
      </c>
      <c r="H7" s="60">
        <v>591</v>
      </c>
      <c r="I7" s="63">
        <f t="shared" si="1"/>
        <v>0.60599999999999998</v>
      </c>
      <c r="J7" s="60">
        <v>68</v>
      </c>
      <c r="K7" s="63">
        <f t="shared" si="2"/>
        <v>7.0000000000000007E-2</v>
      </c>
      <c r="L7" s="60">
        <v>114</v>
      </c>
      <c r="M7" s="63">
        <f t="shared" si="3"/>
        <v>0.11700000000000001</v>
      </c>
      <c r="N7" s="60">
        <v>202</v>
      </c>
      <c r="O7" s="63">
        <f t="shared" si="4"/>
        <v>0.20699999999999999</v>
      </c>
      <c r="P7" s="60">
        <v>561</v>
      </c>
      <c r="Q7" s="63">
        <f t="shared" si="5"/>
        <v>0.57499999999999996</v>
      </c>
      <c r="R7" s="60">
        <v>189</v>
      </c>
      <c r="S7" s="63">
        <f t="shared" si="6"/>
        <v>0.19400000000000001</v>
      </c>
      <c r="T7" s="356">
        <f t="shared" si="7"/>
        <v>3.93</v>
      </c>
      <c r="U7" s="357">
        <f t="shared" si="8"/>
        <v>4.13</v>
      </c>
      <c r="V7" s="336">
        <v>3835</v>
      </c>
      <c r="W7" s="337">
        <v>975</v>
      </c>
      <c r="X7" s="337">
        <v>1671</v>
      </c>
      <c r="Y7" s="338">
        <f t="shared" si="9"/>
        <v>1189</v>
      </c>
      <c r="Z7" s="63">
        <f t="shared" si="10"/>
        <v>0.254</v>
      </c>
      <c r="AA7" s="63">
        <f t="shared" si="11"/>
        <v>0.436</v>
      </c>
      <c r="AB7" s="63">
        <f t="shared" si="12"/>
        <v>0.31</v>
      </c>
      <c r="AC7" s="247">
        <v>3618</v>
      </c>
      <c r="AD7" s="345">
        <v>90</v>
      </c>
      <c r="AE7" s="345">
        <v>10</v>
      </c>
      <c r="AF7" s="346">
        <f t="shared" si="13"/>
        <v>0.111</v>
      </c>
      <c r="AG7" s="240">
        <v>3859</v>
      </c>
      <c r="AH7" s="241">
        <v>1881</v>
      </c>
      <c r="AI7" s="242">
        <f t="shared" si="14"/>
        <v>0.48699999999999999</v>
      </c>
      <c r="AJ7" s="243">
        <v>1978</v>
      </c>
      <c r="AK7" s="244">
        <f t="shared" si="15"/>
        <v>0.51300000000000001</v>
      </c>
      <c r="AL7" s="249">
        <v>95.1</v>
      </c>
      <c r="AM7" s="483">
        <v>3859</v>
      </c>
      <c r="AN7" s="488">
        <f t="shared" si="16"/>
        <v>2065</v>
      </c>
      <c r="AO7" s="489">
        <f t="shared" si="78"/>
        <v>0.53511272350349837</v>
      </c>
      <c r="AP7" s="493">
        <v>1506</v>
      </c>
      <c r="AQ7" s="494">
        <f t="shared" si="79"/>
        <v>0.3902565431458927</v>
      </c>
      <c r="AR7" s="504">
        <v>288</v>
      </c>
      <c r="AS7" s="505">
        <f t="shared" si="80"/>
        <v>7.4630733350608963E-2</v>
      </c>
      <c r="AT7" s="515">
        <f t="shared" si="20"/>
        <v>86.9</v>
      </c>
      <c r="AU7" s="511">
        <f t="shared" si="21"/>
        <v>72.900000000000006</v>
      </c>
      <c r="AV7" s="510">
        <f t="shared" si="22"/>
        <v>13.9</v>
      </c>
      <c r="AW7" s="132">
        <v>66</v>
      </c>
      <c r="AX7" s="132">
        <v>72</v>
      </c>
      <c r="AY7" s="132">
        <v>0</v>
      </c>
      <c r="AZ7" s="132">
        <v>78</v>
      </c>
      <c r="BA7" s="133">
        <v>92</v>
      </c>
      <c r="BB7" s="135">
        <v>1259</v>
      </c>
      <c r="BC7" s="60">
        <v>23</v>
      </c>
      <c r="BD7" s="60">
        <v>58</v>
      </c>
      <c r="BE7" s="60">
        <v>645</v>
      </c>
      <c r="BF7" s="60">
        <v>370</v>
      </c>
      <c r="BG7" s="60">
        <v>163</v>
      </c>
      <c r="BH7" s="104">
        <f t="shared" si="23"/>
        <v>1.7999999999999999E-2</v>
      </c>
      <c r="BI7" s="104">
        <f t="shared" si="24"/>
        <v>4.5999999999999999E-2</v>
      </c>
      <c r="BJ7" s="104">
        <f t="shared" si="25"/>
        <v>0.51200000000000001</v>
      </c>
      <c r="BK7" s="104">
        <f t="shared" si="26"/>
        <v>0.29399999999999998</v>
      </c>
      <c r="BL7" s="104">
        <f t="shared" si="27"/>
        <v>0.129</v>
      </c>
      <c r="BM7" s="353">
        <v>2120</v>
      </c>
      <c r="BN7" s="60">
        <v>206</v>
      </c>
      <c r="BO7" s="60">
        <v>196</v>
      </c>
      <c r="BP7" s="60">
        <v>540</v>
      </c>
      <c r="BQ7" s="60">
        <v>465</v>
      </c>
      <c r="BR7" s="60">
        <v>149</v>
      </c>
      <c r="BS7" s="60">
        <v>375</v>
      </c>
      <c r="BT7" s="60">
        <v>189</v>
      </c>
      <c r="BU7" s="60">
        <v>1718</v>
      </c>
      <c r="BV7" s="60">
        <v>564</v>
      </c>
      <c r="BW7" s="104">
        <f t="shared" si="28"/>
        <v>9.7000000000000003E-2</v>
      </c>
      <c r="BX7" s="104">
        <f t="shared" si="29"/>
        <v>9.1999999999999998E-2</v>
      </c>
      <c r="BY7" s="104">
        <f t="shared" si="30"/>
        <v>0.255</v>
      </c>
      <c r="BZ7" s="104">
        <f t="shared" si="31"/>
        <v>0.219</v>
      </c>
      <c r="CA7" s="104">
        <f t="shared" si="32"/>
        <v>7.0000000000000007E-2</v>
      </c>
      <c r="CB7" s="104">
        <f t="shared" si="33"/>
        <v>0.17699999999999999</v>
      </c>
      <c r="CC7" s="104">
        <f t="shared" si="34"/>
        <v>8.8999999999999996E-2</v>
      </c>
      <c r="CD7" s="104">
        <f t="shared" si="35"/>
        <v>0.81</v>
      </c>
      <c r="CE7" s="104">
        <f t="shared" si="36"/>
        <v>0.26600000000000001</v>
      </c>
      <c r="CF7" s="136">
        <v>2346</v>
      </c>
      <c r="CG7" s="60">
        <v>204</v>
      </c>
      <c r="CH7" s="104">
        <f t="shared" si="37"/>
        <v>8.6999999999999994E-2</v>
      </c>
      <c r="CI7" s="137">
        <v>3859</v>
      </c>
      <c r="CJ7" s="60">
        <v>371</v>
      </c>
      <c r="CK7" s="104">
        <f t="shared" si="38"/>
        <v>9.6000000000000002E-2</v>
      </c>
      <c r="CL7" s="60">
        <v>1506</v>
      </c>
      <c r="CM7" s="60">
        <v>73</v>
      </c>
      <c r="CN7" s="104">
        <f t="shared" si="39"/>
        <v>4.8000000000000001E-2</v>
      </c>
      <c r="CO7" s="60">
        <v>2058</v>
      </c>
      <c r="CP7" s="60">
        <v>198</v>
      </c>
      <c r="CQ7" s="104">
        <f t="shared" si="40"/>
        <v>9.6000000000000002E-2</v>
      </c>
      <c r="CR7" s="60">
        <v>288</v>
      </c>
      <c r="CS7" s="60">
        <v>100</v>
      </c>
      <c r="CT7" s="104">
        <f t="shared" si="41"/>
        <v>0.34699999999999998</v>
      </c>
      <c r="CU7" s="138">
        <v>3859</v>
      </c>
      <c r="CV7" s="60">
        <v>3290</v>
      </c>
      <c r="CW7" s="60">
        <v>569</v>
      </c>
      <c r="CX7" s="104">
        <f t="shared" si="42"/>
        <v>0.85299999999999998</v>
      </c>
      <c r="CY7" s="104">
        <f t="shared" si="43"/>
        <v>0.14699999999999999</v>
      </c>
      <c r="CZ7" s="139">
        <v>569</v>
      </c>
      <c r="DA7" s="60">
        <v>447</v>
      </c>
      <c r="DB7" s="60">
        <v>122</v>
      </c>
      <c r="DC7" s="104">
        <f t="shared" si="44"/>
        <v>0.11600000000000001</v>
      </c>
      <c r="DD7" s="104">
        <f t="shared" si="45"/>
        <v>3.2000000000000001E-2</v>
      </c>
      <c r="DE7" s="137">
        <v>3456</v>
      </c>
      <c r="DF7" s="60">
        <v>2268</v>
      </c>
      <c r="DG7" s="60">
        <v>1188</v>
      </c>
      <c r="DH7" s="60">
        <v>516</v>
      </c>
      <c r="DI7" s="60">
        <v>1075</v>
      </c>
      <c r="DJ7" s="60">
        <v>477</v>
      </c>
      <c r="DK7" s="60">
        <v>46</v>
      </c>
      <c r="DL7" s="60">
        <v>29</v>
      </c>
      <c r="DM7" s="60">
        <v>67</v>
      </c>
      <c r="DN7" s="60">
        <v>10</v>
      </c>
      <c r="DO7" s="60">
        <v>0</v>
      </c>
      <c r="DP7" s="60">
        <v>0</v>
      </c>
      <c r="DQ7" s="63">
        <f t="shared" si="46"/>
        <v>0.65600000000000003</v>
      </c>
      <c r="DR7" s="63">
        <f t="shared" si="47"/>
        <v>0.34399999999999997</v>
      </c>
      <c r="DS7" s="63">
        <f t="shared" si="48"/>
        <v>0.14899999999999999</v>
      </c>
      <c r="DT7" s="63">
        <f t="shared" si="49"/>
        <v>0.311</v>
      </c>
      <c r="DU7" s="104">
        <f t="shared" si="50"/>
        <v>0.13800000000000001</v>
      </c>
      <c r="DV7" s="104">
        <f t="shared" si="51"/>
        <v>1.2999999999999999E-2</v>
      </c>
      <c r="DW7" s="104">
        <f t="shared" si="52"/>
        <v>8.0000000000000002E-3</v>
      </c>
      <c r="DX7" s="104">
        <f t="shared" si="53"/>
        <v>1.9E-2</v>
      </c>
      <c r="DY7" s="104">
        <f t="shared" si="54"/>
        <v>3.0000000000000001E-3</v>
      </c>
      <c r="DZ7" s="104">
        <f t="shared" si="55"/>
        <v>0</v>
      </c>
      <c r="EA7" s="104">
        <f t="shared" si="56"/>
        <v>0</v>
      </c>
      <c r="EB7" s="128">
        <v>3859</v>
      </c>
      <c r="EC7" s="274">
        <v>1837</v>
      </c>
      <c r="ED7" s="275">
        <f t="shared" si="57"/>
        <v>0.47599999999999998</v>
      </c>
      <c r="EE7" s="73">
        <v>1388</v>
      </c>
      <c r="EF7" s="73">
        <v>63</v>
      </c>
      <c r="EG7" s="73">
        <v>0</v>
      </c>
      <c r="EH7" s="73">
        <v>386</v>
      </c>
      <c r="EI7" s="283">
        <f t="shared" si="58"/>
        <v>0.36</v>
      </c>
      <c r="EJ7" s="119">
        <f t="shared" si="59"/>
        <v>1.6E-2</v>
      </c>
      <c r="EK7" s="119">
        <f t="shared" si="60"/>
        <v>0</v>
      </c>
      <c r="EL7" s="283">
        <f t="shared" si="61"/>
        <v>0.1</v>
      </c>
      <c r="EM7" s="129">
        <v>2022</v>
      </c>
      <c r="EN7" s="271">
        <f t="shared" si="62"/>
        <v>0.52400000000000002</v>
      </c>
      <c r="EO7" s="60">
        <v>810</v>
      </c>
      <c r="EP7" s="60">
        <v>791</v>
      </c>
      <c r="EQ7" s="60">
        <v>0</v>
      </c>
      <c r="ER7" s="60">
        <v>109</v>
      </c>
      <c r="ES7" s="60">
        <v>0</v>
      </c>
      <c r="ET7" s="60">
        <v>7</v>
      </c>
      <c r="EU7" s="60">
        <v>70</v>
      </c>
      <c r="EV7" s="60">
        <v>12</v>
      </c>
      <c r="EW7" s="60">
        <v>20</v>
      </c>
      <c r="EX7" s="60">
        <v>0</v>
      </c>
      <c r="EY7" s="60">
        <v>0</v>
      </c>
      <c r="EZ7" s="60">
        <v>0</v>
      </c>
      <c r="FA7" s="130">
        <v>312</v>
      </c>
      <c r="FB7" s="63">
        <f t="shared" si="63"/>
        <v>0.21</v>
      </c>
      <c r="FC7" s="104">
        <f t="shared" si="64"/>
        <v>0.20499999999999999</v>
      </c>
      <c r="FD7" s="104">
        <f t="shared" si="65"/>
        <v>0</v>
      </c>
      <c r="FE7" s="104">
        <f t="shared" si="66"/>
        <v>2.8000000000000001E-2</v>
      </c>
      <c r="FF7" s="63">
        <f t="shared" si="67"/>
        <v>0</v>
      </c>
      <c r="FG7" s="104">
        <f t="shared" si="68"/>
        <v>2E-3</v>
      </c>
      <c r="FH7" s="63">
        <f t="shared" si="69"/>
        <v>1.7999999999999999E-2</v>
      </c>
      <c r="FI7" s="104">
        <f t="shared" si="70"/>
        <v>3.0000000000000001E-3</v>
      </c>
      <c r="FJ7" s="63">
        <f t="shared" si="71"/>
        <v>5.0000000000000001E-3</v>
      </c>
      <c r="FK7" s="63">
        <f t="shared" si="72"/>
        <v>0</v>
      </c>
      <c r="FL7" s="63">
        <f t="shared" si="73"/>
        <v>0</v>
      </c>
      <c r="FM7" s="63">
        <f t="shared" si="74"/>
        <v>0</v>
      </c>
      <c r="FN7" s="63">
        <f t="shared" si="75"/>
        <v>8.1000000000000003E-2</v>
      </c>
      <c r="FO7" s="140">
        <v>975</v>
      </c>
      <c r="FP7" s="60">
        <v>895</v>
      </c>
      <c r="FQ7" s="60">
        <v>840</v>
      </c>
      <c r="FR7" s="104">
        <f t="shared" si="76"/>
        <v>0.91800000000000004</v>
      </c>
      <c r="FS7" s="104">
        <f t="shared" si="77"/>
        <v>0.86199999999999999</v>
      </c>
    </row>
    <row r="8" spans="1:175" x14ac:dyDescent="0.2">
      <c r="A8" s="56" t="s">
        <v>882</v>
      </c>
      <c r="B8" s="57" t="s">
        <v>1021</v>
      </c>
      <c r="C8" s="56" t="s">
        <v>892</v>
      </c>
      <c r="D8" s="56" t="s">
        <v>1037</v>
      </c>
      <c r="E8" s="60">
        <v>1165</v>
      </c>
      <c r="F8" s="60">
        <v>812</v>
      </c>
      <c r="G8" s="63">
        <f t="shared" si="0"/>
        <v>0.69699999999999995</v>
      </c>
      <c r="H8" s="60">
        <v>453</v>
      </c>
      <c r="I8" s="63">
        <f t="shared" si="1"/>
        <v>0.38900000000000001</v>
      </c>
      <c r="J8" s="60">
        <v>66</v>
      </c>
      <c r="K8" s="63">
        <f t="shared" si="2"/>
        <v>5.7000000000000002E-2</v>
      </c>
      <c r="L8" s="60">
        <v>181</v>
      </c>
      <c r="M8" s="63">
        <f t="shared" si="3"/>
        <v>0.155</v>
      </c>
      <c r="N8" s="60">
        <v>465</v>
      </c>
      <c r="O8" s="63">
        <f t="shared" si="4"/>
        <v>0.39900000000000002</v>
      </c>
      <c r="P8" s="60">
        <v>565</v>
      </c>
      <c r="Q8" s="63">
        <f t="shared" si="5"/>
        <v>0.48499999999999999</v>
      </c>
      <c r="R8" s="60">
        <v>233</v>
      </c>
      <c r="S8" s="63">
        <f t="shared" si="6"/>
        <v>0.2</v>
      </c>
      <c r="T8" s="356">
        <f t="shared" si="7"/>
        <v>3.24</v>
      </c>
      <c r="U8" s="357">
        <f t="shared" si="8"/>
        <v>3.99</v>
      </c>
      <c r="V8" s="336">
        <v>3773</v>
      </c>
      <c r="W8" s="337">
        <v>1165</v>
      </c>
      <c r="X8" s="337">
        <v>1444</v>
      </c>
      <c r="Y8" s="338">
        <f t="shared" si="9"/>
        <v>1164</v>
      </c>
      <c r="Z8" s="63">
        <f t="shared" si="10"/>
        <v>0.309</v>
      </c>
      <c r="AA8" s="63">
        <f t="shared" si="11"/>
        <v>0.38300000000000001</v>
      </c>
      <c r="AB8" s="63">
        <f t="shared" ref="AB8:AB35" si="81">ROUND(Y8/V8,3)</f>
        <v>0.309</v>
      </c>
      <c r="AC8" s="247">
        <v>3240</v>
      </c>
      <c r="AD8" s="345">
        <v>190</v>
      </c>
      <c r="AE8" s="345">
        <v>36</v>
      </c>
      <c r="AF8" s="346">
        <f t="shared" si="13"/>
        <v>0.189</v>
      </c>
      <c r="AG8" s="240">
        <v>3773</v>
      </c>
      <c r="AH8" s="241">
        <v>1646</v>
      </c>
      <c r="AI8" s="242">
        <f t="shared" si="14"/>
        <v>0.436</v>
      </c>
      <c r="AJ8" s="243">
        <v>2127</v>
      </c>
      <c r="AK8" s="244">
        <f t="shared" si="15"/>
        <v>0.56399999999999995</v>
      </c>
      <c r="AL8" s="249">
        <v>77.400000000000006</v>
      </c>
      <c r="AM8" s="483">
        <v>3773</v>
      </c>
      <c r="AN8" s="488">
        <f t="shared" si="16"/>
        <v>2294</v>
      </c>
      <c r="AO8" s="489">
        <f t="shared" si="78"/>
        <v>0.60800424065730185</v>
      </c>
      <c r="AP8" s="493">
        <v>1208</v>
      </c>
      <c r="AQ8" s="494">
        <f t="shared" si="79"/>
        <v>0.32016962629207529</v>
      </c>
      <c r="AR8" s="504">
        <v>271</v>
      </c>
      <c r="AS8" s="505">
        <f t="shared" si="80"/>
        <v>7.1826133050622853E-2</v>
      </c>
      <c r="AT8" s="515">
        <f t="shared" si="20"/>
        <v>64.5</v>
      </c>
      <c r="AU8" s="511">
        <f t="shared" si="21"/>
        <v>52.7</v>
      </c>
      <c r="AV8" s="510">
        <f t="shared" si="22"/>
        <v>11.8</v>
      </c>
      <c r="AW8" s="132">
        <v>31</v>
      </c>
      <c r="AX8" s="132">
        <v>31</v>
      </c>
      <c r="AY8" s="132">
        <v>0</v>
      </c>
      <c r="AZ8" s="132">
        <v>86</v>
      </c>
      <c r="BA8" s="133">
        <v>0</v>
      </c>
      <c r="BB8" s="135">
        <v>1308</v>
      </c>
      <c r="BC8" s="60">
        <v>92</v>
      </c>
      <c r="BD8" s="60">
        <v>89</v>
      </c>
      <c r="BE8" s="60">
        <v>516</v>
      </c>
      <c r="BF8" s="60">
        <v>225</v>
      </c>
      <c r="BG8" s="60">
        <v>386</v>
      </c>
      <c r="BH8" s="104">
        <f t="shared" si="23"/>
        <v>7.0000000000000007E-2</v>
      </c>
      <c r="BI8" s="104">
        <f t="shared" si="24"/>
        <v>6.8000000000000005E-2</v>
      </c>
      <c r="BJ8" s="104">
        <f t="shared" si="25"/>
        <v>0.39400000000000002</v>
      </c>
      <c r="BK8" s="104">
        <f t="shared" si="26"/>
        <v>0.17199999999999999</v>
      </c>
      <c r="BL8" s="104">
        <f t="shared" si="27"/>
        <v>0.29499999999999998</v>
      </c>
      <c r="BM8" s="353">
        <v>2137</v>
      </c>
      <c r="BN8" s="60">
        <v>322</v>
      </c>
      <c r="BO8" s="60">
        <v>257</v>
      </c>
      <c r="BP8" s="60">
        <v>709</v>
      </c>
      <c r="BQ8" s="60">
        <v>445</v>
      </c>
      <c r="BR8" s="60">
        <v>253</v>
      </c>
      <c r="BS8" s="60">
        <v>93</v>
      </c>
      <c r="BT8" s="60">
        <v>58</v>
      </c>
      <c r="BU8" s="60">
        <v>1558</v>
      </c>
      <c r="BV8" s="60">
        <v>151</v>
      </c>
      <c r="BW8" s="104">
        <f t="shared" si="28"/>
        <v>0.151</v>
      </c>
      <c r="BX8" s="104">
        <f t="shared" si="29"/>
        <v>0.12</v>
      </c>
      <c r="BY8" s="104">
        <f t="shared" si="30"/>
        <v>0.33200000000000002</v>
      </c>
      <c r="BZ8" s="104">
        <f t="shared" si="31"/>
        <v>0.20799999999999999</v>
      </c>
      <c r="CA8" s="104">
        <f t="shared" si="32"/>
        <v>0.11799999999999999</v>
      </c>
      <c r="CB8" s="104">
        <f t="shared" si="33"/>
        <v>4.3999999999999997E-2</v>
      </c>
      <c r="CC8" s="104">
        <f t="shared" si="34"/>
        <v>2.7E-2</v>
      </c>
      <c r="CD8" s="104">
        <f t="shared" si="35"/>
        <v>0.72899999999999998</v>
      </c>
      <c r="CE8" s="104">
        <f t="shared" si="36"/>
        <v>7.0999999999999994E-2</v>
      </c>
      <c r="CF8" s="136">
        <v>2565</v>
      </c>
      <c r="CG8" s="60">
        <v>116</v>
      </c>
      <c r="CH8" s="104">
        <f t="shared" ref="CH8:CH35" si="82">ROUND(CG8/CF8,3)</f>
        <v>4.4999999999999998E-2</v>
      </c>
      <c r="CI8" s="137">
        <v>3773</v>
      </c>
      <c r="CJ8" s="60">
        <v>286</v>
      </c>
      <c r="CK8" s="104">
        <f t="shared" ref="CK8:CK26" si="83">ROUND(CJ8/CI8,3)</f>
        <v>7.5999999999999998E-2</v>
      </c>
      <c r="CL8" s="60">
        <v>1208</v>
      </c>
      <c r="CM8" s="60">
        <v>30</v>
      </c>
      <c r="CN8" s="104">
        <f t="shared" si="39"/>
        <v>2.5000000000000001E-2</v>
      </c>
      <c r="CO8" s="60">
        <v>2294</v>
      </c>
      <c r="CP8" s="60">
        <v>188</v>
      </c>
      <c r="CQ8" s="104">
        <f t="shared" ref="CQ8:CQ26" si="84">ROUND(CP8/CO8,3)</f>
        <v>8.2000000000000003E-2</v>
      </c>
      <c r="CR8" s="60">
        <v>271</v>
      </c>
      <c r="CS8" s="60">
        <v>68</v>
      </c>
      <c r="CT8" s="104">
        <f t="shared" si="41"/>
        <v>0.251</v>
      </c>
      <c r="CU8" s="138">
        <v>3773</v>
      </c>
      <c r="CV8" s="60">
        <v>3598</v>
      </c>
      <c r="CW8" s="60">
        <v>175</v>
      </c>
      <c r="CX8" s="104">
        <f t="shared" ref="CX8:CX35" si="85">ROUND(CV8/CU8,3)</f>
        <v>0.95399999999999996</v>
      </c>
      <c r="CY8" s="104">
        <f t="shared" ref="CY8:CY35" si="86">ROUND(CW8/CU8,3)</f>
        <v>4.5999999999999999E-2</v>
      </c>
      <c r="CZ8" s="139">
        <v>175</v>
      </c>
      <c r="DA8" s="60">
        <v>138</v>
      </c>
      <c r="DB8" s="60">
        <v>37</v>
      </c>
      <c r="DC8" s="104">
        <f t="shared" ref="DC8:DC35" si="87">ROUND(DA8/CU8,3)</f>
        <v>3.6999999999999998E-2</v>
      </c>
      <c r="DD8" s="104">
        <f t="shared" ref="DD8:DD35" si="88">ROUND(DB8/CU8,3)</f>
        <v>0.01</v>
      </c>
      <c r="DE8" s="137">
        <v>3415</v>
      </c>
      <c r="DF8" s="60">
        <v>2277</v>
      </c>
      <c r="DG8" s="60">
        <v>1138</v>
      </c>
      <c r="DH8" s="60">
        <v>600</v>
      </c>
      <c r="DI8" s="60">
        <v>1057</v>
      </c>
      <c r="DJ8" s="60">
        <v>566</v>
      </c>
      <c r="DK8" s="60">
        <v>0</v>
      </c>
      <c r="DL8" s="60">
        <v>0</v>
      </c>
      <c r="DM8" s="60">
        <v>81</v>
      </c>
      <c r="DN8" s="60">
        <v>34</v>
      </c>
      <c r="DO8" s="60">
        <v>0</v>
      </c>
      <c r="DP8" s="60">
        <v>0</v>
      </c>
      <c r="DQ8" s="63">
        <f t="shared" si="46"/>
        <v>0.66700000000000004</v>
      </c>
      <c r="DR8" s="63">
        <f t="shared" ref="DR8:DR35" si="89">ROUND(DG8/DE8,3)</f>
        <v>0.33300000000000002</v>
      </c>
      <c r="DS8" s="63">
        <f t="shared" ref="DS8:DS35" si="90">ROUND(DH8/DE8,3)</f>
        <v>0.17599999999999999</v>
      </c>
      <c r="DT8" s="63">
        <f t="shared" ref="DT8:DT35" si="91">ROUND(DI8/DE8,3)</f>
        <v>0.31</v>
      </c>
      <c r="DU8" s="104">
        <f t="shared" ref="DU8:DU35" si="92">ROUND(DJ8/DE8,3)</f>
        <v>0.16600000000000001</v>
      </c>
      <c r="DV8" s="104">
        <f t="shared" ref="DV8:DV35" si="93">ROUND(DK8/DE8,3)</f>
        <v>0</v>
      </c>
      <c r="DW8" s="104">
        <f t="shared" ref="DW8:DW35" si="94">ROUND(DL8/DE8,3)</f>
        <v>0</v>
      </c>
      <c r="DX8" s="104">
        <f t="shared" si="53"/>
        <v>2.4E-2</v>
      </c>
      <c r="DY8" s="104">
        <f t="shared" ref="DY8:DY35" si="95">ROUND(DN8/DE8,3)</f>
        <v>0.01</v>
      </c>
      <c r="DZ8" s="104">
        <f t="shared" ref="DZ8:DZ35" si="96">ROUND(DO8/DE8,3)</f>
        <v>0</v>
      </c>
      <c r="EA8" s="104">
        <f t="shared" ref="EA8:EA35" si="97">ROUND(DP8/DE8,3)</f>
        <v>0</v>
      </c>
      <c r="EB8" s="128">
        <v>3773</v>
      </c>
      <c r="EC8" s="274">
        <v>2082</v>
      </c>
      <c r="ED8" s="275">
        <f t="shared" si="57"/>
        <v>0.55200000000000005</v>
      </c>
      <c r="EE8" s="73">
        <v>2027</v>
      </c>
      <c r="EF8" s="73">
        <v>0</v>
      </c>
      <c r="EG8" s="73">
        <v>0</v>
      </c>
      <c r="EH8" s="73">
        <v>55</v>
      </c>
      <c r="EI8" s="283">
        <f t="shared" si="58"/>
        <v>0.53700000000000003</v>
      </c>
      <c r="EJ8" s="119">
        <f t="shared" si="59"/>
        <v>0</v>
      </c>
      <c r="EK8" s="119">
        <f t="shared" si="60"/>
        <v>0</v>
      </c>
      <c r="EL8" s="283">
        <f t="shared" si="61"/>
        <v>1.4999999999999999E-2</v>
      </c>
      <c r="EM8" s="129">
        <v>1691</v>
      </c>
      <c r="EN8" s="271">
        <f t="shared" si="62"/>
        <v>0.44800000000000001</v>
      </c>
      <c r="EO8" s="60">
        <v>924</v>
      </c>
      <c r="EP8" s="60">
        <v>452</v>
      </c>
      <c r="EQ8" s="60">
        <v>0</v>
      </c>
      <c r="ER8" s="60">
        <v>233</v>
      </c>
      <c r="ES8" s="60">
        <v>0</v>
      </c>
      <c r="ET8" s="60">
        <v>21</v>
      </c>
      <c r="EU8" s="60">
        <v>195</v>
      </c>
      <c r="EV8" s="60">
        <v>17</v>
      </c>
      <c r="EW8" s="60">
        <v>0</v>
      </c>
      <c r="EX8" s="60">
        <v>0</v>
      </c>
      <c r="EY8" s="60">
        <v>0</v>
      </c>
      <c r="EZ8" s="60">
        <v>0</v>
      </c>
      <c r="FA8" s="130">
        <v>82</v>
      </c>
      <c r="FB8" s="63">
        <f t="shared" si="63"/>
        <v>0.245</v>
      </c>
      <c r="FC8" s="104">
        <f t="shared" si="64"/>
        <v>0.12</v>
      </c>
      <c r="FD8" s="104">
        <f t="shared" si="65"/>
        <v>0</v>
      </c>
      <c r="FE8" s="104">
        <f t="shared" si="66"/>
        <v>6.2E-2</v>
      </c>
      <c r="FF8" s="63">
        <f t="shared" si="67"/>
        <v>0</v>
      </c>
      <c r="FG8" s="104">
        <f t="shared" si="68"/>
        <v>6.0000000000000001E-3</v>
      </c>
      <c r="FH8" s="63">
        <f t="shared" si="69"/>
        <v>5.1999999999999998E-2</v>
      </c>
      <c r="FI8" s="104">
        <f t="shared" si="70"/>
        <v>5.0000000000000001E-3</v>
      </c>
      <c r="FJ8" s="63">
        <f t="shared" si="71"/>
        <v>0</v>
      </c>
      <c r="FK8" s="63">
        <f t="shared" si="72"/>
        <v>0</v>
      </c>
      <c r="FL8" s="63">
        <f t="shared" si="73"/>
        <v>0</v>
      </c>
      <c r="FM8" s="63">
        <f t="shared" si="74"/>
        <v>0</v>
      </c>
      <c r="FN8" s="63">
        <f t="shared" si="75"/>
        <v>2.1999999999999999E-2</v>
      </c>
      <c r="FO8" s="140">
        <v>1165</v>
      </c>
      <c r="FP8" s="60">
        <v>986</v>
      </c>
      <c r="FQ8" s="60">
        <v>986</v>
      </c>
      <c r="FR8" s="104">
        <f t="shared" si="76"/>
        <v>0.84599999999999997</v>
      </c>
      <c r="FS8" s="104">
        <f t="shared" si="77"/>
        <v>0.84599999999999997</v>
      </c>
    </row>
    <row r="9" spans="1:175" x14ac:dyDescent="0.2">
      <c r="A9" s="56" t="s">
        <v>882</v>
      </c>
      <c r="B9" s="57" t="s">
        <v>1021</v>
      </c>
      <c r="C9" s="56" t="s">
        <v>893</v>
      </c>
      <c r="D9" s="56" t="s">
        <v>1038</v>
      </c>
      <c r="E9" s="60">
        <v>1080</v>
      </c>
      <c r="F9" s="60">
        <v>987</v>
      </c>
      <c r="G9" s="63">
        <f t="shared" si="0"/>
        <v>0.91400000000000003</v>
      </c>
      <c r="H9" s="60">
        <v>396</v>
      </c>
      <c r="I9" s="63">
        <f t="shared" si="1"/>
        <v>0.36699999999999999</v>
      </c>
      <c r="J9" s="60">
        <v>21</v>
      </c>
      <c r="K9" s="63">
        <f t="shared" si="2"/>
        <v>1.9E-2</v>
      </c>
      <c r="L9" s="60">
        <v>58</v>
      </c>
      <c r="M9" s="63">
        <f t="shared" si="3"/>
        <v>5.3999999999999999E-2</v>
      </c>
      <c r="N9" s="60">
        <v>605</v>
      </c>
      <c r="O9" s="63">
        <f t="shared" si="4"/>
        <v>0.56000000000000005</v>
      </c>
      <c r="P9" s="60">
        <v>670</v>
      </c>
      <c r="Q9" s="63">
        <f t="shared" si="5"/>
        <v>0.62</v>
      </c>
      <c r="R9" s="60">
        <v>369</v>
      </c>
      <c r="S9" s="63">
        <f t="shared" si="6"/>
        <v>0.34200000000000003</v>
      </c>
      <c r="T9" s="356">
        <f t="shared" si="7"/>
        <v>3.41</v>
      </c>
      <c r="U9" s="357">
        <f t="shared" si="8"/>
        <v>3.46</v>
      </c>
      <c r="V9" s="336">
        <v>3685</v>
      </c>
      <c r="W9" s="337">
        <v>1080</v>
      </c>
      <c r="X9" s="337">
        <v>1245</v>
      </c>
      <c r="Y9" s="338">
        <f t="shared" si="9"/>
        <v>1360</v>
      </c>
      <c r="Z9" s="63">
        <f t="shared" si="10"/>
        <v>0.29299999999999998</v>
      </c>
      <c r="AA9" s="63">
        <f t="shared" si="11"/>
        <v>0.33800000000000002</v>
      </c>
      <c r="AB9" s="63">
        <f t="shared" si="81"/>
        <v>0.36899999999999999</v>
      </c>
      <c r="AC9" s="247">
        <v>3415</v>
      </c>
      <c r="AD9" s="345">
        <v>383</v>
      </c>
      <c r="AE9" s="345">
        <v>55</v>
      </c>
      <c r="AF9" s="346">
        <f t="shared" si="13"/>
        <v>0.14399999999999999</v>
      </c>
      <c r="AG9" s="240">
        <v>3685</v>
      </c>
      <c r="AH9" s="241">
        <v>1390</v>
      </c>
      <c r="AI9" s="242">
        <f t="shared" si="14"/>
        <v>0.377</v>
      </c>
      <c r="AJ9" s="243">
        <v>2295</v>
      </c>
      <c r="AK9" s="244">
        <f t="shared" si="15"/>
        <v>0.623</v>
      </c>
      <c r="AL9" s="249">
        <v>60.6</v>
      </c>
      <c r="AM9" s="483">
        <v>3685</v>
      </c>
      <c r="AN9" s="488">
        <f t="shared" si="16"/>
        <v>1803</v>
      </c>
      <c r="AO9" s="489">
        <f t="shared" si="78"/>
        <v>0.48928086838534601</v>
      </c>
      <c r="AP9" s="493">
        <v>1416</v>
      </c>
      <c r="AQ9" s="494">
        <f t="shared" si="79"/>
        <v>0.3842605156037992</v>
      </c>
      <c r="AR9" s="504">
        <v>466</v>
      </c>
      <c r="AS9" s="505">
        <f t="shared" si="80"/>
        <v>0.12645861601085481</v>
      </c>
      <c r="AT9" s="515">
        <f t="shared" si="20"/>
        <v>104.4</v>
      </c>
      <c r="AU9" s="511">
        <f t="shared" si="21"/>
        <v>78.5</v>
      </c>
      <c r="AV9" s="510">
        <f t="shared" ref="AV9:AV35" si="98">ROUND((AR9/AN9)*100,1)</f>
        <v>25.8</v>
      </c>
      <c r="AW9" s="132">
        <v>0</v>
      </c>
      <c r="AX9" s="132">
        <v>0</v>
      </c>
      <c r="AY9" s="132">
        <v>0</v>
      </c>
      <c r="AZ9" s="132">
        <v>0</v>
      </c>
      <c r="BA9" s="133">
        <v>0</v>
      </c>
      <c r="BB9" s="135">
        <v>1372</v>
      </c>
      <c r="BC9" s="60">
        <v>34</v>
      </c>
      <c r="BD9" s="60">
        <v>52</v>
      </c>
      <c r="BE9" s="60">
        <v>889</v>
      </c>
      <c r="BF9" s="60">
        <v>247</v>
      </c>
      <c r="BG9" s="60">
        <v>150</v>
      </c>
      <c r="BH9" s="104">
        <f t="shared" si="23"/>
        <v>2.5000000000000001E-2</v>
      </c>
      <c r="BI9" s="104">
        <f t="shared" si="24"/>
        <v>3.7999999999999999E-2</v>
      </c>
      <c r="BJ9" s="104">
        <f t="shared" si="25"/>
        <v>0.64800000000000002</v>
      </c>
      <c r="BK9" s="104">
        <f t="shared" si="26"/>
        <v>0.18</v>
      </c>
      <c r="BL9" s="104">
        <f t="shared" si="27"/>
        <v>0.109</v>
      </c>
      <c r="BM9" s="353">
        <v>2013</v>
      </c>
      <c r="BN9" s="60">
        <v>87</v>
      </c>
      <c r="BO9" s="60">
        <v>376</v>
      </c>
      <c r="BP9" s="60">
        <v>437</v>
      </c>
      <c r="BQ9" s="60">
        <v>482</v>
      </c>
      <c r="BR9" s="60">
        <v>165</v>
      </c>
      <c r="BS9" s="60">
        <v>373</v>
      </c>
      <c r="BT9" s="60">
        <v>93</v>
      </c>
      <c r="BU9" s="60">
        <v>1550</v>
      </c>
      <c r="BV9" s="60">
        <v>466</v>
      </c>
      <c r="BW9" s="104">
        <f t="shared" si="28"/>
        <v>4.2999999999999997E-2</v>
      </c>
      <c r="BX9" s="104">
        <f t="shared" si="29"/>
        <v>0.187</v>
      </c>
      <c r="BY9" s="104">
        <f t="shared" si="30"/>
        <v>0.217</v>
      </c>
      <c r="BZ9" s="104">
        <f t="shared" si="31"/>
        <v>0.23899999999999999</v>
      </c>
      <c r="CA9" s="104">
        <f t="shared" si="32"/>
        <v>8.2000000000000003E-2</v>
      </c>
      <c r="CB9" s="104">
        <f t="shared" si="33"/>
        <v>0.185</v>
      </c>
      <c r="CC9" s="104">
        <f t="shared" si="34"/>
        <v>4.5999999999999999E-2</v>
      </c>
      <c r="CD9" s="104">
        <f t="shared" si="35"/>
        <v>0.77</v>
      </c>
      <c r="CE9" s="104">
        <f t="shared" si="36"/>
        <v>0.23100000000000001</v>
      </c>
      <c r="CF9" s="136">
        <v>2269</v>
      </c>
      <c r="CG9" s="60">
        <v>25</v>
      </c>
      <c r="CH9" s="104">
        <f t="shared" si="82"/>
        <v>1.0999999999999999E-2</v>
      </c>
      <c r="CI9" s="137">
        <v>3685</v>
      </c>
      <c r="CJ9" s="60">
        <v>386</v>
      </c>
      <c r="CK9" s="104">
        <f t="shared" si="83"/>
        <v>0.105</v>
      </c>
      <c r="CL9" s="60">
        <v>1416</v>
      </c>
      <c r="CM9" s="60">
        <v>26</v>
      </c>
      <c r="CN9" s="104">
        <f t="shared" si="39"/>
        <v>1.7999999999999999E-2</v>
      </c>
      <c r="CO9" s="60">
        <v>1803</v>
      </c>
      <c r="CP9" s="60">
        <v>227</v>
      </c>
      <c r="CQ9" s="104">
        <f t="shared" si="84"/>
        <v>0.126</v>
      </c>
      <c r="CR9" s="60">
        <v>466</v>
      </c>
      <c r="CS9" s="60">
        <v>133</v>
      </c>
      <c r="CT9" s="104">
        <f t="shared" si="41"/>
        <v>0.28499999999999998</v>
      </c>
      <c r="CU9" s="138">
        <v>3685</v>
      </c>
      <c r="CV9" s="60">
        <v>3376</v>
      </c>
      <c r="CW9" s="60">
        <v>309</v>
      </c>
      <c r="CX9" s="104">
        <f t="shared" si="85"/>
        <v>0.91600000000000004</v>
      </c>
      <c r="CY9" s="104">
        <f t="shared" si="86"/>
        <v>8.4000000000000005E-2</v>
      </c>
      <c r="CZ9" s="139">
        <v>309</v>
      </c>
      <c r="DA9" s="60">
        <v>176</v>
      </c>
      <c r="DB9" s="60">
        <v>133</v>
      </c>
      <c r="DC9" s="104">
        <f t="shared" si="87"/>
        <v>4.8000000000000001E-2</v>
      </c>
      <c r="DD9" s="104">
        <f t="shared" si="88"/>
        <v>3.5999999999999997E-2</v>
      </c>
      <c r="DE9" s="137">
        <v>3560</v>
      </c>
      <c r="DF9" s="60">
        <v>2941</v>
      </c>
      <c r="DG9" s="60">
        <v>619</v>
      </c>
      <c r="DH9" s="60">
        <v>301</v>
      </c>
      <c r="DI9" s="60">
        <v>530</v>
      </c>
      <c r="DJ9" s="60">
        <v>233</v>
      </c>
      <c r="DK9" s="60">
        <v>0</v>
      </c>
      <c r="DL9" s="60">
        <v>0</v>
      </c>
      <c r="DM9" s="60">
        <v>89</v>
      </c>
      <c r="DN9" s="60">
        <v>68</v>
      </c>
      <c r="DO9" s="60">
        <v>0</v>
      </c>
      <c r="DP9" s="60">
        <v>0</v>
      </c>
      <c r="DQ9" s="63">
        <f t="shared" si="46"/>
        <v>0.82599999999999996</v>
      </c>
      <c r="DR9" s="63">
        <f t="shared" si="89"/>
        <v>0.17399999999999999</v>
      </c>
      <c r="DS9" s="63">
        <f t="shared" si="90"/>
        <v>8.5000000000000006E-2</v>
      </c>
      <c r="DT9" s="63">
        <f t="shared" si="91"/>
        <v>0.14899999999999999</v>
      </c>
      <c r="DU9" s="104">
        <f t="shared" si="92"/>
        <v>6.5000000000000002E-2</v>
      </c>
      <c r="DV9" s="104">
        <f t="shared" si="93"/>
        <v>0</v>
      </c>
      <c r="DW9" s="104">
        <f t="shared" si="94"/>
        <v>0</v>
      </c>
      <c r="DX9" s="104">
        <f t="shared" si="53"/>
        <v>2.5000000000000001E-2</v>
      </c>
      <c r="DY9" s="104">
        <f t="shared" si="95"/>
        <v>1.9E-2</v>
      </c>
      <c r="DZ9" s="104">
        <f t="shared" si="96"/>
        <v>0</v>
      </c>
      <c r="EA9" s="104">
        <f t="shared" si="97"/>
        <v>0</v>
      </c>
      <c r="EB9" s="128">
        <v>3685</v>
      </c>
      <c r="EC9" s="274">
        <v>1294</v>
      </c>
      <c r="ED9" s="275">
        <f t="shared" si="57"/>
        <v>0.35099999999999998</v>
      </c>
      <c r="EE9" s="73">
        <v>1030</v>
      </c>
      <c r="EF9" s="73">
        <v>67</v>
      </c>
      <c r="EG9" s="73">
        <v>0</v>
      </c>
      <c r="EH9" s="73">
        <v>197</v>
      </c>
      <c r="EI9" s="283">
        <f t="shared" si="58"/>
        <v>0.28000000000000003</v>
      </c>
      <c r="EJ9" s="119">
        <f t="shared" si="59"/>
        <v>1.7999999999999999E-2</v>
      </c>
      <c r="EK9" s="119">
        <f t="shared" si="60"/>
        <v>0</v>
      </c>
      <c r="EL9" s="283">
        <f t="shared" si="61"/>
        <v>5.2999999999999999E-2</v>
      </c>
      <c r="EM9" s="129">
        <v>2391</v>
      </c>
      <c r="EN9" s="271">
        <f t="shared" si="62"/>
        <v>0.64900000000000002</v>
      </c>
      <c r="EO9" s="60">
        <v>685</v>
      </c>
      <c r="EP9" s="60">
        <v>1545</v>
      </c>
      <c r="EQ9" s="60">
        <v>0</v>
      </c>
      <c r="ER9" s="60">
        <v>117</v>
      </c>
      <c r="ES9" s="60">
        <v>0</v>
      </c>
      <c r="ET9" s="60">
        <v>10</v>
      </c>
      <c r="EU9" s="60">
        <v>61</v>
      </c>
      <c r="EV9" s="60">
        <v>0</v>
      </c>
      <c r="EW9" s="60">
        <v>46</v>
      </c>
      <c r="EX9" s="60">
        <v>0</v>
      </c>
      <c r="EY9" s="60">
        <v>0</v>
      </c>
      <c r="EZ9" s="60">
        <v>0</v>
      </c>
      <c r="FA9" s="130">
        <v>44</v>
      </c>
      <c r="FB9" s="63">
        <f t="shared" si="63"/>
        <v>0.186</v>
      </c>
      <c r="FC9" s="104">
        <f t="shared" si="64"/>
        <v>0.41899999999999998</v>
      </c>
      <c r="FD9" s="104">
        <f t="shared" si="65"/>
        <v>0</v>
      </c>
      <c r="FE9" s="104">
        <f t="shared" si="66"/>
        <v>3.2000000000000001E-2</v>
      </c>
      <c r="FF9" s="63">
        <f t="shared" si="67"/>
        <v>0</v>
      </c>
      <c r="FG9" s="104">
        <f t="shared" si="68"/>
        <v>3.0000000000000001E-3</v>
      </c>
      <c r="FH9" s="63">
        <f t="shared" si="69"/>
        <v>1.7000000000000001E-2</v>
      </c>
      <c r="FI9" s="104">
        <f t="shared" si="70"/>
        <v>0</v>
      </c>
      <c r="FJ9" s="63">
        <f t="shared" si="71"/>
        <v>1.2E-2</v>
      </c>
      <c r="FK9" s="63">
        <f t="shared" si="72"/>
        <v>0</v>
      </c>
      <c r="FL9" s="63">
        <f t="shared" si="73"/>
        <v>0</v>
      </c>
      <c r="FM9" s="63">
        <f t="shared" si="74"/>
        <v>0</v>
      </c>
      <c r="FN9" s="63">
        <f t="shared" si="75"/>
        <v>1.2E-2</v>
      </c>
      <c r="FO9" s="140">
        <v>1080</v>
      </c>
      <c r="FP9" s="60">
        <v>1015</v>
      </c>
      <c r="FQ9" s="60">
        <v>1006</v>
      </c>
      <c r="FR9" s="104">
        <f t="shared" si="76"/>
        <v>0.94</v>
      </c>
      <c r="FS9" s="104">
        <f t="shared" si="77"/>
        <v>0.93100000000000005</v>
      </c>
    </row>
    <row r="10" spans="1:175" x14ac:dyDescent="0.2">
      <c r="A10" s="56" t="s">
        <v>882</v>
      </c>
      <c r="B10" s="57" t="s">
        <v>1021</v>
      </c>
      <c r="C10" s="56" t="s">
        <v>894</v>
      </c>
      <c r="D10" s="56" t="s">
        <v>1039</v>
      </c>
      <c r="E10" s="60">
        <v>1602</v>
      </c>
      <c r="F10" s="60">
        <v>1151</v>
      </c>
      <c r="G10" s="63">
        <f t="shared" si="0"/>
        <v>0.71799999999999997</v>
      </c>
      <c r="H10" s="60">
        <v>636</v>
      </c>
      <c r="I10" s="63">
        <f t="shared" si="1"/>
        <v>0.39700000000000002</v>
      </c>
      <c r="J10" s="60">
        <v>58</v>
      </c>
      <c r="K10" s="63">
        <f t="shared" si="2"/>
        <v>3.5999999999999997E-2</v>
      </c>
      <c r="L10" s="60">
        <v>350</v>
      </c>
      <c r="M10" s="63">
        <f t="shared" si="3"/>
        <v>0.218</v>
      </c>
      <c r="N10" s="60">
        <v>558</v>
      </c>
      <c r="O10" s="63">
        <f t="shared" si="4"/>
        <v>0.34799999999999998</v>
      </c>
      <c r="P10" s="60">
        <v>748</v>
      </c>
      <c r="Q10" s="63">
        <f t="shared" si="5"/>
        <v>0.46700000000000003</v>
      </c>
      <c r="R10" s="60">
        <v>366</v>
      </c>
      <c r="S10" s="63">
        <f t="shared" si="6"/>
        <v>0.22800000000000001</v>
      </c>
      <c r="T10" s="356">
        <f t="shared" si="7"/>
        <v>3.07</v>
      </c>
      <c r="U10" s="357">
        <f t="shared" si="8"/>
        <v>3.7</v>
      </c>
      <c r="V10" s="336">
        <v>4919</v>
      </c>
      <c r="W10" s="337">
        <v>1602</v>
      </c>
      <c r="X10" s="337">
        <v>1893</v>
      </c>
      <c r="Y10" s="338">
        <f t="shared" si="9"/>
        <v>1424</v>
      </c>
      <c r="Z10" s="63">
        <f t="shared" si="10"/>
        <v>0.32600000000000001</v>
      </c>
      <c r="AA10" s="63">
        <f t="shared" si="11"/>
        <v>0.38500000000000001</v>
      </c>
      <c r="AB10" s="63">
        <f t="shared" si="81"/>
        <v>0.28899999999999998</v>
      </c>
      <c r="AC10" s="247">
        <v>4259</v>
      </c>
      <c r="AD10" s="345">
        <v>178</v>
      </c>
      <c r="AE10" s="345">
        <v>56</v>
      </c>
      <c r="AF10" s="346">
        <f t="shared" si="13"/>
        <v>0.315</v>
      </c>
      <c r="AG10" s="240">
        <v>4929</v>
      </c>
      <c r="AH10" s="241">
        <v>2492</v>
      </c>
      <c r="AI10" s="242">
        <f t="shared" si="14"/>
        <v>0.50600000000000001</v>
      </c>
      <c r="AJ10" s="243">
        <v>2437</v>
      </c>
      <c r="AK10" s="244">
        <f t="shared" si="15"/>
        <v>0.49399999999999999</v>
      </c>
      <c r="AL10" s="249">
        <v>102.3</v>
      </c>
      <c r="AM10" s="483">
        <v>4929</v>
      </c>
      <c r="AN10" s="488">
        <f t="shared" si="16"/>
        <v>2859</v>
      </c>
      <c r="AO10" s="489">
        <f t="shared" si="78"/>
        <v>0.58003651856360317</v>
      </c>
      <c r="AP10" s="493">
        <v>1624</v>
      </c>
      <c r="AQ10" s="494">
        <f t="shared" si="79"/>
        <v>0.32947859606411034</v>
      </c>
      <c r="AR10" s="504">
        <v>446</v>
      </c>
      <c r="AS10" s="505">
        <f t="shared" si="80"/>
        <v>9.0484885372286467E-2</v>
      </c>
      <c r="AT10" s="515">
        <f t="shared" si="20"/>
        <v>72.400000000000006</v>
      </c>
      <c r="AU10" s="511">
        <f t="shared" si="21"/>
        <v>56.8</v>
      </c>
      <c r="AV10" s="510">
        <f t="shared" si="98"/>
        <v>15.6</v>
      </c>
      <c r="AW10" s="132">
        <v>6</v>
      </c>
      <c r="AX10" s="132">
        <v>5</v>
      </c>
      <c r="AY10" s="132">
        <v>0</v>
      </c>
      <c r="AZ10" s="132">
        <v>16</v>
      </c>
      <c r="BA10" s="133">
        <v>0</v>
      </c>
      <c r="BB10" s="135">
        <v>1727</v>
      </c>
      <c r="BC10" s="60">
        <v>30</v>
      </c>
      <c r="BD10" s="60">
        <v>177</v>
      </c>
      <c r="BE10" s="60">
        <v>829</v>
      </c>
      <c r="BF10" s="60">
        <v>330</v>
      </c>
      <c r="BG10" s="60">
        <v>361</v>
      </c>
      <c r="BH10" s="104">
        <f t="shared" si="23"/>
        <v>1.7000000000000001E-2</v>
      </c>
      <c r="BI10" s="104">
        <f t="shared" si="24"/>
        <v>0.10199999999999999</v>
      </c>
      <c r="BJ10" s="104">
        <f t="shared" si="25"/>
        <v>0.48</v>
      </c>
      <c r="BK10" s="104">
        <f t="shared" si="26"/>
        <v>0.191</v>
      </c>
      <c r="BL10" s="104">
        <f t="shared" si="27"/>
        <v>0.20899999999999999</v>
      </c>
      <c r="BM10" s="353">
        <v>2836</v>
      </c>
      <c r="BN10" s="60">
        <v>517</v>
      </c>
      <c r="BO10" s="60">
        <v>427</v>
      </c>
      <c r="BP10" s="60">
        <v>1135</v>
      </c>
      <c r="BQ10" s="60">
        <v>467</v>
      </c>
      <c r="BR10" s="60">
        <v>101</v>
      </c>
      <c r="BS10" s="60">
        <v>129</v>
      </c>
      <c r="BT10" s="60">
        <v>60</v>
      </c>
      <c r="BU10" s="60">
        <v>1892</v>
      </c>
      <c r="BV10" s="60">
        <v>189</v>
      </c>
      <c r="BW10" s="104">
        <f t="shared" si="28"/>
        <v>0.182</v>
      </c>
      <c r="BX10" s="104">
        <f t="shared" si="29"/>
        <v>0.151</v>
      </c>
      <c r="BY10" s="104">
        <f t="shared" si="30"/>
        <v>0.4</v>
      </c>
      <c r="BZ10" s="104">
        <f t="shared" si="31"/>
        <v>0.16500000000000001</v>
      </c>
      <c r="CA10" s="104">
        <f t="shared" si="32"/>
        <v>3.5999999999999997E-2</v>
      </c>
      <c r="CB10" s="104">
        <f t="shared" si="33"/>
        <v>4.4999999999999998E-2</v>
      </c>
      <c r="CC10" s="104">
        <f t="shared" si="34"/>
        <v>2.1000000000000001E-2</v>
      </c>
      <c r="CD10" s="104">
        <f t="shared" si="35"/>
        <v>0.66700000000000004</v>
      </c>
      <c r="CE10" s="104">
        <f t="shared" si="36"/>
        <v>6.7000000000000004E-2</v>
      </c>
      <c r="CF10" s="136">
        <v>3305</v>
      </c>
      <c r="CG10" s="60">
        <v>130</v>
      </c>
      <c r="CH10" s="104">
        <f t="shared" si="82"/>
        <v>3.9E-2</v>
      </c>
      <c r="CI10" s="137">
        <v>4929</v>
      </c>
      <c r="CJ10" s="60">
        <v>606</v>
      </c>
      <c r="CK10" s="104">
        <f t="shared" si="83"/>
        <v>0.123</v>
      </c>
      <c r="CL10" s="60">
        <v>1624</v>
      </c>
      <c r="CM10" s="60">
        <v>66</v>
      </c>
      <c r="CN10" s="104">
        <f t="shared" si="39"/>
        <v>4.1000000000000002E-2</v>
      </c>
      <c r="CO10" s="60">
        <v>2859</v>
      </c>
      <c r="CP10" s="60">
        <v>348</v>
      </c>
      <c r="CQ10" s="104">
        <f t="shared" si="84"/>
        <v>0.122</v>
      </c>
      <c r="CR10" s="60">
        <v>446</v>
      </c>
      <c r="CS10" s="60">
        <v>192</v>
      </c>
      <c r="CT10" s="104">
        <f t="shared" si="41"/>
        <v>0.43</v>
      </c>
      <c r="CU10" s="138">
        <v>4929</v>
      </c>
      <c r="CV10" s="60">
        <v>4255</v>
      </c>
      <c r="CW10" s="60">
        <v>674</v>
      </c>
      <c r="CX10" s="104">
        <f t="shared" si="85"/>
        <v>0.86299999999999999</v>
      </c>
      <c r="CY10" s="104">
        <f t="shared" si="86"/>
        <v>0.13700000000000001</v>
      </c>
      <c r="CZ10" s="139">
        <v>674</v>
      </c>
      <c r="DA10" s="60">
        <v>404</v>
      </c>
      <c r="DB10" s="60">
        <v>270</v>
      </c>
      <c r="DC10" s="104">
        <f t="shared" si="87"/>
        <v>8.2000000000000003E-2</v>
      </c>
      <c r="DD10" s="104">
        <f t="shared" si="88"/>
        <v>5.5E-2</v>
      </c>
      <c r="DE10" s="137">
        <v>4695</v>
      </c>
      <c r="DF10" s="60">
        <v>2691</v>
      </c>
      <c r="DG10" s="60">
        <v>2004</v>
      </c>
      <c r="DH10" s="60">
        <v>1014</v>
      </c>
      <c r="DI10" s="60">
        <v>1950</v>
      </c>
      <c r="DJ10" s="60">
        <v>986</v>
      </c>
      <c r="DK10" s="60">
        <v>0</v>
      </c>
      <c r="DL10" s="60">
        <v>0</v>
      </c>
      <c r="DM10" s="60">
        <v>28</v>
      </c>
      <c r="DN10" s="60">
        <v>28</v>
      </c>
      <c r="DO10" s="60">
        <v>26</v>
      </c>
      <c r="DP10" s="60">
        <v>0</v>
      </c>
      <c r="DQ10" s="63">
        <f t="shared" si="46"/>
        <v>0.57299999999999995</v>
      </c>
      <c r="DR10" s="63">
        <f t="shared" si="89"/>
        <v>0.42699999999999999</v>
      </c>
      <c r="DS10" s="63">
        <f t="shared" si="90"/>
        <v>0.216</v>
      </c>
      <c r="DT10" s="63">
        <f t="shared" si="91"/>
        <v>0.41499999999999998</v>
      </c>
      <c r="DU10" s="104">
        <f t="shared" si="92"/>
        <v>0.21</v>
      </c>
      <c r="DV10" s="104">
        <f t="shared" si="93"/>
        <v>0</v>
      </c>
      <c r="DW10" s="104">
        <f t="shared" si="94"/>
        <v>0</v>
      </c>
      <c r="DX10" s="104">
        <f t="shared" si="53"/>
        <v>6.0000000000000001E-3</v>
      </c>
      <c r="DY10" s="104">
        <f t="shared" si="95"/>
        <v>6.0000000000000001E-3</v>
      </c>
      <c r="DZ10" s="104">
        <f t="shared" si="96"/>
        <v>6.0000000000000001E-3</v>
      </c>
      <c r="EA10" s="104">
        <f t="shared" si="97"/>
        <v>0</v>
      </c>
      <c r="EB10" s="128">
        <v>4929</v>
      </c>
      <c r="EC10" s="274">
        <v>2973</v>
      </c>
      <c r="ED10" s="275">
        <f t="shared" si="57"/>
        <v>0.60299999999999998</v>
      </c>
      <c r="EE10" s="73">
        <v>2450</v>
      </c>
      <c r="EF10" s="73">
        <v>6</v>
      </c>
      <c r="EG10" s="73">
        <v>0</v>
      </c>
      <c r="EH10" s="73">
        <v>517</v>
      </c>
      <c r="EI10" s="283">
        <f t="shared" si="58"/>
        <v>0.497</v>
      </c>
      <c r="EJ10" s="119">
        <f t="shared" si="59"/>
        <v>1E-3</v>
      </c>
      <c r="EK10" s="119">
        <f t="shared" si="60"/>
        <v>0</v>
      </c>
      <c r="EL10" s="283">
        <f t="shared" si="61"/>
        <v>0.105</v>
      </c>
      <c r="EM10" s="129">
        <v>1956</v>
      </c>
      <c r="EN10" s="271">
        <f t="shared" si="62"/>
        <v>0.39700000000000002</v>
      </c>
      <c r="EO10" s="60">
        <v>820</v>
      </c>
      <c r="EP10" s="60">
        <v>776</v>
      </c>
      <c r="EQ10" s="60">
        <v>2</v>
      </c>
      <c r="ER10" s="60">
        <v>103</v>
      </c>
      <c r="ES10" s="60">
        <v>0</v>
      </c>
      <c r="ET10" s="60">
        <v>2</v>
      </c>
      <c r="EU10" s="60">
        <v>41</v>
      </c>
      <c r="EV10" s="60">
        <v>15</v>
      </c>
      <c r="EW10" s="60">
        <v>0</v>
      </c>
      <c r="EX10" s="60">
        <v>0</v>
      </c>
      <c r="EY10" s="60">
        <v>45</v>
      </c>
      <c r="EZ10" s="60">
        <v>7</v>
      </c>
      <c r="FA10" s="130">
        <v>250</v>
      </c>
      <c r="FB10" s="63">
        <f t="shared" si="63"/>
        <v>0.16600000000000001</v>
      </c>
      <c r="FC10" s="104">
        <f t="shared" si="64"/>
        <v>0.157</v>
      </c>
      <c r="FD10" s="104">
        <f t="shared" si="65"/>
        <v>4.0576181781294381E-4</v>
      </c>
      <c r="FE10" s="104">
        <f t="shared" si="66"/>
        <v>2.1000000000000001E-2</v>
      </c>
      <c r="FF10" s="63">
        <f t="shared" si="67"/>
        <v>0</v>
      </c>
      <c r="FG10" s="104">
        <f t="shared" si="68"/>
        <v>0</v>
      </c>
      <c r="FH10" s="63">
        <f t="shared" si="69"/>
        <v>8.0000000000000002E-3</v>
      </c>
      <c r="FI10" s="104">
        <f t="shared" si="70"/>
        <v>3.0000000000000001E-3</v>
      </c>
      <c r="FJ10" s="63">
        <f t="shared" si="71"/>
        <v>0</v>
      </c>
      <c r="FK10" s="63">
        <f t="shared" si="72"/>
        <v>0</v>
      </c>
      <c r="FL10" s="63">
        <f t="shared" si="73"/>
        <v>8.9999999999999993E-3</v>
      </c>
      <c r="FM10" s="63">
        <f t="shared" si="74"/>
        <v>1E-3</v>
      </c>
      <c r="FN10" s="63">
        <f t="shared" si="75"/>
        <v>5.0999999999999997E-2</v>
      </c>
      <c r="FO10" s="140">
        <v>1602</v>
      </c>
      <c r="FP10" s="60">
        <v>1363</v>
      </c>
      <c r="FQ10" s="60">
        <v>1243</v>
      </c>
      <c r="FR10" s="104">
        <f t="shared" si="76"/>
        <v>0.85099999999999998</v>
      </c>
      <c r="FS10" s="104">
        <f t="shared" si="77"/>
        <v>0.77600000000000002</v>
      </c>
    </row>
    <row r="11" spans="1:175" x14ac:dyDescent="0.2">
      <c r="A11" s="56" t="s">
        <v>882</v>
      </c>
      <c r="B11" s="57" t="s">
        <v>1021</v>
      </c>
      <c r="C11" s="56" t="s">
        <v>895</v>
      </c>
      <c r="D11" s="56" t="s">
        <v>1040</v>
      </c>
      <c r="E11" s="60">
        <v>1310</v>
      </c>
      <c r="F11" s="60">
        <v>795</v>
      </c>
      <c r="G11" s="63">
        <f t="shared" si="0"/>
        <v>0.60699999999999998</v>
      </c>
      <c r="H11" s="60">
        <v>351</v>
      </c>
      <c r="I11" s="63">
        <f t="shared" si="1"/>
        <v>0.26800000000000002</v>
      </c>
      <c r="J11" s="60">
        <v>39</v>
      </c>
      <c r="K11" s="63">
        <f t="shared" si="2"/>
        <v>0.03</v>
      </c>
      <c r="L11" s="60">
        <v>284</v>
      </c>
      <c r="M11" s="63">
        <f t="shared" si="3"/>
        <v>0.217</v>
      </c>
      <c r="N11" s="60">
        <v>636</v>
      </c>
      <c r="O11" s="63">
        <f t="shared" si="4"/>
        <v>0.48499999999999999</v>
      </c>
      <c r="P11" s="60">
        <v>453</v>
      </c>
      <c r="Q11" s="63">
        <f t="shared" si="5"/>
        <v>0.34599999999999997</v>
      </c>
      <c r="R11" s="60">
        <v>350</v>
      </c>
      <c r="S11" s="63">
        <f t="shared" si="6"/>
        <v>0.26700000000000002</v>
      </c>
      <c r="T11" s="356">
        <f t="shared" si="7"/>
        <v>2.85</v>
      </c>
      <c r="U11" s="357">
        <f t="shared" si="8"/>
        <v>3.89</v>
      </c>
      <c r="V11" s="336">
        <v>3735</v>
      </c>
      <c r="W11" s="337">
        <v>1310</v>
      </c>
      <c r="X11" s="337">
        <v>1643</v>
      </c>
      <c r="Y11" s="338">
        <f t="shared" si="9"/>
        <v>782</v>
      </c>
      <c r="Z11" s="63">
        <f t="shared" si="10"/>
        <v>0.35099999999999998</v>
      </c>
      <c r="AA11" s="63">
        <f t="shared" si="11"/>
        <v>0.44</v>
      </c>
      <c r="AB11" s="63">
        <f t="shared" si="81"/>
        <v>0.20899999999999999</v>
      </c>
      <c r="AC11" s="247">
        <v>3093</v>
      </c>
      <c r="AD11" s="345">
        <v>43</v>
      </c>
      <c r="AE11" s="345">
        <v>19</v>
      </c>
      <c r="AF11" s="346">
        <f t="shared" si="13"/>
        <v>0.442</v>
      </c>
      <c r="AG11" s="240">
        <v>3735</v>
      </c>
      <c r="AH11" s="241">
        <v>1640</v>
      </c>
      <c r="AI11" s="242">
        <f t="shared" si="14"/>
        <v>0.439</v>
      </c>
      <c r="AJ11" s="243">
        <v>2095</v>
      </c>
      <c r="AK11" s="244">
        <f t="shared" si="15"/>
        <v>0.56100000000000005</v>
      </c>
      <c r="AL11" s="249">
        <v>78.3</v>
      </c>
      <c r="AM11" s="483">
        <v>3735</v>
      </c>
      <c r="AN11" s="488">
        <f t="shared" si="16"/>
        <v>2402</v>
      </c>
      <c r="AO11" s="489">
        <f t="shared" si="78"/>
        <v>0.64310575635876843</v>
      </c>
      <c r="AP11" s="493">
        <v>987</v>
      </c>
      <c r="AQ11" s="494">
        <f t="shared" si="79"/>
        <v>0.26425702811244978</v>
      </c>
      <c r="AR11" s="504">
        <v>346</v>
      </c>
      <c r="AS11" s="505">
        <f t="shared" si="80"/>
        <v>9.2637215528781791E-2</v>
      </c>
      <c r="AT11" s="515">
        <f t="shared" si="20"/>
        <v>55.5</v>
      </c>
      <c r="AU11" s="511">
        <f t="shared" si="21"/>
        <v>41.1</v>
      </c>
      <c r="AV11" s="510">
        <f t="shared" si="98"/>
        <v>14.4</v>
      </c>
      <c r="AW11" s="132">
        <v>6</v>
      </c>
      <c r="AX11" s="132">
        <v>5</v>
      </c>
      <c r="AY11" s="132">
        <v>0</v>
      </c>
      <c r="AZ11" s="132">
        <v>0</v>
      </c>
      <c r="BA11" s="133">
        <v>22</v>
      </c>
      <c r="BB11" s="135">
        <v>912</v>
      </c>
      <c r="BC11" s="60">
        <v>47</v>
      </c>
      <c r="BD11" s="60">
        <v>107</v>
      </c>
      <c r="BE11" s="60">
        <v>338</v>
      </c>
      <c r="BF11" s="60">
        <v>133</v>
      </c>
      <c r="BG11" s="60">
        <v>287</v>
      </c>
      <c r="BH11" s="104">
        <f t="shared" si="23"/>
        <v>5.1999999999999998E-2</v>
      </c>
      <c r="BI11" s="104">
        <f t="shared" si="24"/>
        <v>0.11700000000000001</v>
      </c>
      <c r="BJ11" s="104">
        <f t="shared" si="25"/>
        <v>0.371</v>
      </c>
      <c r="BK11" s="104">
        <f t="shared" si="26"/>
        <v>0.14599999999999999</v>
      </c>
      <c r="BL11" s="104">
        <f t="shared" si="27"/>
        <v>0.315</v>
      </c>
      <c r="BM11" s="353">
        <v>2318</v>
      </c>
      <c r="BN11" s="60">
        <v>222</v>
      </c>
      <c r="BO11" s="60">
        <v>368</v>
      </c>
      <c r="BP11" s="60">
        <v>821</v>
      </c>
      <c r="BQ11" s="60">
        <v>583</v>
      </c>
      <c r="BR11" s="60">
        <v>112</v>
      </c>
      <c r="BS11" s="60">
        <v>120</v>
      </c>
      <c r="BT11" s="60">
        <v>92</v>
      </c>
      <c r="BU11" s="60">
        <v>1728</v>
      </c>
      <c r="BV11" s="60">
        <v>212</v>
      </c>
      <c r="BW11" s="104">
        <f t="shared" si="28"/>
        <v>9.6000000000000002E-2</v>
      </c>
      <c r="BX11" s="104">
        <f t="shared" si="29"/>
        <v>0.159</v>
      </c>
      <c r="BY11" s="104">
        <f t="shared" si="30"/>
        <v>0.35399999999999998</v>
      </c>
      <c r="BZ11" s="104">
        <f t="shared" si="31"/>
        <v>0.252</v>
      </c>
      <c r="CA11" s="104">
        <f t="shared" si="32"/>
        <v>4.8000000000000001E-2</v>
      </c>
      <c r="CB11" s="104">
        <f t="shared" si="33"/>
        <v>5.1999999999999998E-2</v>
      </c>
      <c r="CC11" s="104">
        <f t="shared" si="34"/>
        <v>0.04</v>
      </c>
      <c r="CD11" s="104">
        <f t="shared" si="35"/>
        <v>0.745</v>
      </c>
      <c r="CE11" s="104">
        <f t="shared" si="36"/>
        <v>9.0999999999999998E-2</v>
      </c>
      <c r="CF11" s="136">
        <v>2739</v>
      </c>
      <c r="CG11" s="60">
        <v>168</v>
      </c>
      <c r="CH11" s="104">
        <f t="shared" si="82"/>
        <v>6.0999999999999999E-2</v>
      </c>
      <c r="CI11" s="137">
        <v>3735</v>
      </c>
      <c r="CJ11" s="60">
        <v>364</v>
      </c>
      <c r="CK11" s="104">
        <f t="shared" si="83"/>
        <v>9.7000000000000003E-2</v>
      </c>
      <c r="CL11" s="60">
        <v>987</v>
      </c>
      <c r="CM11" s="60">
        <v>0</v>
      </c>
      <c r="CN11" s="104">
        <f t="shared" si="39"/>
        <v>0</v>
      </c>
      <c r="CO11" s="60">
        <v>2393</v>
      </c>
      <c r="CP11" s="60">
        <v>297</v>
      </c>
      <c r="CQ11" s="104">
        <f t="shared" si="84"/>
        <v>0.124</v>
      </c>
      <c r="CR11" s="60">
        <v>346</v>
      </c>
      <c r="CS11" s="60">
        <v>67</v>
      </c>
      <c r="CT11" s="104">
        <f t="shared" si="41"/>
        <v>0.19400000000000001</v>
      </c>
      <c r="CU11" s="138">
        <v>3735</v>
      </c>
      <c r="CV11" s="60">
        <v>3505</v>
      </c>
      <c r="CW11" s="60">
        <v>230</v>
      </c>
      <c r="CX11" s="104">
        <f t="shared" si="85"/>
        <v>0.93799999999999994</v>
      </c>
      <c r="CY11" s="104">
        <f t="shared" si="86"/>
        <v>6.2E-2</v>
      </c>
      <c r="CZ11" s="139">
        <v>230</v>
      </c>
      <c r="DA11" s="60">
        <v>138</v>
      </c>
      <c r="DB11" s="60">
        <v>92</v>
      </c>
      <c r="DC11" s="104">
        <f t="shared" si="87"/>
        <v>3.6999999999999998E-2</v>
      </c>
      <c r="DD11" s="104">
        <f t="shared" si="88"/>
        <v>2.5000000000000001E-2</v>
      </c>
      <c r="DE11" s="137">
        <v>3321</v>
      </c>
      <c r="DF11" s="60">
        <v>2751</v>
      </c>
      <c r="DG11" s="60">
        <v>570</v>
      </c>
      <c r="DH11" s="60">
        <v>234</v>
      </c>
      <c r="DI11" s="60">
        <v>545</v>
      </c>
      <c r="DJ11" s="60">
        <v>225</v>
      </c>
      <c r="DK11" s="60">
        <v>4</v>
      </c>
      <c r="DL11" s="60">
        <v>0</v>
      </c>
      <c r="DM11" s="60">
        <v>21</v>
      </c>
      <c r="DN11" s="60">
        <v>9</v>
      </c>
      <c r="DO11" s="60">
        <v>0</v>
      </c>
      <c r="DP11" s="60">
        <v>0</v>
      </c>
      <c r="DQ11" s="63">
        <f t="shared" si="46"/>
        <v>0.82799999999999996</v>
      </c>
      <c r="DR11" s="63">
        <f t="shared" si="89"/>
        <v>0.17199999999999999</v>
      </c>
      <c r="DS11" s="63">
        <f t="shared" si="90"/>
        <v>7.0000000000000007E-2</v>
      </c>
      <c r="DT11" s="63">
        <f t="shared" si="91"/>
        <v>0.16400000000000001</v>
      </c>
      <c r="DU11" s="104">
        <f t="shared" si="92"/>
        <v>6.8000000000000005E-2</v>
      </c>
      <c r="DV11" s="104">
        <f t="shared" si="93"/>
        <v>1E-3</v>
      </c>
      <c r="DW11" s="104">
        <f t="shared" si="94"/>
        <v>0</v>
      </c>
      <c r="DX11" s="104">
        <f t="shared" si="53"/>
        <v>6.0000000000000001E-3</v>
      </c>
      <c r="DY11" s="104">
        <f t="shared" si="95"/>
        <v>3.0000000000000001E-3</v>
      </c>
      <c r="DZ11" s="104">
        <f t="shared" si="96"/>
        <v>0</v>
      </c>
      <c r="EA11" s="104">
        <f t="shared" si="97"/>
        <v>0</v>
      </c>
      <c r="EB11" s="128">
        <v>3735</v>
      </c>
      <c r="EC11" s="274">
        <v>1562</v>
      </c>
      <c r="ED11" s="275">
        <f t="shared" si="57"/>
        <v>0.41799999999999998</v>
      </c>
      <c r="EE11" s="73">
        <v>1403</v>
      </c>
      <c r="EF11" s="73">
        <v>0</v>
      </c>
      <c r="EG11" s="73">
        <v>72</v>
      </c>
      <c r="EH11" s="73">
        <v>87</v>
      </c>
      <c r="EI11" s="283">
        <f t="shared" si="58"/>
        <v>0.376</v>
      </c>
      <c r="EJ11" s="119">
        <f t="shared" si="59"/>
        <v>0</v>
      </c>
      <c r="EK11" s="119">
        <f t="shared" si="60"/>
        <v>1.9E-2</v>
      </c>
      <c r="EL11" s="283">
        <f t="shared" si="61"/>
        <v>2.3E-2</v>
      </c>
      <c r="EM11" s="129">
        <v>2173</v>
      </c>
      <c r="EN11" s="271">
        <f t="shared" si="62"/>
        <v>0.58199999999999996</v>
      </c>
      <c r="EO11" s="60">
        <v>919</v>
      </c>
      <c r="EP11" s="60">
        <v>1154</v>
      </c>
      <c r="EQ11" s="60">
        <v>62</v>
      </c>
      <c r="ER11" s="60">
        <v>21</v>
      </c>
      <c r="ES11" s="60">
        <v>0</v>
      </c>
      <c r="ET11" s="60">
        <v>0</v>
      </c>
      <c r="EU11" s="60">
        <v>0</v>
      </c>
      <c r="EV11" s="60">
        <v>0</v>
      </c>
      <c r="EW11" s="60">
        <v>0</v>
      </c>
      <c r="EX11" s="60">
        <v>0</v>
      </c>
      <c r="EY11" s="60">
        <v>21</v>
      </c>
      <c r="EZ11" s="60">
        <v>0</v>
      </c>
      <c r="FA11" s="130">
        <v>79</v>
      </c>
      <c r="FB11" s="63">
        <f t="shared" si="63"/>
        <v>0.246</v>
      </c>
      <c r="FC11" s="104">
        <f t="shared" si="64"/>
        <v>0.309</v>
      </c>
      <c r="FD11" s="104">
        <f t="shared" si="65"/>
        <v>1.6599732262382864E-2</v>
      </c>
      <c r="FE11" s="104">
        <f t="shared" si="66"/>
        <v>6.0000000000000001E-3</v>
      </c>
      <c r="FF11" s="63">
        <f t="shared" si="67"/>
        <v>0</v>
      </c>
      <c r="FG11" s="104">
        <f t="shared" si="68"/>
        <v>0</v>
      </c>
      <c r="FH11" s="63">
        <f t="shared" si="69"/>
        <v>0</v>
      </c>
      <c r="FI11" s="104">
        <f t="shared" si="70"/>
        <v>0</v>
      </c>
      <c r="FJ11" s="63">
        <f t="shared" si="71"/>
        <v>0</v>
      </c>
      <c r="FK11" s="63">
        <f t="shared" si="72"/>
        <v>0</v>
      </c>
      <c r="FL11" s="63">
        <f t="shared" si="73"/>
        <v>6.0000000000000001E-3</v>
      </c>
      <c r="FM11" s="63">
        <f t="shared" si="74"/>
        <v>0</v>
      </c>
      <c r="FN11" s="63">
        <f t="shared" si="75"/>
        <v>2.1000000000000001E-2</v>
      </c>
      <c r="FO11" s="140">
        <v>1310</v>
      </c>
      <c r="FP11" s="60">
        <v>1050</v>
      </c>
      <c r="FQ11" s="60">
        <v>805</v>
      </c>
      <c r="FR11" s="104">
        <f t="shared" si="76"/>
        <v>0.80200000000000005</v>
      </c>
      <c r="FS11" s="104">
        <f t="shared" si="77"/>
        <v>0.61499999999999999</v>
      </c>
    </row>
    <row r="12" spans="1:175" x14ac:dyDescent="0.2">
      <c r="A12" s="56" t="s">
        <v>882</v>
      </c>
      <c r="B12" s="57" t="s">
        <v>1021</v>
      </c>
      <c r="C12" s="56" t="s">
        <v>896</v>
      </c>
      <c r="D12" s="56" t="s">
        <v>1041</v>
      </c>
      <c r="E12" s="60">
        <v>1091</v>
      </c>
      <c r="F12" s="60">
        <v>833</v>
      </c>
      <c r="G12" s="63">
        <f t="shared" si="0"/>
        <v>0.76400000000000001</v>
      </c>
      <c r="H12" s="60">
        <v>515</v>
      </c>
      <c r="I12" s="63">
        <f t="shared" si="1"/>
        <v>0.47199999999999998</v>
      </c>
      <c r="J12" s="60">
        <v>92</v>
      </c>
      <c r="K12" s="63">
        <f t="shared" si="2"/>
        <v>8.4000000000000005E-2</v>
      </c>
      <c r="L12" s="60">
        <v>156</v>
      </c>
      <c r="M12" s="63">
        <f t="shared" si="3"/>
        <v>0.14299999999999999</v>
      </c>
      <c r="N12" s="60">
        <v>328</v>
      </c>
      <c r="O12" s="63">
        <f t="shared" si="4"/>
        <v>0.30099999999999999</v>
      </c>
      <c r="P12" s="60">
        <v>456</v>
      </c>
      <c r="Q12" s="63">
        <f t="shared" si="5"/>
        <v>0.41799999999999998</v>
      </c>
      <c r="R12" s="60">
        <v>295</v>
      </c>
      <c r="S12" s="63">
        <f t="shared" si="6"/>
        <v>0.27</v>
      </c>
      <c r="T12" s="356">
        <f t="shared" si="7"/>
        <v>3.55</v>
      </c>
      <c r="U12" s="357">
        <f t="shared" si="8"/>
        <v>4.1399999999999997</v>
      </c>
      <c r="V12" s="336">
        <v>3874</v>
      </c>
      <c r="W12" s="337">
        <v>1091</v>
      </c>
      <c r="X12" s="337">
        <v>1752</v>
      </c>
      <c r="Y12" s="338">
        <f t="shared" si="9"/>
        <v>1031</v>
      </c>
      <c r="Z12" s="63">
        <f t="shared" si="10"/>
        <v>0.28199999999999997</v>
      </c>
      <c r="AA12" s="63">
        <f t="shared" si="11"/>
        <v>0.45200000000000001</v>
      </c>
      <c r="AB12" s="63">
        <f t="shared" si="81"/>
        <v>0.26600000000000001</v>
      </c>
      <c r="AC12" s="247">
        <v>3449</v>
      </c>
      <c r="AD12" s="345">
        <v>141</v>
      </c>
      <c r="AE12" s="345">
        <v>22</v>
      </c>
      <c r="AF12" s="346">
        <f t="shared" si="13"/>
        <v>0.156</v>
      </c>
      <c r="AG12" s="240">
        <v>3972</v>
      </c>
      <c r="AH12" s="241">
        <v>1980</v>
      </c>
      <c r="AI12" s="242">
        <f t="shared" si="14"/>
        <v>0.498</v>
      </c>
      <c r="AJ12" s="243">
        <v>1992</v>
      </c>
      <c r="AK12" s="244">
        <f t="shared" si="15"/>
        <v>0.502</v>
      </c>
      <c r="AL12" s="249">
        <v>99.4</v>
      </c>
      <c r="AM12" s="483">
        <v>3972</v>
      </c>
      <c r="AN12" s="488">
        <f t="shared" si="16"/>
        <v>2579</v>
      </c>
      <c r="AO12" s="489">
        <f t="shared" si="78"/>
        <v>0.64929506545820748</v>
      </c>
      <c r="AP12" s="493">
        <v>969</v>
      </c>
      <c r="AQ12" s="494">
        <f t="shared" si="79"/>
        <v>0.24395770392749244</v>
      </c>
      <c r="AR12" s="504">
        <v>424</v>
      </c>
      <c r="AS12" s="505">
        <f t="shared" si="80"/>
        <v>0.1067472306143001</v>
      </c>
      <c r="AT12" s="515">
        <f t="shared" si="20"/>
        <v>54</v>
      </c>
      <c r="AU12" s="511">
        <f t="shared" si="21"/>
        <v>37.6</v>
      </c>
      <c r="AV12" s="510">
        <f t="shared" si="98"/>
        <v>16.399999999999999</v>
      </c>
      <c r="AW12" s="132">
        <v>8</v>
      </c>
      <c r="AX12" s="132">
        <v>7</v>
      </c>
      <c r="AY12" s="132">
        <v>0</v>
      </c>
      <c r="AZ12" s="132">
        <v>14</v>
      </c>
      <c r="BA12" s="133">
        <v>0</v>
      </c>
      <c r="BB12" s="135">
        <v>1004</v>
      </c>
      <c r="BC12" s="60">
        <v>75</v>
      </c>
      <c r="BD12" s="60">
        <v>15</v>
      </c>
      <c r="BE12" s="60">
        <v>491</v>
      </c>
      <c r="BF12" s="60">
        <v>254</v>
      </c>
      <c r="BG12" s="60">
        <v>169</v>
      </c>
      <c r="BH12" s="104">
        <f t="shared" si="23"/>
        <v>7.4999999999999997E-2</v>
      </c>
      <c r="BI12" s="104">
        <f t="shared" si="24"/>
        <v>1.4999999999999999E-2</v>
      </c>
      <c r="BJ12" s="104">
        <f t="shared" si="25"/>
        <v>0.48899999999999999</v>
      </c>
      <c r="BK12" s="104">
        <f t="shared" si="26"/>
        <v>0.253</v>
      </c>
      <c r="BL12" s="104">
        <f t="shared" si="27"/>
        <v>0.16800000000000001</v>
      </c>
      <c r="BM12" s="353">
        <v>2626</v>
      </c>
      <c r="BN12" s="60">
        <v>184</v>
      </c>
      <c r="BO12" s="60">
        <v>158</v>
      </c>
      <c r="BP12" s="60">
        <v>1355</v>
      </c>
      <c r="BQ12" s="60">
        <v>405</v>
      </c>
      <c r="BR12" s="60">
        <v>209</v>
      </c>
      <c r="BS12" s="60">
        <v>273</v>
      </c>
      <c r="BT12" s="60">
        <v>42</v>
      </c>
      <c r="BU12" s="60">
        <v>2284</v>
      </c>
      <c r="BV12" s="60">
        <v>315</v>
      </c>
      <c r="BW12" s="104">
        <f t="shared" si="28"/>
        <v>7.0000000000000007E-2</v>
      </c>
      <c r="BX12" s="104">
        <f t="shared" si="29"/>
        <v>0.06</v>
      </c>
      <c r="BY12" s="104">
        <f t="shared" si="30"/>
        <v>0.51600000000000001</v>
      </c>
      <c r="BZ12" s="104">
        <f t="shared" si="31"/>
        <v>0.154</v>
      </c>
      <c r="CA12" s="104">
        <f t="shared" si="32"/>
        <v>0.08</v>
      </c>
      <c r="CB12" s="104">
        <f t="shared" si="33"/>
        <v>0.104</v>
      </c>
      <c r="CC12" s="104">
        <f t="shared" si="34"/>
        <v>1.6E-2</v>
      </c>
      <c r="CD12" s="104">
        <f t="shared" si="35"/>
        <v>0.87</v>
      </c>
      <c r="CE12" s="104">
        <f t="shared" si="36"/>
        <v>0.12</v>
      </c>
      <c r="CF12" s="136">
        <v>2994</v>
      </c>
      <c r="CG12" s="60">
        <v>203</v>
      </c>
      <c r="CH12" s="104">
        <f t="shared" si="82"/>
        <v>6.8000000000000005E-2</v>
      </c>
      <c r="CI12" s="137">
        <v>3972</v>
      </c>
      <c r="CJ12" s="60">
        <v>224</v>
      </c>
      <c r="CK12" s="104">
        <f t="shared" si="83"/>
        <v>5.6000000000000001E-2</v>
      </c>
      <c r="CL12" s="60">
        <v>958</v>
      </c>
      <c r="CM12" s="60">
        <v>16</v>
      </c>
      <c r="CN12" s="104">
        <f t="shared" si="39"/>
        <v>1.7000000000000001E-2</v>
      </c>
      <c r="CO12" s="60">
        <v>2570</v>
      </c>
      <c r="CP12" s="60">
        <v>134</v>
      </c>
      <c r="CQ12" s="104">
        <f t="shared" si="84"/>
        <v>5.1999999999999998E-2</v>
      </c>
      <c r="CR12" s="60">
        <v>410</v>
      </c>
      <c r="CS12" s="60">
        <v>74</v>
      </c>
      <c r="CT12" s="104">
        <f t="shared" si="41"/>
        <v>0.18</v>
      </c>
      <c r="CU12" s="138">
        <v>3972</v>
      </c>
      <c r="CV12" s="60">
        <v>3716</v>
      </c>
      <c r="CW12" s="60">
        <v>256</v>
      </c>
      <c r="CX12" s="104">
        <f t="shared" si="85"/>
        <v>0.93600000000000005</v>
      </c>
      <c r="CY12" s="104">
        <f t="shared" si="86"/>
        <v>6.4000000000000001E-2</v>
      </c>
      <c r="CZ12" s="139">
        <v>256</v>
      </c>
      <c r="DA12" s="60">
        <v>129</v>
      </c>
      <c r="DB12" s="60">
        <v>127</v>
      </c>
      <c r="DC12" s="104">
        <f t="shared" si="87"/>
        <v>3.2000000000000001E-2</v>
      </c>
      <c r="DD12" s="104">
        <f t="shared" si="88"/>
        <v>3.2000000000000001E-2</v>
      </c>
      <c r="DE12" s="137">
        <v>3801</v>
      </c>
      <c r="DF12" s="60">
        <v>2582</v>
      </c>
      <c r="DG12" s="60">
        <v>1219</v>
      </c>
      <c r="DH12" s="60">
        <v>540</v>
      </c>
      <c r="DI12" s="60">
        <v>1155</v>
      </c>
      <c r="DJ12" s="60">
        <v>518</v>
      </c>
      <c r="DK12" s="60">
        <v>0</v>
      </c>
      <c r="DL12" s="60">
        <v>0</v>
      </c>
      <c r="DM12" s="60">
        <v>51</v>
      </c>
      <c r="DN12" s="60">
        <v>22</v>
      </c>
      <c r="DO12" s="60">
        <v>13</v>
      </c>
      <c r="DP12" s="60">
        <v>0</v>
      </c>
      <c r="DQ12" s="63">
        <f t="shared" si="46"/>
        <v>0.67900000000000005</v>
      </c>
      <c r="DR12" s="63">
        <f t="shared" si="89"/>
        <v>0.32100000000000001</v>
      </c>
      <c r="DS12" s="63">
        <f t="shared" si="90"/>
        <v>0.14199999999999999</v>
      </c>
      <c r="DT12" s="63">
        <f t="shared" si="91"/>
        <v>0.30399999999999999</v>
      </c>
      <c r="DU12" s="104">
        <f t="shared" si="92"/>
        <v>0.13600000000000001</v>
      </c>
      <c r="DV12" s="104">
        <f t="shared" si="93"/>
        <v>0</v>
      </c>
      <c r="DW12" s="104">
        <f t="shared" si="94"/>
        <v>0</v>
      </c>
      <c r="DX12" s="104">
        <f t="shared" si="53"/>
        <v>1.2999999999999999E-2</v>
      </c>
      <c r="DY12" s="104">
        <f t="shared" si="95"/>
        <v>6.0000000000000001E-3</v>
      </c>
      <c r="DZ12" s="104">
        <f t="shared" si="96"/>
        <v>3.0000000000000001E-3</v>
      </c>
      <c r="EA12" s="104">
        <f t="shared" si="97"/>
        <v>0</v>
      </c>
      <c r="EB12" s="128">
        <v>3972</v>
      </c>
      <c r="EC12" s="274">
        <v>2342</v>
      </c>
      <c r="ED12" s="275">
        <f t="shared" si="57"/>
        <v>0.59</v>
      </c>
      <c r="EE12" s="73">
        <v>1986</v>
      </c>
      <c r="EF12" s="73">
        <v>6</v>
      </c>
      <c r="EG12" s="73">
        <v>10</v>
      </c>
      <c r="EH12" s="73">
        <v>340</v>
      </c>
      <c r="EI12" s="283">
        <f t="shared" si="58"/>
        <v>0.5</v>
      </c>
      <c r="EJ12" s="119">
        <f t="shared" si="59"/>
        <v>2E-3</v>
      </c>
      <c r="EK12" s="119">
        <f t="shared" si="60"/>
        <v>3.0000000000000001E-3</v>
      </c>
      <c r="EL12" s="283">
        <f t="shared" si="61"/>
        <v>8.5999999999999993E-2</v>
      </c>
      <c r="EM12" s="129">
        <v>1630</v>
      </c>
      <c r="EN12" s="271">
        <f t="shared" si="62"/>
        <v>0.41</v>
      </c>
      <c r="EO12" s="60">
        <v>1201</v>
      </c>
      <c r="EP12" s="60">
        <v>267</v>
      </c>
      <c r="EQ12" s="60">
        <v>14</v>
      </c>
      <c r="ER12" s="60">
        <v>104</v>
      </c>
      <c r="ES12" s="60">
        <v>0</v>
      </c>
      <c r="ET12" s="60">
        <v>0</v>
      </c>
      <c r="EU12" s="60">
        <v>80</v>
      </c>
      <c r="EV12" s="60">
        <v>0</v>
      </c>
      <c r="EW12" s="60">
        <v>0</v>
      </c>
      <c r="EX12" s="60">
        <v>0</v>
      </c>
      <c r="EY12" s="60">
        <v>24</v>
      </c>
      <c r="EZ12" s="60">
        <v>0</v>
      </c>
      <c r="FA12" s="130">
        <v>58</v>
      </c>
      <c r="FB12" s="63">
        <f t="shared" si="63"/>
        <v>0.30199999999999999</v>
      </c>
      <c r="FC12" s="104">
        <f t="shared" si="64"/>
        <v>6.7000000000000004E-2</v>
      </c>
      <c r="FD12" s="104">
        <f t="shared" si="65"/>
        <v>3.5246727089627392E-3</v>
      </c>
      <c r="FE12" s="104">
        <f t="shared" si="66"/>
        <v>2.5999999999999999E-2</v>
      </c>
      <c r="FF12" s="63">
        <f t="shared" si="67"/>
        <v>0</v>
      </c>
      <c r="FG12" s="104">
        <f t="shared" si="68"/>
        <v>0</v>
      </c>
      <c r="FH12" s="63">
        <f t="shared" si="69"/>
        <v>0.02</v>
      </c>
      <c r="FI12" s="104">
        <f t="shared" si="70"/>
        <v>0</v>
      </c>
      <c r="FJ12" s="63">
        <f t="shared" si="71"/>
        <v>0</v>
      </c>
      <c r="FK12" s="63">
        <f t="shared" si="72"/>
        <v>0</v>
      </c>
      <c r="FL12" s="63">
        <f t="shared" si="73"/>
        <v>6.0000000000000001E-3</v>
      </c>
      <c r="FM12" s="63">
        <f t="shared" si="74"/>
        <v>0</v>
      </c>
      <c r="FN12" s="63">
        <f t="shared" si="75"/>
        <v>1.4999999999999999E-2</v>
      </c>
      <c r="FO12" s="140">
        <v>1091</v>
      </c>
      <c r="FP12" s="60">
        <v>962</v>
      </c>
      <c r="FQ12" s="60">
        <v>898</v>
      </c>
      <c r="FR12" s="104">
        <f t="shared" si="76"/>
        <v>0.88200000000000001</v>
      </c>
      <c r="FS12" s="104">
        <f t="shared" si="77"/>
        <v>0.82299999999999995</v>
      </c>
    </row>
    <row r="13" spans="1:175" x14ac:dyDescent="0.2">
      <c r="A13" s="56" t="s">
        <v>882</v>
      </c>
      <c r="B13" s="57" t="s">
        <v>1021</v>
      </c>
      <c r="C13" s="56" t="s">
        <v>897</v>
      </c>
      <c r="D13" s="56" t="s">
        <v>1042</v>
      </c>
      <c r="E13" s="60">
        <v>1103</v>
      </c>
      <c r="F13" s="60">
        <v>884</v>
      </c>
      <c r="G13" s="63">
        <f t="shared" si="0"/>
        <v>0.80100000000000005</v>
      </c>
      <c r="H13" s="60">
        <v>484</v>
      </c>
      <c r="I13" s="63">
        <f t="shared" si="1"/>
        <v>0.439</v>
      </c>
      <c r="J13" s="60">
        <v>56</v>
      </c>
      <c r="K13" s="63">
        <f t="shared" si="2"/>
        <v>5.0999999999999997E-2</v>
      </c>
      <c r="L13" s="60">
        <v>186</v>
      </c>
      <c r="M13" s="63">
        <f t="shared" si="3"/>
        <v>0.16900000000000001</v>
      </c>
      <c r="N13" s="60">
        <v>377</v>
      </c>
      <c r="O13" s="63">
        <f t="shared" si="4"/>
        <v>0.34200000000000003</v>
      </c>
      <c r="P13" s="60">
        <v>473</v>
      </c>
      <c r="Q13" s="63">
        <f t="shared" si="5"/>
        <v>0.42899999999999999</v>
      </c>
      <c r="R13" s="60">
        <v>310</v>
      </c>
      <c r="S13" s="63">
        <f t="shared" si="6"/>
        <v>0.28100000000000003</v>
      </c>
      <c r="T13" s="356">
        <f t="shared" si="7"/>
        <v>3.36</v>
      </c>
      <c r="U13" s="357">
        <f t="shared" si="8"/>
        <v>3.65</v>
      </c>
      <c r="V13" s="336">
        <v>3706</v>
      </c>
      <c r="W13" s="337">
        <v>1103</v>
      </c>
      <c r="X13" s="337">
        <v>1225</v>
      </c>
      <c r="Y13" s="338">
        <f t="shared" si="9"/>
        <v>1378</v>
      </c>
      <c r="Z13" s="63">
        <f t="shared" si="10"/>
        <v>0.29799999999999999</v>
      </c>
      <c r="AA13" s="63">
        <f t="shared" si="11"/>
        <v>0.33100000000000002</v>
      </c>
      <c r="AB13" s="63">
        <f t="shared" si="81"/>
        <v>0.372</v>
      </c>
      <c r="AC13" s="247">
        <v>3227</v>
      </c>
      <c r="AD13" s="345">
        <v>84</v>
      </c>
      <c r="AE13" s="345">
        <v>65</v>
      </c>
      <c r="AF13" s="346">
        <f t="shared" si="13"/>
        <v>0.77400000000000002</v>
      </c>
      <c r="AG13" s="240">
        <v>3738</v>
      </c>
      <c r="AH13" s="241">
        <v>2002</v>
      </c>
      <c r="AI13" s="242">
        <f t="shared" si="14"/>
        <v>0.53600000000000003</v>
      </c>
      <c r="AJ13" s="243">
        <v>1736</v>
      </c>
      <c r="AK13" s="244">
        <f t="shared" si="15"/>
        <v>0.46400000000000002</v>
      </c>
      <c r="AL13" s="249">
        <v>115.3</v>
      </c>
      <c r="AM13" s="483">
        <v>3738</v>
      </c>
      <c r="AN13" s="488">
        <f t="shared" si="16"/>
        <v>2360</v>
      </c>
      <c r="AO13" s="489">
        <f t="shared" si="78"/>
        <v>0.63135366506153023</v>
      </c>
      <c r="AP13" s="493">
        <v>1032</v>
      </c>
      <c r="AQ13" s="494">
        <f t="shared" si="79"/>
        <v>0.27608346709470305</v>
      </c>
      <c r="AR13" s="504">
        <v>346</v>
      </c>
      <c r="AS13" s="505">
        <f t="shared" si="80"/>
        <v>9.2562867843766716E-2</v>
      </c>
      <c r="AT13" s="515">
        <f t="shared" si="20"/>
        <v>58.4</v>
      </c>
      <c r="AU13" s="511">
        <f t="shared" si="21"/>
        <v>43.7</v>
      </c>
      <c r="AV13" s="510">
        <f t="shared" si="98"/>
        <v>14.7</v>
      </c>
      <c r="AW13" s="132">
        <v>31</v>
      </c>
      <c r="AX13" s="132">
        <v>33</v>
      </c>
      <c r="AY13" s="132">
        <v>0</v>
      </c>
      <c r="AZ13" s="132">
        <v>79</v>
      </c>
      <c r="BA13" s="133">
        <v>0</v>
      </c>
      <c r="BB13" s="135">
        <v>1152</v>
      </c>
      <c r="BC13" s="60">
        <v>51</v>
      </c>
      <c r="BD13" s="60">
        <v>43</v>
      </c>
      <c r="BE13" s="60">
        <v>607</v>
      </c>
      <c r="BF13" s="60">
        <v>196</v>
      </c>
      <c r="BG13" s="60">
        <v>255</v>
      </c>
      <c r="BH13" s="104">
        <f t="shared" ref="BH13:BH35" si="99">ROUND(BC13/BB13,3)</f>
        <v>4.3999999999999997E-2</v>
      </c>
      <c r="BI13" s="104">
        <f t="shared" ref="BI13:BI35" si="100">ROUND(BD13/BB13,3)</f>
        <v>3.6999999999999998E-2</v>
      </c>
      <c r="BJ13" s="104">
        <f t="shared" ref="BJ13:BJ35" si="101">ROUND(BE13/BB13,3)</f>
        <v>0.52700000000000002</v>
      </c>
      <c r="BK13" s="104">
        <f t="shared" ref="BK13:BK35" si="102">ROUND(BF13/BB13,3)</f>
        <v>0.17</v>
      </c>
      <c r="BL13" s="104">
        <f t="shared" ref="BL13:BL35" si="103">ROUND(BG13/BB13,3)</f>
        <v>0.221</v>
      </c>
      <c r="BM13" s="353">
        <v>2319</v>
      </c>
      <c r="BN13" s="60">
        <v>182</v>
      </c>
      <c r="BO13" s="60">
        <v>201</v>
      </c>
      <c r="BP13" s="60">
        <v>819</v>
      </c>
      <c r="BQ13" s="60">
        <v>592</v>
      </c>
      <c r="BR13" s="60">
        <v>311</v>
      </c>
      <c r="BS13" s="60">
        <v>163</v>
      </c>
      <c r="BT13" s="60">
        <v>51</v>
      </c>
      <c r="BU13" s="60">
        <v>1936</v>
      </c>
      <c r="BV13" s="60">
        <v>214</v>
      </c>
      <c r="BW13" s="104">
        <f t="shared" si="28"/>
        <v>7.8E-2</v>
      </c>
      <c r="BX13" s="104">
        <f t="shared" si="29"/>
        <v>8.6999999999999994E-2</v>
      </c>
      <c r="BY13" s="104">
        <f t="shared" si="30"/>
        <v>0.35299999999999998</v>
      </c>
      <c r="BZ13" s="104">
        <f t="shared" si="31"/>
        <v>0.255</v>
      </c>
      <c r="CA13" s="104">
        <f t="shared" si="32"/>
        <v>0.13400000000000001</v>
      </c>
      <c r="CB13" s="104">
        <f t="shared" si="33"/>
        <v>7.0000000000000007E-2</v>
      </c>
      <c r="CC13" s="104">
        <f t="shared" si="34"/>
        <v>2.1999999999999999E-2</v>
      </c>
      <c r="CD13" s="104">
        <f t="shared" si="35"/>
        <v>0.83499999999999996</v>
      </c>
      <c r="CE13" s="104">
        <f t="shared" si="36"/>
        <v>9.1999999999999998E-2</v>
      </c>
      <c r="CF13" s="136">
        <v>2706</v>
      </c>
      <c r="CG13" s="60">
        <v>100</v>
      </c>
      <c r="CH13" s="104">
        <f t="shared" si="82"/>
        <v>3.6999999999999998E-2</v>
      </c>
      <c r="CI13" s="137">
        <v>3738</v>
      </c>
      <c r="CJ13" s="60">
        <v>316</v>
      </c>
      <c r="CK13" s="104">
        <f t="shared" si="83"/>
        <v>8.5000000000000006E-2</v>
      </c>
      <c r="CL13" s="60">
        <v>1032</v>
      </c>
      <c r="CM13" s="60">
        <v>9</v>
      </c>
      <c r="CN13" s="104">
        <f t="shared" ref="CN13:CN26" si="104">ROUND(CM13/CL13,3)</f>
        <v>8.9999999999999993E-3</v>
      </c>
      <c r="CO13" s="60">
        <v>2360</v>
      </c>
      <c r="CP13" s="60">
        <v>200</v>
      </c>
      <c r="CQ13" s="104">
        <f t="shared" si="84"/>
        <v>8.5000000000000006E-2</v>
      </c>
      <c r="CR13" s="60">
        <v>346</v>
      </c>
      <c r="CS13" s="60">
        <v>107</v>
      </c>
      <c r="CT13" s="104">
        <f t="shared" si="41"/>
        <v>0.309</v>
      </c>
      <c r="CU13" s="138">
        <v>3738</v>
      </c>
      <c r="CV13" s="60">
        <v>3457</v>
      </c>
      <c r="CW13" s="60">
        <v>281</v>
      </c>
      <c r="CX13" s="104">
        <f t="shared" si="85"/>
        <v>0.92500000000000004</v>
      </c>
      <c r="CY13" s="104">
        <f t="shared" si="86"/>
        <v>7.4999999999999997E-2</v>
      </c>
      <c r="CZ13" s="139">
        <v>281</v>
      </c>
      <c r="DA13" s="60">
        <v>169</v>
      </c>
      <c r="DB13" s="60">
        <v>112</v>
      </c>
      <c r="DC13" s="104">
        <f t="shared" si="87"/>
        <v>4.4999999999999998E-2</v>
      </c>
      <c r="DD13" s="104">
        <f t="shared" si="88"/>
        <v>0.03</v>
      </c>
      <c r="DE13" s="137">
        <v>3575</v>
      </c>
      <c r="DF13" s="60">
        <v>2538</v>
      </c>
      <c r="DG13" s="60">
        <v>1037</v>
      </c>
      <c r="DH13" s="60">
        <v>320</v>
      </c>
      <c r="DI13" s="60">
        <v>962</v>
      </c>
      <c r="DJ13" s="60">
        <v>294</v>
      </c>
      <c r="DK13" s="60">
        <v>16</v>
      </c>
      <c r="DL13" s="60">
        <v>0</v>
      </c>
      <c r="DM13" s="60">
        <v>38</v>
      </c>
      <c r="DN13" s="60">
        <v>26</v>
      </c>
      <c r="DO13" s="60">
        <v>21</v>
      </c>
      <c r="DP13" s="60">
        <v>0</v>
      </c>
      <c r="DQ13" s="63">
        <f t="shared" si="46"/>
        <v>0.71</v>
      </c>
      <c r="DR13" s="63">
        <f t="shared" si="89"/>
        <v>0.28999999999999998</v>
      </c>
      <c r="DS13" s="63">
        <f t="shared" si="90"/>
        <v>0.09</v>
      </c>
      <c r="DT13" s="63">
        <f t="shared" si="91"/>
        <v>0.26900000000000002</v>
      </c>
      <c r="DU13" s="104">
        <f t="shared" si="92"/>
        <v>8.2000000000000003E-2</v>
      </c>
      <c r="DV13" s="104">
        <f t="shared" si="93"/>
        <v>4.0000000000000001E-3</v>
      </c>
      <c r="DW13" s="104">
        <f t="shared" si="94"/>
        <v>0</v>
      </c>
      <c r="DX13" s="104">
        <f t="shared" si="53"/>
        <v>1.0999999999999999E-2</v>
      </c>
      <c r="DY13" s="104">
        <f t="shared" si="95"/>
        <v>7.0000000000000001E-3</v>
      </c>
      <c r="DZ13" s="104">
        <f t="shared" si="96"/>
        <v>6.0000000000000001E-3</v>
      </c>
      <c r="EA13" s="104">
        <f t="shared" si="97"/>
        <v>0</v>
      </c>
      <c r="EB13" s="128">
        <v>3738</v>
      </c>
      <c r="EC13" s="274">
        <v>2149</v>
      </c>
      <c r="ED13" s="275">
        <f t="shared" si="57"/>
        <v>0.57499999999999996</v>
      </c>
      <c r="EE13" s="73">
        <v>2036</v>
      </c>
      <c r="EF13" s="73">
        <v>0</v>
      </c>
      <c r="EG13" s="73">
        <v>0</v>
      </c>
      <c r="EH13" s="73">
        <v>113</v>
      </c>
      <c r="EI13" s="283">
        <f t="shared" si="58"/>
        <v>0.54500000000000004</v>
      </c>
      <c r="EJ13" s="119">
        <f t="shared" si="59"/>
        <v>0</v>
      </c>
      <c r="EK13" s="119">
        <f t="shared" si="60"/>
        <v>0</v>
      </c>
      <c r="EL13" s="283">
        <f t="shared" si="61"/>
        <v>0.03</v>
      </c>
      <c r="EM13" s="129">
        <v>1589</v>
      </c>
      <c r="EN13" s="271">
        <f t="shared" si="62"/>
        <v>0.42499999999999999</v>
      </c>
      <c r="EO13" s="60">
        <v>636</v>
      </c>
      <c r="EP13" s="60">
        <v>801</v>
      </c>
      <c r="EQ13" s="60">
        <v>0</v>
      </c>
      <c r="ER13" s="60">
        <v>55</v>
      </c>
      <c r="ES13" s="60">
        <v>0</v>
      </c>
      <c r="ET13" s="60">
        <v>4</v>
      </c>
      <c r="EU13" s="60">
        <v>45</v>
      </c>
      <c r="EV13" s="60">
        <v>0</v>
      </c>
      <c r="EW13" s="60">
        <v>6</v>
      </c>
      <c r="EX13" s="60">
        <v>0</v>
      </c>
      <c r="EY13" s="60">
        <v>0</v>
      </c>
      <c r="EZ13" s="60">
        <v>0</v>
      </c>
      <c r="FA13" s="130">
        <v>97</v>
      </c>
      <c r="FB13" s="63">
        <f t="shared" si="63"/>
        <v>0.17</v>
      </c>
      <c r="FC13" s="104">
        <f t="shared" si="64"/>
        <v>0.214</v>
      </c>
      <c r="FD13" s="104">
        <f t="shared" si="65"/>
        <v>0</v>
      </c>
      <c r="FE13" s="104">
        <f t="shared" si="66"/>
        <v>1.4999999999999999E-2</v>
      </c>
      <c r="FF13" s="63">
        <f t="shared" si="67"/>
        <v>0</v>
      </c>
      <c r="FG13" s="104">
        <f t="shared" si="68"/>
        <v>1E-3</v>
      </c>
      <c r="FH13" s="63">
        <f t="shared" si="69"/>
        <v>1.2E-2</v>
      </c>
      <c r="FI13" s="104">
        <f t="shared" si="70"/>
        <v>0</v>
      </c>
      <c r="FJ13" s="63">
        <f t="shared" si="71"/>
        <v>2E-3</v>
      </c>
      <c r="FK13" s="63">
        <f t="shared" si="72"/>
        <v>0</v>
      </c>
      <c r="FL13" s="63">
        <f t="shared" si="73"/>
        <v>0</v>
      </c>
      <c r="FM13" s="63">
        <f t="shared" si="74"/>
        <v>0</v>
      </c>
      <c r="FN13" s="63">
        <f t="shared" si="75"/>
        <v>2.5999999999999999E-2</v>
      </c>
      <c r="FO13" s="140">
        <v>1103</v>
      </c>
      <c r="FP13" s="60">
        <v>1061</v>
      </c>
      <c r="FQ13" s="60">
        <v>1007</v>
      </c>
      <c r="FR13" s="104">
        <f t="shared" si="76"/>
        <v>0.96199999999999997</v>
      </c>
      <c r="FS13" s="104">
        <f t="shared" si="77"/>
        <v>0.91300000000000003</v>
      </c>
    </row>
    <row r="14" spans="1:175" x14ac:dyDescent="0.2">
      <c r="A14" s="56" t="s">
        <v>882</v>
      </c>
      <c r="B14" s="57" t="s">
        <v>1021</v>
      </c>
      <c r="C14" s="56" t="s">
        <v>898</v>
      </c>
      <c r="D14" s="56" t="s">
        <v>1043</v>
      </c>
      <c r="E14" s="60">
        <v>1300</v>
      </c>
      <c r="F14" s="60">
        <v>1045</v>
      </c>
      <c r="G14" s="63">
        <f t="shared" si="0"/>
        <v>0.80400000000000005</v>
      </c>
      <c r="H14" s="60">
        <v>520</v>
      </c>
      <c r="I14" s="63">
        <f t="shared" si="1"/>
        <v>0.4</v>
      </c>
      <c r="J14" s="60">
        <v>56</v>
      </c>
      <c r="K14" s="63">
        <f t="shared" si="2"/>
        <v>4.2999999999999997E-2</v>
      </c>
      <c r="L14" s="60">
        <v>221</v>
      </c>
      <c r="M14" s="63">
        <f t="shared" si="3"/>
        <v>0.17</v>
      </c>
      <c r="N14" s="60">
        <v>503</v>
      </c>
      <c r="O14" s="63">
        <f t="shared" si="4"/>
        <v>0.38700000000000001</v>
      </c>
      <c r="P14" s="60">
        <v>719</v>
      </c>
      <c r="Q14" s="63">
        <f t="shared" si="5"/>
        <v>0.55300000000000005</v>
      </c>
      <c r="R14" s="60">
        <v>225</v>
      </c>
      <c r="S14" s="63">
        <f t="shared" si="6"/>
        <v>0.17299999999999999</v>
      </c>
      <c r="T14" s="356">
        <f t="shared" si="7"/>
        <v>3.35</v>
      </c>
      <c r="U14" s="357">
        <f t="shared" si="8"/>
        <v>3.76</v>
      </c>
      <c r="V14" s="336">
        <v>4359</v>
      </c>
      <c r="W14" s="337">
        <v>1300</v>
      </c>
      <c r="X14" s="337">
        <v>1813</v>
      </c>
      <c r="Y14" s="338">
        <f t="shared" si="9"/>
        <v>1246</v>
      </c>
      <c r="Z14" s="63">
        <f t="shared" si="10"/>
        <v>0.29799999999999999</v>
      </c>
      <c r="AA14" s="63">
        <f t="shared" si="11"/>
        <v>0.41599999999999998</v>
      </c>
      <c r="AB14" s="63">
        <f t="shared" si="81"/>
        <v>0.28599999999999998</v>
      </c>
      <c r="AC14" s="247">
        <v>3929</v>
      </c>
      <c r="AD14" s="345">
        <v>111</v>
      </c>
      <c r="AE14" s="345">
        <v>63</v>
      </c>
      <c r="AF14" s="346">
        <f t="shared" si="13"/>
        <v>0.56799999999999995</v>
      </c>
      <c r="AG14" s="240">
        <v>4365</v>
      </c>
      <c r="AH14" s="241">
        <v>2225</v>
      </c>
      <c r="AI14" s="242">
        <f t="shared" si="14"/>
        <v>0.51</v>
      </c>
      <c r="AJ14" s="243">
        <v>2140</v>
      </c>
      <c r="AK14" s="244">
        <f t="shared" si="15"/>
        <v>0.49</v>
      </c>
      <c r="AL14" s="249">
        <v>104</v>
      </c>
      <c r="AM14" s="483">
        <v>4365</v>
      </c>
      <c r="AN14" s="488">
        <f t="shared" si="16"/>
        <v>2604</v>
      </c>
      <c r="AO14" s="489">
        <f t="shared" si="78"/>
        <v>0.5965635738831615</v>
      </c>
      <c r="AP14" s="493">
        <v>1464</v>
      </c>
      <c r="AQ14" s="494">
        <f t="shared" si="79"/>
        <v>0.3353951890034364</v>
      </c>
      <c r="AR14" s="504">
        <v>297</v>
      </c>
      <c r="AS14" s="505">
        <f t="shared" si="80"/>
        <v>6.8041237113402056E-2</v>
      </c>
      <c r="AT14" s="515">
        <f t="shared" si="20"/>
        <v>67.599999999999994</v>
      </c>
      <c r="AU14" s="511">
        <f t="shared" si="21"/>
        <v>56.2</v>
      </c>
      <c r="AV14" s="510">
        <f t="shared" si="98"/>
        <v>11.4</v>
      </c>
      <c r="AW14" s="132">
        <v>50</v>
      </c>
      <c r="AX14" s="132">
        <v>41</v>
      </c>
      <c r="AY14" s="132">
        <v>0</v>
      </c>
      <c r="AZ14" s="132">
        <v>62</v>
      </c>
      <c r="BA14" s="133">
        <v>46</v>
      </c>
      <c r="BB14" s="135">
        <v>1581</v>
      </c>
      <c r="BC14" s="60">
        <v>137</v>
      </c>
      <c r="BD14" s="60">
        <v>55</v>
      </c>
      <c r="BE14" s="60">
        <v>646</v>
      </c>
      <c r="BF14" s="60">
        <v>492</v>
      </c>
      <c r="BG14" s="60">
        <v>251</v>
      </c>
      <c r="BH14" s="104">
        <f t="shared" si="99"/>
        <v>8.6999999999999994E-2</v>
      </c>
      <c r="BI14" s="104">
        <f t="shared" si="100"/>
        <v>3.5000000000000003E-2</v>
      </c>
      <c r="BJ14" s="104">
        <f t="shared" si="101"/>
        <v>0.40899999999999997</v>
      </c>
      <c r="BK14" s="104">
        <f t="shared" si="102"/>
        <v>0.311</v>
      </c>
      <c r="BL14" s="104">
        <f t="shared" si="103"/>
        <v>0.159</v>
      </c>
      <c r="BM14" s="353">
        <v>2395</v>
      </c>
      <c r="BN14" s="60">
        <v>232</v>
      </c>
      <c r="BO14" s="60">
        <v>284</v>
      </c>
      <c r="BP14" s="60">
        <v>754</v>
      </c>
      <c r="BQ14" s="60">
        <v>568</v>
      </c>
      <c r="BR14" s="60">
        <v>282</v>
      </c>
      <c r="BS14" s="60">
        <v>217</v>
      </c>
      <c r="BT14" s="60">
        <v>58</v>
      </c>
      <c r="BU14" s="60">
        <v>1879</v>
      </c>
      <c r="BV14" s="60">
        <v>275</v>
      </c>
      <c r="BW14" s="104">
        <f t="shared" si="28"/>
        <v>9.7000000000000003E-2</v>
      </c>
      <c r="BX14" s="104">
        <f t="shared" si="29"/>
        <v>0.11899999999999999</v>
      </c>
      <c r="BY14" s="104">
        <f t="shared" si="30"/>
        <v>0.315</v>
      </c>
      <c r="BZ14" s="104">
        <f t="shared" si="31"/>
        <v>0.23699999999999999</v>
      </c>
      <c r="CA14" s="104">
        <f t="shared" si="32"/>
        <v>0.11799999999999999</v>
      </c>
      <c r="CB14" s="104">
        <f t="shared" si="33"/>
        <v>9.0999999999999998E-2</v>
      </c>
      <c r="CC14" s="104">
        <f t="shared" si="34"/>
        <v>2.4E-2</v>
      </c>
      <c r="CD14" s="104">
        <f t="shared" si="35"/>
        <v>0.78500000000000003</v>
      </c>
      <c r="CE14" s="104">
        <f t="shared" si="36"/>
        <v>0.115</v>
      </c>
      <c r="CF14" s="136">
        <v>2899</v>
      </c>
      <c r="CG14" s="60">
        <v>124</v>
      </c>
      <c r="CH14" s="104">
        <f t="shared" si="82"/>
        <v>4.2999999999999997E-2</v>
      </c>
      <c r="CI14" s="137">
        <v>4363</v>
      </c>
      <c r="CJ14" s="60">
        <v>406</v>
      </c>
      <c r="CK14" s="104">
        <f t="shared" si="83"/>
        <v>9.2999999999999999E-2</v>
      </c>
      <c r="CL14" s="60">
        <v>1464</v>
      </c>
      <c r="CM14" s="60">
        <v>13</v>
      </c>
      <c r="CN14" s="104">
        <f t="shared" si="104"/>
        <v>8.9999999999999993E-3</v>
      </c>
      <c r="CO14" s="60">
        <v>2602</v>
      </c>
      <c r="CP14" s="60">
        <v>288</v>
      </c>
      <c r="CQ14" s="104">
        <f t="shared" si="84"/>
        <v>0.111</v>
      </c>
      <c r="CR14" s="60">
        <v>297</v>
      </c>
      <c r="CS14" s="60">
        <v>105</v>
      </c>
      <c r="CT14" s="104">
        <f t="shared" si="41"/>
        <v>0.35399999999999998</v>
      </c>
      <c r="CU14" s="138">
        <v>4365</v>
      </c>
      <c r="CV14" s="60">
        <v>3994</v>
      </c>
      <c r="CW14" s="60">
        <v>371</v>
      </c>
      <c r="CX14" s="104">
        <f t="shared" si="85"/>
        <v>0.91500000000000004</v>
      </c>
      <c r="CY14" s="104">
        <f t="shared" si="86"/>
        <v>8.5000000000000006E-2</v>
      </c>
      <c r="CZ14" s="139">
        <v>371</v>
      </c>
      <c r="DA14" s="60">
        <v>192</v>
      </c>
      <c r="DB14" s="60">
        <v>179</v>
      </c>
      <c r="DC14" s="104">
        <f t="shared" si="87"/>
        <v>4.3999999999999997E-2</v>
      </c>
      <c r="DD14" s="104">
        <f t="shared" si="88"/>
        <v>4.1000000000000002E-2</v>
      </c>
      <c r="DE14" s="137">
        <v>4020</v>
      </c>
      <c r="DF14" s="60">
        <v>2989</v>
      </c>
      <c r="DG14" s="60">
        <v>1031</v>
      </c>
      <c r="DH14" s="60">
        <v>520</v>
      </c>
      <c r="DI14" s="60">
        <v>903</v>
      </c>
      <c r="DJ14" s="60">
        <v>444</v>
      </c>
      <c r="DK14" s="60">
        <v>56</v>
      </c>
      <c r="DL14" s="60">
        <v>49</v>
      </c>
      <c r="DM14" s="60">
        <v>55</v>
      </c>
      <c r="DN14" s="60">
        <v>27</v>
      </c>
      <c r="DO14" s="60">
        <v>17</v>
      </c>
      <c r="DP14" s="60">
        <v>0</v>
      </c>
      <c r="DQ14" s="63">
        <f t="shared" si="46"/>
        <v>0.74399999999999999</v>
      </c>
      <c r="DR14" s="63">
        <f t="shared" si="89"/>
        <v>0.25600000000000001</v>
      </c>
      <c r="DS14" s="63">
        <f t="shared" si="90"/>
        <v>0.129</v>
      </c>
      <c r="DT14" s="63">
        <f t="shared" si="91"/>
        <v>0.22500000000000001</v>
      </c>
      <c r="DU14" s="104">
        <f t="shared" si="92"/>
        <v>0.11</v>
      </c>
      <c r="DV14" s="104">
        <f t="shared" si="93"/>
        <v>1.4E-2</v>
      </c>
      <c r="DW14" s="104">
        <f t="shared" si="94"/>
        <v>1.2E-2</v>
      </c>
      <c r="DX14" s="104">
        <f t="shared" si="53"/>
        <v>1.4E-2</v>
      </c>
      <c r="DY14" s="104">
        <f t="shared" si="95"/>
        <v>7.0000000000000001E-3</v>
      </c>
      <c r="DZ14" s="104">
        <f t="shared" si="96"/>
        <v>4.0000000000000001E-3</v>
      </c>
      <c r="EA14" s="104">
        <f t="shared" si="97"/>
        <v>0</v>
      </c>
      <c r="EB14" s="128">
        <v>4365</v>
      </c>
      <c r="EC14" s="274">
        <v>2122</v>
      </c>
      <c r="ED14" s="275">
        <f t="shared" si="57"/>
        <v>0.48599999999999999</v>
      </c>
      <c r="EE14" s="73">
        <v>1947</v>
      </c>
      <c r="EF14" s="73">
        <v>0</v>
      </c>
      <c r="EG14" s="73">
        <v>0</v>
      </c>
      <c r="EH14" s="73">
        <v>175</v>
      </c>
      <c r="EI14" s="283">
        <f t="shared" si="58"/>
        <v>0.44600000000000001</v>
      </c>
      <c r="EJ14" s="119">
        <f t="shared" si="59"/>
        <v>0</v>
      </c>
      <c r="EK14" s="119">
        <f t="shared" si="60"/>
        <v>0</v>
      </c>
      <c r="EL14" s="283">
        <f t="shared" si="61"/>
        <v>0.04</v>
      </c>
      <c r="EM14" s="129">
        <v>2243</v>
      </c>
      <c r="EN14" s="271">
        <f t="shared" si="62"/>
        <v>0.51400000000000001</v>
      </c>
      <c r="EO14" s="60">
        <v>499</v>
      </c>
      <c r="EP14" s="60">
        <v>1357</v>
      </c>
      <c r="EQ14" s="60">
        <v>28</v>
      </c>
      <c r="ER14" s="60">
        <v>167</v>
      </c>
      <c r="ES14" s="60">
        <v>11</v>
      </c>
      <c r="ET14" s="60">
        <v>0</v>
      </c>
      <c r="EU14" s="60">
        <v>17</v>
      </c>
      <c r="EV14" s="60">
        <v>34</v>
      </c>
      <c r="EW14" s="60">
        <v>11</v>
      </c>
      <c r="EX14" s="60">
        <v>0</v>
      </c>
      <c r="EY14" s="60">
        <v>94</v>
      </c>
      <c r="EZ14" s="60">
        <v>0</v>
      </c>
      <c r="FA14" s="130">
        <v>220</v>
      </c>
      <c r="FB14" s="63">
        <f t="shared" si="63"/>
        <v>0.114</v>
      </c>
      <c r="FC14" s="104">
        <f t="shared" si="64"/>
        <v>0.311</v>
      </c>
      <c r="FD14" s="104">
        <f t="shared" si="65"/>
        <v>6.4146620847651773E-3</v>
      </c>
      <c r="FE14" s="104">
        <f t="shared" si="66"/>
        <v>3.7999999999999999E-2</v>
      </c>
      <c r="FF14" s="63">
        <f t="shared" si="67"/>
        <v>3.0000000000000001E-3</v>
      </c>
      <c r="FG14" s="104">
        <f t="shared" si="68"/>
        <v>0</v>
      </c>
      <c r="FH14" s="63">
        <f t="shared" si="69"/>
        <v>4.0000000000000001E-3</v>
      </c>
      <c r="FI14" s="104">
        <f t="shared" si="70"/>
        <v>8.0000000000000002E-3</v>
      </c>
      <c r="FJ14" s="63">
        <f t="shared" si="71"/>
        <v>3.0000000000000001E-3</v>
      </c>
      <c r="FK14" s="63">
        <f t="shared" si="72"/>
        <v>0</v>
      </c>
      <c r="FL14" s="63">
        <f t="shared" si="73"/>
        <v>2.1999999999999999E-2</v>
      </c>
      <c r="FM14" s="63">
        <f t="shared" si="74"/>
        <v>0</v>
      </c>
      <c r="FN14" s="63">
        <f t="shared" si="75"/>
        <v>0.05</v>
      </c>
      <c r="FO14" s="140">
        <v>1300</v>
      </c>
      <c r="FP14" s="60">
        <v>1108</v>
      </c>
      <c r="FQ14" s="60">
        <v>940</v>
      </c>
      <c r="FR14" s="104">
        <f t="shared" si="76"/>
        <v>0.85199999999999998</v>
      </c>
      <c r="FS14" s="104">
        <f t="shared" si="77"/>
        <v>0.72299999999999998</v>
      </c>
    </row>
    <row r="15" spans="1:175" x14ac:dyDescent="0.2">
      <c r="A15" s="56" t="s">
        <v>882</v>
      </c>
      <c r="B15" s="57" t="s">
        <v>1021</v>
      </c>
      <c r="C15" s="56" t="s">
        <v>899</v>
      </c>
      <c r="D15" s="56" t="s">
        <v>1044</v>
      </c>
      <c r="E15" s="60">
        <v>1142</v>
      </c>
      <c r="F15" s="60">
        <v>837</v>
      </c>
      <c r="G15" s="63">
        <f t="shared" si="0"/>
        <v>0.73299999999999998</v>
      </c>
      <c r="H15" s="60">
        <v>668</v>
      </c>
      <c r="I15" s="63">
        <f t="shared" si="1"/>
        <v>0.58499999999999996</v>
      </c>
      <c r="J15" s="60">
        <v>0</v>
      </c>
      <c r="K15" s="63">
        <f t="shared" si="2"/>
        <v>0</v>
      </c>
      <c r="L15" s="60">
        <v>185</v>
      </c>
      <c r="M15" s="63">
        <f t="shared" si="3"/>
        <v>0.16200000000000001</v>
      </c>
      <c r="N15" s="60">
        <v>289</v>
      </c>
      <c r="O15" s="63">
        <f t="shared" si="4"/>
        <v>0.253</v>
      </c>
      <c r="P15" s="60">
        <v>380</v>
      </c>
      <c r="Q15" s="63">
        <f t="shared" si="5"/>
        <v>0.33300000000000002</v>
      </c>
      <c r="R15" s="60">
        <v>355</v>
      </c>
      <c r="S15" s="63">
        <f t="shared" si="6"/>
        <v>0.311</v>
      </c>
      <c r="T15" s="356">
        <f t="shared" si="7"/>
        <v>2.88</v>
      </c>
      <c r="U15" s="357">
        <f t="shared" si="8"/>
        <v>3.38</v>
      </c>
      <c r="V15" s="336">
        <v>3293</v>
      </c>
      <c r="W15" s="337">
        <v>1142</v>
      </c>
      <c r="X15" s="337">
        <v>1149</v>
      </c>
      <c r="Y15" s="338">
        <f t="shared" si="9"/>
        <v>1002</v>
      </c>
      <c r="Z15" s="63">
        <f t="shared" si="10"/>
        <v>0.34699999999999998</v>
      </c>
      <c r="AA15" s="63">
        <f t="shared" si="11"/>
        <v>0.34899999999999998</v>
      </c>
      <c r="AB15" s="63">
        <f t="shared" si="81"/>
        <v>0.30399999999999999</v>
      </c>
      <c r="AC15" s="247">
        <v>2829</v>
      </c>
      <c r="AD15" s="345">
        <v>13</v>
      </c>
      <c r="AE15" s="345">
        <v>13</v>
      </c>
      <c r="AF15" s="346">
        <f t="shared" si="13"/>
        <v>1</v>
      </c>
      <c r="AG15" s="240">
        <v>3293</v>
      </c>
      <c r="AH15" s="241">
        <v>1651</v>
      </c>
      <c r="AI15" s="242">
        <f t="shared" si="14"/>
        <v>0.501</v>
      </c>
      <c r="AJ15" s="243">
        <v>1642</v>
      </c>
      <c r="AK15" s="244">
        <f t="shared" si="15"/>
        <v>0.499</v>
      </c>
      <c r="AL15" s="249">
        <v>100.5</v>
      </c>
      <c r="AM15" s="483">
        <v>3293</v>
      </c>
      <c r="AN15" s="488">
        <f t="shared" si="16"/>
        <v>1976</v>
      </c>
      <c r="AO15" s="489">
        <f t="shared" si="78"/>
        <v>0.60006073489219558</v>
      </c>
      <c r="AP15" s="493">
        <v>797</v>
      </c>
      <c r="AQ15" s="494">
        <f t="shared" si="79"/>
        <v>0.24202854539933191</v>
      </c>
      <c r="AR15" s="504">
        <v>520</v>
      </c>
      <c r="AS15" s="505">
        <f t="shared" si="80"/>
        <v>0.15791071970847251</v>
      </c>
      <c r="AT15" s="515">
        <f t="shared" si="20"/>
        <v>66.599999999999994</v>
      </c>
      <c r="AU15" s="511">
        <f t="shared" si="21"/>
        <v>40.299999999999997</v>
      </c>
      <c r="AV15" s="510">
        <f t="shared" si="98"/>
        <v>26.3</v>
      </c>
      <c r="AW15" s="132">
        <v>47</v>
      </c>
      <c r="AX15" s="132">
        <v>70</v>
      </c>
      <c r="AY15" s="132">
        <v>0</v>
      </c>
      <c r="AZ15" s="132">
        <v>0</v>
      </c>
      <c r="BA15" s="133">
        <v>121</v>
      </c>
      <c r="BB15" s="135">
        <v>572</v>
      </c>
      <c r="BC15" s="60">
        <v>40</v>
      </c>
      <c r="BD15" s="60">
        <v>52</v>
      </c>
      <c r="BE15" s="60">
        <v>161</v>
      </c>
      <c r="BF15" s="60">
        <v>279</v>
      </c>
      <c r="BG15" s="60">
        <v>40</v>
      </c>
      <c r="BH15" s="104">
        <f t="shared" si="99"/>
        <v>7.0000000000000007E-2</v>
      </c>
      <c r="BI15" s="104">
        <f t="shared" si="100"/>
        <v>9.0999999999999998E-2</v>
      </c>
      <c r="BJ15" s="104">
        <f t="shared" si="101"/>
        <v>0.28100000000000003</v>
      </c>
      <c r="BK15" s="104">
        <f t="shared" si="102"/>
        <v>0.48799999999999999</v>
      </c>
      <c r="BL15" s="104">
        <f t="shared" si="103"/>
        <v>7.0000000000000007E-2</v>
      </c>
      <c r="BM15" s="353">
        <v>1959</v>
      </c>
      <c r="BN15" s="60">
        <v>382</v>
      </c>
      <c r="BO15" s="60">
        <v>262</v>
      </c>
      <c r="BP15" s="60">
        <v>540</v>
      </c>
      <c r="BQ15" s="60">
        <v>639</v>
      </c>
      <c r="BR15" s="60">
        <v>79</v>
      </c>
      <c r="BS15" s="60">
        <v>44</v>
      </c>
      <c r="BT15" s="60">
        <v>13</v>
      </c>
      <c r="BU15" s="60">
        <v>1315</v>
      </c>
      <c r="BV15" s="60">
        <v>57</v>
      </c>
      <c r="BW15" s="104">
        <f t="shared" si="28"/>
        <v>0.19500000000000001</v>
      </c>
      <c r="BX15" s="104">
        <f t="shared" si="29"/>
        <v>0.13400000000000001</v>
      </c>
      <c r="BY15" s="104">
        <f t="shared" si="30"/>
        <v>0.27600000000000002</v>
      </c>
      <c r="BZ15" s="104">
        <f t="shared" si="31"/>
        <v>0.32600000000000001</v>
      </c>
      <c r="CA15" s="104">
        <f t="shared" si="32"/>
        <v>0.04</v>
      </c>
      <c r="CB15" s="104">
        <f t="shared" si="33"/>
        <v>2.1999999999999999E-2</v>
      </c>
      <c r="CC15" s="104">
        <f t="shared" si="34"/>
        <v>7.0000000000000001E-3</v>
      </c>
      <c r="CD15" s="104">
        <f t="shared" si="35"/>
        <v>0.67100000000000004</v>
      </c>
      <c r="CE15" s="104">
        <f t="shared" si="36"/>
        <v>2.9000000000000001E-2</v>
      </c>
      <c r="CF15" s="136">
        <v>2496</v>
      </c>
      <c r="CG15" s="60">
        <v>52</v>
      </c>
      <c r="CH15" s="104">
        <f t="shared" si="82"/>
        <v>2.1000000000000001E-2</v>
      </c>
      <c r="CI15" s="137">
        <v>3293</v>
      </c>
      <c r="CJ15" s="60">
        <v>382</v>
      </c>
      <c r="CK15" s="104">
        <f t="shared" si="83"/>
        <v>0.11600000000000001</v>
      </c>
      <c r="CL15" s="60">
        <v>797</v>
      </c>
      <c r="CM15" s="60">
        <v>0</v>
      </c>
      <c r="CN15" s="104">
        <f t="shared" si="104"/>
        <v>0</v>
      </c>
      <c r="CO15" s="60">
        <v>1976</v>
      </c>
      <c r="CP15" s="60">
        <v>265</v>
      </c>
      <c r="CQ15" s="104">
        <f t="shared" si="84"/>
        <v>0.13400000000000001</v>
      </c>
      <c r="CR15" s="60">
        <v>520</v>
      </c>
      <c r="CS15" s="60">
        <v>117</v>
      </c>
      <c r="CT15" s="104">
        <f t="shared" si="41"/>
        <v>0.22500000000000001</v>
      </c>
      <c r="CU15" s="138">
        <v>3293</v>
      </c>
      <c r="CV15" s="60">
        <v>3083</v>
      </c>
      <c r="CW15" s="60">
        <v>210</v>
      </c>
      <c r="CX15" s="104">
        <f t="shared" si="85"/>
        <v>0.93600000000000005</v>
      </c>
      <c r="CY15" s="104">
        <f t="shared" si="86"/>
        <v>6.4000000000000001E-2</v>
      </c>
      <c r="CZ15" s="139">
        <v>210</v>
      </c>
      <c r="DA15" s="60">
        <v>20</v>
      </c>
      <c r="DB15" s="60">
        <v>190</v>
      </c>
      <c r="DC15" s="104">
        <f t="shared" si="87"/>
        <v>6.0000000000000001E-3</v>
      </c>
      <c r="DD15" s="104">
        <f t="shared" si="88"/>
        <v>5.8000000000000003E-2</v>
      </c>
      <c r="DE15" s="137">
        <v>2883</v>
      </c>
      <c r="DF15" s="60">
        <v>1673</v>
      </c>
      <c r="DG15" s="60">
        <v>1210</v>
      </c>
      <c r="DH15" s="60">
        <v>574</v>
      </c>
      <c r="DI15" s="60">
        <v>1210</v>
      </c>
      <c r="DJ15" s="60">
        <v>574</v>
      </c>
      <c r="DK15" s="60">
        <v>0</v>
      </c>
      <c r="DL15" s="60">
        <v>0</v>
      </c>
      <c r="DM15" s="60">
        <v>0</v>
      </c>
      <c r="DN15" s="60">
        <v>0</v>
      </c>
      <c r="DO15" s="60">
        <v>0</v>
      </c>
      <c r="DP15" s="60">
        <v>0</v>
      </c>
      <c r="DQ15" s="63">
        <f t="shared" si="46"/>
        <v>0.57999999999999996</v>
      </c>
      <c r="DR15" s="63">
        <f t="shared" si="89"/>
        <v>0.42</v>
      </c>
      <c r="DS15" s="63">
        <f t="shared" si="90"/>
        <v>0.19900000000000001</v>
      </c>
      <c r="DT15" s="63">
        <f t="shared" si="91"/>
        <v>0.42</v>
      </c>
      <c r="DU15" s="104">
        <f t="shared" si="92"/>
        <v>0.19900000000000001</v>
      </c>
      <c r="DV15" s="104">
        <f t="shared" si="93"/>
        <v>0</v>
      </c>
      <c r="DW15" s="104">
        <f t="shared" si="94"/>
        <v>0</v>
      </c>
      <c r="DX15" s="104">
        <f t="shared" si="53"/>
        <v>0</v>
      </c>
      <c r="DY15" s="104">
        <f t="shared" si="95"/>
        <v>0</v>
      </c>
      <c r="DZ15" s="104">
        <f t="shared" si="96"/>
        <v>0</v>
      </c>
      <c r="EA15" s="104">
        <f t="shared" si="97"/>
        <v>0</v>
      </c>
      <c r="EB15" s="128">
        <v>3293</v>
      </c>
      <c r="EC15" s="274">
        <v>2428</v>
      </c>
      <c r="ED15" s="275">
        <f t="shared" si="57"/>
        <v>0.73699999999999999</v>
      </c>
      <c r="EE15" s="73">
        <v>1963</v>
      </c>
      <c r="EF15" s="73">
        <v>270</v>
      </c>
      <c r="EG15" s="73">
        <v>0</v>
      </c>
      <c r="EH15" s="73">
        <v>195</v>
      </c>
      <c r="EI15" s="283">
        <f t="shared" si="58"/>
        <v>0.59599999999999997</v>
      </c>
      <c r="EJ15" s="119">
        <f t="shared" si="59"/>
        <v>8.2000000000000003E-2</v>
      </c>
      <c r="EK15" s="119">
        <f t="shared" si="60"/>
        <v>0</v>
      </c>
      <c r="EL15" s="283">
        <f t="shared" si="61"/>
        <v>5.8999999999999997E-2</v>
      </c>
      <c r="EM15" s="129">
        <v>865</v>
      </c>
      <c r="EN15" s="271">
        <f t="shared" si="62"/>
        <v>0.26300000000000001</v>
      </c>
      <c r="EO15" s="60">
        <v>676</v>
      </c>
      <c r="EP15" s="60">
        <v>189</v>
      </c>
      <c r="EQ15" s="60">
        <v>0</v>
      </c>
      <c r="ER15" s="60">
        <v>0</v>
      </c>
      <c r="ES15" s="60">
        <v>0</v>
      </c>
      <c r="ET15" s="60">
        <v>0</v>
      </c>
      <c r="EU15" s="60">
        <v>0</v>
      </c>
      <c r="EV15" s="60">
        <v>0</v>
      </c>
      <c r="EW15" s="60">
        <v>0</v>
      </c>
      <c r="EX15" s="60">
        <v>0</v>
      </c>
      <c r="EY15" s="60">
        <v>0</v>
      </c>
      <c r="EZ15" s="60">
        <v>0</v>
      </c>
      <c r="FA15" s="130">
        <v>0</v>
      </c>
      <c r="FB15" s="63">
        <f t="shared" si="63"/>
        <v>0.20499999999999999</v>
      </c>
      <c r="FC15" s="104">
        <f t="shared" si="64"/>
        <v>5.7000000000000002E-2</v>
      </c>
      <c r="FD15" s="104">
        <f t="shared" si="65"/>
        <v>0</v>
      </c>
      <c r="FE15" s="104">
        <f t="shared" si="66"/>
        <v>0</v>
      </c>
      <c r="FF15" s="63">
        <f t="shared" si="67"/>
        <v>0</v>
      </c>
      <c r="FG15" s="104">
        <f t="shared" si="68"/>
        <v>0</v>
      </c>
      <c r="FH15" s="63">
        <f t="shared" si="69"/>
        <v>0</v>
      </c>
      <c r="FI15" s="104">
        <f t="shared" si="70"/>
        <v>0</v>
      </c>
      <c r="FJ15" s="63">
        <f t="shared" si="71"/>
        <v>0</v>
      </c>
      <c r="FK15" s="63">
        <f t="shared" si="72"/>
        <v>0</v>
      </c>
      <c r="FL15" s="63">
        <f t="shared" si="73"/>
        <v>0</v>
      </c>
      <c r="FM15" s="63">
        <f t="shared" si="74"/>
        <v>0</v>
      </c>
      <c r="FN15" s="63">
        <f t="shared" si="75"/>
        <v>0</v>
      </c>
      <c r="FO15" s="140">
        <v>1142</v>
      </c>
      <c r="FP15" s="60">
        <v>894</v>
      </c>
      <c r="FQ15" s="60">
        <v>777</v>
      </c>
      <c r="FR15" s="104">
        <f t="shared" si="76"/>
        <v>0.78300000000000003</v>
      </c>
      <c r="FS15" s="104">
        <f t="shared" si="77"/>
        <v>0.68</v>
      </c>
    </row>
    <row r="16" spans="1:175" x14ac:dyDescent="0.2">
      <c r="A16" s="56" t="s">
        <v>882</v>
      </c>
      <c r="B16" s="57" t="s">
        <v>1021</v>
      </c>
      <c r="C16" s="56" t="s">
        <v>900</v>
      </c>
      <c r="D16" s="56" t="s">
        <v>1045</v>
      </c>
      <c r="E16" s="60">
        <v>1086</v>
      </c>
      <c r="F16" s="60">
        <v>927</v>
      </c>
      <c r="G16" s="63">
        <f t="shared" si="0"/>
        <v>0.85399999999999998</v>
      </c>
      <c r="H16" s="60">
        <v>416</v>
      </c>
      <c r="I16" s="63">
        <f t="shared" si="1"/>
        <v>0.38300000000000001</v>
      </c>
      <c r="J16" s="60">
        <v>290</v>
      </c>
      <c r="K16" s="63">
        <f t="shared" si="2"/>
        <v>0.26700000000000002</v>
      </c>
      <c r="L16" s="60">
        <v>142</v>
      </c>
      <c r="M16" s="63">
        <f t="shared" si="3"/>
        <v>0.13100000000000001</v>
      </c>
      <c r="N16" s="60">
        <v>238</v>
      </c>
      <c r="O16" s="63">
        <f t="shared" si="4"/>
        <v>0.219</v>
      </c>
      <c r="P16" s="60">
        <v>511</v>
      </c>
      <c r="Q16" s="63">
        <f t="shared" si="5"/>
        <v>0.47099999999999997</v>
      </c>
      <c r="R16" s="60">
        <v>196</v>
      </c>
      <c r="S16" s="63">
        <f t="shared" si="6"/>
        <v>0.18</v>
      </c>
      <c r="T16" s="356">
        <f t="shared" si="7"/>
        <v>4.37</v>
      </c>
      <c r="U16" s="357">
        <f t="shared" si="8"/>
        <v>4.0599999999999996</v>
      </c>
      <c r="V16" s="336">
        <v>4742</v>
      </c>
      <c r="W16" s="337">
        <v>1086</v>
      </c>
      <c r="X16" s="337">
        <v>2056</v>
      </c>
      <c r="Y16" s="338">
        <f t="shared" si="9"/>
        <v>1600</v>
      </c>
      <c r="Z16" s="63">
        <f t="shared" si="10"/>
        <v>0.22900000000000001</v>
      </c>
      <c r="AA16" s="63">
        <f t="shared" si="11"/>
        <v>0.434</v>
      </c>
      <c r="AB16" s="63">
        <f t="shared" si="81"/>
        <v>0.33700000000000002</v>
      </c>
      <c r="AC16" s="247">
        <v>3764</v>
      </c>
      <c r="AD16" s="345">
        <v>54</v>
      </c>
      <c r="AE16" s="345">
        <v>54</v>
      </c>
      <c r="AF16" s="346">
        <f t="shared" si="13"/>
        <v>1</v>
      </c>
      <c r="AG16" s="240">
        <v>4742</v>
      </c>
      <c r="AH16" s="241">
        <v>2502</v>
      </c>
      <c r="AI16" s="242">
        <f t="shared" si="14"/>
        <v>0.52800000000000002</v>
      </c>
      <c r="AJ16" s="243">
        <v>2240</v>
      </c>
      <c r="AK16" s="244">
        <f t="shared" si="15"/>
        <v>0.47199999999999998</v>
      </c>
      <c r="AL16" s="249">
        <v>111.7</v>
      </c>
      <c r="AM16" s="483">
        <v>4742</v>
      </c>
      <c r="AN16" s="488">
        <f t="shared" si="16"/>
        <v>2351</v>
      </c>
      <c r="AO16" s="489">
        <f t="shared" si="78"/>
        <v>0.49578237030788697</v>
      </c>
      <c r="AP16" s="493">
        <v>2129</v>
      </c>
      <c r="AQ16" s="494">
        <f t="shared" si="79"/>
        <v>0.44896668072543233</v>
      </c>
      <c r="AR16" s="504">
        <v>262</v>
      </c>
      <c r="AS16" s="505">
        <f t="shared" si="80"/>
        <v>5.5250948966680723E-2</v>
      </c>
      <c r="AT16" s="515">
        <f t="shared" si="20"/>
        <v>101.7</v>
      </c>
      <c r="AU16" s="511">
        <f t="shared" si="21"/>
        <v>90.6</v>
      </c>
      <c r="AV16" s="510">
        <f t="shared" si="98"/>
        <v>11.1</v>
      </c>
      <c r="AW16" s="132">
        <v>116</v>
      </c>
      <c r="AX16" s="132">
        <v>137</v>
      </c>
      <c r="AY16" s="132">
        <v>0</v>
      </c>
      <c r="AZ16" s="132">
        <v>18</v>
      </c>
      <c r="BA16" s="133">
        <v>290</v>
      </c>
      <c r="BB16" s="135">
        <v>1596</v>
      </c>
      <c r="BC16" s="60">
        <v>14</v>
      </c>
      <c r="BD16" s="60">
        <v>29</v>
      </c>
      <c r="BE16" s="60">
        <v>783</v>
      </c>
      <c r="BF16" s="60">
        <v>383</v>
      </c>
      <c r="BG16" s="60">
        <v>387</v>
      </c>
      <c r="BH16" s="104">
        <f t="shared" si="99"/>
        <v>8.9999999999999993E-3</v>
      </c>
      <c r="BI16" s="104">
        <f t="shared" si="100"/>
        <v>1.7999999999999999E-2</v>
      </c>
      <c r="BJ16" s="104">
        <f t="shared" si="101"/>
        <v>0.49099999999999999</v>
      </c>
      <c r="BK16" s="104">
        <f t="shared" si="102"/>
        <v>0.24</v>
      </c>
      <c r="BL16" s="104">
        <f t="shared" si="103"/>
        <v>0.24199999999999999</v>
      </c>
      <c r="BM16" s="353">
        <v>2310</v>
      </c>
      <c r="BN16" s="60">
        <v>259</v>
      </c>
      <c r="BO16" s="60">
        <v>73</v>
      </c>
      <c r="BP16" s="60">
        <v>619</v>
      </c>
      <c r="BQ16" s="60">
        <v>522</v>
      </c>
      <c r="BR16" s="60">
        <v>402</v>
      </c>
      <c r="BS16" s="60">
        <v>246</v>
      </c>
      <c r="BT16" s="60">
        <v>189</v>
      </c>
      <c r="BU16" s="60">
        <v>1978</v>
      </c>
      <c r="BV16" s="60">
        <v>435</v>
      </c>
      <c r="BW16" s="104">
        <f t="shared" si="28"/>
        <v>0.112</v>
      </c>
      <c r="BX16" s="104">
        <f t="shared" si="29"/>
        <v>3.2000000000000001E-2</v>
      </c>
      <c r="BY16" s="104">
        <f t="shared" si="30"/>
        <v>0.26800000000000002</v>
      </c>
      <c r="BZ16" s="104">
        <f t="shared" si="31"/>
        <v>0.22600000000000001</v>
      </c>
      <c r="CA16" s="104">
        <f t="shared" si="32"/>
        <v>0.17399999999999999</v>
      </c>
      <c r="CB16" s="104">
        <f t="shared" si="33"/>
        <v>0.106</v>
      </c>
      <c r="CC16" s="104">
        <f t="shared" si="34"/>
        <v>8.2000000000000003E-2</v>
      </c>
      <c r="CD16" s="104">
        <f t="shared" si="35"/>
        <v>0.85599999999999998</v>
      </c>
      <c r="CE16" s="104">
        <f t="shared" si="36"/>
        <v>0.188</v>
      </c>
      <c r="CF16" s="136">
        <v>2613</v>
      </c>
      <c r="CG16" s="60">
        <v>271</v>
      </c>
      <c r="CH16" s="104">
        <f t="shared" si="82"/>
        <v>0.104</v>
      </c>
      <c r="CI16" s="137">
        <v>4742</v>
      </c>
      <c r="CJ16" s="60">
        <v>264</v>
      </c>
      <c r="CK16" s="104">
        <f t="shared" si="83"/>
        <v>5.6000000000000001E-2</v>
      </c>
      <c r="CL16" s="60">
        <v>2129</v>
      </c>
      <c r="CM16" s="60">
        <v>0</v>
      </c>
      <c r="CN16" s="104">
        <f t="shared" si="104"/>
        <v>0</v>
      </c>
      <c r="CO16" s="60">
        <v>2351</v>
      </c>
      <c r="CP16" s="60">
        <v>188</v>
      </c>
      <c r="CQ16" s="104">
        <f t="shared" si="84"/>
        <v>0.08</v>
      </c>
      <c r="CR16" s="60">
        <v>262</v>
      </c>
      <c r="CS16" s="60">
        <v>76</v>
      </c>
      <c r="CT16" s="104">
        <f t="shared" si="41"/>
        <v>0.28999999999999998</v>
      </c>
      <c r="CU16" s="138">
        <v>4742</v>
      </c>
      <c r="CV16" s="60">
        <v>4206</v>
      </c>
      <c r="CW16" s="60">
        <v>536</v>
      </c>
      <c r="CX16" s="104">
        <f t="shared" si="85"/>
        <v>0.88700000000000001</v>
      </c>
      <c r="CY16" s="104">
        <f t="shared" si="86"/>
        <v>0.113</v>
      </c>
      <c r="CZ16" s="139">
        <v>536</v>
      </c>
      <c r="DA16" s="60">
        <v>438</v>
      </c>
      <c r="DB16" s="60">
        <v>98</v>
      </c>
      <c r="DC16" s="104">
        <f t="shared" si="87"/>
        <v>9.1999999999999998E-2</v>
      </c>
      <c r="DD16" s="104">
        <f t="shared" si="88"/>
        <v>2.1000000000000001E-2</v>
      </c>
      <c r="DE16" s="137">
        <v>3933</v>
      </c>
      <c r="DF16" s="60">
        <v>2132</v>
      </c>
      <c r="DG16" s="60">
        <v>1801</v>
      </c>
      <c r="DH16" s="60">
        <v>569</v>
      </c>
      <c r="DI16" s="60">
        <v>1559</v>
      </c>
      <c r="DJ16" s="60">
        <v>553</v>
      </c>
      <c r="DK16" s="60">
        <v>0</v>
      </c>
      <c r="DL16" s="60">
        <v>0</v>
      </c>
      <c r="DM16" s="60">
        <v>63</v>
      </c>
      <c r="DN16" s="60">
        <v>16</v>
      </c>
      <c r="DO16" s="60">
        <v>179</v>
      </c>
      <c r="DP16" s="60">
        <v>0</v>
      </c>
      <c r="DQ16" s="63">
        <f t="shared" si="46"/>
        <v>0.54200000000000004</v>
      </c>
      <c r="DR16" s="63">
        <f t="shared" si="89"/>
        <v>0.45800000000000002</v>
      </c>
      <c r="DS16" s="63">
        <f t="shared" si="90"/>
        <v>0.14499999999999999</v>
      </c>
      <c r="DT16" s="63">
        <f t="shared" si="91"/>
        <v>0.39600000000000002</v>
      </c>
      <c r="DU16" s="104">
        <f t="shared" si="92"/>
        <v>0.14099999999999999</v>
      </c>
      <c r="DV16" s="104">
        <f t="shared" si="93"/>
        <v>0</v>
      </c>
      <c r="DW16" s="104">
        <f t="shared" si="94"/>
        <v>0</v>
      </c>
      <c r="DX16" s="104">
        <f t="shared" si="53"/>
        <v>1.6E-2</v>
      </c>
      <c r="DY16" s="104">
        <f t="shared" si="95"/>
        <v>4.0000000000000001E-3</v>
      </c>
      <c r="DZ16" s="104">
        <f t="shared" si="96"/>
        <v>4.5999999999999999E-2</v>
      </c>
      <c r="EA16" s="104">
        <f t="shared" si="97"/>
        <v>0</v>
      </c>
      <c r="EB16" s="128">
        <v>4742</v>
      </c>
      <c r="EC16" s="274">
        <v>2587</v>
      </c>
      <c r="ED16" s="275">
        <f t="shared" si="57"/>
        <v>0.54600000000000004</v>
      </c>
      <c r="EE16" s="73">
        <v>2148</v>
      </c>
      <c r="EF16" s="73">
        <v>0</v>
      </c>
      <c r="EG16" s="73">
        <v>0</v>
      </c>
      <c r="EH16" s="73">
        <v>439</v>
      </c>
      <c r="EI16" s="283">
        <f t="shared" si="58"/>
        <v>0.45300000000000001</v>
      </c>
      <c r="EJ16" s="119">
        <f t="shared" si="59"/>
        <v>0</v>
      </c>
      <c r="EK16" s="119">
        <f t="shared" si="60"/>
        <v>0</v>
      </c>
      <c r="EL16" s="283">
        <f t="shared" si="61"/>
        <v>9.2999999999999999E-2</v>
      </c>
      <c r="EM16" s="129">
        <v>2155</v>
      </c>
      <c r="EN16" s="271">
        <f t="shared" si="62"/>
        <v>0.45400000000000001</v>
      </c>
      <c r="EO16" s="60">
        <v>669</v>
      </c>
      <c r="EP16" s="60">
        <v>1343</v>
      </c>
      <c r="EQ16" s="60">
        <v>0</v>
      </c>
      <c r="ER16" s="60">
        <v>75</v>
      </c>
      <c r="ES16" s="60">
        <v>0</v>
      </c>
      <c r="ET16" s="60">
        <v>0</v>
      </c>
      <c r="EU16" s="60">
        <v>75</v>
      </c>
      <c r="EV16" s="60">
        <v>0</v>
      </c>
      <c r="EW16" s="60">
        <v>0</v>
      </c>
      <c r="EX16" s="60">
        <v>0</v>
      </c>
      <c r="EY16" s="60">
        <v>0</v>
      </c>
      <c r="EZ16" s="60">
        <v>0</v>
      </c>
      <c r="FA16" s="130">
        <v>68</v>
      </c>
      <c r="FB16" s="63">
        <f t="shared" si="63"/>
        <v>0.14099999999999999</v>
      </c>
      <c r="FC16" s="104">
        <f t="shared" si="64"/>
        <v>0.28299999999999997</v>
      </c>
      <c r="FD16" s="104">
        <f t="shared" si="65"/>
        <v>0</v>
      </c>
      <c r="FE16" s="104">
        <f t="shared" si="66"/>
        <v>1.6E-2</v>
      </c>
      <c r="FF16" s="63">
        <f t="shared" si="67"/>
        <v>0</v>
      </c>
      <c r="FG16" s="104">
        <f t="shared" si="68"/>
        <v>0</v>
      </c>
      <c r="FH16" s="63">
        <f t="shared" si="69"/>
        <v>1.6E-2</v>
      </c>
      <c r="FI16" s="104">
        <f t="shared" si="70"/>
        <v>0</v>
      </c>
      <c r="FJ16" s="63">
        <f t="shared" si="71"/>
        <v>0</v>
      </c>
      <c r="FK16" s="63">
        <f t="shared" si="72"/>
        <v>0</v>
      </c>
      <c r="FL16" s="63">
        <f t="shared" si="73"/>
        <v>0</v>
      </c>
      <c r="FM16" s="63">
        <f t="shared" si="74"/>
        <v>0</v>
      </c>
      <c r="FN16" s="63">
        <f t="shared" si="75"/>
        <v>1.4E-2</v>
      </c>
      <c r="FO16" s="140">
        <v>1086</v>
      </c>
      <c r="FP16" s="60">
        <v>990</v>
      </c>
      <c r="FQ16" s="60">
        <v>990</v>
      </c>
      <c r="FR16" s="104">
        <f t="shared" si="76"/>
        <v>0.91200000000000003</v>
      </c>
      <c r="FS16" s="104">
        <f t="shared" si="77"/>
        <v>0.91200000000000003</v>
      </c>
    </row>
    <row r="17" spans="1:175" x14ac:dyDescent="0.2">
      <c r="A17" s="56" t="s">
        <v>882</v>
      </c>
      <c r="B17" s="57" t="s">
        <v>1021</v>
      </c>
      <c r="C17" s="56" t="s">
        <v>901</v>
      </c>
      <c r="D17" s="56" t="s">
        <v>1046</v>
      </c>
      <c r="E17" s="60">
        <v>1571</v>
      </c>
      <c r="F17" s="60">
        <v>1220</v>
      </c>
      <c r="G17" s="63">
        <f t="shared" si="0"/>
        <v>0.77700000000000002</v>
      </c>
      <c r="H17" s="60">
        <v>704</v>
      </c>
      <c r="I17" s="63">
        <f t="shared" si="1"/>
        <v>0.44800000000000001</v>
      </c>
      <c r="J17" s="60">
        <v>73</v>
      </c>
      <c r="K17" s="63">
        <f t="shared" si="2"/>
        <v>4.5999999999999999E-2</v>
      </c>
      <c r="L17" s="60">
        <v>205</v>
      </c>
      <c r="M17" s="63">
        <f t="shared" si="3"/>
        <v>0.13</v>
      </c>
      <c r="N17" s="60">
        <v>589</v>
      </c>
      <c r="O17" s="63">
        <f t="shared" si="4"/>
        <v>0.375</v>
      </c>
      <c r="P17" s="60">
        <v>705</v>
      </c>
      <c r="Q17" s="63">
        <f t="shared" si="5"/>
        <v>0.44900000000000001</v>
      </c>
      <c r="R17" s="60">
        <v>249</v>
      </c>
      <c r="S17" s="63">
        <f t="shared" si="6"/>
        <v>0.158</v>
      </c>
      <c r="T17" s="356">
        <f t="shared" si="7"/>
        <v>2.92</v>
      </c>
      <c r="U17" s="357">
        <f t="shared" si="8"/>
        <v>3.27</v>
      </c>
      <c r="V17" s="336">
        <v>4589</v>
      </c>
      <c r="W17" s="337">
        <v>1571</v>
      </c>
      <c r="X17" s="337">
        <v>1662</v>
      </c>
      <c r="Y17" s="338">
        <f t="shared" si="9"/>
        <v>1356</v>
      </c>
      <c r="Z17" s="63">
        <f t="shared" si="10"/>
        <v>0.34200000000000003</v>
      </c>
      <c r="AA17" s="63">
        <f t="shared" si="11"/>
        <v>0.36199999999999999</v>
      </c>
      <c r="AB17" s="63">
        <f t="shared" si="81"/>
        <v>0.29499999999999998</v>
      </c>
      <c r="AC17" s="247">
        <v>3989</v>
      </c>
      <c r="AD17" s="345">
        <v>192</v>
      </c>
      <c r="AE17" s="345">
        <v>32</v>
      </c>
      <c r="AF17" s="346">
        <f t="shared" si="13"/>
        <v>0.16700000000000001</v>
      </c>
      <c r="AG17" s="240">
        <v>4634</v>
      </c>
      <c r="AH17" s="241">
        <v>2271</v>
      </c>
      <c r="AI17" s="242">
        <f t="shared" si="14"/>
        <v>0.49</v>
      </c>
      <c r="AJ17" s="243">
        <v>2363</v>
      </c>
      <c r="AK17" s="244">
        <f t="shared" si="15"/>
        <v>0.51</v>
      </c>
      <c r="AL17" s="249">
        <v>96.1</v>
      </c>
      <c r="AM17" s="483">
        <v>4634</v>
      </c>
      <c r="AN17" s="488">
        <f t="shared" si="16"/>
        <v>2867</v>
      </c>
      <c r="AO17" s="489">
        <f t="shared" si="78"/>
        <v>0.61868795856711267</v>
      </c>
      <c r="AP17" s="493">
        <v>1392</v>
      </c>
      <c r="AQ17" s="494">
        <f t="shared" si="79"/>
        <v>0.30038843331894693</v>
      </c>
      <c r="AR17" s="504">
        <v>375</v>
      </c>
      <c r="AS17" s="505">
        <f t="shared" si="80"/>
        <v>8.0923608113940435E-2</v>
      </c>
      <c r="AT17" s="515">
        <f t="shared" si="20"/>
        <v>61.6</v>
      </c>
      <c r="AU17" s="511">
        <f t="shared" si="21"/>
        <v>48.6</v>
      </c>
      <c r="AV17" s="510">
        <f t="shared" si="98"/>
        <v>13.1</v>
      </c>
      <c r="AW17" s="132">
        <v>86</v>
      </c>
      <c r="AX17" s="132">
        <v>77</v>
      </c>
      <c r="AY17" s="132">
        <v>0</v>
      </c>
      <c r="AZ17" s="132">
        <v>275</v>
      </c>
      <c r="BA17" s="133">
        <v>0</v>
      </c>
      <c r="BB17" s="135">
        <v>1178</v>
      </c>
      <c r="BC17" s="60">
        <v>40</v>
      </c>
      <c r="BD17" s="60">
        <v>42</v>
      </c>
      <c r="BE17" s="60">
        <v>598</v>
      </c>
      <c r="BF17" s="60">
        <v>354</v>
      </c>
      <c r="BG17" s="60">
        <v>144</v>
      </c>
      <c r="BH17" s="104">
        <f t="shared" si="99"/>
        <v>3.4000000000000002E-2</v>
      </c>
      <c r="BI17" s="104">
        <f t="shared" si="100"/>
        <v>3.5999999999999997E-2</v>
      </c>
      <c r="BJ17" s="104">
        <f t="shared" si="101"/>
        <v>0.50800000000000001</v>
      </c>
      <c r="BK17" s="104">
        <f t="shared" si="102"/>
        <v>0.30099999999999999</v>
      </c>
      <c r="BL17" s="104">
        <f t="shared" si="103"/>
        <v>0.122</v>
      </c>
      <c r="BM17" s="353">
        <v>2809</v>
      </c>
      <c r="BN17" s="60">
        <v>275</v>
      </c>
      <c r="BO17" s="60">
        <v>283</v>
      </c>
      <c r="BP17" s="60">
        <v>802</v>
      </c>
      <c r="BQ17" s="60">
        <v>853</v>
      </c>
      <c r="BR17" s="60">
        <v>250</v>
      </c>
      <c r="BS17" s="60">
        <v>220</v>
      </c>
      <c r="BT17" s="60">
        <v>126</v>
      </c>
      <c r="BU17" s="60">
        <v>2251</v>
      </c>
      <c r="BV17" s="60">
        <v>346</v>
      </c>
      <c r="BW17" s="104">
        <f t="shared" si="28"/>
        <v>9.8000000000000004E-2</v>
      </c>
      <c r="BX17" s="104">
        <f t="shared" si="29"/>
        <v>0.10100000000000001</v>
      </c>
      <c r="BY17" s="104">
        <f t="shared" si="30"/>
        <v>0.28599999999999998</v>
      </c>
      <c r="BZ17" s="104">
        <f t="shared" si="31"/>
        <v>0.30399999999999999</v>
      </c>
      <c r="CA17" s="104">
        <f t="shared" si="32"/>
        <v>8.8999999999999996E-2</v>
      </c>
      <c r="CB17" s="104">
        <f t="shared" si="33"/>
        <v>7.8E-2</v>
      </c>
      <c r="CC17" s="104">
        <f t="shared" si="34"/>
        <v>4.4999999999999998E-2</v>
      </c>
      <c r="CD17" s="104">
        <f t="shared" si="35"/>
        <v>0.80100000000000005</v>
      </c>
      <c r="CE17" s="104">
        <f t="shared" si="36"/>
        <v>0.123</v>
      </c>
      <c r="CF17" s="136">
        <v>3242</v>
      </c>
      <c r="CG17" s="60">
        <v>156</v>
      </c>
      <c r="CH17" s="104">
        <f t="shared" si="82"/>
        <v>4.8000000000000001E-2</v>
      </c>
      <c r="CI17" s="137">
        <v>4634</v>
      </c>
      <c r="CJ17" s="60">
        <v>400</v>
      </c>
      <c r="CK17" s="104">
        <f t="shared" si="83"/>
        <v>8.5999999999999993E-2</v>
      </c>
      <c r="CL17" s="60">
        <v>1392</v>
      </c>
      <c r="CM17" s="60">
        <v>49</v>
      </c>
      <c r="CN17" s="104">
        <f t="shared" si="104"/>
        <v>3.5000000000000003E-2</v>
      </c>
      <c r="CO17" s="60">
        <v>2867</v>
      </c>
      <c r="CP17" s="60">
        <v>267</v>
      </c>
      <c r="CQ17" s="104">
        <f t="shared" si="84"/>
        <v>9.2999999999999999E-2</v>
      </c>
      <c r="CR17" s="60">
        <v>375</v>
      </c>
      <c r="CS17" s="60">
        <v>84</v>
      </c>
      <c r="CT17" s="104">
        <f t="shared" si="41"/>
        <v>0.224</v>
      </c>
      <c r="CU17" s="138">
        <v>4634</v>
      </c>
      <c r="CV17" s="60">
        <v>4222</v>
      </c>
      <c r="CW17" s="60">
        <v>412</v>
      </c>
      <c r="CX17" s="104">
        <f t="shared" si="85"/>
        <v>0.91100000000000003</v>
      </c>
      <c r="CY17" s="104">
        <f t="shared" si="86"/>
        <v>8.8999999999999996E-2</v>
      </c>
      <c r="CZ17" s="139">
        <v>412</v>
      </c>
      <c r="DA17" s="60">
        <v>267</v>
      </c>
      <c r="DB17" s="60">
        <v>145</v>
      </c>
      <c r="DC17" s="104">
        <f t="shared" si="87"/>
        <v>5.8000000000000003E-2</v>
      </c>
      <c r="DD17" s="104">
        <f t="shared" si="88"/>
        <v>3.1E-2</v>
      </c>
      <c r="DE17" s="137">
        <v>4219</v>
      </c>
      <c r="DF17" s="60">
        <v>3461</v>
      </c>
      <c r="DG17" s="60">
        <v>758</v>
      </c>
      <c r="DH17" s="60">
        <v>372</v>
      </c>
      <c r="DI17" s="60">
        <v>633</v>
      </c>
      <c r="DJ17" s="60">
        <v>313</v>
      </c>
      <c r="DK17" s="60">
        <v>55</v>
      </c>
      <c r="DL17" s="60">
        <v>0</v>
      </c>
      <c r="DM17" s="60">
        <v>70</v>
      </c>
      <c r="DN17" s="60">
        <v>59</v>
      </c>
      <c r="DO17" s="60">
        <v>0</v>
      </c>
      <c r="DP17" s="60">
        <v>0</v>
      </c>
      <c r="DQ17" s="63">
        <f t="shared" si="46"/>
        <v>0.82</v>
      </c>
      <c r="DR17" s="63">
        <f t="shared" si="89"/>
        <v>0.18</v>
      </c>
      <c r="DS17" s="63">
        <f t="shared" si="90"/>
        <v>8.7999999999999995E-2</v>
      </c>
      <c r="DT17" s="63">
        <f t="shared" si="91"/>
        <v>0.15</v>
      </c>
      <c r="DU17" s="104">
        <f t="shared" si="92"/>
        <v>7.3999999999999996E-2</v>
      </c>
      <c r="DV17" s="104">
        <f t="shared" si="93"/>
        <v>1.2999999999999999E-2</v>
      </c>
      <c r="DW17" s="104">
        <f t="shared" si="94"/>
        <v>0</v>
      </c>
      <c r="DX17" s="104">
        <f t="shared" si="53"/>
        <v>1.7000000000000001E-2</v>
      </c>
      <c r="DY17" s="104">
        <f t="shared" si="95"/>
        <v>1.4E-2</v>
      </c>
      <c r="DZ17" s="104">
        <f t="shared" si="96"/>
        <v>0</v>
      </c>
      <c r="EA17" s="104">
        <f t="shared" si="97"/>
        <v>0</v>
      </c>
      <c r="EB17" s="128">
        <v>4634</v>
      </c>
      <c r="EC17" s="274">
        <v>1500</v>
      </c>
      <c r="ED17" s="275">
        <f t="shared" si="57"/>
        <v>0.32400000000000001</v>
      </c>
      <c r="EE17" s="73">
        <v>1018</v>
      </c>
      <c r="EF17" s="73">
        <v>182</v>
      </c>
      <c r="EG17" s="73">
        <v>36</v>
      </c>
      <c r="EH17" s="73">
        <v>264</v>
      </c>
      <c r="EI17" s="283">
        <f t="shared" si="58"/>
        <v>0.22</v>
      </c>
      <c r="EJ17" s="119">
        <f t="shared" si="59"/>
        <v>3.9E-2</v>
      </c>
      <c r="EK17" s="119">
        <f t="shared" si="60"/>
        <v>8.0000000000000002E-3</v>
      </c>
      <c r="EL17" s="283">
        <f t="shared" si="61"/>
        <v>5.7000000000000002E-2</v>
      </c>
      <c r="EM17" s="129">
        <v>3134</v>
      </c>
      <c r="EN17" s="271">
        <f t="shared" si="62"/>
        <v>0.67600000000000005</v>
      </c>
      <c r="EO17" s="60">
        <v>1398</v>
      </c>
      <c r="EP17" s="60">
        <v>1515</v>
      </c>
      <c r="EQ17" s="60">
        <v>22</v>
      </c>
      <c r="ER17" s="60">
        <v>112</v>
      </c>
      <c r="ES17" s="60">
        <v>0</v>
      </c>
      <c r="ET17" s="60">
        <v>0</v>
      </c>
      <c r="EU17" s="60">
        <v>76</v>
      </c>
      <c r="EV17" s="60">
        <v>36</v>
      </c>
      <c r="EW17" s="60">
        <v>0</v>
      </c>
      <c r="EX17" s="60">
        <v>0</v>
      </c>
      <c r="EY17" s="60">
        <v>0</v>
      </c>
      <c r="EZ17" s="60">
        <v>13</v>
      </c>
      <c r="FA17" s="130">
        <v>96</v>
      </c>
      <c r="FB17" s="63">
        <f t="shared" si="63"/>
        <v>0.30199999999999999</v>
      </c>
      <c r="FC17" s="104">
        <f t="shared" si="64"/>
        <v>0.32700000000000001</v>
      </c>
      <c r="FD17" s="104">
        <f t="shared" si="65"/>
        <v>4.7475183426845058E-3</v>
      </c>
      <c r="FE17" s="104">
        <f t="shared" si="66"/>
        <v>2.4E-2</v>
      </c>
      <c r="FF17" s="63">
        <f t="shared" si="67"/>
        <v>0</v>
      </c>
      <c r="FG17" s="104">
        <f t="shared" si="68"/>
        <v>0</v>
      </c>
      <c r="FH17" s="63">
        <f t="shared" si="69"/>
        <v>1.6E-2</v>
      </c>
      <c r="FI17" s="104">
        <f t="shared" si="70"/>
        <v>8.0000000000000002E-3</v>
      </c>
      <c r="FJ17" s="63">
        <f t="shared" si="71"/>
        <v>0</v>
      </c>
      <c r="FK17" s="63">
        <f t="shared" si="72"/>
        <v>0</v>
      </c>
      <c r="FL17" s="63">
        <f t="shared" si="73"/>
        <v>0</v>
      </c>
      <c r="FM17" s="63">
        <f t="shared" si="74"/>
        <v>3.0000000000000001E-3</v>
      </c>
      <c r="FN17" s="63">
        <f t="shared" si="75"/>
        <v>2.1000000000000001E-2</v>
      </c>
      <c r="FO17" s="140">
        <v>1571</v>
      </c>
      <c r="FP17" s="60">
        <v>1325</v>
      </c>
      <c r="FQ17" s="60">
        <v>1154</v>
      </c>
      <c r="FR17" s="104">
        <f t="shared" si="76"/>
        <v>0.84299999999999997</v>
      </c>
      <c r="FS17" s="104">
        <f t="shared" si="77"/>
        <v>0.73499999999999999</v>
      </c>
    </row>
    <row r="18" spans="1:175" x14ac:dyDescent="0.2">
      <c r="A18" s="56" t="s">
        <v>882</v>
      </c>
      <c r="B18" s="57" t="s">
        <v>1021</v>
      </c>
      <c r="C18" s="56" t="s">
        <v>902</v>
      </c>
      <c r="D18" s="56" t="s">
        <v>1047</v>
      </c>
      <c r="E18" s="60">
        <v>1935</v>
      </c>
      <c r="F18" s="60">
        <v>1006</v>
      </c>
      <c r="G18" s="63">
        <f t="shared" si="0"/>
        <v>0.52</v>
      </c>
      <c r="H18" s="60">
        <v>400</v>
      </c>
      <c r="I18" s="63">
        <f t="shared" si="1"/>
        <v>0.20699999999999999</v>
      </c>
      <c r="J18" s="60">
        <v>126</v>
      </c>
      <c r="K18" s="63">
        <f t="shared" si="2"/>
        <v>6.5000000000000002E-2</v>
      </c>
      <c r="L18" s="60">
        <v>387</v>
      </c>
      <c r="M18" s="63">
        <f t="shared" si="3"/>
        <v>0.2</v>
      </c>
      <c r="N18" s="60">
        <v>1022</v>
      </c>
      <c r="O18" s="63">
        <f t="shared" si="4"/>
        <v>0.52800000000000002</v>
      </c>
      <c r="P18" s="60">
        <v>607</v>
      </c>
      <c r="Q18" s="63">
        <f t="shared" si="5"/>
        <v>0.314</v>
      </c>
      <c r="R18" s="60">
        <v>606</v>
      </c>
      <c r="S18" s="63">
        <f t="shared" si="6"/>
        <v>0.313</v>
      </c>
      <c r="T18" s="356">
        <f t="shared" si="7"/>
        <v>2.48</v>
      </c>
      <c r="U18" s="357">
        <f t="shared" si="8"/>
        <v>3.34</v>
      </c>
      <c r="V18" s="336">
        <v>4801</v>
      </c>
      <c r="W18" s="337">
        <v>1935</v>
      </c>
      <c r="X18" s="337">
        <v>1594</v>
      </c>
      <c r="Y18" s="338">
        <f t="shared" si="9"/>
        <v>1272</v>
      </c>
      <c r="Z18" s="63">
        <f t="shared" si="10"/>
        <v>0.40300000000000002</v>
      </c>
      <c r="AA18" s="63">
        <f t="shared" si="11"/>
        <v>0.33200000000000002</v>
      </c>
      <c r="AB18" s="63">
        <f t="shared" si="81"/>
        <v>0.26500000000000001</v>
      </c>
      <c r="AC18" s="247">
        <v>3360</v>
      </c>
      <c r="AD18" s="345">
        <v>129</v>
      </c>
      <c r="AE18" s="345">
        <v>111</v>
      </c>
      <c r="AF18" s="346">
        <f t="shared" si="13"/>
        <v>0.86</v>
      </c>
      <c r="AG18" s="240">
        <v>4897</v>
      </c>
      <c r="AH18" s="241">
        <v>2173</v>
      </c>
      <c r="AI18" s="242">
        <f t="shared" si="14"/>
        <v>0.44400000000000001</v>
      </c>
      <c r="AJ18" s="243">
        <v>2724</v>
      </c>
      <c r="AK18" s="244">
        <f t="shared" si="15"/>
        <v>0.55600000000000005</v>
      </c>
      <c r="AL18" s="249">
        <v>79.8</v>
      </c>
      <c r="AM18" s="483">
        <v>4897</v>
      </c>
      <c r="AN18" s="488">
        <f t="shared" si="16"/>
        <v>3020</v>
      </c>
      <c r="AO18" s="489">
        <f t="shared" si="78"/>
        <v>0.61670410455380842</v>
      </c>
      <c r="AP18" s="493">
        <v>1184</v>
      </c>
      <c r="AQ18" s="494">
        <f t="shared" si="79"/>
        <v>0.24178068205023484</v>
      </c>
      <c r="AR18" s="504">
        <v>693</v>
      </c>
      <c r="AS18" s="505">
        <f t="shared" si="80"/>
        <v>0.14151521339595671</v>
      </c>
      <c r="AT18" s="515">
        <f t="shared" si="20"/>
        <v>62.2</v>
      </c>
      <c r="AU18" s="511">
        <f t="shared" si="21"/>
        <v>39.200000000000003</v>
      </c>
      <c r="AV18" s="510">
        <f t="shared" si="98"/>
        <v>22.9</v>
      </c>
      <c r="AW18" s="132">
        <v>14</v>
      </c>
      <c r="AX18" s="132">
        <v>14</v>
      </c>
      <c r="AY18" s="132">
        <v>0</v>
      </c>
      <c r="AZ18" s="132">
        <v>26</v>
      </c>
      <c r="BA18" s="133">
        <v>0</v>
      </c>
      <c r="BB18" s="135">
        <v>1001</v>
      </c>
      <c r="BC18" s="60">
        <v>17</v>
      </c>
      <c r="BD18" s="60">
        <v>27</v>
      </c>
      <c r="BE18" s="60">
        <v>417</v>
      </c>
      <c r="BF18" s="60">
        <v>285</v>
      </c>
      <c r="BG18" s="60">
        <v>255</v>
      </c>
      <c r="BH18" s="104">
        <f t="shared" si="99"/>
        <v>1.7000000000000001E-2</v>
      </c>
      <c r="BI18" s="104">
        <f t="shared" si="100"/>
        <v>2.7E-2</v>
      </c>
      <c r="BJ18" s="104">
        <f t="shared" si="101"/>
        <v>0.41699999999999998</v>
      </c>
      <c r="BK18" s="104">
        <f t="shared" si="102"/>
        <v>0.28499999999999998</v>
      </c>
      <c r="BL18" s="104">
        <f t="shared" si="103"/>
        <v>0.255</v>
      </c>
      <c r="BM18" s="353">
        <v>3352</v>
      </c>
      <c r="BN18" s="60">
        <v>164</v>
      </c>
      <c r="BO18" s="60">
        <v>354</v>
      </c>
      <c r="BP18" s="60">
        <v>1133</v>
      </c>
      <c r="BQ18" s="60">
        <v>832</v>
      </c>
      <c r="BR18" s="60">
        <v>247</v>
      </c>
      <c r="BS18" s="60">
        <v>280</v>
      </c>
      <c r="BT18" s="60">
        <v>342</v>
      </c>
      <c r="BU18" s="60">
        <v>2834</v>
      </c>
      <c r="BV18" s="60">
        <v>622</v>
      </c>
      <c r="BW18" s="104">
        <f t="shared" si="28"/>
        <v>4.9000000000000002E-2</v>
      </c>
      <c r="BX18" s="104">
        <f t="shared" si="29"/>
        <v>0.106</v>
      </c>
      <c r="BY18" s="104">
        <f t="shared" si="30"/>
        <v>0.33800000000000002</v>
      </c>
      <c r="BZ18" s="104">
        <f t="shared" si="31"/>
        <v>0.248</v>
      </c>
      <c r="CA18" s="104">
        <f t="shared" si="32"/>
        <v>7.3999999999999996E-2</v>
      </c>
      <c r="CB18" s="104">
        <f t="shared" si="33"/>
        <v>8.4000000000000005E-2</v>
      </c>
      <c r="CC18" s="104">
        <f t="shared" si="34"/>
        <v>0.10199999999999999</v>
      </c>
      <c r="CD18" s="104">
        <f t="shared" si="35"/>
        <v>0.84499999999999997</v>
      </c>
      <c r="CE18" s="104">
        <f t="shared" si="36"/>
        <v>0.186</v>
      </c>
      <c r="CF18" s="136">
        <v>3687</v>
      </c>
      <c r="CG18" s="60">
        <v>136</v>
      </c>
      <c r="CH18" s="104">
        <f t="shared" si="82"/>
        <v>3.6999999999999998E-2</v>
      </c>
      <c r="CI18" s="137">
        <v>4897</v>
      </c>
      <c r="CJ18" s="60">
        <v>673</v>
      </c>
      <c r="CK18" s="104">
        <f t="shared" si="83"/>
        <v>0.13700000000000001</v>
      </c>
      <c r="CL18" s="60">
        <v>1184</v>
      </c>
      <c r="CM18" s="60">
        <v>25</v>
      </c>
      <c r="CN18" s="104">
        <f t="shared" si="104"/>
        <v>2.1000000000000001E-2</v>
      </c>
      <c r="CO18" s="60">
        <v>2969</v>
      </c>
      <c r="CP18" s="60">
        <v>518</v>
      </c>
      <c r="CQ18" s="104">
        <f t="shared" si="84"/>
        <v>0.17399999999999999</v>
      </c>
      <c r="CR18" s="60">
        <v>634</v>
      </c>
      <c r="CS18" s="60">
        <v>130</v>
      </c>
      <c r="CT18" s="104">
        <f t="shared" si="41"/>
        <v>0.20499999999999999</v>
      </c>
      <c r="CU18" s="138">
        <v>4897</v>
      </c>
      <c r="CV18" s="60">
        <v>4470</v>
      </c>
      <c r="CW18" s="60">
        <v>427</v>
      </c>
      <c r="CX18" s="104">
        <f t="shared" si="85"/>
        <v>0.91300000000000003</v>
      </c>
      <c r="CY18" s="104">
        <f t="shared" si="86"/>
        <v>8.6999999999999994E-2</v>
      </c>
      <c r="CZ18" s="139">
        <v>427</v>
      </c>
      <c r="DA18" s="60">
        <v>205</v>
      </c>
      <c r="DB18" s="60">
        <v>222</v>
      </c>
      <c r="DC18" s="104">
        <f t="shared" si="87"/>
        <v>4.2000000000000003E-2</v>
      </c>
      <c r="DD18" s="104">
        <f t="shared" si="88"/>
        <v>4.4999999999999998E-2</v>
      </c>
      <c r="DE18" s="137">
        <v>4424</v>
      </c>
      <c r="DF18" s="60">
        <v>3487</v>
      </c>
      <c r="DG18" s="60">
        <v>937</v>
      </c>
      <c r="DH18" s="60">
        <v>413</v>
      </c>
      <c r="DI18" s="60">
        <v>749</v>
      </c>
      <c r="DJ18" s="60">
        <v>316</v>
      </c>
      <c r="DK18" s="60">
        <v>41</v>
      </c>
      <c r="DL18" s="60">
        <v>27</v>
      </c>
      <c r="DM18" s="60">
        <v>133</v>
      </c>
      <c r="DN18" s="60">
        <v>61</v>
      </c>
      <c r="DO18" s="60">
        <v>14</v>
      </c>
      <c r="DP18" s="60">
        <v>9</v>
      </c>
      <c r="DQ18" s="63">
        <f t="shared" si="46"/>
        <v>0.78800000000000003</v>
      </c>
      <c r="DR18" s="63">
        <f t="shared" si="89"/>
        <v>0.21199999999999999</v>
      </c>
      <c r="DS18" s="63">
        <f t="shared" si="90"/>
        <v>9.2999999999999999E-2</v>
      </c>
      <c r="DT18" s="63">
        <f t="shared" si="91"/>
        <v>0.16900000000000001</v>
      </c>
      <c r="DU18" s="104">
        <f t="shared" si="92"/>
        <v>7.0999999999999994E-2</v>
      </c>
      <c r="DV18" s="104">
        <f t="shared" si="93"/>
        <v>8.9999999999999993E-3</v>
      </c>
      <c r="DW18" s="104">
        <f t="shared" si="94"/>
        <v>6.0000000000000001E-3</v>
      </c>
      <c r="DX18" s="104">
        <f t="shared" si="53"/>
        <v>0.03</v>
      </c>
      <c r="DY18" s="104">
        <f t="shared" si="95"/>
        <v>1.4E-2</v>
      </c>
      <c r="DZ18" s="104">
        <f t="shared" si="96"/>
        <v>3.0000000000000001E-3</v>
      </c>
      <c r="EA18" s="104">
        <f t="shared" si="97"/>
        <v>2E-3</v>
      </c>
      <c r="EB18" s="128">
        <v>4897</v>
      </c>
      <c r="EC18" s="274">
        <v>1518</v>
      </c>
      <c r="ED18" s="275">
        <f t="shared" si="57"/>
        <v>0.31</v>
      </c>
      <c r="EE18" s="73">
        <v>1167</v>
      </c>
      <c r="EF18" s="73">
        <v>5</v>
      </c>
      <c r="EG18" s="73">
        <v>11</v>
      </c>
      <c r="EH18" s="73">
        <v>335</v>
      </c>
      <c r="EI18" s="283">
        <f t="shared" si="58"/>
        <v>0.23799999999999999</v>
      </c>
      <c r="EJ18" s="119">
        <f t="shared" si="59"/>
        <v>1E-3</v>
      </c>
      <c r="EK18" s="119">
        <f t="shared" si="60"/>
        <v>2E-3</v>
      </c>
      <c r="EL18" s="283">
        <f t="shared" si="61"/>
        <v>6.8000000000000005E-2</v>
      </c>
      <c r="EM18" s="129">
        <v>3379</v>
      </c>
      <c r="EN18" s="271">
        <f t="shared" si="62"/>
        <v>0.69</v>
      </c>
      <c r="EO18" s="60">
        <v>1238</v>
      </c>
      <c r="EP18" s="60">
        <v>1792</v>
      </c>
      <c r="EQ18" s="60">
        <v>0</v>
      </c>
      <c r="ER18" s="60">
        <v>215</v>
      </c>
      <c r="ES18" s="60">
        <v>43</v>
      </c>
      <c r="ET18" s="60">
        <v>31</v>
      </c>
      <c r="EU18" s="60">
        <v>78</v>
      </c>
      <c r="EV18" s="60">
        <v>27</v>
      </c>
      <c r="EW18" s="60">
        <v>0</v>
      </c>
      <c r="EX18" s="60">
        <v>7</v>
      </c>
      <c r="EY18" s="60">
        <v>29</v>
      </c>
      <c r="EZ18" s="60">
        <v>0</v>
      </c>
      <c r="FA18" s="130">
        <v>134</v>
      </c>
      <c r="FB18" s="63">
        <f t="shared" si="63"/>
        <v>0.253</v>
      </c>
      <c r="FC18" s="104">
        <f t="shared" si="64"/>
        <v>0.36599999999999999</v>
      </c>
      <c r="FD18" s="104">
        <f t="shared" si="65"/>
        <v>0</v>
      </c>
      <c r="FE18" s="104">
        <f t="shared" si="66"/>
        <v>4.3999999999999997E-2</v>
      </c>
      <c r="FF18" s="63">
        <f t="shared" si="67"/>
        <v>8.9999999999999993E-3</v>
      </c>
      <c r="FG18" s="104">
        <f t="shared" si="68"/>
        <v>6.0000000000000001E-3</v>
      </c>
      <c r="FH18" s="63">
        <f t="shared" si="69"/>
        <v>1.6E-2</v>
      </c>
      <c r="FI18" s="104">
        <f t="shared" si="70"/>
        <v>6.0000000000000001E-3</v>
      </c>
      <c r="FJ18" s="63">
        <f t="shared" si="71"/>
        <v>0</v>
      </c>
      <c r="FK18" s="63">
        <f t="shared" si="72"/>
        <v>1E-3</v>
      </c>
      <c r="FL18" s="63">
        <f t="shared" si="73"/>
        <v>6.0000000000000001E-3</v>
      </c>
      <c r="FM18" s="63">
        <f t="shared" si="74"/>
        <v>0</v>
      </c>
      <c r="FN18" s="63">
        <f t="shared" si="75"/>
        <v>2.7E-2</v>
      </c>
      <c r="FO18" s="140">
        <v>1935</v>
      </c>
      <c r="FP18" s="60">
        <v>1775</v>
      </c>
      <c r="FQ18" s="60">
        <v>1515</v>
      </c>
      <c r="FR18" s="104">
        <f t="shared" si="76"/>
        <v>0.91700000000000004</v>
      </c>
      <c r="FS18" s="104">
        <f t="shared" si="77"/>
        <v>0.78300000000000003</v>
      </c>
    </row>
    <row r="19" spans="1:175" x14ac:dyDescent="0.2">
      <c r="A19" s="56" t="s">
        <v>882</v>
      </c>
      <c r="B19" s="57" t="s">
        <v>1021</v>
      </c>
      <c r="C19" s="56" t="s">
        <v>903</v>
      </c>
      <c r="D19" s="56" t="s">
        <v>1048</v>
      </c>
      <c r="E19" s="60">
        <v>1502</v>
      </c>
      <c r="F19" s="60">
        <v>667</v>
      </c>
      <c r="G19" s="63">
        <f t="shared" si="0"/>
        <v>0.44400000000000001</v>
      </c>
      <c r="H19" s="60">
        <v>204</v>
      </c>
      <c r="I19" s="63">
        <f t="shared" si="1"/>
        <v>0.13600000000000001</v>
      </c>
      <c r="J19" s="60">
        <v>76</v>
      </c>
      <c r="K19" s="63">
        <f t="shared" si="2"/>
        <v>5.0999999999999997E-2</v>
      </c>
      <c r="L19" s="60">
        <v>591</v>
      </c>
      <c r="M19" s="63">
        <f t="shared" si="3"/>
        <v>0.39300000000000002</v>
      </c>
      <c r="N19" s="60">
        <v>631</v>
      </c>
      <c r="O19" s="63">
        <f t="shared" si="4"/>
        <v>0.42</v>
      </c>
      <c r="P19" s="60">
        <v>381</v>
      </c>
      <c r="Q19" s="63">
        <f t="shared" si="5"/>
        <v>0.254</v>
      </c>
      <c r="R19" s="60">
        <v>141</v>
      </c>
      <c r="S19" s="63">
        <f t="shared" si="6"/>
        <v>9.4E-2</v>
      </c>
      <c r="T19" s="356">
        <f t="shared" si="7"/>
        <v>2.0299999999999998</v>
      </c>
      <c r="U19" s="357">
        <f t="shared" si="8"/>
        <v>3.12</v>
      </c>
      <c r="V19" s="336">
        <v>3055</v>
      </c>
      <c r="W19" s="337">
        <v>1502</v>
      </c>
      <c r="X19" s="337">
        <v>1046</v>
      </c>
      <c r="Y19" s="338">
        <f t="shared" si="9"/>
        <v>507</v>
      </c>
      <c r="Z19" s="63">
        <f t="shared" si="10"/>
        <v>0.49199999999999999</v>
      </c>
      <c r="AA19" s="63">
        <f t="shared" si="11"/>
        <v>0.34200000000000003</v>
      </c>
      <c r="AB19" s="63">
        <f t="shared" si="81"/>
        <v>0.16600000000000001</v>
      </c>
      <c r="AC19" s="247">
        <v>2081</v>
      </c>
      <c r="AD19" s="345">
        <v>0</v>
      </c>
      <c r="AE19" s="345">
        <v>0</v>
      </c>
      <c r="AF19" s="346"/>
      <c r="AG19" s="240">
        <v>3055</v>
      </c>
      <c r="AH19" s="241">
        <v>1422</v>
      </c>
      <c r="AI19" s="242">
        <f t="shared" si="14"/>
        <v>0.46500000000000002</v>
      </c>
      <c r="AJ19" s="243">
        <v>1633</v>
      </c>
      <c r="AK19" s="244">
        <f t="shared" si="15"/>
        <v>0.53500000000000003</v>
      </c>
      <c r="AL19" s="249">
        <v>87.1</v>
      </c>
      <c r="AM19" s="483">
        <v>3055</v>
      </c>
      <c r="AN19" s="488">
        <f t="shared" si="16"/>
        <v>1935</v>
      </c>
      <c r="AO19" s="489">
        <f t="shared" si="78"/>
        <v>0.63338788870703766</v>
      </c>
      <c r="AP19" s="493">
        <v>962</v>
      </c>
      <c r="AQ19" s="494">
        <f t="shared" si="79"/>
        <v>0.31489361702127661</v>
      </c>
      <c r="AR19" s="504">
        <v>158</v>
      </c>
      <c r="AS19" s="505">
        <f t="shared" si="80"/>
        <v>5.1718494271685761E-2</v>
      </c>
      <c r="AT19" s="515">
        <f t="shared" si="20"/>
        <v>57.9</v>
      </c>
      <c r="AU19" s="511">
        <f t="shared" si="21"/>
        <v>49.7</v>
      </c>
      <c r="AV19" s="510">
        <f t="shared" si="98"/>
        <v>8.1999999999999993</v>
      </c>
      <c r="AW19" s="132">
        <v>80</v>
      </c>
      <c r="AX19" s="132">
        <v>98</v>
      </c>
      <c r="AY19" s="132" t="s">
        <v>168</v>
      </c>
      <c r="AZ19" s="132">
        <v>154</v>
      </c>
      <c r="BA19" s="133">
        <v>0</v>
      </c>
      <c r="BB19" s="135">
        <v>786</v>
      </c>
      <c r="BC19" s="60">
        <v>0</v>
      </c>
      <c r="BD19" s="60">
        <v>33</v>
      </c>
      <c r="BE19" s="60">
        <v>456</v>
      </c>
      <c r="BF19" s="60">
        <v>97</v>
      </c>
      <c r="BG19" s="60">
        <v>200</v>
      </c>
      <c r="BH19" s="104">
        <f t="shared" si="99"/>
        <v>0</v>
      </c>
      <c r="BI19" s="104">
        <f t="shared" si="100"/>
        <v>4.2000000000000003E-2</v>
      </c>
      <c r="BJ19" s="104">
        <f t="shared" si="101"/>
        <v>0.57999999999999996</v>
      </c>
      <c r="BK19" s="104">
        <f t="shared" si="102"/>
        <v>0.123</v>
      </c>
      <c r="BL19" s="104">
        <f t="shared" si="103"/>
        <v>0.254</v>
      </c>
      <c r="BM19" s="353">
        <v>1804</v>
      </c>
      <c r="BN19" s="60">
        <v>38</v>
      </c>
      <c r="BO19" s="60">
        <v>211</v>
      </c>
      <c r="BP19" s="60">
        <v>473</v>
      </c>
      <c r="BQ19" s="60">
        <v>411</v>
      </c>
      <c r="BR19" s="60">
        <v>226</v>
      </c>
      <c r="BS19" s="60">
        <v>327</v>
      </c>
      <c r="BT19" s="60">
        <v>118</v>
      </c>
      <c r="BU19" s="60">
        <v>1555</v>
      </c>
      <c r="BV19" s="60">
        <v>445</v>
      </c>
      <c r="BW19" s="104">
        <f t="shared" si="28"/>
        <v>2.1000000000000001E-2</v>
      </c>
      <c r="BX19" s="104">
        <f t="shared" si="29"/>
        <v>0.11700000000000001</v>
      </c>
      <c r="BY19" s="104">
        <f t="shared" si="30"/>
        <v>0.26200000000000001</v>
      </c>
      <c r="BZ19" s="104">
        <f t="shared" si="31"/>
        <v>0.22800000000000001</v>
      </c>
      <c r="CA19" s="104">
        <f t="shared" si="32"/>
        <v>0.125</v>
      </c>
      <c r="CB19" s="104">
        <f t="shared" si="33"/>
        <v>0.18099999999999999</v>
      </c>
      <c r="CC19" s="104">
        <f t="shared" si="34"/>
        <v>6.5000000000000002E-2</v>
      </c>
      <c r="CD19" s="104">
        <f t="shared" si="35"/>
        <v>0.86199999999999999</v>
      </c>
      <c r="CE19" s="104">
        <f t="shared" si="36"/>
        <v>0.247</v>
      </c>
      <c r="CF19" s="136">
        <v>2071</v>
      </c>
      <c r="CG19" s="60">
        <v>181</v>
      </c>
      <c r="CH19" s="104">
        <f t="shared" si="82"/>
        <v>8.6999999999999994E-2</v>
      </c>
      <c r="CI19" s="137">
        <v>3055</v>
      </c>
      <c r="CJ19" s="60">
        <v>158</v>
      </c>
      <c r="CK19" s="104">
        <f t="shared" si="83"/>
        <v>5.1999999999999998E-2</v>
      </c>
      <c r="CL19" s="60">
        <v>962</v>
      </c>
      <c r="CM19" s="60">
        <v>0</v>
      </c>
      <c r="CN19" s="104">
        <f t="shared" si="104"/>
        <v>0</v>
      </c>
      <c r="CO19" s="60">
        <v>1913</v>
      </c>
      <c r="CP19" s="60">
        <v>110</v>
      </c>
      <c r="CQ19" s="104">
        <f t="shared" si="84"/>
        <v>5.8000000000000003E-2</v>
      </c>
      <c r="CR19" s="60">
        <v>158</v>
      </c>
      <c r="CS19" s="60">
        <v>48</v>
      </c>
      <c r="CT19" s="104">
        <f t="shared" si="41"/>
        <v>0.30399999999999999</v>
      </c>
      <c r="CU19" s="138">
        <v>3055</v>
      </c>
      <c r="CV19" s="60">
        <v>2751</v>
      </c>
      <c r="CW19" s="60">
        <v>304</v>
      </c>
      <c r="CX19" s="104">
        <f t="shared" si="85"/>
        <v>0.9</v>
      </c>
      <c r="CY19" s="104">
        <f t="shared" si="86"/>
        <v>0.1</v>
      </c>
      <c r="CZ19" s="139">
        <v>304</v>
      </c>
      <c r="DA19" s="60">
        <v>180</v>
      </c>
      <c r="DB19" s="60">
        <v>124</v>
      </c>
      <c r="DC19" s="104">
        <f t="shared" si="87"/>
        <v>5.8999999999999997E-2</v>
      </c>
      <c r="DD19" s="104">
        <f t="shared" si="88"/>
        <v>4.1000000000000002E-2</v>
      </c>
      <c r="DE19" s="137">
        <v>2656</v>
      </c>
      <c r="DF19" s="60">
        <v>2203</v>
      </c>
      <c r="DG19" s="60">
        <v>453</v>
      </c>
      <c r="DH19" s="60">
        <v>199</v>
      </c>
      <c r="DI19" s="60">
        <v>261</v>
      </c>
      <c r="DJ19" s="60">
        <v>70</v>
      </c>
      <c r="DK19" s="60">
        <v>0</v>
      </c>
      <c r="DL19" s="60">
        <v>0</v>
      </c>
      <c r="DM19" s="60">
        <v>192</v>
      </c>
      <c r="DN19" s="60">
        <v>129</v>
      </c>
      <c r="DO19" s="60">
        <v>0</v>
      </c>
      <c r="DP19" s="60">
        <v>0</v>
      </c>
      <c r="DQ19" s="63">
        <f t="shared" si="46"/>
        <v>0.82899999999999996</v>
      </c>
      <c r="DR19" s="63">
        <f t="shared" si="89"/>
        <v>0.17100000000000001</v>
      </c>
      <c r="DS19" s="63">
        <f t="shared" si="90"/>
        <v>7.4999999999999997E-2</v>
      </c>
      <c r="DT19" s="63">
        <f t="shared" si="91"/>
        <v>9.8000000000000004E-2</v>
      </c>
      <c r="DU19" s="104">
        <f t="shared" si="92"/>
        <v>2.5999999999999999E-2</v>
      </c>
      <c r="DV19" s="104">
        <f t="shared" si="93"/>
        <v>0</v>
      </c>
      <c r="DW19" s="104">
        <f t="shared" si="94"/>
        <v>0</v>
      </c>
      <c r="DX19" s="104">
        <f t="shared" si="53"/>
        <v>7.1999999999999995E-2</v>
      </c>
      <c r="DY19" s="104">
        <f t="shared" si="95"/>
        <v>4.9000000000000002E-2</v>
      </c>
      <c r="DZ19" s="104">
        <f t="shared" si="96"/>
        <v>0</v>
      </c>
      <c r="EA19" s="104">
        <f t="shared" si="97"/>
        <v>0</v>
      </c>
      <c r="EB19" s="128">
        <v>3055</v>
      </c>
      <c r="EC19" s="274">
        <v>753</v>
      </c>
      <c r="ED19" s="275">
        <f t="shared" si="57"/>
        <v>0.246</v>
      </c>
      <c r="EE19" s="73">
        <v>545</v>
      </c>
      <c r="EF19" s="73">
        <v>0</v>
      </c>
      <c r="EG19" s="73">
        <v>9</v>
      </c>
      <c r="EH19" s="73">
        <v>199</v>
      </c>
      <c r="EI19" s="283">
        <f t="shared" si="58"/>
        <v>0.17799999999999999</v>
      </c>
      <c r="EJ19" s="119">
        <f t="shared" si="59"/>
        <v>0</v>
      </c>
      <c r="EK19" s="119">
        <f t="shared" si="60"/>
        <v>3.0000000000000001E-3</v>
      </c>
      <c r="EL19" s="283">
        <f t="shared" si="61"/>
        <v>6.5000000000000002E-2</v>
      </c>
      <c r="EM19" s="129">
        <v>2302</v>
      </c>
      <c r="EN19" s="271">
        <f t="shared" si="62"/>
        <v>0.754</v>
      </c>
      <c r="EO19" s="60">
        <v>657</v>
      </c>
      <c r="EP19" s="60">
        <v>1243</v>
      </c>
      <c r="EQ19" s="60">
        <v>8</v>
      </c>
      <c r="ER19" s="60">
        <v>225</v>
      </c>
      <c r="ES19" s="60">
        <v>16</v>
      </c>
      <c r="ET19" s="60">
        <v>51</v>
      </c>
      <c r="EU19" s="60">
        <v>61</v>
      </c>
      <c r="EV19" s="60">
        <v>0</v>
      </c>
      <c r="EW19" s="60">
        <v>67</v>
      </c>
      <c r="EX19" s="60">
        <v>0</v>
      </c>
      <c r="EY19" s="60">
        <v>30</v>
      </c>
      <c r="EZ19" s="60">
        <v>34</v>
      </c>
      <c r="FA19" s="130">
        <v>143</v>
      </c>
      <c r="FB19" s="63">
        <f t="shared" si="63"/>
        <v>0.215</v>
      </c>
      <c r="FC19" s="104">
        <f t="shared" si="64"/>
        <v>0.40699999999999997</v>
      </c>
      <c r="FD19" s="104">
        <f t="shared" si="65"/>
        <v>2.6186579378068742E-3</v>
      </c>
      <c r="FE19" s="104">
        <f t="shared" si="66"/>
        <v>7.3999999999999996E-2</v>
      </c>
      <c r="FF19" s="63">
        <f t="shared" si="67"/>
        <v>5.0000000000000001E-3</v>
      </c>
      <c r="FG19" s="104">
        <f t="shared" si="68"/>
        <v>1.7000000000000001E-2</v>
      </c>
      <c r="FH19" s="63">
        <f t="shared" si="69"/>
        <v>0.02</v>
      </c>
      <c r="FI19" s="104">
        <f t="shared" si="70"/>
        <v>0</v>
      </c>
      <c r="FJ19" s="63">
        <f t="shared" si="71"/>
        <v>2.1999999999999999E-2</v>
      </c>
      <c r="FK19" s="63">
        <f t="shared" si="72"/>
        <v>0</v>
      </c>
      <c r="FL19" s="63">
        <f t="shared" si="73"/>
        <v>0.01</v>
      </c>
      <c r="FM19" s="63">
        <f t="shared" si="74"/>
        <v>1.0999999999999999E-2</v>
      </c>
      <c r="FN19" s="63">
        <f t="shared" si="75"/>
        <v>4.7E-2</v>
      </c>
      <c r="FO19" s="140">
        <v>1502</v>
      </c>
      <c r="FP19" s="60">
        <v>1343</v>
      </c>
      <c r="FQ19" s="60">
        <v>1211</v>
      </c>
      <c r="FR19" s="104">
        <f t="shared" si="76"/>
        <v>0.89400000000000002</v>
      </c>
      <c r="FS19" s="104">
        <f t="shared" si="77"/>
        <v>0.80600000000000005</v>
      </c>
    </row>
    <row r="20" spans="1:175" x14ac:dyDescent="0.2">
      <c r="A20" s="56" t="s">
        <v>882</v>
      </c>
      <c r="B20" s="57" t="s">
        <v>1021</v>
      </c>
      <c r="C20" s="56" t="s">
        <v>904</v>
      </c>
      <c r="D20" s="56" t="s">
        <v>1049</v>
      </c>
      <c r="E20" s="60">
        <v>1729</v>
      </c>
      <c r="F20" s="60">
        <v>966</v>
      </c>
      <c r="G20" s="63">
        <f t="shared" si="0"/>
        <v>0.55900000000000005</v>
      </c>
      <c r="H20" s="60">
        <v>652</v>
      </c>
      <c r="I20" s="63">
        <f t="shared" si="1"/>
        <v>0.377</v>
      </c>
      <c r="J20" s="60">
        <v>105</v>
      </c>
      <c r="K20" s="63">
        <f t="shared" si="2"/>
        <v>6.0999999999999999E-2</v>
      </c>
      <c r="L20" s="60">
        <v>390</v>
      </c>
      <c r="M20" s="63">
        <f t="shared" si="3"/>
        <v>0.22600000000000001</v>
      </c>
      <c r="N20" s="60">
        <v>582</v>
      </c>
      <c r="O20" s="63">
        <f t="shared" si="4"/>
        <v>0.33700000000000002</v>
      </c>
      <c r="P20" s="60">
        <v>534</v>
      </c>
      <c r="Q20" s="63">
        <f t="shared" si="5"/>
        <v>0.309</v>
      </c>
      <c r="R20" s="60">
        <v>531</v>
      </c>
      <c r="S20" s="63">
        <f t="shared" si="6"/>
        <v>0.307</v>
      </c>
      <c r="T20" s="356">
        <f t="shared" si="7"/>
        <v>2.34</v>
      </c>
      <c r="U20" s="357">
        <f t="shared" si="8"/>
        <v>3.26</v>
      </c>
      <c r="V20" s="336">
        <v>4053</v>
      </c>
      <c r="W20" s="337">
        <v>1729</v>
      </c>
      <c r="X20" s="337">
        <v>1240</v>
      </c>
      <c r="Y20" s="338">
        <f t="shared" si="9"/>
        <v>1084</v>
      </c>
      <c r="Z20" s="63">
        <f t="shared" si="10"/>
        <v>0.42699999999999999</v>
      </c>
      <c r="AA20" s="63">
        <f t="shared" si="11"/>
        <v>0.30599999999999999</v>
      </c>
      <c r="AB20" s="63">
        <f t="shared" si="81"/>
        <v>0.26700000000000002</v>
      </c>
      <c r="AC20" s="247">
        <v>3149</v>
      </c>
      <c r="AD20" s="345">
        <v>111</v>
      </c>
      <c r="AE20" s="345">
        <v>0</v>
      </c>
      <c r="AF20" s="346">
        <f t="shared" ref="AF20:AF26" si="105">ROUND(AE20/AD20,3)</f>
        <v>0</v>
      </c>
      <c r="AG20" s="240">
        <v>4126</v>
      </c>
      <c r="AH20" s="241">
        <v>2065</v>
      </c>
      <c r="AI20" s="242">
        <f t="shared" si="14"/>
        <v>0.5</v>
      </c>
      <c r="AJ20" s="243">
        <v>2061</v>
      </c>
      <c r="AK20" s="244">
        <f t="shared" si="15"/>
        <v>0.5</v>
      </c>
      <c r="AL20" s="249">
        <v>100.2</v>
      </c>
      <c r="AM20" s="483">
        <v>4126</v>
      </c>
      <c r="AN20" s="488">
        <f t="shared" si="16"/>
        <v>2402</v>
      </c>
      <c r="AO20" s="489">
        <f t="shared" si="78"/>
        <v>0.58216190014541924</v>
      </c>
      <c r="AP20" s="493">
        <v>1045</v>
      </c>
      <c r="AQ20" s="494">
        <f t="shared" si="79"/>
        <v>0.25327193407658749</v>
      </c>
      <c r="AR20" s="504">
        <v>679</v>
      </c>
      <c r="AS20" s="505">
        <f t="shared" si="80"/>
        <v>0.16456616577799321</v>
      </c>
      <c r="AT20" s="515">
        <f t="shared" si="20"/>
        <v>71.8</v>
      </c>
      <c r="AU20" s="511">
        <f t="shared" si="21"/>
        <v>43.5</v>
      </c>
      <c r="AV20" s="510">
        <f t="shared" si="98"/>
        <v>28.3</v>
      </c>
      <c r="AW20" s="132">
        <v>68</v>
      </c>
      <c r="AX20" s="132">
        <v>69</v>
      </c>
      <c r="AY20" s="132">
        <v>0</v>
      </c>
      <c r="AZ20" s="132">
        <v>102</v>
      </c>
      <c r="BA20" s="133">
        <v>44</v>
      </c>
      <c r="BB20" s="135">
        <v>981</v>
      </c>
      <c r="BC20" s="60">
        <v>66</v>
      </c>
      <c r="BD20" s="60">
        <v>69</v>
      </c>
      <c r="BE20" s="60">
        <v>414</v>
      </c>
      <c r="BF20" s="60">
        <v>220</v>
      </c>
      <c r="BG20" s="60">
        <v>212</v>
      </c>
      <c r="BH20" s="104">
        <f t="shared" si="99"/>
        <v>6.7000000000000004E-2</v>
      </c>
      <c r="BI20" s="104">
        <f t="shared" si="100"/>
        <v>7.0000000000000007E-2</v>
      </c>
      <c r="BJ20" s="104">
        <f t="shared" si="101"/>
        <v>0.42199999999999999</v>
      </c>
      <c r="BK20" s="104">
        <f t="shared" si="102"/>
        <v>0.224</v>
      </c>
      <c r="BL20" s="104">
        <f t="shared" si="103"/>
        <v>0.216</v>
      </c>
      <c r="BM20" s="353">
        <v>2782</v>
      </c>
      <c r="BN20" s="60">
        <v>306</v>
      </c>
      <c r="BO20" s="60">
        <v>104</v>
      </c>
      <c r="BP20" s="60">
        <v>552</v>
      </c>
      <c r="BQ20" s="60">
        <v>657</v>
      </c>
      <c r="BR20" s="60">
        <v>459</v>
      </c>
      <c r="BS20" s="60">
        <v>340</v>
      </c>
      <c r="BT20" s="60">
        <v>364</v>
      </c>
      <c r="BU20" s="60">
        <v>2372</v>
      </c>
      <c r="BV20" s="60">
        <v>704</v>
      </c>
      <c r="BW20" s="104">
        <f t="shared" si="28"/>
        <v>0.11</v>
      </c>
      <c r="BX20" s="104">
        <f t="shared" si="29"/>
        <v>3.6999999999999998E-2</v>
      </c>
      <c r="BY20" s="104">
        <f t="shared" si="30"/>
        <v>0.19800000000000001</v>
      </c>
      <c r="BZ20" s="104">
        <f t="shared" si="31"/>
        <v>0.23599999999999999</v>
      </c>
      <c r="CA20" s="104">
        <f t="shared" si="32"/>
        <v>0.16500000000000001</v>
      </c>
      <c r="CB20" s="104">
        <f t="shared" si="33"/>
        <v>0.122</v>
      </c>
      <c r="CC20" s="104">
        <f t="shared" si="34"/>
        <v>0.13100000000000001</v>
      </c>
      <c r="CD20" s="104">
        <f t="shared" si="35"/>
        <v>0.85299999999999998</v>
      </c>
      <c r="CE20" s="104">
        <f t="shared" si="36"/>
        <v>0.253</v>
      </c>
      <c r="CF20" s="136">
        <v>3081</v>
      </c>
      <c r="CG20" s="60">
        <v>267</v>
      </c>
      <c r="CH20" s="104">
        <f t="shared" si="82"/>
        <v>8.6999999999999994E-2</v>
      </c>
      <c r="CI20" s="137">
        <v>4126</v>
      </c>
      <c r="CJ20" s="60">
        <v>467</v>
      </c>
      <c r="CK20" s="104">
        <f t="shared" si="83"/>
        <v>0.113</v>
      </c>
      <c r="CL20" s="60">
        <v>1041</v>
      </c>
      <c r="CM20" s="60">
        <v>31</v>
      </c>
      <c r="CN20" s="104">
        <f t="shared" si="104"/>
        <v>0.03</v>
      </c>
      <c r="CO20" s="60">
        <v>2401</v>
      </c>
      <c r="CP20" s="60">
        <v>255</v>
      </c>
      <c r="CQ20" s="104">
        <f t="shared" si="84"/>
        <v>0.106</v>
      </c>
      <c r="CR20" s="60">
        <v>679</v>
      </c>
      <c r="CS20" s="60">
        <v>181</v>
      </c>
      <c r="CT20" s="104">
        <f t="shared" si="41"/>
        <v>0.26700000000000002</v>
      </c>
      <c r="CU20" s="138">
        <v>4126</v>
      </c>
      <c r="CV20" s="60">
        <v>3779</v>
      </c>
      <c r="CW20" s="60">
        <v>347</v>
      </c>
      <c r="CX20" s="104">
        <f t="shared" si="85"/>
        <v>0.91600000000000004</v>
      </c>
      <c r="CY20" s="104">
        <f t="shared" si="86"/>
        <v>8.4000000000000005E-2</v>
      </c>
      <c r="CZ20" s="139">
        <v>347</v>
      </c>
      <c r="DA20" s="60">
        <v>145</v>
      </c>
      <c r="DB20" s="60">
        <v>202</v>
      </c>
      <c r="DC20" s="104">
        <f t="shared" si="87"/>
        <v>3.5000000000000003E-2</v>
      </c>
      <c r="DD20" s="104">
        <f t="shared" si="88"/>
        <v>4.9000000000000002E-2</v>
      </c>
      <c r="DE20" s="137">
        <v>3762</v>
      </c>
      <c r="DF20" s="60">
        <v>3068</v>
      </c>
      <c r="DG20" s="60">
        <v>694</v>
      </c>
      <c r="DH20" s="60">
        <v>313</v>
      </c>
      <c r="DI20" s="60">
        <v>626</v>
      </c>
      <c r="DJ20" s="60">
        <v>253</v>
      </c>
      <c r="DK20" s="60">
        <v>0</v>
      </c>
      <c r="DL20" s="60">
        <v>0</v>
      </c>
      <c r="DM20" s="60">
        <v>26</v>
      </c>
      <c r="DN20" s="60">
        <v>18</v>
      </c>
      <c r="DO20" s="60">
        <v>42</v>
      </c>
      <c r="DP20" s="60">
        <v>42</v>
      </c>
      <c r="DQ20" s="63">
        <f t="shared" si="46"/>
        <v>0.81599999999999995</v>
      </c>
      <c r="DR20" s="63">
        <f t="shared" si="89"/>
        <v>0.184</v>
      </c>
      <c r="DS20" s="63">
        <f t="shared" si="90"/>
        <v>8.3000000000000004E-2</v>
      </c>
      <c r="DT20" s="63">
        <f t="shared" si="91"/>
        <v>0.16600000000000001</v>
      </c>
      <c r="DU20" s="104">
        <f t="shared" si="92"/>
        <v>6.7000000000000004E-2</v>
      </c>
      <c r="DV20" s="104">
        <f t="shared" si="93"/>
        <v>0</v>
      </c>
      <c r="DW20" s="104">
        <f t="shared" si="94"/>
        <v>0</v>
      </c>
      <c r="DX20" s="104">
        <f t="shared" si="53"/>
        <v>7.0000000000000001E-3</v>
      </c>
      <c r="DY20" s="104">
        <f t="shared" si="95"/>
        <v>5.0000000000000001E-3</v>
      </c>
      <c r="DZ20" s="104">
        <f t="shared" si="96"/>
        <v>1.0999999999999999E-2</v>
      </c>
      <c r="EA20" s="104">
        <f t="shared" si="97"/>
        <v>1.0999999999999999E-2</v>
      </c>
      <c r="EB20" s="128">
        <v>4126</v>
      </c>
      <c r="EC20" s="274">
        <v>1280</v>
      </c>
      <c r="ED20" s="275">
        <f t="shared" si="57"/>
        <v>0.31</v>
      </c>
      <c r="EE20" s="73">
        <v>1187</v>
      </c>
      <c r="EF20" s="73">
        <v>0</v>
      </c>
      <c r="EG20" s="73">
        <v>0</v>
      </c>
      <c r="EH20" s="73">
        <v>93</v>
      </c>
      <c r="EI20" s="283">
        <f t="shared" si="58"/>
        <v>0.28799999999999998</v>
      </c>
      <c r="EJ20" s="119">
        <f t="shared" si="59"/>
        <v>0</v>
      </c>
      <c r="EK20" s="119">
        <f t="shared" si="60"/>
        <v>0</v>
      </c>
      <c r="EL20" s="283">
        <f t="shared" si="61"/>
        <v>2.3E-2</v>
      </c>
      <c r="EM20" s="129">
        <v>2846</v>
      </c>
      <c r="EN20" s="271">
        <f t="shared" si="62"/>
        <v>0.69</v>
      </c>
      <c r="EO20" s="60">
        <v>1693</v>
      </c>
      <c r="EP20" s="60">
        <v>818</v>
      </c>
      <c r="EQ20" s="60">
        <v>97</v>
      </c>
      <c r="ER20" s="60">
        <v>101</v>
      </c>
      <c r="ES20" s="60">
        <v>6</v>
      </c>
      <c r="ET20" s="60">
        <v>8</v>
      </c>
      <c r="EU20" s="60">
        <v>36</v>
      </c>
      <c r="EV20" s="60">
        <v>35</v>
      </c>
      <c r="EW20" s="60">
        <v>16</v>
      </c>
      <c r="EX20" s="60">
        <v>0</v>
      </c>
      <c r="EY20" s="60">
        <v>0</v>
      </c>
      <c r="EZ20" s="60">
        <v>0</v>
      </c>
      <c r="FA20" s="130">
        <v>234</v>
      </c>
      <c r="FB20" s="63">
        <f t="shared" si="63"/>
        <v>0.41</v>
      </c>
      <c r="FC20" s="104">
        <f t="shared" si="64"/>
        <v>0.19800000000000001</v>
      </c>
      <c r="FD20" s="104">
        <f t="shared" si="65"/>
        <v>2.350945225399903E-2</v>
      </c>
      <c r="FE20" s="104">
        <f t="shared" si="66"/>
        <v>2.4E-2</v>
      </c>
      <c r="FF20" s="63">
        <f t="shared" si="67"/>
        <v>1E-3</v>
      </c>
      <c r="FG20" s="104">
        <f t="shared" si="68"/>
        <v>2E-3</v>
      </c>
      <c r="FH20" s="63">
        <f t="shared" si="69"/>
        <v>8.9999999999999993E-3</v>
      </c>
      <c r="FI20" s="104">
        <f t="shared" si="70"/>
        <v>8.0000000000000002E-3</v>
      </c>
      <c r="FJ20" s="63">
        <f t="shared" si="71"/>
        <v>4.0000000000000001E-3</v>
      </c>
      <c r="FK20" s="63">
        <f t="shared" si="72"/>
        <v>0</v>
      </c>
      <c r="FL20" s="63">
        <f t="shared" si="73"/>
        <v>0</v>
      </c>
      <c r="FM20" s="63">
        <f t="shared" si="74"/>
        <v>0</v>
      </c>
      <c r="FN20" s="63">
        <f t="shared" si="75"/>
        <v>5.7000000000000002E-2</v>
      </c>
      <c r="FO20" s="140">
        <v>1729</v>
      </c>
      <c r="FP20" s="60">
        <v>1532</v>
      </c>
      <c r="FQ20" s="60">
        <v>1370</v>
      </c>
      <c r="FR20" s="104">
        <f t="shared" si="76"/>
        <v>0.88600000000000001</v>
      </c>
      <c r="FS20" s="104">
        <f t="shared" si="77"/>
        <v>0.79200000000000004</v>
      </c>
    </row>
    <row r="21" spans="1:175" x14ac:dyDescent="0.2">
      <c r="A21" s="56" t="s">
        <v>882</v>
      </c>
      <c r="B21" s="57" t="s">
        <v>1021</v>
      </c>
      <c r="C21" s="56" t="s">
        <v>905</v>
      </c>
      <c r="D21" s="56" t="s">
        <v>1050</v>
      </c>
      <c r="E21" s="60">
        <v>1026</v>
      </c>
      <c r="F21" s="60">
        <v>769</v>
      </c>
      <c r="G21" s="63">
        <f t="shared" si="0"/>
        <v>0.75</v>
      </c>
      <c r="H21" s="60">
        <v>437</v>
      </c>
      <c r="I21" s="63">
        <f t="shared" si="1"/>
        <v>0.42599999999999999</v>
      </c>
      <c r="J21" s="60">
        <v>111</v>
      </c>
      <c r="K21" s="63">
        <f t="shared" si="2"/>
        <v>0.108</v>
      </c>
      <c r="L21" s="60">
        <v>154</v>
      </c>
      <c r="M21" s="63">
        <f t="shared" si="3"/>
        <v>0.15</v>
      </c>
      <c r="N21" s="60">
        <v>324</v>
      </c>
      <c r="O21" s="63">
        <f t="shared" si="4"/>
        <v>0.316</v>
      </c>
      <c r="P21" s="60">
        <v>440</v>
      </c>
      <c r="Q21" s="63">
        <f t="shared" si="5"/>
        <v>0.42899999999999999</v>
      </c>
      <c r="R21" s="60">
        <v>214</v>
      </c>
      <c r="S21" s="63">
        <f t="shared" si="6"/>
        <v>0.20899999999999999</v>
      </c>
      <c r="T21" s="356">
        <f t="shared" si="7"/>
        <v>3.53</v>
      </c>
      <c r="U21" s="357">
        <f t="shared" si="8"/>
        <v>4.1100000000000003</v>
      </c>
      <c r="V21" s="336">
        <v>3617</v>
      </c>
      <c r="W21" s="337">
        <v>1026</v>
      </c>
      <c r="X21" s="337">
        <v>1505</v>
      </c>
      <c r="Y21" s="338">
        <f t="shared" si="9"/>
        <v>1086</v>
      </c>
      <c r="Z21" s="63">
        <f t="shared" si="10"/>
        <v>0.28399999999999997</v>
      </c>
      <c r="AA21" s="63">
        <f t="shared" si="11"/>
        <v>0.41599999999999998</v>
      </c>
      <c r="AB21" s="63">
        <f t="shared" si="81"/>
        <v>0.3</v>
      </c>
      <c r="AC21" s="247">
        <v>3161</v>
      </c>
      <c r="AD21" s="345">
        <v>115</v>
      </c>
      <c r="AE21" s="345">
        <v>26</v>
      </c>
      <c r="AF21" s="346">
        <f t="shared" si="105"/>
        <v>0.22600000000000001</v>
      </c>
      <c r="AG21" s="240">
        <v>3644</v>
      </c>
      <c r="AH21" s="241">
        <v>1797</v>
      </c>
      <c r="AI21" s="242">
        <f t="shared" si="14"/>
        <v>0.49299999999999999</v>
      </c>
      <c r="AJ21" s="243">
        <v>1847</v>
      </c>
      <c r="AK21" s="244">
        <f t="shared" si="15"/>
        <v>0.50700000000000001</v>
      </c>
      <c r="AL21" s="249">
        <v>97.3</v>
      </c>
      <c r="AM21" s="483">
        <v>3644</v>
      </c>
      <c r="AN21" s="488">
        <f t="shared" si="16"/>
        <v>2108</v>
      </c>
      <c r="AO21" s="489">
        <f t="shared" si="78"/>
        <v>0.57848518111964875</v>
      </c>
      <c r="AP21" s="493">
        <v>1212</v>
      </c>
      <c r="AQ21" s="494">
        <f t="shared" si="79"/>
        <v>0.33260153677277715</v>
      </c>
      <c r="AR21" s="504">
        <v>324</v>
      </c>
      <c r="AS21" s="505">
        <f t="shared" si="80"/>
        <v>8.8913282107574099E-2</v>
      </c>
      <c r="AT21" s="515">
        <f t="shared" si="20"/>
        <v>72.900000000000006</v>
      </c>
      <c r="AU21" s="511">
        <f t="shared" si="21"/>
        <v>57.5</v>
      </c>
      <c r="AV21" s="510">
        <f t="shared" si="98"/>
        <v>15.4</v>
      </c>
      <c r="AW21" s="132">
        <v>64</v>
      </c>
      <c r="AX21" s="132">
        <v>72</v>
      </c>
      <c r="AY21" s="132">
        <v>0</v>
      </c>
      <c r="AZ21" s="132">
        <v>143</v>
      </c>
      <c r="BA21" s="133">
        <v>50</v>
      </c>
      <c r="BB21" s="135">
        <v>1164</v>
      </c>
      <c r="BC21" s="60">
        <v>111</v>
      </c>
      <c r="BD21" s="60">
        <v>116</v>
      </c>
      <c r="BE21" s="60">
        <v>474</v>
      </c>
      <c r="BF21" s="60">
        <v>235</v>
      </c>
      <c r="BG21" s="60">
        <v>228</v>
      </c>
      <c r="BH21" s="104">
        <f t="shared" si="99"/>
        <v>9.5000000000000001E-2</v>
      </c>
      <c r="BI21" s="104">
        <f t="shared" si="100"/>
        <v>0.1</v>
      </c>
      <c r="BJ21" s="104">
        <f t="shared" si="101"/>
        <v>0.40699999999999997</v>
      </c>
      <c r="BK21" s="104">
        <f t="shared" si="102"/>
        <v>0.20200000000000001</v>
      </c>
      <c r="BL21" s="104">
        <f t="shared" si="103"/>
        <v>0.19600000000000001</v>
      </c>
      <c r="BM21" s="353">
        <v>2105</v>
      </c>
      <c r="BN21" s="60">
        <v>230</v>
      </c>
      <c r="BO21" s="60">
        <v>266</v>
      </c>
      <c r="BP21" s="60">
        <v>753</v>
      </c>
      <c r="BQ21" s="60">
        <v>520</v>
      </c>
      <c r="BR21" s="60">
        <v>151</v>
      </c>
      <c r="BS21" s="60">
        <v>109</v>
      </c>
      <c r="BT21" s="60">
        <v>76</v>
      </c>
      <c r="BU21" s="60">
        <v>1609</v>
      </c>
      <c r="BV21" s="60">
        <v>185</v>
      </c>
      <c r="BW21" s="104">
        <f t="shared" si="28"/>
        <v>0.109</v>
      </c>
      <c r="BX21" s="104">
        <f t="shared" si="29"/>
        <v>0.126</v>
      </c>
      <c r="BY21" s="104">
        <f t="shared" si="30"/>
        <v>0.35799999999999998</v>
      </c>
      <c r="BZ21" s="104">
        <f t="shared" si="31"/>
        <v>0.247</v>
      </c>
      <c r="CA21" s="104">
        <f t="shared" si="32"/>
        <v>7.1999999999999995E-2</v>
      </c>
      <c r="CB21" s="104">
        <f t="shared" si="33"/>
        <v>5.1999999999999998E-2</v>
      </c>
      <c r="CC21" s="104">
        <f t="shared" si="34"/>
        <v>3.5999999999999997E-2</v>
      </c>
      <c r="CD21" s="104">
        <f t="shared" si="35"/>
        <v>0.76400000000000001</v>
      </c>
      <c r="CE21" s="104">
        <f t="shared" si="36"/>
        <v>8.7999999999999995E-2</v>
      </c>
      <c r="CF21" s="136">
        <v>2416</v>
      </c>
      <c r="CG21" s="60">
        <v>108</v>
      </c>
      <c r="CH21" s="104">
        <f t="shared" si="82"/>
        <v>4.4999999999999998E-2</v>
      </c>
      <c r="CI21" s="137">
        <v>3644</v>
      </c>
      <c r="CJ21" s="60">
        <v>405</v>
      </c>
      <c r="CK21" s="104">
        <f t="shared" si="83"/>
        <v>0.111</v>
      </c>
      <c r="CL21" s="60">
        <v>1212</v>
      </c>
      <c r="CM21" s="60">
        <v>32</v>
      </c>
      <c r="CN21" s="104">
        <f t="shared" si="104"/>
        <v>2.5999999999999999E-2</v>
      </c>
      <c r="CO21" s="60">
        <v>2092</v>
      </c>
      <c r="CP21" s="60">
        <v>213</v>
      </c>
      <c r="CQ21" s="104">
        <f t="shared" si="84"/>
        <v>0.10199999999999999</v>
      </c>
      <c r="CR21" s="60">
        <v>324</v>
      </c>
      <c r="CS21" s="60">
        <v>160</v>
      </c>
      <c r="CT21" s="104">
        <f t="shared" si="41"/>
        <v>0.49399999999999999</v>
      </c>
      <c r="CU21" s="138">
        <v>3644</v>
      </c>
      <c r="CV21" s="60">
        <v>3049</v>
      </c>
      <c r="CW21" s="60">
        <v>595</v>
      </c>
      <c r="CX21" s="104">
        <f t="shared" si="85"/>
        <v>0.83699999999999997</v>
      </c>
      <c r="CY21" s="104">
        <f t="shared" si="86"/>
        <v>0.16300000000000001</v>
      </c>
      <c r="CZ21" s="139">
        <v>595</v>
      </c>
      <c r="DA21" s="60">
        <v>228</v>
      </c>
      <c r="DB21" s="60">
        <v>367</v>
      </c>
      <c r="DC21" s="104">
        <f t="shared" si="87"/>
        <v>6.3E-2</v>
      </c>
      <c r="DD21" s="104">
        <f t="shared" si="88"/>
        <v>0.10100000000000001</v>
      </c>
      <c r="DE21" s="137">
        <v>3259</v>
      </c>
      <c r="DF21" s="60">
        <v>1749</v>
      </c>
      <c r="DG21" s="60">
        <v>1510</v>
      </c>
      <c r="DH21" s="60">
        <v>593</v>
      </c>
      <c r="DI21" s="60">
        <v>1461</v>
      </c>
      <c r="DJ21" s="60">
        <v>558</v>
      </c>
      <c r="DK21" s="60">
        <v>0</v>
      </c>
      <c r="DL21" s="60">
        <v>0</v>
      </c>
      <c r="DM21" s="60">
        <v>49</v>
      </c>
      <c r="DN21" s="60">
        <v>35</v>
      </c>
      <c r="DO21" s="60">
        <v>0</v>
      </c>
      <c r="DP21" s="60">
        <v>0</v>
      </c>
      <c r="DQ21" s="63">
        <f t="shared" si="46"/>
        <v>0.53700000000000003</v>
      </c>
      <c r="DR21" s="63">
        <f t="shared" si="89"/>
        <v>0.46300000000000002</v>
      </c>
      <c r="DS21" s="63">
        <f t="shared" si="90"/>
        <v>0.182</v>
      </c>
      <c r="DT21" s="63">
        <f t="shared" si="91"/>
        <v>0.44800000000000001</v>
      </c>
      <c r="DU21" s="104">
        <f t="shared" si="92"/>
        <v>0.17100000000000001</v>
      </c>
      <c r="DV21" s="104">
        <f t="shared" si="93"/>
        <v>0</v>
      </c>
      <c r="DW21" s="104">
        <f t="shared" si="94"/>
        <v>0</v>
      </c>
      <c r="DX21" s="104">
        <f t="shared" si="53"/>
        <v>1.4999999999999999E-2</v>
      </c>
      <c r="DY21" s="104">
        <f t="shared" si="95"/>
        <v>1.0999999999999999E-2</v>
      </c>
      <c r="DZ21" s="104">
        <f t="shared" si="96"/>
        <v>0</v>
      </c>
      <c r="EA21" s="104">
        <f t="shared" si="97"/>
        <v>0</v>
      </c>
      <c r="EB21" s="128">
        <v>3644</v>
      </c>
      <c r="EC21" s="274">
        <v>2222</v>
      </c>
      <c r="ED21" s="275">
        <f t="shared" si="57"/>
        <v>0.61</v>
      </c>
      <c r="EE21" s="73">
        <v>1853</v>
      </c>
      <c r="EF21" s="73">
        <v>4</v>
      </c>
      <c r="EG21" s="73">
        <v>43</v>
      </c>
      <c r="EH21" s="73">
        <v>322</v>
      </c>
      <c r="EI21" s="283">
        <f t="shared" si="58"/>
        <v>0.50900000000000001</v>
      </c>
      <c r="EJ21" s="119">
        <f t="shared" si="59"/>
        <v>1E-3</v>
      </c>
      <c r="EK21" s="119">
        <f t="shared" si="60"/>
        <v>1.2E-2</v>
      </c>
      <c r="EL21" s="283">
        <f t="shared" si="61"/>
        <v>8.7999999999999995E-2</v>
      </c>
      <c r="EM21" s="129">
        <v>1422</v>
      </c>
      <c r="EN21" s="271">
        <f t="shared" si="62"/>
        <v>0.39</v>
      </c>
      <c r="EO21" s="60">
        <v>539</v>
      </c>
      <c r="EP21" s="60">
        <v>793</v>
      </c>
      <c r="EQ21" s="60">
        <v>0</v>
      </c>
      <c r="ER21" s="60">
        <v>48</v>
      </c>
      <c r="ES21" s="60">
        <v>0</v>
      </c>
      <c r="ET21" s="60">
        <v>0</v>
      </c>
      <c r="EU21" s="60">
        <v>25</v>
      </c>
      <c r="EV21" s="60">
        <v>0</v>
      </c>
      <c r="EW21" s="60">
        <v>8</v>
      </c>
      <c r="EX21" s="60">
        <v>15</v>
      </c>
      <c r="EY21" s="60">
        <v>0</v>
      </c>
      <c r="EZ21" s="60">
        <v>0</v>
      </c>
      <c r="FA21" s="130">
        <v>42</v>
      </c>
      <c r="FB21" s="63">
        <f t="shared" si="63"/>
        <v>0.14799999999999999</v>
      </c>
      <c r="FC21" s="104">
        <f t="shared" si="64"/>
        <v>0.218</v>
      </c>
      <c r="FD21" s="104">
        <f t="shared" si="65"/>
        <v>0</v>
      </c>
      <c r="FE21" s="104">
        <f t="shared" si="66"/>
        <v>1.2999999999999999E-2</v>
      </c>
      <c r="FF21" s="63">
        <f t="shared" si="67"/>
        <v>0</v>
      </c>
      <c r="FG21" s="104">
        <f t="shared" si="68"/>
        <v>0</v>
      </c>
      <c r="FH21" s="63">
        <f t="shared" si="69"/>
        <v>7.0000000000000001E-3</v>
      </c>
      <c r="FI21" s="104">
        <f t="shared" si="70"/>
        <v>0</v>
      </c>
      <c r="FJ21" s="63">
        <f t="shared" si="71"/>
        <v>2E-3</v>
      </c>
      <c r="FK21" s="63">
        <f t="shared" si="72"/>
        <v>4.0000000000000001E-3</v>
      </c>
      <c r="FL21" s="63">
        <f t="shared" si="73"/>
        <v>0</v>
      </c>
      <c r="FM21" s="63">
        <f t="shared" si="74"/>
        <v>0</v>
      </c>
      <c r="FN21" s="63">
        <f t="shared" si="75"/>
        <v>1.2E-2</v>
      </c>
      <c r="FO21" s="140">
        <v>1026</v>
      </c>
      <c r="FP21" s="60">
        <v>826</v>
      </c>
      <c r="FQ21" s="60">
        <v>679</v>
      </c>
      <c r="FR21" s="104">
        <f t="shared" si="76"/>
        <v>0.80500000000000005</v>
      </c>
      <c r="FS21" s="104">
        <f t="shared" si="77"/>
        <v>0.66200000000000003</v>
      </c>
    </row>
    <row r="22" spans="1:175" x14ac:dyDescent="0.2">
      <c r="A22" s="56" t="s">
        <v>882</v>
      </c>
      <c r="B22" s="57" t="s">
        <v>1021</v>
      </c>
      <c r="C22" s="56" t="s">
        <v>906</v>
      </c>
      <c r="D22" s="56" t="s">
        <v>1051</v>
      </c>
      <c r="E22" s="60">
        <v>1414</v>
      </c>
      <c r="F22" s="60">
        <v>1051</v>
      </c>
      <c r="G22" s="63">
        <f t="shared" si="0"/>
        <v>0.74299999999999999</v>
      </c>
      <c r="H22" s="60">
        <v>786</v>
      </c>
      <c r="I22" s="63">
        <f t="shared" si="1"/>
        <v>0.55600000000000005</v>
      </c>
      <c r="J22" s="60">
        <v>77</v>
      </c>
      <c r="K22" s="63">
        <f t="shared" si="2"/>
        <v>5.3999999999999999E-2</v>
      </c>
      <c r="L22" s="60">
        <v>230</v>
      </c>
      <c r="M22" s="63">
        <f t="shared" si="3"/>
        <v>0.16300000000000001</v>
      </c>
      <c r="N22" s="60">
        <v>321</v>
      </c>
      <c r="O22" s="63">
        <f t="shared" si="4"/>
        <v>0.22700000000000001</v>
      </c>
      <c r="P22" s="60">
        <v>639</v>
      </c>
      <c r="Q22" s="63">
        <f t="shared" si="5"/>
        <v>0.45200000000000001</v>
      </c>
      <c r="R22" s="60">
        <v>528</v>
      </c>
      <c r="S22" s="63">
        <f t="shared" si="6"/>
        <v>0.373</v>
      </c>
      <c r="T22" s="356">
        <f t="shared" si="7"/>
        <v>3.43</v>
      </c>
      <c r="U22" s="357">
        <f t="shared" si="8"/>
        <v>4.01</v>
      </c>
      <c r="V22" s="336">
        <v>4847</v>
      </c>
      <c r="W22" s="337">
        <v>1414</v>
      </c>
      <c r="X22" s="337">
        <v>1755</v>
      </c>
      <c r="Y22" s="338">
        <f t="shared" si="9"/>
        <v>1678</v>
      </c>
      <c r="Z22" s="63">
        <f t="shared" si="10"/>
        <v>0.29199999999999998</v>
      </c>
      <c r="AA22" s="63">
        <f t="shared" si="11"/>
        <v>0.36199999999999999</v>
      </c>
      <c r="AB22" s="63">
        <f t="shared" si="81"/>
        <v>0.34599999999999997</v>
      </c>
      <c r="AC22" s="247">
        <v>4215</v>
      </c>
      <c r="AD22" s="345">
        <v>497</v>
      </c>
      <c r="AE22" s="345">
        <v>70</v>
      </c>
      <c r="AF22" s="346">
        <f t="shared" si="105"/>
        <v>0.14099999999999999</v>
      </c>
      <c r="AG22" s="240">
        <v>5278</v>
      </c>
      <c r="AH22" s="241">
        <v>2624</v>
      </c>
      <c r="AI22" s="242">
        <f t="shared" si="14"/>
        <v>0.497</v>
      </c>
      <c r="AJ22" s="243">
        <v>2654</v>
      </c>
      <c r="AK22" s="244">
        <f t="shared" si="15"/>
        <v>0.503</v>
      </c>
      <c r="AL22" s="249">
        <v>98.9</v>
      </c>
      <c r="AM22" s="483">
        <v>5278</v>
      </c>
      <c r="AN22" s="488">
        <f t="shared" si="16"/>
        <v>2828</v>
      </c>
      <c r="AO22" s="489">
        <f t="shared" si="78"/>
        <v>0.53580901856763929</v>
      </c>
      <c r="AP22" s="493">
        <v>1412</v>
      </c>
      <c r="AQ22" s="494">
        <f t="shared" si="79"/>
        <v>0.26752557787040548</v>
      </c>
      <c r="AR22" s="504">
        <v>1038</v>
      </c>
      <c r="AS22" s="505">
        <f t="shared" si="80"/>
        <v>0.19666540356195528</v>
      </c>
      <c r="AT22" s="515">
        <f t="shared" si="20"/>
        <v>86.6</v>
      </c>
      <c r="AU22" s="511">
        <f t="shared" si="21"/>
        <v>49.9</v>
      </c>
      <c r="AV22" s="510">
        <f t="shared" si="98"/>
        <v>36.700000000000003</v>
      </c>
      <c r="AW22" s="132">
        <v>45</v>
      </c>
      <c r="AX22" s="132">
        <v>39</v>
      </c>
      <c r="AY22" s="132">
        <v>0</v>
      </c>
      <c r="AZ22" s="132">
        <v>82</v>
      </c>
      <c r="BA22" s="133">
        <v>12</v>
      </c>
      <c r="BB22" s="135">
        <v>1498</v>
      </c>
      <c r="BC22" s="60">
        <v>68</v>
      </c>
      <c r="BD22" s="60">
        <v>72</v>
      </c>
      <c r="BE22" s="60">
        <v>582</v>
      </c>
      <c r="BF22" s="60">
        <v>450</v>
      </c>
      <c r="BG22" s="60">
        <v>326</v>
      </c>
      <c r="BH22" s="104">
        <f t="shared" si="99"/>
        <v>4.4999999999999998E-2</v>
      </c>
      <c r="BI22" s="104">
        <f t="shared" si="100"/>
        <v>4.8000000000000001E-2</v>
      </c>
      <c r="BJ22" s="104">
        <f t="shared" si="101"/>
        <v>0.38900000000000001</v>
      </c>
      <c r="BK22" s="104">
        <f t="shared" si="102"/>
        <v>0.3</v>
      </c>
      <c r="BL22" s="104">
        <f t="shared" si="103"/>
        <v>0.218</v>
      </c>
      <c r="BM22" s="353">
        <v>3572</v>
      </c>
      <c r="BN22" s="60">
        <v>503</v>
      </c>
      <c r="BO22" s="60">
        <v>378</v>
      </c>
      <c r="BP22" s="60">
        <v>898</v>
      </c>
      <c r="BQ22" s="60">
        <v>915</v>
      </c>
      <c r="BR22" s="60">
        <v>447</v>
      </c>
      <c r="BS22" s="60">
        <v>308</v>
      </c>
      <c r="BT22" s="60">
        <v>123</v>
      </c>
      <c r="BU22" s="60">
        <v>2691</v>
      </c>
      <c r="BV22" s="60">
        <v>431</v>
      </c>
      <c r="BW22" s="104">
        <f t="shared" si="28"/>
        <v>0.14099999999999999</v>
      </c>
      <c r="BX22" s="104">
        <f t="shared" si="29"/>
        <v>0.106</v>
      </c>
      <c r="BY22" s="104">
        <f t="shared" si="30"/>
        <v>0.251</v>
      </c>
      <c r="BZ22" s="104">
        <f t="shared" si="31"/>
        <v>0.25600000000000001</v>
      </c>
      <c r="CA22" s="104">
        <f t="shared" si="32"/>
        <v>0.125</v>
      </c>
      <c r="CB22" s="104">
        <f t="shared" si="33"/>
        <v>8.5999999999999993E-2</v>
      </c>
      <c r="CC22" s="104">
        <f t="shared" si="34"/>
        <v>3.4000000000000002E-2</v>
      </c>
      <c r="CD22" s="104">
        <f t="shared" si="35"/>
        <v>0.753</v>
      </c>
      <c r="CE22" s="104">
        <f t="shared" si="36"/>
        <v>0.121</v>
      </c>
      <c r="CF22" s="136">
        <v>3866</v>
      </c>
      <c r="CG22" s="60">
        <v>257</v>
      </c>
      <c r="CH22" s="104">
        <f t="shared" si="82"/>
        <v>6.6000000000000003E-2</v>
      </c>
      <c r="CI22" s="137">
        <v>5278</v>
      </c>
      <c r="CJ22" s="60">
        <v>641</v>
      </c>
      <c r="CK22" s="104">
        <f t="shared" si="83"/>
        <v>0.121</v>
      </c>
      <c r="CL22" s="60">
        <v>1400</v>
      </c>
      <c r="CM22" s="60">
        <v>56</v>
      </c>
      <c r="CN22" s="104">
        <f t="shared" si="104"/>
        <v>0.04</v>
      </c>
      <c r="CO22" s="60">
        <v>2770</v>
      </c>
      <c r="CP22" s="60">
        <v>284</v>
      </c>
      <c r="CQ22" s="104">
        <f t="shared" si="84"/>
        <v>0.10299999999999999</v>
      </c>
      <c r="CR22" s="60">
        <v>753</v>
      </c>
      <c r="CS22" s="60">
        <v>301</v>
      </c>
      <c r="CT22" s="104">
        <f t="shared" si="41"/>
        <v>0.4</v>
      </c>
      <c r="CU22" s="138">
        <v>5278</v>
      </c>
      <c r="CV22" s="60">
        <v>4538</v>
      </c>
      <c r="CW22" s="60">
        <v>740</v>
      </c>
      <c r="CX22" s="104">
        <f t="shared" si="85"/>
        <v>0.86</v>
      </c>
      <c r="CY22" s="104">
        <f t="shared" si="86"/>
        <v>0.14000000000000001</v>
      </c>
      <c r="CZ22" s="139">
        <v>740</v>
      </c>
      <c r="DA22" s="60">
        <v>416</v>
      </c>
      <c r="DB22" s="60">
        <v>324</v>
      </c>
      <c r="DC22" s="104">
        <f t="shared" si="87"/>
        <v>7.9000000000000001E-2</v>
      </c>
      <c r="DD22" s="104">
        <f t="shared" si="88"/>
        <v>6.0999999999999999E-2</v>
      </c>
      <c r="DE22" s="137">
        <v>4989</v>
      </c>
      <c r="DF22" s="60">
        <v>3667</v>
      </c>
      <c r="DG22" s="60">
        <v>1322</v>
      </c>
      <c r="DH22" s="60">
        <v>773</v>
      </c>
      <c r="DI22" s="60">
        <v>1222</v>
      </c>
      <c r="DJ22" s="60">
        <v>704</v>
      </c>
      <c r="DK22" s="60">
        <v>20</v>
      </c>
      <c r="DL22" s="60">
        <v>12</v>
      </c>
      <c r="DM22" s="60">
        <v>80</v>
      </c>
      <c r="DN22" s="60">
        <v>57</v>
      </c>
      <c r="DO22" s="60">
        <v>0</v>
      </c>
      <c r="DP22" s="60">
        <v>0</v>
      </c>
      <c r="DQ22" s="63">
        <f t="shared" si="46"/>
        <v>0.73499999999999999</v>
      </c>
      <c r="DR22" s="63">
        <f t="shared" si="89"/>
        <v>0.26500000000000001</v>
      </c>
      <c r="DS22" s="63">
        <f t="shared" si="90"/>
        <v>0.155</v>
      </c>
      <c r="DT22" s="63">
        <f t="shared" si="91"/>
        <v>0.245</v>
      </c>
      <c r="DU22" s="104">
        <f t="shared" si="92"/>
        <v>0.14099999999999999</v>
      </c>
      <c r="DV22" s="104">
        <f t="shared" si="93"/>
        <v>4.0000000000000001E-3</v>
      </c>
      <c r="DW22" s="104">
        <f t="shared" si="94"/>
        <v>2E-3</v>
      </c>
      <c r="DX22" s="104">
        <f t="shared" ref="DX22:DX35" si="106">ROUND(DM22/DE22,3)</f>
        <v>1.6E-2</v>
      </c>
      <c r="DY22" s="104">
        <f t="shared" si="95"/>
        <v>1.0999999999999999E-2</v>
      </c>
      <c r="DZ22" s="104">
        <f t="shared" si="96"/>
        <v>0</v>
      </c>
      <c r="EA22" s="104">
        <f t="shared" si="97"/>
        <v>0</v>
      </c>
      <c r="EB22" s="128">
        <v>5278</v>
      </c>
      <c r="EC22" s="274">
        <v>2252</v>
      </c>
      <c r="ED22" s="275">
        <f t="shared" si="57"/>
        <v>0.42699999999999999</v>
      </c>
      <c r="EE22" s="73">
        <v>1689</v>
      </c>
      <c r="EF22" s="73">
        <v>0</v>
      </c>
      <c r="EG22" s="73">
        <v>5</v>
      </c>
      <c r="EH22" s="73">
        <v>558</v>
      </c>
      <c r="EI22" s="283">
        <f t="shared" si="58"/>
        <v>0.32</v>
      </c>
      <c r="EJ22" s="119">
        <f t="shared" si="59"/>
        <v>0</v>
      </c>
      <c r="EK22" s="119">
        <f t="shared" si="60"/>
        <v>1E-3</v>
      </c>
      <c r="EL22" s="283">
        <f t="shared" si="61"/>
        <v>0.106</v>
      </c>
      <c r="EM22" s="129">
        <v>3026</v>
      </c>
      <c r="EN22" s="271">
        <f t="shared" si="62"/>
        <v>0.57299999999999995</v>
      </c>
      <c r="EO22" s="60">
        <v>2118</v>
      </c>
      <c r="EP22" s="60">
        <v>586</v>
      </c>
      <c r="EQ22" s="60">
        <v>21</v>
      </c>
      <c r="ER22" s="60">
        <v>115</v>
      </c>
      <c r="ES22" s="60">
        <v>5</v>
      </c>
      <c r="ET22" s="60">
        <v>9</v>
      </c>
      <c r="EU22" s="60">
        <v>79</v>
      </c>
      <c r="EV22" s="60">
        <v>22</v>
      </c>
      <c r="EW22" s="60">
        <v>0</v>
      </c>
      <c r="EX22" s="60">
        <v>0</v>
      </c>
      <c r="EY22" s="60">
        <v>0</v>
      </c>
      <c r="EZ22" s="60">
        <v>0</v>
      </c>
      <c r="FA22" s="130">
        <v>207</v>
      </c>
      <c r="FB22" s="63">
        <f t="shared" si="63"/>
        <v>0.40100000000000002</v>
      </c>
      <c r="FC22" s="104">
        <f t="shared" si="64"/>
        <v>0.111</v>
      </c>
      <c r="FD22" s="104">
        <f t="shared" si="65"/>
        <v>3.9787798408488064E-3</v>
      </c>
      <c r="FE22" s="104">
        <f t="shared" si="66"/>
        <v>2.1999999999999999E-2</v>
      </c>
      <c r="FF22" s="63">
        <f t="shared" si="67"/>
        <v>1E-3</v>
      </c>
      <c r="FG22" s="104">
        <f t="shared" si="68"/>
        <v>2E-3</v>
      </c>
      <c r="FH22" s="63">
        <f t="shared" si="69"/>
        <v>1.4999999999999999E-2</v>
      </c>
      <c r="FI22" s="104">
        <f t="shared" si="70"/>
        <v>4.0000000000000001E-3</v>
      </c>
      <c r="FJ22" s="63">
        <f t="shared" si="71"/>
        <v>0</v>
      </c>
      <c r="FK22" s="63">
        <f t="shared" si="72"/>
        <v>0</v>
      </c>
      <c r="FL22" s="63">
        <f t="shared" si="73"/>
        <v>0</v>
      </c>
      <c r="FM22" s="63">
        <f t="shared" si="74"/>
        <v>0</v>
      </c>
      <c r="FN22" s="63">
        <f t="shared" si="75"/>
        <v>3.9E-2</v>
      </c>
      <c r="FO22" s="140">
        <v>1414</v>
      </c>
      <c r="FP22" s="60">
        <v>1314</v>
      </c>
      <c r="FQ22" s="60">
        <v>1258</v>
      </c>
      <c r="FR22" s="104">
        <f t="shared" si="76"/>
        <v>0.92900000000000005</v>
      </c>
      <c r="FS22" s="104">
        <f t="shared" si="77"/>
        <v>0.89</v>
      </c>
    </row>
    <row r="23" spans="1:175" x14ac:dyDescent="0.2">
      <c r="A23" s="56" t="s">
        <v>882</v>
      </c>
      <c r="B23" s="57" t="s">
        <v>1021</v>
      </c>
      <c r="C23" s="56" t="s">
        <v>907</v>
      </c>
      <c r="D23" s="56" t="s">
        <v>1052</v>
      </c>
      <c r="E23" s="60">
        <v>1983</v>
      </c>
      <c r="F23" s="60">
        <v>760</v>
      </c>
      <c r="G23" s="63">
        <f t="shared" si="0"/>
        <v>0.38300000000000001</v>
      </c>
      <c r="H23" s="60">
        <v>348</v>
      </c>
      <c r="I23" s="63">
        <f t="shared" si="1"/>
        <v>0.17499999999999999</v>
      </c>
      <c r="J23" s="60">
        <v>29</v>
      </c>
      <c r="K23" s="63">
        <f t="shared" si="2"/>
        <v>1.4999999999999999E-2</v>
      </c>
      <c r="L23" s="60">
        <v>385</v>
      </c>
      <c r="M23" s="63">
        <f t="shared" si="3"/>
        <v>0.19400000000000001</v>
      </c>
      <c r="N23" s="60">
        <v>1221</v>
      </c>
      <c r="O23" s="63">
        <f t="shared" si="4"/>
        <v>0.61599999999999999</v>
      </c>
      <c r="P23" s="60">
        <v>443</v>
      </c>
      <c r="Q23" s="63">
        <f t="shared" si="5"/>
        <v>0.223</v>
      </c>
      <c r="R23" s="60">
        <v>771</v>
      </c>
      <c r="S23" s="63">
        <f t="shared" si="6"/>
        <v>0.38900000000000001</v>
      </c>
      <c r="T23" s="356">
        <f t="shared" si="7"/>
        <v>2.11</v>
      </c>
      <c r="U23" s="357">
        <f t="shared" si="8"/>
        <v>3.7</v>
      </c>
      <c r="V23" s="336">
        <v>4185</v>
      </c>
      <c r="W23" s="337">
        <v>1983</v>
      </c>
      <c r="X23" s="337">
        <v>1543</v>
      </c>
      <c r="Y23" s="338">
        <f t="shared" si="9"/>
        <v>659</v>
      </c>
      <c r="Z23" s="63">
        <f t="shared" si="10"/>
        <v>0.47399999999999998</v>
      </c>
      <c r="AA23" s="63">
        <f t="shared" si="11"/>
        <v>0.36899999999999999</v>
      </c>
      <c r="AB23" s="63">
        <f t="shared" si="81"/>
        <v>0.157</v>
      </c>
      <c r="AC23" s="247">
        <v>2812</v>
      </c>
      <c r="AD23" s="345">
        <v>68</v>
      </c>
      <c r="AE23" s="345">
        <v>13</v>
      </c>
      <c r="AF23" s="346">
        <f t="shared" si="105"/>
        <v>0.191</v>
      </c>
      <c r="AG23" s="240">
        <v>4207</v>
      </c>
      <c r="AH23" s="241">
        <v>1633</v>
      </c>
      <c r="AI23" s="242">
        <f t="shared" si="14"/>
        <v>0.38800000000000001</v>
      </c>
      <c r="AJ23" s="243">
        <v>2574</v>
      </c>
      <c r="AK23" s="244">
        <f t="shared" si="15"/>
        <v>0.61199999999999999</v>
      </c>
      <c r="AL23" s="249">
        <v>63.4</v>
      </c>
      <c r="AM23" s="483">
        <v>4207</v>
      </c>
      <c r="AN23" s="488">
        <f t="shared" si="16"/>
        <v>2302</v>
      </c>
      <c r="AO23" s="489">
        <f t="shared" si="78"/>
        <v>0.54718326598526268</v>
      </c>
      <c r="AP23" s="493">
        <v>1050</v>
      </c>
      <c r="AQ23" s="494">
        <f t="shared" si="79"/>
        <v>0.24958402662229617</v>
      </c>
      <c r="AR23" s="504">
        <v>855</v>
      </c>
      <c r="AS23" s="505">
        <f t="shared" si="80"/>
        <v>0.20323270739244118</v>
      </c>
      <c r="AT23" s="515">
        <f t="shared" si="20"/>
        <v>82.8</v>
      </c>
      <c r="AU23" s="511">
        <f t="shared" si="21"/>
        <v>45.6</v>
      </c>
      <c r="AV23" s="510">
        <f t="shared" si="98"/>
        <v>37.1</v>
      </c>
      <c r="AW23" s="132">
        <v>0</v>
      </c>
      <c r="AX23" s="132">
        <v>0</v>
      </c>
      <c r="AY23" s="132">
        <v>0</v>
      </c>
      <c r="AZ23" s="132">
        <v>0</v>
      </c>
      <c r="BA23" s="133">
        <v>0</v>
      </c>
      <c r="BB23" s="135">
        <v>1056</v>
      </c>
      <c r="BC23" s="60">
        <v>0</v>
      </c>
      <c r="BD23" s="60">
        <v>98</v>
      </c>
      <c r="BE23" s="60">
        <v>476</v>
      </c>
      <c r="BF23" s="60">
        <v>278</v>
      </c>
      <c r="BG23" s="60">
        <v>204</v>
      </c>
      <c r="BH23" s="104">
        <f t="shared" si="99"/>
        <v>0</v>
      </c>
      <c r="BI23" s="104">
        <f t="shared" si="100"/>
        <v>9.2999999999999999E-2</v>
      </c>
      <c r="BJ23" s="104">
        <f t="shared" si="101"/>
        <v>0.45100000000000001</v>
      </c>
      <c r="BK23" s="104">
        <f t="shared" si="102"/>
        <v>0.26300000000000001</v>
      </c>
      <c r="BL23" s="104">
        <f t="shared" si="103"/>
        <v>0.193</v>
      </c>
      <c r="BM23" s="353">
        <v>2793</v>
      </c>
      <c r="BN23" s="60">
        <v>134</v>
      </c>
      <c r="BO23" s="60">
        <v>373</v>
      </c>
      <c r="BP23" s="60">
        <v>982</v>
      </c>
      <c r="BQ23" s="60">
        <v>825</v>
      </c>
      <c r="BR23" s="60">
        <v>157</v>
      </c>
      <c r="BS23" s="60">
        <v>234</v>
      </c>
      <c r="BT23" s="60">
        <v>88</v>
      </c>
      <c r="BU23" s="60">
        <v>2286</v>
      </c>
      <c r="BV23" s="60">
        <v>322</v>
      </c>
      <c r="BW23" s="104">
        <f t="shared" si="28"/>
        <v>4.8000000000000001E-2</v>
      </c>
      <c r="BX23" s="104">
        <f t="shared" si="29"/>
        <v>0.13400000000000001</v>
      </c>
      <c r="BY23" s="104">
        <f t="shared" si="30"/>
        <v>0.35199999999999998</v>
      </c>
      <c r="BZ23" s="104">
        <f t="shared" si="31"/>
        <v>0.29499999999999998</v>
      </c>
      <c r="CA23" s="104">
        <f t="shared" si="32"/>
        <v>5.6000000000000001E-2</v>
      </c>
      <c r="CB23" s="104">
        <f t="shared" si="33"/>
        <v>8.4000000000000005E-2</v>
      </c>
      <c r="CC23" s="104">
        <f t="shared" si="34"/>
        <v>3.2000000000000001E-2</v>
      </c>
      <c r="CD23" s="104">
        <f t="shared" si="35"/>
        <v>0.81799999999999995</v>
      </c>
      <c r="CE23" s="104">
        <f t="shared" si="36"/>
        <v>0.115</v>
      </c>
      <c r="CF23" s="136">
        <v>3145</v>
      </c>
      <c r="CG23" s="60">
        <v>124</v>
      </c>
      <c r="CH23" s="104">
        <f t="shared" si="82"/>
        <v>3.9E-2</v>
      </c>
      <c r="CI23" s="137">
        <v>4207</v>
      </c>
      <c r="CJ23" s="60">
        <v>973</v>
      </c>
      <c r="CK23" s="104">
        <f t="shared" si="83"/>
        <v>0.23100000000000001</v>
      </c>
      <c r="CL23" s="60">
        <v>1050</v>
      </c>
      <c r="CM23" s="60">
        <v>79</v>
      </c>
      <c r="CN23" s="104">
        <f t="shared" si="104"/>
        <v>7.4999999999999997E-2</v>
      </c>
      <c r="CO23" s="60">
        <v>2274</v>
      </c>
      <c r="CP23" s="60">
        <v>362</v>
      </c>
      <c r="CQ23" s="104">
        <f t="shared" si="84"/>
        <v>0.159</v>
      </c>
      <c r="CR23" s="60">
        <v>855</v>
      </c>
      <c r="CS23" s="60">
        <v>532</v>
      </c>
      <c r="CT23" s="104">
        <f t="shared" si="41"/>
        <v>0.622</v>
      </c>
      <c r="CU23" s="138">
        <v>4207</v>
      </c>
      <c r="CV23" s="60">
        <v>3735</v>
      </c>
      <c r="CW23" s="60">
        <v>472</v>
      </c>
      <c r="CX23" s="104">
        <f t="shared" si="85"/>
        <v>0.88800000000000001</v>
      </c>
      <c r="CY23" s="104">
        <f t="shared" si="86"/>
        <v>0.112</v>
      </c>
      <c r="CZ23" s="139">
        <v>472</v>
      </c>
      <c r="DA23" s="60">
        <v>283</v>
      </c>
      <c r="DB23" s="60">
        <v>189</v>
      </c>
      <c r="DC23" s="104">
        <f t="shared" si="87"/>
        <v>6.7000000000000004E-2</v>
      </c>
      <c r="DD23" s="104">
        <f t="shared" si="88"/>
        <v>4.4999999999999998E-2</v>
      </c>
      <c r="DE23" s="137">
        <v>3966</v>
      </c>
      <c r="DF23" s="60">
        <v>3120</v>
      </c>
      <c r="DG23" s="60">
        <v>846</v>
      </c>
      <c r="DH23" s="60">
        <v>378</v>
      </c>
      <c r="DI23" s="60">
        <v>701</v>
      </c>
      <c r="DJ23" s="60">
        <v>324</v>
      </c>
      <c r="DK23" s="60">
        <v>40</v>
      </c>
      <c r="DL23" s="60">
        <v>26</v>
      </c>
      <c r="DM23" s="60">
        <v>97</v>
      </c>
      <c r="DN23" s="60">
        <v>28</v>
      </c>
      <c r="DO23" s="60">
        <v>8</v>
      </c>
      <c r="DP23" s="60">
        <v>0</v>
      </c>
      <c r="DQ23" s="63">
        <f t="shared" si="46"/>
        <v>0.78700000000000003</v>
      </c>
      <c r="DR23" s="63">
        <f t="shared" si="89"/>
        <v>0.21299999999999999</v>
      </c>
      <c r="DS23" s="63">
        <f t="shared" si="90"/>
        <v>9.5000000000000001E-2</v>
      </c>
      <c r="DT23" s="63">
        <f t="shared" si="91"/>
        <v>0.17699999999999999</v>
      </c>
      <c r="DU23" s="104">
        <f t="shared" si="92"/>
        <v>8.2000000000000003E-2</v>
      </c>
      <c r="DV23" s="104">
        <f t="shared" si="93"/>
        <v>0.01</v>
      </c>
      <c r="DW23" s="104">
        <f t="shared" si="94"/>
        <v>7.0000000000000001E-3</v>
      </c>
      <c r="DX23" s="104">
        <f t="shared" si="106"/>
        <v>2.4E-2</v>
      </c>
      <c r="DY23" s="104">
        <f t="shared" si="95"/>
        <v>7.0000000000000001E-3</v>
      </c>
      <c r="DZ23" s="104">
        <f t="shared" si="96"/>
        <v>2E-3</v>
      </c>
      <c r="EA23" s="104">
        <f t="shared" si="97"/>
        <v>0</v>
      </c>
      <c r="EB23" s="128">
        <v>4207</v>
      </c>
      <c r="EC23" s="274">
        <v>1525</v>
      </c>
      <c r="ED23" s="275">
        <f t="shared" si="57"/>
        <v>0.36199999999999999</v>
      </c>
      <c r="EE23" s="73">
        <v>1328</v>
      </c>
      <c r="EF23" s="73">
        <v>8</v>
      </c>
      <c r="EG23" s="73">
        <v>7</v>
      </c>
      <c r="EH23" s="73">
        <v>182</v>
      </c>
      <c r="EI23" s="283">
        <f t="shared" si="58"/>
        <v>0.316</v>
      </c>
      <c r="EJ23" s="119">
        <f t="shared" si="59"/>
        <v>2E-3</v>
      </c>
      <c r="EK23" s="119">
        <f t="shared" si="60"/>
        <v>2E-3</v>
      </c>
      <c r="EL23" s="283">
        <f t="shared" si="61"/>
        <v>4.2999999999999997E-2</v>
      </c>
      <c r="EM23" s="129">
        <v>2682</v>
      </c>
      <c r="EN23" s="271">
        <f t="shared" si="62"/>
        <v>0.63800000000000001</v>
      </c>
      <c r="EO23" s="60">
        <v>870</v>
      </c>
      <c r="EP23" s="60">
        <v>1337</v>
      </c>
      <c r="EQ23" s="60">
        <v>0</v>
      </c>
      <c r="ER23" s="60">
        <v>230</v>
      </c>
      <c r="ES23" s="60">
        <v>0</v>
      </c>
      <c r="ET23" s="60">
        <v>0</v>
      </c>
      <c r="EU23" s="60">
        <v>82</v>
      </c>
      <c r="EV23" s="60">
        <v>9</v>
      </c>
      <c r="EW23" s="60">
        <v>0</v>
      </c>
      <c r="EX23" s="60">
        <v>19</v>
      </c>
      <c r="EY23" s="60">
        <v>120</v>
      </c>
      <c r="EZ23" s="60">
        <v>0</v>
      </c>
      <c r="FA23" s="130">
        <v>245</v>
      </c>
      <c r="FB23" s="63">
        <f t="shared" si="63"/>
        <v>0.20699999999999999</v>
      </c>
      <c r="FC23" s="104">
        <f t="shared" si="64"/>
        <v>0.318</v>
      </c>
      <c r="FD23" s="104">
        <f t="shared" si="65"/>
        <v>0</v>
      </c>
      <c r="FE23" s="104">
        <f t="shared" si="66"/>
        <v>5.5E-2</v>
      </c>
      <c r="FF23" s="63">
        <f t="shared" si="67"/>
        <v>0</v>
      </c>
      <c r="FG23" s="104">
        <f t="shared" si="68"/>
        <v>0</v>
      </c>
      <c r="FH23" s="63">
        <f t="shared" si="69"/>
        <v>1.9E-2</v>
      </c>
      <c r="FI23" s="104">
        <f t="shared" si="70"/>
        <v>2E-3</v>
      </c>
      <c r="FJ23" s="63">
        <f t="shared" si="71"/>
        <v>0</v>
      </c>
      <c r="FK23" s="63">
        <f t="shared" si="72"/>
        <v>5.0000000000000001E-3</v>
      </c>
      <c r="FL23" s="63">
        <f t="shared" si="73"/>
        <v>2.9000000000000001E-2</v>
      </c>
      <c r="FM23" s="63">
        <f t="shared" si="74"/>
        <v>0</v>
      </c>
      <c r="FN23" s="63">
        <f t="shared" si="75"/>
        <v>5.8000000000000003E-2</v>
      </c>
      <c r="FO23" s="140">
        <v>1983</v>
      </c>
      <c r="FP23" s="60">
        <v>1323</v>
      </c>
      <c r="FQ23" s="60">
        <v>1147</v>
      </c>
      <c r="FR23" s="104">
        <f t="shared" si="76"/>
        <v>0.66700000000000004</v>
      </c>
      <c r="FS23" s="104">
        <f t="shared" si="77"/>
        <v>0.57799999999999996</v>
      </c>
    </row>
    <row r="24" spans="1:175" x14ac:dyDescent="0.2">
      <c r="A24" s="56" t="s">
        <v>882</v>
      </c>
      <c r="B24" s="57" t="s">
        <v>1021</v>
      </c>
      <c r="C24" s="56" t="s">
        <v>908</v>
      </c>
      <c r="D24" s="56" t="s">
        <v>1053</v>
      </c>
      <c r="E24" s="60">
        <v>1025</v>
      </c>
      <c r="F24" s="60">
        <v>838</v>
      </c>
      <c r="G24" s="63">
        <f t="shared" si="0"/>
        <v>0.81799999999999995</v>
      </c>
      <c r="H24" s="60">
        <v>477</v>
      </c>
      <c r="I24" s="63">
        <f t="shared" si="1"/>
        <v>0.46500000000000002</v>
      </c>
      <c r="J24" s="60">
        <v>64</v>
      </c>
      <c r="K24" s="63">
        <f t="shared" si="2"/>
        <v>6.2E-2</v>
      </c>
      <c r="L24" s="60">
        <v>130</v>
      </c>
      <c r="M24" s="63">
        <f t="shared" si="3"/>
        <v>0.127</v>
      </c>
      <c r="N24" s="60">
        <v>354</v>
      </c>
      <c r="O24" s="63">
        <f t="shared" si="4"/>
        <v>0.34499999999999997</v>
      </c>
      <c r="P24" s="60">
        <v>557</v>
      </c>
      <c r="Q24" s="63">
        <f t="shared" si="5"/>
        <v>0.54300000000000004</v>
      </c>
      <c r="R24" s="60">
        <v>285</v>
      </c>
      <c r="S24" s="63">
        <f t="shared" si="6"/>
        <v>0.27800000000000002</v>
      </c>
      <c r="T24" s="356">
        <f t="shared" si="7"/>
        <v>3.67</v>
      </c>
      <c r="U24" s="357">
        <f t="shared" si="8"/>
        <v>4.0199999999999996</v>
      </c>
      <c r="V24" s="336">
        <v>3764</v>
      </c>
      <c r="W24" s="337">
        <v>1025</v>
      </c>
      <c r="X24" s="337">
        <v>1462</v>
      </c>
      <c r="Y24" s="338">
        <f t="shared" si="9"/>
        <v>1277</v>
      </c>
      <c r="Z24" s="63">
        <f t="shared" si="10"/>
        <v>0.27200000000000002</v>
      </c>
      <c r="AA24" s="63">
        <f t="shared" si="11"/>
        <v>0.38800000000000001</v>
      </c>
      <c r="AB24" s="63">
        <f t="shared" si="81"/>
        <v>0.33900000000000002</v>
      </c>
      <c r="AC24" s="247">
        <v>3369</v>
      </c>
      <c r="AD24" s="345">
        <v>197</v>
      </c>
      <c r="AE24" s="345">
        <v>81</v>
      </c>
      <c r="AF24" s="346">
        <f t="shared" si="105"/>
        <v>0.41099999999999998</v>
      </c>
      <c r="AG24" s="240">
        <v>3764</v>
      </c>
      <c r="AH24" s="241">
        <v>1466</v>
      </c>
      <c r="AI24" s="242">
        <f t="shared" si="14"/>
        <v>0.38900000000000001</v>
      </c>
      <c r="AJ24" s="243">
        <v>2298</v>
      </c>
      <c r="AK24" s="244">
        <f t="shared" si="15"/>
        <v>0.61099999999999999</v>
      </c>
      <c r="AL24" s="249">
        <v>63.8</v>
      </c>
      <c r="AM24" s="483">
        <v>3764</v>
      </c>
      <c r="AN24" s="488">
        <f t="shared" si="16"/>
        <v>2155</v>
      </c>
      <c r="AO24" s="489">
        <f t="shared" si="78"/>
        <v>0.572529224229543</v>
      </c>
      <c r="AP24" s="493">
        <v>1251</v>
      </c>
      <c r="AQ24" s="494">
        <f t="shared" si="79"/>
        <v>0.33235919234856537</v>
      </c>
      <c r="AR24" s="504">
        <v>358</v>
      </c>
      <c r="AS24" s="505">
        <f t="shared" si="80"/>
        <v>9.5111583421891605E-2</v>
      </c>
      <c r="AT24" s="515">
        <f t="shared" si="20"/>
        <v>74.7</v>
      </c>
      <c r="AU24" s="511">
        <f t="shared" si="21"/>
        <v>58.1</v>
      </c>
      <c r="AV24" s="510">
        <f t="shared" si="98"/>
        <v>16.600000000000001</v>
      </c>
      <c r="AW24" s="132">
        <v>46</v>
      </c>
      <c r="AX24" s="132">
        <v>43</v>
      </c>
      <c r="AY24" s="132">
        <v>0</v>
      </c>
      <c r="AZ24" s="132">
        <v>78</v>
      </c>
      <c r="BA24" s="133">
        <v>0</v>
      </c>
      <c r="BB24" s="135">
        <v>1271</v>
      </c>
      <c r="BC24" s="60">
        <v>58</v>
      </c>
      <c r="BD24" s="60">
        <v>28</v>
      </c>
      <c r="BE24" s="60">
        <v>777</v>
      </c>
      <c r="BF24" s="60">
        <v>267</v>
      </c>
      <c r="BG24" s="60">
        <v>141</v>
      </c>
      <c r="BH24" s="104">
        <f t="shared" si="99"/>
        <v>4.5999999999999999E-2</v>
      </c>
      <c r="BI24" s="104">
        <f t="shared" si="100"/>
        <v>2.1999999999999999E-2</v>
      </c>
      <c r="BJ24" s="104">
        <f t="shared" si="101"/>
        <v>0.61099999999999999</v>
      </c>
      <c r="BK24" s="104">
        <f t="shared" si="102"/>
        <v>0.21</v>
      </c>
      <c r="BL24" s="104">
        <f t="shared" si="103"/>
        <v>0.111</v>
      </c>
      <c r="BM24" s="353">
        <v>2271</v>
      </c>
      <c r="BN24" s="60">
        <v>178</v>
      </c>
      <c r="BO24" s="60">
        <v>164</v>
      </c>
      <c r="BP24" s="60">
        <v>788</v>
      </c>
      <c r="BQ24" s="60">
        <v>569</v>
      </c>
      <c r="BR24" s="60">
        <v>94</v>
      </c>
      <c r="BS24" s="60">
        <v>297</v>
      </c>
      <c r="BT24" s="60">
        <v>181</v>
      </c>
      <c r="BU24" s="60">
        <v>1929</v>
      </c>
      <c r="BV24" s="60">
        <v>478</v>
      </c>
      <c r="BW24" s="104">
        <f t="shared" si="28"/>
        <v>7.8E-2</v>
      </c>
      <c r="BX24" s="104">
        <f t="shared" si="29"/>
        <v>7.1999999999999995E-2</v>
      </c>
      <c r="BY24" s="104">
        <f t="shared" si="30"/>
        <v>0.34699999999999998</v>
      </c>
      <c r="BZ24" s="104">
        <f t="shared" si="31"/>
        <v>0.251</v>
      </c>
      <c r="CA24" s="104">
        <f t="shared" si="32"/>
        <v>4.1000000000000002E-2</v>
      </c>
      <c r="CB24" s="104">
        <f t="shared" si="33"/>
        <v>0.13100000000000001</v>
      </c>
      <c r="CC24" s="104">
        <f t="shared" si="34"/>
        <v>0.08</v>
      </c>
      <c r="CD24" s="104">
        <f t="shared" si="35"/>
        <v>0.84899999999999998</v>
      </c>
      <c r="CE24" s="104">
        <f t="shared" si="36"/>
        <v>0.21</v>
      </c>
      <c r="CF24" s="136">
        <v>2468</v>
      </c>
      <c r="CG24" s="60">
        <v>255</v>
      </c>
      <c r="CH24" s="104">
        <f t="shared" si="82"/>
        <v>0.10299999999999999</v>
      </c>
      <c r="CI24" s="137">
        <v>3764</v>
      </c>
      <c r="CJ24" s="60">
        <v>290</v>
      </c>
      <c r="CK24" s="104">
        <f t="shared" si="83"/>
        <v>7.6999999999999999E-2</v>
      </c>
      <c r="CL24" s="60">
        <v>1251</v>
      </c>
      <c r="CM24" s="60">
        <v>0</v>
      </c>
      <c r="CN24" s="104">
        <f t="shared" si="104"/>
        <v>0</v>
      </c>
      <c r="CO24" s="60">
        <v>2110</v>
      </c>
      <c r="CP24" s="60">
        <v>207</v>
      </c>
      <c r="CQ24" s="104">
        <f t="shared" si="84"/>
        <v>9.8000000000000004E-2</v>
      </c>
      <c r="CR24" s="60">
        <v>358</v>
      </c>
      <c r="CS24" s="60">
        <v>83</v>
      </c>
      <c r="CT24" s="104">
        <f t="shared" si="41"/>
        <v>0.23200000000000001</v>
      </c>
      <c r="CU24" s="138">
        <v>3764</v>
      </c>
      <c r="CV24" s="60">
        <v>3632</v>
      </c>
      <c r="CW24" s="60">
        <v>132</v>
      </c>
      <c r="CX24" s="104">
        <f t="shared" si="85"/>
        <v>0.96499999999999997</v>
      </c>
      <c r="CY24" s="104">
        <f t="shared" si="86"/>
        <v>3.5000000000000003E-2</v>
      </c>
      <c r="CZ24" s="139">
        <v>132</v>
      </c>
      <c r="DA24" s="60">
        <v>76</v>
      </c>
      <c r="DB24" s="60">
        <v>56</v>
      </c>
      <c r="DC24" s="104">
        <f t="shared" si="87"/>
        <v>0.02</v>
      </c>
      <c r="DD24" s="104">
        <f t="shared" si="88"/>
        <v>1.4999999999999999E-2</v>
      </c>
      <c r="DE24" s="137">
        <v>3513</v>
      </c>
      <c r="DF24" s="60">
        <v>2881</v>
      </c>
      <c r="DG24" s="60">
        <v>632</v>
      </c>
      <c r="DH24" s="60">
        <v>295</v>
      </c>
      <c r="DI24" s="60">
        <v>625</v>
      </c>
      <c r="DJ24" s="60">
        <v>288</v>
      </c>
      <c r="DK24" s="60">
        <v>7</v>
      </c>
      <c r="DL24" s="60">
        <v>7</v>
      </c>
      <c r="DM24" s="60">
        <v>0</v>
      </c>
      <c r="DN24" s="60">
        <v>0</v>
      </c>
      <c r="DO24" s="60">
        <v>0</v>
      </c>
      <c r="DP24" s="60">
        <v>0</v>
      </c>
      <c r="DQ24" s="63">
        <f t="shared" si="46"/>
        <v>0.82</v>
      </c>
      <c r="DR24" s="63">
        <f t="shared" si="89"/>
        <v>0.18</v>
      </c>
      <c r="DS24" s="63">
        <f t="shared" si="90"/>
        <v>8.4000000000000005E-2</v>
      </c>
      <c r="DT24" s="63">
        <f t="shared" si="91"/>
        <v>0.17799999999999999</v>
      </c>
      <c r="DU24" s="104">
        <f t="shared" si="92"/>
        <v>8.2000000000000003E-2</v>
      </c>
      <c r="DV24" s="104">
        <f t="shared" si="93"/>
        <v>2E-3</v>
      </c>
      <c r="DW24" s="104">
        <f t="shared" si="94"/>
        <v>2E-3</v>
      </c>
      <c r="DX24" s="104">
        <f t="shared" si="106"/>
        <v>0</v>
      </c>
      <c r="DY24" s="104">
        <f t="shared" si="95"/>
        <v>0</v>
      </c>
      <c r="DZ24" s="104">
        <f t="shared" si="96"/>
        <v>0</v>
      </c>
      <c r="EA24" s="104">
        <f t="shared" si="97"/>
        <v>0</v>
      </c>
      <c r="EB24" s="128">
        <v>3764</v>
      </c>
      <c r="EC24" s="274">
        <v>1699</v>
      </c>
      <c r="ED24" s="275">
        <f t="shared" si="57"/>
        <v>0.45100000000000001</v>
      </c>
      <c r="EE24" s="73">
        <v>1465</v>
      </c>
      <c r="EF24" s="73">
        <v>93</v>
      </c>
      <c r="EG24" s="73">
        <v>0</v>
      </c>
      <c r="EH24" s="73">
        <v>141</v>
      </c>
      <c r="EI24" s="283">
        <f t="shared" si="58"/>
        <v>0.38900000000000001</v>
      </c>
      <c r="EJ24" s="119">
        <f t="shared" si="59"/>
        <v>2.5000000000000001E-2</v>
      </c>
      <c r="EK24" s="119">
        <f t="shared" si="60"/>
        <v>0</v>
      </c>
      <c r="EL24" s="283">
        <f t="shared" si="61"/>
        <v>3.6999999999999998E-2</v>
      </c>
      <c r="EM24" s="129">
        <v>2065</v>
      </c>
      <c r="EN24" s="271">
        <f t="shared" si="62"/>
        <v>0.54900000000000004</v>
      </c>
      <c r="EO24" s="60">
        <v>1069</v>
      </c>
      <c r="EP24" s="60">
        <v>939</v>
      </c>
      <c r="EQ24" s="60">
        <v>0</v>
      </c>
      <c r="ER24" s="60">
        <v>0</v>
      </c>
      <c r="ES24" s="60">
        <v>0</v>
      </c>
      <c r="ET24" s="60">
        <v>0</v>
      </c>
      <c r="EU24" s="60">
        <v>0</v>
      </c>
      <c r="EV24" s="60">
        <v>0</v>
      </c>
      <c r="EW24" s="60">
        <v>0</v>
      </c>
      <c r="EX24" s="60">
        <v>0</v>
      </c>
      <c r="EY24" s="60">
        <v>0</v>
      </c>
      <c r="EZ24" s="60">
        <v>0</v>
      </c>
      <c r="FA24" s="130">
        <v>57</v>
      </c>
      <c r="FB24" s="63">
        <f t="shared" si="63"/>
        <v>0.28399999999999997</v>
      </c>
      <c r="FC24" s="104">
        <f t="shared" si="64"/>
        <v>0.249</v>
      </c>
      <c r="FD24" s="104">
        <f t="shared" si="65"/>
        <v>0</v>
      </c>
      <c r="FE24" s="104">
        <f t="shared" si="66"/>
        <v>0</v>
      </c>
      <c r="FF24" s="63">
        <f t="shared" si="67"/>
        <v>0</v>
      </c>
      <c r="FG24" s="104">
        <f t="shared" si="68"/>
        <v>0</v>
      </c>
      <c r="FH24" s="63">
        <f t="shared" si="69"/>
        <v>0</v>
      </c>
      <c r="FI24" s="104">
        <f t="shared" si="70"/>
        <v>0</v>
      </c>
      <c r="FJ24" s="63">
        <f t="shared" si="71"/>
        <v>0</v>
      </c>
      <c r="FK24" s="63">
        <f t="shared" si="72"/>
        <v>0</v>
      </c>
      <c r="FL24" s="63">
        <f t="shared" si="73"/>
        <v>0</v>
      </c>
      <c r="FM24" s="63">
        <f t="shared" si="74"/>
        <v>0</v>
      </c>
      <c r="FN24" s="63">
        <f t="shared" si="75"/>
        <v>1.4999999999999999E-2</v>
      </c>
      <c r="FO24" s="140">
        <v>1025</v>
      </c>
      <c r="FP24" s="60">
        <v>950</v>
      </c>
      <c r="FQ24" s="60">
        <v>837</v>
      </c>
      <c r="FR24" s="104">
        <f t="shared" si="76"/>
        <v>0.92700000000000005</v>
      </c>
      <c r="FS24" s="104">
        <f t="shared" si="77"/>
        <v>0.81699999999999995</v>
      </c>
    </row>
    <row r="25" spans="1:175" x14ac:dyDescent="0.2">
      <c r="A25" s="56" t="s">
        <v>882</v>
      </c>
      <c r="B25" s="57" t="s">
        <v>1021</v>
      </c>
      <c r="C25" s="56" t="s">
        <v>909</v>
      </c>
      <c r="D25" s="56" t="s">
        <v>1054</v>
      </c>
      <c r="E25" s="60">
        <v>1236</v>
      </c>
      <c r="F25" s="60">
        <v>1003</v>
      </c>
      <c r="G25" s="63">
        <f t="shared" si="0"/>
        <v>0.81100000000000005</v>
      </c>
      <c r="H25" s="60">
        <v>610</v>
      </c>
      <c r="I25" s="63">
        <f t="shared" si="1"/>
        <v>0.49399999999999999</v>
      </c>
      <c r="J25" s="60">
        <v>98</v>
      </c>
      <c r="K25" s="63">
        <f t="shared" si="2"/>
        <v>7.9000000000000001E-2</v>
      </c>
      <c r="L25" s="60">
        <v>171</v>
      </c>
      <c r="M25" s="63">
        <f t="shared" si="3"/>
        <v>0.13800000000000001</v>
      </c>
      <c r="N25" s="60">
        <v>357</v>
      </c>
      <c r="O25" s="63">
        <f t="shared" si="4"/>
        <v>0.28899999999999998</v>
      </c>
      <c r="P25" s="60">
        <v>719</v>
      </c>
      <c r="Q25" s="63">
        <f t="shared" si="5"/>
        <v>0.58199999999999996</v>
      </c>
      <c r="R25" s="60">
        <v>213</v>
      </c>
      <c r="S25" s="63">
        <f t="shared" si="6"/>
        <v>0.17199999999999999</v>
      </c>
      <c r="T25" s="356">
        <f t="shared" si="7"/>
        <v>3.82</v>
      </c>
      <c r="U25" s="357">
        <f t="shared" si="8"/>
        <v>4.33</v>
      </c>
      <c r="V25" s="336">
        <v>4718</v>
      </c>
      <c r="W25" s="337">
        <v>1236</v>
      </c>
      <c r="X25" s="337">
        <v>2403</v>
      </c>
      <c r="Y25" s="338">
        <f t="shared" si="9"/>
        <v>1079</v>
      </c>
      <c r="Z25" s="63">
        <f t="shared" si="10"/>
        <v>0.26200000000000001</v>
      </c>
      <c r="AA25" s="63">
        <f t="shared" si="11"/>
        <v>0.50900000000000001</v>
      </c>
      <c r="AB25" s="63">
        <f t="shared" si="81"/>
        <v>0.22900000000000001</v>
      </c>
      <c r="AC25" s="247">
        <v>4343</v>
      </c>
      <c r="AD25" s="345">
        <v>39</v>
      </c>
      <c r="AE25" s="345">
        <v>11</v>
      </c>
      <c r="AF25" s="346">
        <f t="shared" si="105"/>
        <v>0.28199999999999997</v>
      </c>
      <c r="AG25" s="240">
        <v>4751</v>
      </c>
      <c r="AH25" s="241">
        <v>2454</v>
      </c>
      <c r="AI25" s="242">
        <f t="shared" si="14"/>
        <v>0.51700000000000002</v>
      </c>
      <c r="AJ25" s="243">
        <v>2297</v>
      </c>
      <c r="AK25" s="244">
        <f t="shared" si="15"/>
        <v>0.48299999999999998</v>
      </c>
      <c r="AL25" s="249">
        <v>106.8</v>
      </c>
      <c r="AM25" s="483">
        <v>4751</v>
      </c>
      <c r="AN25" s="488">
        <f t="shared" si="16"/>
        <v>2985</v>
      </c>
      <c r="AO25" s="489">
        <f t="shared" si="78"/>
        <v>0.62828878130919807</v>
      </c>
      <c r="AP25" s="493">
        <v>1502</v>
      </c>
      <c r="AQ25" s="494">
        <f t="shared" si="79"/>
        <v>0.31614396969059144</v>
      </c>
      <c r="AR25" s="504">
        <v>264</v>
      </c>
      <c r="AS25" s="505">
        <f t="shared" si="80"/>
        <v>5.5567249000210484E-2</v>
      </c>
      <c r="AT25" s="515">
        <f t="shared" si="20"/>
        <v>59.2</v>
      </c>
      <c r="AU25" s="511">
        <f t="shared" si="21"/>
        <v>50.3</v>
      </c>
      <c r="AV25" s="510">
        <f t="shared" si="98"/>
        <v>8.8000000000000007</v>
      </c>
      <c r="AW25" s="132">
        <v>52</v>
      </c>
      <c r="AX25" s="132">
        <v>37</v>
      </c>
      <c r="AY25" s="132">
        <v>0</v>
      </c>
      <c r="AZ25" s="132">
        <v>72</v>
      </c>
      <c r="BA25" s="133">
        <v>0</v>
      </c>
      <c r="BB25" s="135">
        <v>1885</v>
      </c>
      <c r="BC25" s="60">
        <v>38</v>
      </c>
      <c r="BD25" s="60">
        <v>62</v>
      </c>
      <c r="BE25" s="60">
        <v>805</v>
      </c>
      <c r="BF25" s="60">
        <v>290</v>
      </c>
      <c r="BG25" s="60">
        <v>690</v>
      </c>
      <c r="BH25" s="104">
        <f t="shared" si="99"/>
        <v>0.02</v>
      </c>
      <c r="BI25" s="104">
        <f t="shared" si="100"/>
        <v>3.3000000000000002E-2</v>
      </c>
      <c r="BJ25" s="104">
        <f t="shared" si="101"/>
        <v>0.42699999999999999</v>
      </c>
      <c r="BK25" s="104">
        <f t="shared" si="102"/>
        <v>0.154</v>
      </c>
      <c r="BL25" s="104">
        <f t="shared" si="103"/>
        <v>0.36599999999999999</v>
      </c>
      <c r="BM25" s="353">
        <v>2679</v>
      </c>
      <c r="BN25" s="60">
        <v>43</v>
      </c>
      <c r="BO25" s="60">
        <v>248</v>
      </c>
      <c r="BP25" s="60">
        <v>1128</v>
      </c>
      <c r="BQ25" s="60">
        <v>454</v>
      </c>
      <c r="BR25" s="60">
        <v>323</v>
      </c>
      <c r="BS25" s="60">
        <v>350</v>
      </c>
      <c r="BT25" s="60">
        <v>133</v>
      </c>
      <c r="BU25" s="60">
        <v>2388</v>
      </c>
      <c r="BV25" s="60">
        <v>483</v>
      </c>
      <c r="BW25" s="104">
        <f t="shared" si="28"/>
        <v>1.6E-2</v>
      </c>
      <c r="BX25" s="104">
        <f t="shared" si="29"/>
        <v>9.2999999999999999E-2</v>
      </c>
      <c r="BY25" s="104">
        <f t="shared" si="30"/>
        <v>0.42099999999999999</v>
      </c>
      <c r="BZ25" s="104">
        <f t="shared" si="31"/>
        <v>0.16900000000000001</v>
      </c>
      <c r="CA25" s="104">
        <f t="shared" si="32"/>
        <v>0.121</v>
      </c>
      <c r="CB25" s="104">
        <f t="shared" si="33"/>
        <v>0.13100000000000001</v>
      </c>
      <c r="CC25" s="104">
        <f t="shared" si="34"/>
        <v>0.05</v>
      </c>
      <c r="CD25" s="104">
        <f t="shared" si="35"/>
        <v>0.89100000000000001</v>
      </c>
      <c r="CE25" s="104">
        <f t="shared" si="36"/>
        <v>0.18</v>
      </c>
      <c r="CF25" s="136">
        <v>3249</v>
      </c>
      <c r="CG25" s="60">
        <v>186</v>
      </c>
      <c r="CH25" s="104">
        <f t="shared" si="82"/>
        <v>5.7000000000000002E-2</v>
      </c>
      <c r="CI25" s="137">
        <v>4751</v>
      </c>
      <c r="CJ25" s="60">
        <v>449</v>
      </c>
      <c r="CK25" s="104">
        <f t="shared" si="83"/>
        <v>9.5000000000000001E-2</v>
      </c>
      <c r="CL25" s="60">
        <v>1502</v>
      </c>
      <c r="CM25" s="60">
        <v>189</v>
      </c>
      <c r="CN25" s="104">
        <f t="shared" si="104"/>
        <v>0.126</v>
      </c>
      <c r="CO25" s="60">
        <v>2985</v>
      </c>
      <c r="CP25" s="60">
        <v>162</v>
      </c>
      <c r="CQ25" s="104">
        <f t="shared" si="84"/>
        <v>5.3999999999999999E-2</v>
      </c>
      <c r="CR25" s="60">
        <v>264</v>
      </c>
      <c r="CS25" s="60">
        <v>98</v>
      </c>
      <c r="CT25" s="104">
        <f t="shared" si="41"/>
        <v>0.371</v>
      </c>
      <c r="CU25" s="138">
        <v>4751</v>
      </c>
      <c r="CV25" s="60">
        <v>4491</v>
      </c>
      <c r="CW25" s="60">
        <v>260</v>
      </c>
      <c r="CX25" s="104">
        <f t="shared" si="85"/>
        <v>0.94499999999999995</v>
      </c>
      <c r="CY25" s="104">
        <f t="shared" si="86"/>
        <v>5.5E-2</v>
      </c>
      <c r="CZ25" s="139">
        <v>260</v>
      </c>
      <c r="DA25" s="60">
        <v>221</v>
      </c>
      <c r="DB25" s="60">
        <v>39</v>
      </c>
      <c r="DC25" s="104">
        <f t="shared" si="87"/>
        <v>4.7E-2</v>
      </c>
      <c r="DD25" s="104">
        <f t="shared" si="88"/>
        <v>8.0000000000000002E-3</v>
      </c>
      <c r="DE25" s="137">
        <v>4529</v>
      </c>
      <c r="DF25" s="60">
        <v>2456</v>
      </c>
      <c r="DG25" s="60">
        <v>2073</v>
      </c>
      <c r="DH25" s="60">
        <v>841</v>
      </c>
      <c r="DI25" s="60">
        <v>1983</v>
      </c>
      <c r="DJ25" s="60">
        <v>785</v>
      </c>
      <c r="DK25" s="60">
        <v>0</v>
      </c>
      <c r="DL25" s="60">
        <v>0</v>
      </c>
      <c r="DM25" s="60">
        <v>90</v>
      </c>
      <c r="DN25" s="60">
        <v>56</v>
      </c>
      <c r="DO25" s="60">
        <v>0</v>
      </c>
      <c r="DP25" s="60">
        <v>0</v>
      </c>
      <c r="DQ25" s="63">
        <f t="shared" si="46"/>
        <v>0.54200000000000004</v>
      </c>
      <c r="DR25" s="63">
        <f t="shared" si="89"/>
        <v>0.45800000000000002</v>
      </c>
      <c r="DS25" s="63">
        <f t="shared" si="90"/>
        <v>0.186</v>
      </c>
      <c r="DT25" s="63">
        <f t="shared" si="91"/>
        <v>0.438</v>
      </c>
      <c r="DU25" s="104">
        <f t="shared" si="92"/>
        <v>0.17299999999999999</v>
      </c>
      <c r="DV25" s="104">
        <f t="shared" si="93"/>
        <v>0</v>
      </c>
      <c r="DW25" s="104">
        <f t="shared" si="94"/>
        <v>0</v>
      </c>
      <c r="DX25" s="104">
        <f t="shared" si="106"/>
        <v>0.02</v>
      </c>
      <c r="DY25" s="104">
        <f t="shared" si="95"/>
        <v>1.2E-2</v>
      </c>
      <c r="DZ25" s="104">
        <f t="shared" si="96"/>
        <v>0</v>
      </c>
      <c r="EA25" s="104">
        <f t="shared" si="97"/>
        <v>0</v>
      </c>
      <c r="EB25" s="128">
        <v>4751</v>
      </c>
      <c r="EC25" s="274">
        <v>2563</v>
      </c>
      <c r="ED25" s="275">
        <f t="shared" si="57"/>
        <v>0.53900000000000003</v>
      </c>
      <c r="EE25" s="73">
        <v>2400</v>
      </c>
      <c r="EF25" s="73">
        <v>0</v>
      </c>
      <c r="EG25" s="73">
        <v>0</v>
      </c>
      <c r="EH25" s="73">
        <v>163</v>
      </c>
      <c r="EI25" s="283">
        <f t="shared" si="58"/>
        <v>0.505</v>
      </c>
      <c r="EJ25" s="119">
        <f t="shared" si="59"/>
        <v>0</v>
      </c>
      <c r="EK25" s="119">
        <f t="shared" si="60"/>
        <v>0</v>
      </c>
      <c r="EL25" s="283">
        <f t="shared" si="61"/>
        <v>3.4000000000000002E-2</v>
      </c>
      <c r="EM25" s="129">
        <v>2188</v>
      </c>
      <c r="EN25" s="271">
        <f t="shared" si="62"/>
        <v>0.46100000000000002</v>
      </c>
      <c r="EO25" s="60">
        <v>1153</v>
      </c>
      <c r="EP25" s="60">
        <v>862</v>
      </c>
      <c r="EQ25" s="60">
        <v>0</v>
      </c>
      <c r="ER25" s="60">
        <v>91</v>
      </c>
      <c r="ES25" s="60">
        <v>0</v>
      </c>
      <c r="ET25" s="60">
        <v>0</v>
      </c>
      <c r="EU25" s="60">
        <v>11</v>
      </c>
      <c r="EV25" s="60">
        <v>8</v>
      </c>
      <c r="EW25" s="60">
        <v>0</v>
      </c>
      <c r="EX25" s="60">
        <v>13</v>
      </c>
      <c r="EY25" s="60">
        <v>59</v>
      </c>
      <c r="EZ25" s="60">
        <v>0</v>
      </c>
      <c r="FA25" s="130">
        <v>82</v>
      </c>
      <c r="FB25" s="63">
        <f t="shared" si="63"/>
        <v>0.24299999999999999</v>
      </c>
      <c r="FC25" s="104">
        <f t="shared" si="64"/>
        <v>0.18099999999999999</v>
      </c>
      <c r="FD25" s="104">
        <f t="shared" si="65"/>
        <v>0</v>
      </c>
      <c r="FE25" s="104">
        <f t="shared" si="66"/>
        <v>1.9E-2</v>
      </c>
      <c r="FF25" s="63">
        <f t="shared" si="67"/>
        <v>0</v>
      </c>
      <c r="FG25" s="104">
        <f t="shared" si="68"/>
        <v>0</v>
      </c>
      <c r="FH25" s="63">
        <f t="shared" si="69"/>
        <v>2E-3</v>
      </c>
      <c r="FI25" s="104">
        <f t="shared" si="70"/>
        <v>2E-3</v>
      </c>
      <c r="FJ25" s="63">
        <f t="shared" si="71"/>
        <v>0</v>
      </c>
      <c r="FK25" s="63">
        <f t="shared" si="72"/>
        <v>3.0000000000000001E-3</v>
      </c>
      <c r="FL25" s="63">
        <f t="shared" si="73"/>
        <v>1.2E-2</v>
      </c>
      <c r="FM25" s="63">
        <f t="shared" si="74"/>
        <v>0</v>
      </c>
      <c r="FN25" s="63">
        <f t="shared" si="75"/>
        <v>1.7000000000000001E-2</v>
      </c>
      <c r="FO25" s="140">
        <v>1236</v>
      </c>
      <c r="FP25" s="60">
        <v>1079</v>
      </c>
      <c r="FQ25" s="60">
        <v>951</v>
      </c>
      <c r="FR25" s="104">
        <f t="shared" ref="FR25:FR77" si="107">ROUND(FP25/FO25,3)</f>
        <v>0.873</v>
      </c>
      <c r="FS25" s="104">
        <f t="shared" si="77"/>
        <v>0.76900000000000002</v>
      </c>
    </row>
    <row r="26" spans="1:175" x14ac:dyDescent="0.2">
      <c r="A26" s="56" t="s">
        <v>882</v>
      </c>
      <c r="B26" s="57" t="s">
        <v>1021</v>
      </c>
      <c r="C26" s="56" t="s">
        <v>910</v>
      </c>
      <c r="D26" s="56" t="s">
        <v>1055</v>
      </c>
      <c r="E26" s="60">
        <v>840</v>
      </c>
      <c r="F26" s="60">
        <v>569</v>
      </c>
      <c r="G26" s="63">
        <f t="shared" si="0"/>
        <v>0.67700000000000005</v>
      </c>
      <c r="H26" s="60">
        <v>470</v>
      </c>
      <c r="I26" s="63">
        <f t="shared" si="1"/>
        <v>0.56000000000000005</v>
      </c>
      <c r="J26" s="60">
        <v>68</v>
      </c>
      <c r="K26" s="63">
        <f t="shared" si="2"/>
        <v>8.1000000000000003E-2</v>
      </c>
      <c r="L26" s="60">
        <v>113</v>
      </c>
      <c r="M26" s="63">
        <f t="shared" si="3"/>
        <v>0.13500000000000001</v>
      </c>
      <c r="N26" s="60">
        <v>189</v>
      </c>
      <c r="O26" s="63">
        <f t="shared" si="4"/>
        <v>0.22500000000000001</v>
      </c>
      <c r="P26" s="60">
        <v>329</v>
      </c>
      <c r="Q26" s="63">
        <f t="shared" si="5"/>
        <v>0.39200000000000002</v>
      </c>
      <c r="R26" s="60">
        <v>173</v>
      </c>
      <c r="S26" s="63">
        <f t="shared" si="6"/>
        <v>0.20599999999999999</v>
      </c>
      <c r="T26" s="356">
        <f t="shared" si="7"/>
        <v>3.46</v>
      </c>
      <c r="U26" s="357">
        <f t="shared" si="8"/>
        <v>4.34</v>
      </c>
      <c r="V26" s="336">
        <v>2907</v>
      </c>
      <c r="W26" s="337">
        <v>840</v>
      </c>
      <c r="X26" s="337">
        <v>1221</v>
      </c>
      <c r="Y26" s="338">
        <f t="shared" si="9"/>
        <v>846</v>
      </c>
      <c r="Z26" s="63">
        <f t="shared" si="10"/>
        <v>0.28899999999999998</v>
      </c>
      <c r="AA26" s="63">
        <f t="shared" si="11"/>
        <v>0.42</v>
      </c>
      <c r="AB26" s="63">
        <f t="shared" si="81"/>
        <v>0.29099999999999998</v>
      </c>
      <c r="AC26" s="247">
        <v>2469</v>
      </c>
      <c r="AD26" s="345">
        <v>96</v>
      </c>
      <c r="AE26" s="345">
        <v>0</v>
      </c>
      <c r="AF26" s="346">
        <f t="shared" si="105"/>
        <v>0</v>
      </c>
      <c r="AG26" s="240">
        <v>2907</v>
      </c>
      <c r="AH26" s="241">
        <v>1485</v>
      </c>
      <c r="AI26" s="242">
        <f t="shared" si="14"/>
        <v>0.51100000000000001</v>
      </c>
      <c r="AJ26" s="243">
        <v>1422</v>
      </c>
      <c r="AK26" s="244">
        <f t="shared" si="15"/>
        <v>0.48899999999999999</v>
      </c>
      <c r="AL26" s="249">
        <v>104.4</v>
      </c>
      <c r="AM26" s="483">
        <v>2907</v>
      </c>
      <c r="AN26" s="488">
        <f t="shared" si="16"/>
        <v>1686</v>
      </c>
      <c r="AO26" s="489">
        <f t="shared" si="78"/>
        <v>0.57997936016511864</v>
      </c>
      <c r="AP26" s="493">
        <v>985</v>
      </c>
      <c r="AQ26" s="494">
        <f t="shared" si="79"/>
        <v>0.33883728930168561</v>
      </c>
      <c r="AR26" s="504">
        <v>236</v>
      </c>
      <c r="AS26" s="505">
        <f t="shared" si="80"/>
        <v>8.1183350533195739E-2</v>
      </c>
      <c r="AT26" s="515">
        <f t="shared" si="20"/>
        <v>72.400000000000006</v>
      </c>
      <c r="AU26" s="511">
        <f t="shared" si="21"/>
        <v>58.4</v>
      </c>
      <c r="AV26" s="510">
        <f t="shared" si="98"/>
        <v>14</v>
      </c>
      <c r="AW26" s="132">
        <v>8</v>
      </c>
      <c r="AX26" s="132">
        <v>12</v>
      </c>
      <c r="AY26" s="132">
        <v>0</v>
      </c>
      <c r="AZ26" s="132">
        <v>32</v>
      </c>
      <c r="BA26" s="133">
        <v>0</v>
      </c>
      <c r="BB26" s="135">
        <v>810</v>
      </c>
      <c r="BC26" s="60">
        <v>10</v>
      </c>
      <c r="BD26" s="60">
        <v>67</v>
      </c>
      <c r="BE26" s="60">
        <v>420</v>
      </c>
      <c r="BF26" s="60">
        <v>206</v>
      </c>
      <c r="BG26" s="60">
        <v>107</v>
      </c>
      <c r="BH26" s="104">
        <f t="shared" si="99"/>
        <v>1.2E-2</v>
      </c>
      <c r="BI26" s="104">
        <f t="shared" si="100"/>
        <v>8.3000000000000004E-2</v>
      </c>
      <c r="BJ26" s="104">
        <f t="shared" si="101"/>
        <v>0.51900000000000002</v>
      </c>
      <c r="BK26" s="104">
        <f t="shared" si="102"/>
        <v>0.254</v>
      </c>
      <c r="BL26" s="104">
        <f t="shared" si="103"/>
        <v>0.13200000000000001</v>
      </c>
      <c r="BM26" s="353">
        <v>1698</v>
      </c>
      <c r="BN26" s="60">
        <v>85</v>
      </c>
      <c r="BO26" s="60">
        <v>81</v>
      </c>
      <c r="BP26" s="60">
        <v>674</v>
      </c>
      <c r="BQ26" s="60">
        <v>500</v>
      </c>
      <c r="BR26" s="60">
        <v>108</v>
      </c>
      <c r="BS26" s="60">
        <v>171</v>
      </c>
      <c r="BT26" s="60">
        <v>79</v>
      </c>
      <c r="BU26" s="60">
        <v>1532</v>
      </c>
      <c r="BV26" s="60">
        <v>250</v>
      </c>
      <c r="BW26" s="104">
        <f t="shared" si="28"/>
        <v>0.05</v>
      </c>
      <c r="BX26" s="104">
        <f t="shared" si="29"/>
        <v>4.8000000000000001E-2</v>
      </c>
      <c r="BY26" s="104">
        <f t="shared" si="30"/>
        <v>0.39700000000000002</v>
      </c>
      <c r="BZ26" s="104">
        <f t="shared" si="31"/>
        <v>0.29399999999999998</v>
      </c>
      <c r="CA26" s="104">
        <f t="shared" si="32"/>
        <v>6.4000000000000001E-2</v>
      </c>
      <c r="CB26" s="104">
        <f t="shared" si="33"/>
        <v>0.10100000000000001</v>
      </c>
      <c r="CC26" s="104">
        <f t="shared" si="34"/>
        <v>4.7E-2</v>
      </c>
      <c r="CD26" s="104">
        <f t="shared" si="35"/>
        <v>0.90200000000000002</v>
      </c>
      <c r="CE26" s="104">
        <f t="shared" si="36"/>
        <v>0.14699999999999999</v>
      </c>
      <c r="CF26" s="136">
        <v>1922</v>
      </c>
      <c r="CG26" s="60">
        <v>138</v>
      </c>
      <c r="CH26" s="104">
        <f t="shared" si="82"/>
        <v>7.1999999999999995E-2</v>
      </c>
      <c r="CI26" s="137">
        <v>2907</v>
      </c>
      <c r="CJ26" s="60">
        <v>240</v>
      </c>
      <c r="CK26" s="104">
        <f t="shared" si="83"/>
        <v>8.3000000000000004E-2</v>
      </c>
      <c r="CL26" s="60">
        <v>985</v>
      </c>
      <c r="CM26" s="60">
        <v>0</v>
      </c>
      <c r="CN26" s="104">
        <f t="shared" si="104"/>
        <v>0</v>
      </c>
      <c r="CO26" s="60">
        <v>1686</v>
      </c>
      <c r="CP26" s="60">
        <v>108</v>
      </c>
      <c r="CQ26" s="104">
        <f t="shared" si="84"/>
        <v>6.4000000000000001E-2</v>
      </c>
      <c r="CR26" s="60">
        <v>236</v>
      </c>
      <c r="CS26" s="60">
        <v>132</v>
      </c>
      <c r="CT26" s="104">
        <f t="shared" si="41"/>
        <v>0.55900000000000005</v>
      </c>
      <c r="CU26" s="138">
        <v>2907</v>
      </c>
      <c r="CV26" s="60">
        <v>2630</v>
      </c>
      <c r="CW26" s="60">
        <v>277</v>
      </c>
      <c r="CX26" s="104">
        <f t="shared" si="85"/>
        <v>0.90500000000000003</v>
      </c>
      <c r="CY26" s="104">
        <f t="shared" si="86"/>
        <v>9.5000000000000001E-2</v>
      </c>
      <c r="CZ26" s="139">
        <v>277</v>
      </c>
      <c r="DA26" s="60">
        <v>142</v>
      </c>
      <c r="DB26" s="60">
        <v>135</v>
      </c>
      <c r="DC26" s="104">
        <f t="shared" si="87"/>
        <v>4.9000000000000002E-2</v>
      </c>
      <c r="DD26" s="104">
        <f t="shared" si="88"/>
        <v>4.5999999999999999E-2</v>
      </c>
      <c r="DE26" s="137">
        <v>2613</v>
      </c>
      <c r="DF26" s="60">
        <v>2103</v>
      </c>
      <c r="DG26" s="60">
        <v>510</v>
      </c>
      <c r="DH26" s="60">
        <v>234</v>
      </c>
      <c r="DI26" s="60">
        <v>360</v>
      </c>
      <c r="DJ26" s="60">
        <v>188</v>
      </c>
      <c r="DK26" s="60">
        <v>75</v>
      </c>
      <c r="DL26" s="60">
        <v>15</v>
      </c>
      <c r="DM26" s="60">
        <v>75</v>
      </c>
      <c r="DN26" s="60">
        <v>31</v>
      </c>
      <c r="DO26" s="60">
        <v>0</v>
      </c>
      <c r="DP26" s="60">
        <v>0</v>
      </c>
      <c r="DQ26" s="63">
        <f t="shared" si="46"/>
        <v>0.80500000000000005</v>
      </c>
      <c r="DR26" s="63">
        <f t="shared" si="89"/>
        <v>0.19500000000000001</v>
      </c>
      <c r="DS26" s="63">
        <f t="shared" si="90"/>
        <v>0.09</v>
      </c>
      <c r="DT26" s="63">
        <f t="shared" si="91"/>
        <v>0.13800000000000001</v>
      </c>
      <c r="DU26" s="104">
        <f t="shared" si="92"/>
        <v>7.1999999999999995E-2</v>
      </c>
      <c r="DV26" s="104">
        <f t="shared" si="93"/>
        <v>2.9000000000000001E-2</v>
      </c>
      <c r="DW26" s="104">
        <f t="shared" si="94"/>
        <v>6.0000000000000001E-3</v>
      </c>
      <c r="DX26" s="104">
        <f t="shared" si="106"/>
        <v>2.9000000000000001E-2</v>
      </c>
      <c r="DY26" s="104">
        <f t="shared" si="95"/>
        <v>1.2E-2</v>
      </c>
      <c r="DZ26" s="104">
        <f t="shared" si="96"/>
        <v>0</v>
      </c>
      <c r="EA26" s="104">
        <f t="shared" si="97"/>
        <v>0</v>
      </c>
      <c r="EB26" s="128">
        <v>2907</v>
      </c>
      <c r="EC26" s="274">
        <v>828</v>
      </c>
      <c r="ED26" s="275">
        <f t="shared" si="57"/>
        <v>0.28499999999999998</v>
      </c>
      <c r="EE26" s="73">
        <v>623</v>
      </c>
      <c r="EF26" s="73">
        <v>15</v>
      </c>
      <c r="EG26" s="73">
        <v>0</v>
      </c>
      <c r="EH26" s="73">
        <v>190</v>
      </c>
      <c r="EI26" s="283">
        <f t="shared" si="58"/>
        <v>0.214</v>
      </c>
      <c r="EJ26" s="119">
        <f t="shared" si="59"/>
        <v>5.0000000000000001E-3</v>
      </c>
      <c r="EK26" s="119">
        <f t="shared" si="60"/>
        <v>0</v>
      </c>
      <c r="EL26" s="283">
        <f t="shared" si="61"/>
        <v>6.5000000000000002E-2</v>
      </c>
      <c r="EM26" s="129">
        <v>2079</v>
      </c>
      <c r="EN26" s="271">
        <f t="shared" si="62"/>
        <v>0.71499999999999997</v>
      </c>
      <c r="EO26" s="60">
        <v>1429</v>
      </c>
      <c r="EP26" s="60">
        <v>339</v>
      </c>
      <c r="EQ26" s="60">
        <v>10</v>
      </c>
      <c r="ER26" s="60">
        <v>99</v>
      </c>
      <c r="ES26" s="60">
        <v>0</v>
      </c>
      <c r="ET26" s="60">
        <v>0</v>
      </c>
      <c r="EU26" s="60">
        <v>30</v>
      </c>
      <c r="EV26" s="60">
        <v>21</v>
      </c>
      <c r="EW26" s="60">
        <v>17</v>
      </c>
      <c r="EX26" s="60">
        <v>31</v>
      </c>
      <c r="EY26" s="60">
        <v>0</v>
      </c>
      <c r="EZ26" s="60">
        <v>0</v>
      </c>
      <c r="FA26" s="130">
        <v>212</v>
      </c>
      <c r="FB26" s="63">
        <f t="shared" si="63"/>
        <v>0.49199999999999999</v>
      </c>
      <c r="FC26" s="104">
        <f t="shared" si="64"/>
        <v>0.11700000000000001</v>
      </c>
      <c r="FD26" s="104">
        <f t="shared" si="65"/>
        <v>3.4399724802201583E-3</v>
      </c>
      <c r="FE26" s="104">
        <f t="shared" si="66"/>
        <v>3.4000000000000002E-2</v>
      </c>
      <c r="FF26" s="63">
        <f t="shared" si="67"/>
        <v>0</v>
      </c>
      <c r="FG26" s="104">
        <f t="shared" si="68"/>
        <v>0</v>
      </c>
      <c r="FH26" s="63">
        <f t="shared" si="69"/>
        <v>0.01</v>
      </c>
      <c r="FI26" s="104">
        <f t="shared" si="70"/>
        <v>7.0000000000000001E-3</v>
      </c>
      <c r="FJ26" s="63">
        <f t="shared" si="71"/>
        <v>6.0000000000000001E-3</v>
      </c>
      <c r="FK26" s="63">
        <f t="shared" si="72"/>
        <v>1.0999999999999999E-2</v>
      </c>
      <c r="FL26" s="63">
        <f t="shared" si="73"/>
        <v>0</v>
      </c>
      <c r="FM26" s="63">
        <f t="shared" si="74"/>
        <v>0</v>
      </c>
      <c r="FN26" s="63">
        <f t="shared" si="75"/>
        <v>7.2999999999999995E-2</v>
      </c>
      <c r="FO26" s="140">
        <v>840</v>
      </c>
      <c r="FP26" s="60">
        <v>769</v>
      </c>
      <c r="FQ26" s="60">
        <v>769</v>
      </c>
      <c r="FR26" s="104">
        <f t="shared" si="107"/>
        <v>0.91500000000000004</v>
      </c>
      <c r="FS26" s="104">
        <f t="shared" si="77"/>
        <v>0.91500000000000004</v>
      </c>
    </row>
    <row r="27" spans="1:175" x14ac:dyDescent="0.2">
      <c r="A27" s="56" t="s">
        <v>882</v>
      </c>
      <c r="B27" s="57" t="s">
        <v>1021</v>
      </c>
      <c r="C27" s="56" t="s">
        <v>912</v>
      </c>
      <c r="D27" s="56" t="s">
        <v>1057</v>
      </c>
      <c r="E27" s="60">
        <v>0</v>
      </c>
      <c r="F27" s="60">
        <v>0</v>
      </c>
      <c r="G27" s="63">
        <v>0</v>
      </c>
      <c r="H27" s="60">
        <v>0</v>
      </c>
      <c r="J27" s="60">
        <v>0</v>
      </c>
      <c r="L27" s="60">
        <v>0</v>
      </c>
      <c r="N27" s="60">
        <v>0</v>
      </c>
      <c r="P27" s="60">
        <v>0</v>
      </c>
      <c r="R27" s="60">
        <v>0</v>
      </c>
      <c r="T27" s="356"/>
      <c r="U27" s="357"/>
      <c r="V27" s="336">
        <v>0</v>
      </c>
      <c r="W27" s="337">
        <v>0</v>
      </c>
      <c r="X27" s="337">
        <v>0</v>
      </c>
      <c r="Y27" s="338">
        <f t="shared" si="9"/>
        <v>0</v>
      </c>
      <c r="AC27" s="247"/>
      <c r="AD27" s="345">
        <v>0</v>
      </c>
      <c r="AE27" s="345">
        <v>0</v>
      </c>
      <c r="AF27" s="346"/>
      <c r="AG27" s="240">
        <v>4866</v>
      </c>
      <c r="AH27" s="241">
        <v>4863</v>
      </c>
      <c r="AI27" s="242">
        <f t="shared" si="14"/>
        <v>0.999</v>
      </c>
      <c r="AJ27" s="243">
        <v>3</v>
      </c>
      <c r="AK27" s="244">
        <f t="shared" si="15"/>
        <v>1E-3</v>
      </c>
      <c r="AL27" s="258">
        <f>(AH27/AJ27)*100</f>
        <v>162100</v>
      </c>
      <c r="AM27" s="483">
        <v>4866</v>
      </c>
      <c r="AN27" s="488">
        <f t="shared" si="16"/>
        <v>4449</v>
      </c>
      <c r="AO27" s="489">
        <f t="shared" si="78"/>
        <v>0.91430332922318125</v>
      </c>
      <c r="AP27" s="493">
        <v>284</v>
      </c>
      <c r="AQ27" s="494">
        <f t="shared" si="79"/>
        <v>5.8364159473900536E-2</v>
      </c>
      <c r="AR27" s="504">
        <v>133</v>
      </c>
      <c r="AS27" s="505">
        <f t="shared" si="80"/>
        <v>2.7332511302918208E-2</v>
      </c>
      <c r="AT27" s="515">
        <f t="shared" si="20"/>
        <v>9.4</v>
      </c>
      <c r="AU27" s="511">
        <f t="shared" si="21"/>
        <v>6.4</v>
      </c>
      <c r="AV27" s="510">
        <f t="shared" si="98"/>
        <v>3</v>
      </c>
      <c r="AW27" s="132">
        <v>0</v>
      </c>
      <c r="AX27" s="132">
        <v>0</v>
      </c>
      <c r="AY27" s="132" t="s">
        <v>168</v>
      </c>
      <c r="AZ27" s="132">
        <v>0</v>
      </c>
      <c r="BA27" s="133" t="s">
        <v>168</v>
      </c>
      <c r="BB27" s="135">
        <v>1244</v>
      </c>
      <c r="BC27" s="60">
        <v>0</v>
      </c>
      <c r="BD27" s="60">
        <v>0</v>
      </c>
      <c r="BE27" s="60">
        <v>13</v>
      </c>
      <c r="BF27" s="60">
        <v>661</v>
      </c>
      <c r="BG27" s="60">
        <v>570</v>
      </c>
      <c r="BH27" s="104">
        <f t="shared" si="99"/>
        <v>0</v>
      </c>
      <c r="BI27" s="104">
        <f t="shared" si="100"/>
        <v>0</v>
      </c>
      <c r="BJ27" s="104">
        <f t="shared" si="101"/>
        <v>0.01</v>
      </c>
      <c r="BK27" s="104">
        <f t="shared" si="102"/>
        <v>0.53100000000000003</v>
      </c>
      <c r="BL27" s="104">
        <f t="shared" si="103"/>
        <v>0.45800000000000002</v>
      </c>
      <c r="BM27" s="353">
        <v>4191</v>
      </c>
      <c r="BN27" s="60">
        <v>342</v>
      </c>
      <c r="BO27" s="60">
        <v>1274</v>
      </c>
      <c r="BP27" s="60">
        <v>1221</v>
      </c>
      <c r="BQ27" s="60">
        <v>1110</v>
      </c>
      <c r="BR27" s="60">
        <v>96</v>
      </c>
      <c r="BS27" s="60">
        <v>130</v>
      </c>
      <c r="BT27" s="60">
        <v>18</v>
      </c>
      <c r="BU27" s="60">
        <v>2575</v>
      </c>
      <c r="BV27" s="60">
        <v>148</v>
      </c>
      <c r="BW27" s="104">
        <f t="shared" si="28"/>
        <v>8.2000000000000003E-2</v>
      </c>
      <c r="BX27" s="104">
        <f t="shared" si="29"/>
        <v>0.30399999999999999</v>
      </c>
      <c r="BY27" s="104">
        <f t="shared" si="30"/>
        <v>0.29099999999999998</v>
      </c>
      <c r="BZ27" s="104">
        <f t="shared" si="31"/>
        <v>0.26500000000000001</v>
      </c>
      <c r="CA27" s="104">
        <f t="shared" si="32"/>
        <v>2.3E-2</v>
      </c>
      <c r="CB27" s="104">
        <f t="shared" si="33"/>
        <v>3.1E-2</v>
      </c>
      <c r="CC27" s="104">
        <f t="shared" si="34"/>
        <v>4.0000000000000001E-3</v>
      </c>
      <c r="CD27" s="104">
        <f t="shared" si="35"/>
        <v>0.61399999999999999</v>
      </c>
      <c r="CE27" s="104">
        <f t="shared" si="36"/>
        <v>3.5000000000000003E-2</v>
      </c>
      <c r="CF27" s="136">
        <v>4582</v>
      </c>
      <c r="CG27" s="60">
        <v>229</v>
      </c>
      <c r="CH27" s="104">
        <f t="shared" si="82"/>
        <v>0.05</v>
      </c>
      <c r="CI27" s="137">
        <v>4866</v>
      </c>
      <c r="CJ27" s="60">
        <v>0</v>
      </c>
      <c r="CK27" s="104">
        <v>0</v>
      </c>
      <c r="CL27" s="60">
        <v>0</v>
      </c>
      <c r="CM27" s="60">
        <v>0</v>
      </c>
      <c r="CN27" s="104">
        <v>0</v>
      </c>
      <c r="CO27" s="60">
        <v>0</v>
      </c>
      <c r="CP27" s="60">
        <v>0</v>
      </c>
      <c r="CQ27" s="104">
        <v>0</v>
      </c>
      <c r="CR27" s="60">
        <v>0</v>
      </c>
      <c r="CS27" s="60">
        <v>0</v>
      </c>
      <c r="CT27" s="104">
        <v>0</v>
      </c>
      <c r="CU27" s="138">
        <v>4866</v>
      </c>
      <c r="CV27" s="60">
        <v>4389</v>
      </c>
      <c r="CW27" s="60">
        <v>477</v>
      </c>
      <c r="CX27" s="104">
        <f t="shared" si="85"/>
        <v>0.90200000000000002</v>
      </c>
      <c r="CY27" s="104">
        <f t="shared" si="86"/>
        <v>9.8000000000000004E-2</v>
      </c>
      <c r="CZ27" s="139">
        <v>477</v>
      </c>
      <c r="DA27" s="60">
        <v>110</v>
      </c>
      <c r="DB27" s="60">
        <v>367</v>
      </c>
      <c r="DC27" s="104">
        <f t="shared" si="87"/>
        <v>2.3E-2</v>
      </c>
      <c r="DD27" s="104">
        <f t="shared" si="88"/>
        <v>7.4999999999999997E-2</v>
      </c>
      <c r="DE27" s="137">
        <v>4866</v>
      </c>
      <c r="DF27" s="60">
        <v>3039</v>
      </c>
      <c r="DG27" s="60">
        <v>1827</v>
      </c>
      <c r="DH27" s="60">
        <v>324</v>
      </c>
      <c r="DI27" s="60">
        <v>1555</v>
      </c>
      <c r="DJ27" s="60">
        <v>291</v>
      </c>
      <c r="DK27" s="60">
        <v>98</v>
      </c>
      <c r="DL27" s="60">
        <v>10</v>
      </c>
      <c r="DM27" s="60">
        <v>104</v>
      </c>
      <c r="DN27" s="60">
        <v>23</v>
      </c>
      <c r="DO27" s="60">
        <v>70</v>
      </c>
      <c r="DP27" s="60">
        <v>0</v>
      </c>
      <c r="DQ27" s="63">
        <f t="shared" si="46"/>
        <v>0.625</v>
      </c>
      <c r="DR27" s="63">
        <f t="shared" si="89"/>
        <v>0.375</v>
      </c>
      <c r="DS27" s="63">
        <f t="shared" si="90"/>
        <v>6.7000000000000004E-2</v>
      </c>
      <c r="DT27" s="63">
        <f t="shared" si="91"/>
        <v>0.32</v>
      </c>
      <c r="DU27" s="104">
        <f t="shared" si="92"/>
        <v>0.06</v>
      </c>
      <c r="DV27" s="104">
        <f t="shared" si="93"/>
        <v>0.02</v>
      </c>
      <c r="DW27" s="104">
        <f t="shared" si="94"/>
        <v>2E-3</v>
      </c>
      <c r="DX27" s="104">
        <f t="shared" si="106"/>
        <v>2.1000000000000001E-2</v>
      </c>
      <c r="DY27" s="104">
        <f t="shared" si="95"/>
        <v>5.0000000000000001E-3</v>
      </c>
      <c r="DZ27" s="104">
        <f t="shared" si="96"/>
        <v>1.4E-2</v>
      </c>
      <c r="EA27" s="104">
        <f t="shared" si="97"/>
        <v>0</v>
      </c>
      <c r="EB27" s="128">
        <v>4866</v>
      </c>
      <c r="EC27" s="274">
        <v>2029</v>
      </c>
      <c r="ED27" s="275">
        <f t="shared" si="57"/>
        <v>0.41699999999999998</v>
      </c>
      <c r="EE27" s="73">
        <v>1529</v>
      </c>
      <c r="EF27" s="73">
        <v>91</v>
      </c>
      <c r="EG27" s="73">
        <v>37</v>
      </c>
      <c r="EH27" s="73">
        <v>372</v>
      </c>
      <c r="EI27" s="283">
        <f t="shared" si="58"/>
        <v>0.314</v>
      </c>
      <c r="EJ27" s="119">
        <f t="shared" si="59"/>
        <v>1.9E-2</v>
      </c>
      <c r="EK27" s="119">
        <f t="shared" si="60"/>
        <v>8.0000000000000002E-3</v>
      </c>
      <c r="EL27" s="283">
        <f t="shared" si="61"/>
        <v>7.5999999999999998E-2</v>
      </c>
      <c r="EM27" s="129">
        <v>2837</v>
      </c>
      <c r="EN27" s="271">
        <f t="shared" si="62"/>
        <v>0.58299999999999996</v>
      </c>
      <c r="EO27" s="60">
        <v>610</v>
      </c>
      <c r="EP27" s="60">
        <v>1458</v>
      </c>
      <c r="EQ27" s="60">
        <v>47</v>
      </c>
      <c r="ER27" s="60">
        <v>91</v>
      </c>
      <c r="ES27" s="60">
        <v>0</v>
      </c>
      <c r="ET27" s="60">
        <v>21</v>
      </c>
      <c r="EU27" s="60">
        <v>15</v>
      </c>
      <c r="EV27" s="60">
        <v>0</v>
      </c>
      <c r="EW27" s="60">
        <v>6</v>
      </c>
      <c r="EX27" s="60">
        <v>26</v>
      </c>
      <c r="EY27" s="60">
        <v>23</v>
      </c>
      <c r="EZ27" s="60">
        <v>35</v>
      </c>
      <c r="FA27" s="130">
        <v>643</v>
      </c>
      <c r="FB27" s="63">
        <f t="shared" si="63"/>
        <v>0.125</v>
      </c>
      <c r="FC27" s="104">
        <f t="shared" si="64"/>
        <v>0.3</v>
      </c>
      <c r="FD27" s="104">
        <f t="shared" si="65"/>
        <v>9.658857377722976E-3</v>
      </c>
      <c r="FE27" s="104">
        <f t="shared" si="66"/>
        <v>1.9E-2</v>
      </c>
      <c r="FF27" s="63">
        <f t="shared" si="67"/>
        <v>0</v>
      </c>
      <c r="FG27" s="104">
        <f t="shared" si="68"/>
        <v>4.0000000000000001E-3</v>
      </c>
      <c r="FH27" s="63">
        <f t="shared" si="69"/>
        <v>3.0000000000000001E-3</v>
      </c>
      <c r="FI27" s="104">
        <f t="shared" si="70"/>
        <v>0</v>
      </c>
      <c r="FJ27" s="63">
        <f t="shared" si="71"/>
        <v>1E-3</v>
      </c>
      <c r="FK27" s="63">
        <f t="shared" si="72"/>
        <v>5.0000000000000001E-3</v>
      </c>
      <c r="FL27" s="63">
        <f t="shared" si="73"/>
        <v>5.0000000000000001E-3</v>
      </c>
      <c r="FM27" s="63">
        <f t="shared" si="74"/>
        <v>7.0000000000000001E-3</v>
      </c>
      <c r="FN27" s="63">
        <f t="shared" si="75"/>
        <v>0.13200000000000001</v>
      </c>
      <c r="FO27" s="140">
        <v>0</v>
      </c>
      <c r="FP27" s="60">
        <v>0</v>
      </c>
      <c r="FQ27" s="60">
        <v>0</v>
      </c>
      <c r="FR27" s="104">
        <v>0</v>
      </c>
      <c r="FS27" s="104">
        <v>0</v>
      </c>
    </row>
    <row r="28" spans="1:175" x14ac:dyDescent="0.2">
      <c r="A28" s="56" t="s">
        <v>882</v>
      </c>
      <c r="B28" s="57" t="s">
        <v>1021</v>
      </c>
      <c r="C28" s="56" t="s">
        <v>913</v>
      </c>
      <c r="D28" s="56" t="s">
        <v>1058</v>
      </c>
      <c r="E28" s="60">
        <v>642</v>
      </c>
      <c r="F28" s="60">
        <v>463</v>
      </c>
      <c r="G28" s="63">
        <f t="shared" ref="G28:G35" si="108">ROUND(F28/E28,3)</f>
        <v>0.72099999999999997</v>
      </c>
      <c r="H28" s="60">
        <v>350</v>
      </c>
      <c r="I28" s="63">
        <f t="shared" ref="I28:I35" si="109">ROUND(H28/E28,3)</f>
        <v>0.54500000000000004</v>
      </c>
      <c r="J28" s="60">
        <v>52</v>
      </c>
      <c r="K28" s="63">
        <f t="shared" ref="K28:K35" si="110">ROUND(J28/E28,3)</f>
        <v>8.1000000000000003E-2</v>
      </c>
      <c r="L28" s="60">
        <v>117</v>
      </c>
      <c r="M28" s="63">
        <f t="shared" ref="M28:M35" si="111">ROUND(L28/E28,3)</f>
        <v>0.182</v>
      </c>
      <c r="N28" s="60">
        <v>123</v>
      </c>
      <c r="O28" s="63">
        <f t="shared" ref="O28:O35" si="112">ROUND(N28/E28,3)</f>
        <v>0.192</v>
      </c>
      <c r="P28" s="60">
        <v>186</v>
      </c>
      <c r="Q28" s="63">
        <f t="shared" ref="Q28:Q35" si="113">ROUND(P28/E28,3)</f>
        <v>0.28999999999999998</v>
      </c>
      <c r="R28" s="60">
        <v>184</v>
      </c>
      <c r="S28" s="63">
        <f t="shared" ref="S28:S35" si="114">ROUND(R28/E28,3)</f>
        <v>0.28699999999999998</v>
      </c>
      <c r="T28" s="356">
        <f t="shared" ref="T28:T35" si="115">ROUND(V28/E28,2)</f>
        <v>2.78</v>
      </c>
      <c r="U28" s="357">
        <f t="shared" ref="U28:U35" si="116">ROUND(AC28/F28,2)</f>
        <v>3.2</v>
      </c>
      <c r="V28" s="336">
        <v>1784</v>
      </c>
      <c r="W28" s="337">
        <v>642</v>
      </c>
      <c r="X28" s="337">
        <v>444</v>
      </c>
      <c r="Y28" s="338">
        <f t="shared" si="9"/>
        <v>698</v>
      </c>
      <c r="Z28" s="63">
        <f t="shared" ref="Z28:Z35" si="117">ROUND(W28/V28,3)</f>
        <v>0.36</v>
      </c>
      <c r="AA28" s="63">
        <f t="shared" ref="AA28:AA35" si="118">ROUND(X28/V28,3)</f>
        <v>0.249</v>
      </c>
      <c r="AB28" s="63">
        <f t="shared" si="81"/>
        <v>0.39100000000000001</v>
      </c>
      <c r="AC28" s="247">
        <v>1482</v>
      </c>
      <c r="AD28" s="345">
        <v>105</v>
      </c>
      <c r="AE28" s="345">
        <v>10</v>
      </c>
      <c r="AF28" s="346">
        <f t="shared" ref="AF28:AF35" si="119">ROUND(AE28/AD28,3)</f>
        <v>9.5000000000000001E-2</v>
      </c>
      <c r="AG28" s="240">
        <v>1848</v>
      </c>
      <c r="AH28" s="241">
        <v>959</v>
      </c>
      <c r="AI28" s="242">
        <f t="shared" si="14"/>
        <v>0.51900000000000002</v>
      </c>
      <c r="AJ28" s="243">
        <v>889</v>
      </c>
      <c r="AK28" s="244">
        <f t="shared" si="15"/>
        <v>0.48099999999999998</v>
      </c>
      <c r="AL28" s="249">
        <v>107.9</v>
      </c>
      <c r="AM28" s="483">
        <v>1848</v>
      </c>
      <c r="AN28" s="488">
        <f t="shared" si="16"/>
        <v>1178</v>
      </c>
      <c r="AO28" s="489">
        <f t="shared" si="78"/>
        <v>0.63744588744588748</v>
      </c>
      <c r="AP28" s="493">
        <v>442</v>
      </c>
      <c r="AQ28" s="494">
        <f t="shared" si="79"/>
        <v>0.23917748917748918</v>
      </c>
      <c r="AR28" s="504">
        <v>228</v>
      </c>
      <c r="AS28" s="505">
        <f t="shared" si="80"/>
        <v>0.12337662337662338</v>
      </c>
      <c r="AT28" s="515">
        <f t="shared" si="20"/>
        <v>56.9</v>
      </c>
      <c r="AU28" s="511">
        <f t="shared" si="21"/>
        <v>37.5</v>
      </c>
      <c r="AV28" s="510">
        <f t="shared" si="98"/>
        <v>19.399999999999999</v>
      </c>
      <c r="AW28" s="132">
        <v>5</v>
      </c>
      <c r="AX28" s="132">
        <v>15</v>
      </c>
      <c r="AY28" s="132">
        <v>0</v>
      </c>
      <c r="AZ28" s="132">
        <v>28</v>
      </c>
      <c r="BA28" s="133">
        <v>0</v>
      </c>
      <c r="BB28" s="135">
        <v>347</v>
      </c>
      <c r="BC28" s="60">
        <v>6</v>
      </c>
      <c r="BD28" s="60">
        <v>44</v>
      </c>
      <c r="BE28" s="60">
        <v>163</v>
      </c>
      <c r="BF28" s="60">
        <v>61</v>
      </c>
      <c r="BG28" s="60">
        <v>73</v>
      </c>
      <c r="BH28" s="104">
        <f t="shared" si="99"/>
        <v>1.7000000000000001E-2</v>
      </c>
      <c r="BI28" s="104">
        <f t="shared" si="100"/>
        <v>0.127</v>
      </c>
      <c r="BJ28" s="104">
        <f t="shared" si="101"/>
        <v>0.47</v>
      </c>
      <c r="BK28" s="104">
        <f t="shared" si="102"/>
        <v>0.17599999999999999</v>
      </c>
      <c r="BL28" s="104">
        <f t="shared" si="103"/>
        <v>0.21</v>
      </c>
      <c r="BM28" s="353">
        <v>1343</v>
      </c>
      <c r="BN28" s="60">
        <v>77</v>
      </c>
      <c r="BO28" s="60">
        <v>96</v>
      </c>
      <c r="BP28" s="60">
        <v>449</v>
      </c>
      <c r="BQ28" s="60">
        <v>306</v>
      </c>
      <c r="BR28" s="60">
        <v>87</v>
      </c>
      <c r="BS28" s="60">
        <v>149</v>
      </c>
      <c r="BT28" s="60">
        <v>179</v>
      </c>
      <c r="BU28" s="60">
        <v>1170</v>
      </c>
      <c r="BV28" s="60">
        <v>328</v>
      </c>
      <c r="BW28" s="104">
        <f t="shared" ref="BW28:BW35" si="120">ROUND(BN28/BM28,3)</f>
        <v>5.7000000000000002E-2</v>
      </c>
      <c r="BX28" s="104">
        <f t="shared" si="29"/>
        <v>7.0999999999999994E-2</v>
      </c>
      <c r="BY28" s="104">
        <f t="shared" ref="BY28:BY35" si="121">ROUND(BP28/BM28,3)</f>
        <v>0.33400000000000002</v>
      </c>
      <c r="BZ28" s="104">
        <f t="shared" ref="BZ28:BZ35" si="122">ROUND(BQ28/BM28,3)</f>
        <v>0.22800000000000001</v>
      </c>
      <c r="CA28" s="104">
        <f t="shared" ref="CA28:CA35" si="123">ROUND(BR28/BM28,3)</f>
        <v>6.5000000000000002E-2</v>
      </c>
      <c r="CB28" s="104">
        <f t="shared" ref="CB28:CB35" si="124">ROUND(BS28/BM28,3)</f>
        <v>0.111</v>
      </c>
      <c r="CC28" s="104">
        <f t="shared" ref="CC28:CC35" si="125">ROUND(BT28/BM28,3)</f>
        <v>0.13300000000000001</v>
      </c>
      <c r="CD28" s="104">
        <f t="shared" ref="CD28:CD35" si="126">ROUND(BU28/BM28,3)</f>
        <v>0.871</v>
      </c>
      <c r="CE28" s="104">
        <f t="shared" ref="CE28:CE35" si="127">ROUND(BV28/BM28,3)</f>
        <v>0.24399999999999999</v>
      </c>
      <c r="CF28" s="136">
        <v>1406</v>
      </c>
      <c r="CG28" s="60">
        <v>154</v>
      </c>
      <c r="CH28" s="104">
        <f t="shared" si="82"/>
        <v>0.11</v>
      </c>
      <c r="CI28" s="137">
        <v>1848</v>
      </c>
      <c r="CJ28" s="60">
        <v>140</v>
      </c>
      <c r="CK28" s="104">
        <f t="shared" ref="CK28:CK35" si="128">ROUND(CJ28/CI28,3)</f>
        <v>7.5999999999999998E-2</v>
      </c>
      <c r="CL28" s="60">
        <v>442</v>
      </c>
      <c r="CM28" s="60">
        <v>0</v>
      </c>
      <c r="CN28" s="104">
        <f t="shared" ref="CN28:CN35" si="129">ROUND(CM28/CL28,3)</f>
        <v>0</v>
      </c>
      <c r="CO28" s="60">
        <v>1178</v>
      </c>
      <c r="CP28" s="60">
        <v>41</v>
      </c>
      <c r="CQ28" s="104">
        <f t="shared" ref="CQ28:CQ35" si="130">ROUND(CP28/CO28,3)</f>
        <v>3.5000000000000003E-2</v>
      </c>
      <c r="CR28" s="60">
        <v>228</v>
      </c>
      <c r="CS28" s="60">
        <v>99</v>
      </c>
      <c r="CT28" s="104">
        <f t="shared" ref="CT28:CT35" si="131">ROUND(CS28/CR28,3)</f>
        <v>0.434</v>
      </c>
      <c r="CU28" s="138">
        <v>1848</v>
      </c>
      <c r="CV28" s="60">
        <v>1639</v>
      </c>
      <c r="CW28" s="60">
        <v>209</v>
      </c>
      <c r="CX28" s="104">
        <f t="shared" si="85"/>
        <v>0.88700000000000001</v>
      </c>
      <c r="CY28" s="104">
        <f t="shared" si="86"/>
        <v>0.113</v>
      </c>
      <c r="CZ28" s="139">
        <v>209</v>
      </c>
      <c r="DA28" s="60">
        <v>73</v>
      </c>
      <c r="DB28" s="60">
        <v>136</v>
      </c>
      <c r="DC28" s="104">
        <f t="shared" si="87"/>
        <v>0.04</v>
      </c>
      <c r="DD28" s="104">
        <f t="shared" si="88"/>
        <v>7.3999999999999996E-2</v>
      </c>
      <c r="DE28" s="137">
        <v>1678</v>
      </c>
      <c r="DF28" s="60">
        <v>1464</v>
      </c>
      <c r="DG28" s="60">
        <v>214</v>
      </c>
      <c r="DH28" s="60">
        <v>80</v>
      </c>
      <c r="DI28" s="60">
        <v>74</v>
      </c>
      <c r="DJ28" s="60">
        <v>19</v>
      </c>
      <c r="DK28" s="60">
        <v>103</v>
      </c>
      <c r="DL28" s="60">
        <v>44</v>
      </c>
      <c r="DM28" s="60">
        <v>28</v>
      </c>
      <c r="DN28" s="60">
        <v>8</v>
      </c>
      <c r="DO28" s="60">
        <v>9</v>
      </c>
      <c r="DP28" s="60">
        <v>9</v>
      </c>
      <c r="DQ28" s="63">
        <f t="shared" si="46"/>
        <v>0.872</v>
      </c>
      <c r="DR28" s="63">
        <f t="shared" si="89"/>
        <v>0.128</v>
      </c>
      <c r="DS28" s="63">
        <f t="shared" si="90"/>
        <v>4.8000000000000001E-2</v>
      </c>
      <c r="DT28" s="63">
        <f t="shared" si="91"/>
        <v>4.3999999999999997E-2</v>
      </c>
      <c r="DU28" s="104">
        <f t="shared" si="92"/>
        <v>1.0999999999999999E-2</v>
      </c>
      <c r="DV28" s="104">
        <f t="shared" si="93"/>
        <v>6.0999999999999999E-2</v>
      </c>
      <c r="DW28" s="104">
        <f t="shared" si="94"/>
        <v>2.5999999999999999E-2</v>
      </c>
      <c r="DX28" s="104">
        <f t="shared" si="106"/>
        <v>1.7000000000000001E-2</v>
      </c>
      <c r="DY28" s="104">
        <f t="shared" si="95"/>
        <v>5.0000000000000001E-3</v>
      </c>
      <c r="DZ28" s="104">
        <f t="shared" si="96"/>
        <v>5.0000000000000001E-3</v>
      </c>
      <c r="EA28" s="104">
        <f t="shared" si="97"/>
        <v>5.0000000000000001E-3</v>
      </c>
      <c r="EB28" s="128">
        <v>1848</v>
      </c>
      <c r="EC28" s="274">
        <v>519</v>
      </c>
      <c r="ED28" s="275">
        <f t="shared" si="57"/>
        <v>0.28100000000000003</v>
      </c>
      <c r="EE28" s="73">
        <v>449</v>
      </c>
      <c r="EF28" s="73">
        <v>7</v>
      </c>
      <c r="EG28" s="73">
        <v>13</v>
      </c>
      <c r="EH28" s="73">
        <v>50</v>
      </c>
      <c r="EI28" s="283">
        <f t="shared" si="58"/>
        <v>0.24299999999999999</v>
      </c>
      <c r="EJ28" s="119">
        <f t="shared" si="59"/>
        <v>4.0000000000000001E-3</v>
      </c>
      <c r="EK28" s="119">
        <f t="shared" si="60"/>
        <v>7.0000000000000001E-3</v>
      </c>
      <c r="EL28" s="283">
        <f t="shared" si="61"/>
        <v>2.7E-2</v>
      </c>
      <c r="EM28" s="129">
        <v>1329</v>
      </c>
      <c r="EN28" s="271">
        <f t="shared" si="62"/>
        <v>0.71899999999999997</v>
      </c>
      <c r="EO28" s="60">
        <v>966</v>
      </c>
      <c r="EP28" s="60">
        <v>102</v>
      </c>
      <c r="EQ28" s="60">
        <v>14</v>
      </c>
      <c r="ER28" s="60">
        <v>96</v>
      </c>
      <c r="ES28" s="60">
        <v>62</v>
      </c>
      <c r="ET28" s="60">
        <v>8</v>
      </c>
      <c r="EU28" s="60">
        <v>26</v>
      </c>
      <c r="EV28" s="60">
        <v>0</v>
      </c>
      <c r="EW28" s="60">
        <v>0</v>
      </c>
      <c r="EX28" s="60">
        <v>0</v>
      </c>
      <c r="EY28" s="60">
        <v>0</v>
      </c>
      <c r="EZ28" s="60">
        <v>0</v>
      </c>
      <c r="FA28" s="130">
        <v>165</v>
      </c>
      <c r="FB28" s="63">
        <f t="shared" si="63"/>
        <v>0.52300000000000002</v>
      </c>
      <c r="FC28" s="104">
        <f t="shared" si="64"/>
        <v>5.5E-2</v>
      </c>
      <c r="FD28" s="104">
        <f t="shared" si="65"/>
        <v>7.575757575757576E-3</v>
      </c>
      <c r="FE28" s="104">
        <f t="shared" si="66"/>
        <v>5.1999999999999998E-2</v>
      </c>
      <c r="FF28" s="63">
        <f t="shared" si="67"/>
        <v>3.4000000000000002E-2</v>
      </c>
      <c r="FG28" s="104">
        <f t="shared" si="68"/>
        <v>4.0000000000000001E-3</v>
      </c>
      <c r="FH28" s="63">
        <f t="shared" si="69"/>
        <v>1.4E-2</v>
      </c>
      <c r="FI28" s="104">
        <f t="shared" si="70"/>
        <v>0</v>
      </c>
      <c r="FJ28" s="63">
        <f t="shared" si="71"/>
        <v>0</v>
      </c>
      <c r="FK28" s="63">
        <f t="shared" si="72"/>
        <v>0</v>
      </c>
      <c r="FL28" s="63">
        <f t="shared" si="73"/>
        <v>0</v>
      </c>
      <c r="FM28" s="63">
        <f t="shared" si="74"/>
        <v>0</v>
      </c>
      <c r="FN28" s="63">
        <f t="shared" si="75"/>
        <v>8.8999999999999996E-2</v>
      </c>
      <c r="FO28" s="140">
        <v>642</v>
      </c>
      <c r="FP28" s="60">
        <v>637</v>
      </c>
      <c r="FQ28" s="60">
        <v>601</v>
      </c>
      <c r="FR28" s="104">
        <f t="shared" si="107"/>
        <v>0.99199999999999999</v>
      </c>
      <c r="FS28" s="104">
        <f t="shared" ref="FS28:FS35" si="132">ROUND(FQ28/FO28,3)</f>
        <v>0.93600000000000005</v>
      </c>
    </row>
    <row r="29" spans="1:175" x14ac:dyDescent="0.2">
      <c r="A29" s="56" t="s">
        <v>882</v>
      </c>
      <c r="B29" s="57" t="s">
        <v>1021</v>
      </c>
      <c r="C29" s="56" t="s">
        <v>914</v>
      </c>
      <c r="D29" s="56" t="s">
        <v>1059</v>
      </c>
      <c r="E29" s="60">
        <v>942</v>
      </c>
      <c r="F29" s="60">
        <v>736</v>
      </c>
      <c r="G29" s="63">
        <f t="shared" si="108"/>
        <v>0.78100000000000003</v>
      </c>
      <c r="H29" s="60">
        <v>518</v>
      </c>
      <c r="I29" s="63">
        <f t="shared" si="109"/>
        <v>0.55000000000000004</v>
      </c>
      <c r="J29" s="60">
        <v>65</v>
      </c>
      <c r="K29" s="63">
        <f t="shared" si="110"/>
        <v>6.9000000000000006E-2</v>
      </c>
      <c r="L29" s="60">
        <v>116</v>
      </c>
      <c r="M29" s="63">
        <f t="shared" si="111"/>
        <v>0.123</v>
      </c>
      <c r="N29" s="60">
        <v>243</v>
      </c>
      <c r="O29" s="63">
        <f t="shared" si="112"/>
        <v>0.25800000000000001</v>
      </c>
      <c r="P29" s="60">
        <v>461</v>
      </c>
      <c r="Q29" s="63">
        <f t="shared" si="113"/>
        <v>0.48899999999999999</v>
      </c>
      <c r="R29" s="60">
        <v>198</v>
      </c>
      <c r="S29" s="63">
        <f t="shared" si="114"/>
        <v>0.21</v>
      </c>
      <c r="T29" s="356">
        <f t="shared" si="115"/>
        <v>2.96</v>
      </c>
      <c r="U29" s="357">
        <f t="shared" si="116"/>
        <v>3.34</v>
      </c>
      <c r="V29" s="336">
        <v>2784</v>
      </c>
      <c r="W29" s="337">
        <v>942</v>
      </c>
      <c r="X29" s="337">
        <v>918</v>
      </c>
      <c r="Y29" s="338">
        <f t="shared" si="9"/>
        <v>924</v>
      </c>
      <c r="Z29" s="63">
        <f t="shared" si="117"/>
        <v>0.33800000000000002</v>
      </c>
      <c r="AA29" s="63">
        <f t="shared" si="118"/>
        <v>0.33</v>
      </c>
      <c r="AB29" s="63">
        <f t="shared" si="81"/>
        <v>0.33200000000000002</v>
      </c>
      <c r="AC29" s="247">
        <v>2458</v>
      </c>
      <c r="AD29" s="345">
        <v>56</v>
      </c>
      <c r="AE29" s="345">
        <v>0</v>
      </c>
      <c r="AF29" s="346">
        <f t="shared" si="119"/>
        <v>0</v>
      </c>
      <c r="AG29" s="240">
        <v>2804</v>
      </c>
      <c r="AH29" s="241">
        <v>1405</v>
      </c>
      <c r="AI29" s="242">
        <f t="shared" si="14"/>
        <v>0.501</v>
      </c>
      <c r="AJ29" s="243">
        <v>1399</v>
      </c>
      <c r="AK29" s="244">
        <f t="shared" si="15"/>
        <v>0.499</v>
      </c>
      <c r="AL29" s="249">
        <v>100.4</v>
      </c>
      <c r="AM29" s="483">
        <v>2804</v>
      </c>
      <c r="AN29" s="488">
        <f t="shared" si="16"/>
        <v>1858</v>
      </c>
      <c r="AO29" s="489">
        <f t="shared" si="78"/>
        <v>0.66262482168330961</v>
      </c>
      <c r="AP29" s="493">
        <v>683</v>
      </c>
      <c r="AQ29" s="494">
        <f t="shared" si="79"/>
        <v>0.2435805991440799</v>
      </c>
      <c r="AR29" s="504">
        <v>263</v>
      </c>
      <c r="AS29" s="505">
        <f t="shared" si="80"/>
        <v>9.3794579172610554E-2</v>
      </c>
      <c r="AT29" s="515">
        <f t="shared" si="20"/>
        <v>50.9</v>
      </c>
      <c r="AU29" s="511">
        <f t="shared" si="21"/>
        <v>36.799999999999997</v>
      </c>
      <c r="AV29" s="510">
        <f t="shared" si="98"/>
        <v>14.2</v>
      </c>
      <c r="AW29" s="132">
        <v>11</v>
      </c>
      <c r="AX29" s="132">
        <v>15</v>
      </c>
      <c r="AY29" s="132">
        <v>0</v>
      </c>
      <c r="AZ29" s="132">
        <v>19</v>
      </c>
      <c r="BA29" s="133">
        <v>16</v>
      </c>
      <c r="BB29" s="135">
        <v>722</v>
      </c>
      <c r="BC29" s="60">
        <v>23</v>
      </c>
      <c r="BD29" s="60">
        <v>27</v>
      </c>
      <c r="BE29" s="60">
        <v>397</v>
      </c>
      <c r="BF29" s="60">
        <v>150</v>
      </c>
      <c r="BG29" s="60">
        <v>125</v>
      </c>
      <c r="BH29" s="104">
        <f t="shared" si="99"/>
        <v>3.2000000000000001E-2</v>
      </c>
      <c r="BI29" s="104">
        <f t="shared" si="100"/>
        <v>3.6999999999999998E-2</v>
      </c>
      <c r="BJ29" s="104">
        <f t="shared" si="101"/>
        <v>0.55000000000000004</v>
      </c>
      <c r="BK29" s="104">
        <f t="shared" si="102"/>
        <v>0.20799999999999999</v>
      </c>
      <c r="BL29" s="104">
        <f t="shared" si="103"/>
        <v>0.17299999999999999</v>
      </c>
      <c r="BM29" s="353">
        <v>1890</v>
      </c>
      <c r="BN29" s="60">
        <v>154</v>
      </c>
      <c r="BO29" s="60">
        <v>191</v>
      </c>
      <c r="BP29" s="60">
        <v>479</v>
      </c>
      <c r="BQ29" s="60">
        <v>304</v>
      </c>
      <c r="BR29" s="60">
        <v>277</v>
      </c>
      <c r="BS29" s="60">
        <v>311</v>
      </c>
      <c r="BT29" s="60">
        <v>174</v>
      </c>
      <c r="BU29" s="60">
        <v>1545</v>
      </c>
      <c r="BV29" s="60">
        <v>485</v>
      </c>
      <c r="BW29" s="104">
        <f t="shared" si="120"/>
        <v>8.1000000000000003E-2</v>
      </c>
      <c r="BX29" s="104">
        <f t="shared" ref="BX29:BX35" si="133">ROUND(BO29/BM29,3)</f>
        <v>0.10100000000000001</v>
      </c>
      <c r="BY29" s="104">
        <f t="shared" si="121"/>
        <v>0.253</v>
      </c>
      <c r="BZ29" s="104">
        <f t="shared" si="122"/>
        <v>0.161</v>
      </c>
      <c r="CA29" s="104">
        <f t="shared" si="123"/>
        <v>0.14699999999999999</v>
      </c>
      <c r="CB29" s="104">
        <f t="shared" si="124"/>
        <v>0.16500000000000001</v>
      </c>
      <c r="CC29" s="104">
        <f t="shared" si="125"/>
        <v>9.1999999999999998E-2</v>
      </c>
      <c r="CD29" s="104">
        <f t="shared" si="126"/>
        <v>0.81699999999999995</v>
      </c>
      <c r="CE29" s="104">
        <f t="shared" si="127"/>
        <v>0.25700000000000001</v>
      </c>
      <c r="CF29" s="136">
        <v>2117</v>
      </c>
      <c r="CG29" s="60">
        <v>133</v>
      </c>
      <c r="CH29" s="104">
        <f t="shared" si="82"/>
        <v>6.3E-2</v>
      </c>
      <c r="CI29" s="137">
        <v>2804</v>
      </c>
      <c r="CJ29" s="60">
        <v>251</v>
      </c>
      <c r="CK29" s="104">
        <f t="shared" si="128"/>
        <v>0.09</v>
      </c>
      <c r="CL29" s="60">
        <v>683</v>
      </c>
      <c r="CM29" s="60">
        <v>14</v>
      </c>
      <c r="CN29" s="104">
        <f t="shared" si="129"/>
        <v>0.02</v>
      </c>
      <c r="CO29" s="60">
        <v>1854</v>
      </c>
      <c r="CP29" s="60">
        <v>143</v>
      </c>
      <c r="CQ29" s="104">
        <f t="shared" si="130"/>
        <v>7.6999999999999999E-2</v>
      </c>
      <c r="CR29" s="60">
        <v>263</v>
      </c>
      <c r="CS29" s="60">
        <v>94</v>
      </c>
      <c r="CT29" s="104">
        <f t="shared" si="131"/>
        <v>0.35699999999999998</v>
      </c>
      <c r="CU29" s="138">
        <v>2804</v>
      </c>
      <c r="CV29" s="60">
        <v>2418</v>
      </c>
      <c r="CW29" s="60">
        <v>386</v>
      </c>
      <c r="CX29" s="104">
        <f t="shared" si="85"/>
        <v>0.86199999999999999</v>
      </c>
      <c r="CY29" s="104">
        <f t="shared" si="86"/>
        <v>0.13800000000000001</v>
      </c>
      <c r="CZ29" s="139">
        <v>386</v>
      </c>
      <c r="DA29" s="60">
        <v>242</v>
      </c>
      <c r="DB29" s="60">
        <v>144</v>
      </c>
      <c r="DC29" s="104">
        <f t="shared" si="87"/>
        <v>8.5999999999999993E-2</v>
      </c>
      <c r="DD29" s="104">
        <f t="shared" si="88"/>
        <v>5.0999999999999997E-2</v>
      </c>
      <c r="DE29" s="137">
        <v>2730</v>
      </c>
      <c r="DF29" s="60">
        <v>2199</v>
      </c>
      <c r="DG29" s="60">
        <v>531</v>
      </c>
      <c r="DH29" s="60">
        <v>156</v>
      </c>
      <c r="DI29" s="60">
        <v>355</v>
      </c>
      <c r="DJ29" s="60">
        <v>75</v>
      </c>
      <c r="DK29" s="60">
        <v>0</v>
      </c>
      <c r="DL29" s="60">
        <v>0</v>
      </c>
      <c r="DM29" s="60">
        <v>136</v>
      </c>
      <c r="DN29" s="60">
        <v>49</v>
      </c>
      <c r="DO29" s="60">
        <v>40</v>
      </c>
      <c r="DP29" s="60">
        <v>32</v>
      </c>
      <c r="DQ29" s="63">
        <f t="shared" si="46"/>
        <v>0.80500000000000005</v>
      </c>
      <c r="DR29" s="63">
        <f t="shared" si="89"/>
        <v>0.19500000000000001</v>
      </c>
      <c r="DS29" s="63">
        <f t="shared" si="90"/>
        <v>5.7000000000000002E-2</v>
      </c>
      <c r="DT29" s="63">
        <f t="shared" si="91"/>
        <v>0.13</v>
      </c>
      <c r="DU29" s="104">
        <f t="shared" si="92"/>
        <v>2.7E-2</v>
      </c>
      <c r="DV29" s="104">
        <f t="shared" si="93"/>
        <v>0</v>
      </c>
      <c r="DW29" s="104">
        <f t="shared" si="94"/>
        <v>0</v>
      </c>
      <c r="DX29" s="104">
        <f t="shared" si="106"/>
        <v>0.05</v>
      </c>
      <c r="DY29" s="104">
        <f t="shared" si="95"/>
        <v>1.7999999999999999E-2</v>
      </c>
      <c r="DZ29" s="104">
        <f t="shared" si="96"/>
        <v>1.4999999999999999E-2</v>
      </c>
      <c r="EA29" s="104">
        <f t="shared" si="97"/>
        <v>1.2E-2</v>
      </c>
      <c r="EB29" s="128">
        <v>2804</v>
      </c>
      <c r="EC29" s="274">
        <v>991</v>
      </c>
      <c r="ED29" s="275">
        <f t="shared" si="57"/>
        <v>0.35299999999999998</v>
      </c>
      <c r="EE29" s="73">
        <v>752</v>
      </c>
      <c r="EF29" s="73">
        <v>4</v>
      </c>
      <c r="EG29" s="73">
        <v>7</v>
      </c>
      <c r="EH29" s="73">
        <v>228</v>
      </c>
      <c r="EI29" s="283">
        <f t="shared" si="58"/>
        <v>0.26800000000000002</v>
      </c>
      <c r="EJ29" s="119">
        <f t="shared" si="59"/>
        <v>1E-3</v>
      </c>
      <c r="EK29" s="119">
        <f t="shared" si="60"/>
        <v>2E-3</v>
      </c>
      <c r="EL29" s="283">
        <f t="shared" si="61"/>
        <v>8.1000000000000003E-2</v>
      </c>
      <c r="EM29" s="129">
        <v>1813</v>
      </c>
      <c r="EN29" s="271">
        <f t="shared" si="62"/>
        <v>0.64700000000000002</v>
      </c>
      <c r="EO29" s="60">
        <v>910</v>
      </c>
      <c r="EP29" s="60">
        <v>592</v>
      </c>
      <c r="EQ29" s="60">
        <v>0</v>
      </c>
      <c r="ER29" s="60">
        <v>169</v>
      </c>
      <c r="ES29" s="60">
        <v>23</v>
      </c>
      <c r="ET29" s="60">
        <v>19</v>
      </c>
      <c r="EU29" s="60">
        <v>123</v>
      </c>
      <c r="EV29" s="60">
        <v>0</v>
      </c>
      <c r="EW29" s="60">
        <v>0</v>
      </c>
      <c r="EX29" s="60">
        <v>0</v>
      </c>
      <c r="EY29" s="60">
        <v>4</v>
      </c>
      <c r="EZ29" s="60">
        <v>0</v>
      </c>
      <c r="FA29" s="130">
        <v>142</v>
      </c>
      <c r="FB29" s="63">
        <f t="shared" si="63"/>
        <v>0.32500000000000001</v>
      </c>
      <c r="FC29" s="104">
        <f t="shared" si="64"/>
        <v>0.21099999999999999</v>
      </c>
      <c r="FD29" s="104">
        <f t="shared" si="65"/>
        <v>0</v>
      </c>
      <c r="FE29" s="104">
        <f t="shared" si="66"/>
        <v>0.06</v>
      </c>
      <c r="FF29" s="63">
        <f t="shared" si="67"/>
        <v>8.0000000000000002E-3</v>
      </c>
      <c r="FG29" s="104">
        <f t="shared" si="68"/>
        <v>7.0000000000000001E-3</v>
      </c>
      <c r="FH29" s="63">
        <f t="shared" si="69"/>
        <v>4.3999999999999997E-2</v>
      </c>
      <c r="FI29" s="104">
        <f t="shared" si="70"/>
        <v>0</v>
      </c>
      <c r="FJ29" s="63">
        <f t="shared" si="71"/>
        <v>0</v>
      </c>
      <c r="FK29" s="63">
        <f t="shared" si="72"/>
        <v>0</v>
      </c>
      <c r="FL29" s="63">
        <f t="shared" si="73"/>
        <v>1E-3</v>
      </c>
      <c r="FM29" s="63">
        <f t="shared" si="74"/>
        <v>0</v>
      </c>
      <c r="FN29" s="63">
        <f t="shared" si="75"/>
        <v>5.0999999999999997E-2</v>
      </c>
      <c r="FO29" s="140">
        <v>942</v>
      </c>
      <c r="FP29" s="60">
        <v>907</v>
      </c>
      <c r="FQ29" s="60">
        <v>834</v>
      </c>
      <c r="FR29" s="104">
        <f t="shared" si="107"/>
        <v>0.96299999999999997</v>
      </c>
      <c r="FS29" s="104">
        <f t="shared" si="132"/>
        <v>0.88500000000000001</v>
      </c>
    </row>
    <row r="30" spans="1:175" x14ac:dyDescent="0.2">
      <c r="A30" s="56" t="s">
        <v>882</v>
      </c>
      <c r="B30" s="57" t="s">
        <v>1021</v>
      </c>
      <c r="C30" s="56" t="s">
        <v>915</v>
      </c>
      <c r="D30" s="56" t="s">
        <v>1060</v>
      </c>
      <c r="E30" s="60">
        <v>1753</v>
      </c>
      <c r="F30" s="60">
        <v>1312</v>
      </c>
      <c r="G30" s="63">
        <f t="shared" si="108"/>
        <v>0.748</v>
      </c>
      <c r="H30" s="60">
        <v>938</v>
      </c>
      <c r="I30" s="63">
        <f t="shared" si="109"/>
        <v>0.53500000000000003</v>
      </c>
      <c r="J30" s="60">
        <v>56</v>
      </c>
      <c r="K30" s="63">
        <f t="shared" si="110"/>
        <v>3.2000000000000001E-2</v>
      </c>
      <c r="L30" s="60">
        <v>264</v>
      </c>
      <c r="M30" s="63">
        <f t="shared" si="111"/>
        <v>0.151</v>
      </c>
      <c r="N30" s="60">
        <v>495</v>
      </c>
      <c r="O30" s="63">
        <f t="shared" si="112"/>
        <v>0.28199999999999997</v>
      </c>
      <c r="P30" s="60">
        <v>628</v>
      </c>
      <c r="Q30" s="63">
        <f t="shared" si="113"/>
        <v>0.35799999999999998</v>
      </c>
      <c r="R30" s="60">
        <v>540</v>
      </c>
      <c r="S30" s="63">
        <f t="shared" si="114"/>
        <v>0.308</v>
      </c>
      <c r="T30" s="356">
        <f t="shared" si="115"/>
        <v>2.79</v>
      </c>
      <c r="U30" s="357">
        <f t="shared" si="116"/>
        <v>3.29</v>
      </c>
      <c r="V30" s="336">
        <v>4889</v>
      </c>
      <c r="W30" s="337">
        <v>1753</v>
      </c>
      <c r="X30" s="337">
        <v>1555</v>
      </c>
      <c r="Y30" s="338">
        <f t="shared" si="9"/>
        <v>1581</v>
      </c>
      <c r="Z30" s="63">
        <f t="shared" si="117"/>
        <v>0.35899999999999999</v>
      </c>
      <c r="AA30" s="63">
        <f t="shared" si="118"/>
        <v>0.318</v>
      </c>
      <c r="AB30" s="63">
        <f t="shared" si="81"/>
        <v>0.32300000000000001</v>
      </c>
      <c r="AC30" s="247">
        <v>4316</v>
      </c>
      <c r="AD30" s="345">
        <v>251</v>
      </c>
      <c r="AE30" s="345">
        <v>186</v>
      </c>
      <c r="AF30" s="346">
        <f t="shared" si="119"/>
        <v>0.74099999999999999</v>
      </c>
      <c r="AG30" s="240">
        <v>4905</v>
      </c>
      <c r="AH30" s="241">
        <v>2212</v>
      </c>
      <c r="AI30" s="242">
        <f t="shared" si="14"/>
        <v>0.45100000000000001</v>
      </c>
      <c r="AJ30" s="243">
        <v>2693</v>
      </c>
      <c r="AK30" s="244">
        <f t="shared" si="15"/>
        <v>0.54900000000000004</v>
      </c>
      <c r="AL30" s="249">
        <v>82.1</v>
      </c>
      <c r="AM30" s="483">
        <v>4905</v>
      </c>
      <c r="AN30" s="488">
        <f t="shared" si="16"/>
        <v>3087</v>
      </c>
      <c r="AO30" s="489">
        <f t="shared" si="78"/>
        <v>0.62935779816513759</v>
      </c>
      <c r="AP30" s="493">
        <v>1100</v>
      </c>
      <c r="AQ30" s="494">
        <f t="shared" si="79"/>
        <v>0.22426095820591233</v>
      </c>
      <c r="AR30" s="504">
        <v>718</v>
      </c>
      <c r="AS30" s="505">
        <f t="shared" si="80"/>
        <v>0.14638124362895005</v>
      </c>
      <c r="AT30" s="515">
        <f t="shared" si="20"/>
        <v>58.9</v>
      </c>
      <c r="AU30" s="511">
        <f t="shared" si="21"/>
        <v>35.6</v>
      </c>
      <c r="AV30" s="510">
        <f t="shared" si="98"/>
        <v>23.3</v>
      </c>
      <c r="AW30" s="132">
        <v>24</v>
      </c>
      <c r="AX30" s="132">
        <v>18</v>
      </c>
      <c r="AY30" s="132">
        <v>0</v>
      </c>
      <c r="AZ30" s="132">
        <v>46</v>
      </c>
      <c r="BA30" s="133">
        <v>0</v>
      </c>
      <c r="BB30" s="135">
        <v>1397</v>
      </c>
      <c r="BC30" s="60">
        <v>41</v>
      </c>
      <c r="BD30" s="60">
        <v>28</v>
      </c>
      <c r="BE30" s="60">
        <v>406</v>
      </c>
      <c r="BF30" s="60">
        <v>406</v>
      </c>
      <c r="BG30" s="60">
        <v>516</v>
      </c>
      <c r="BH30" s="104">
        <f t="shared" si="99"/>
        <v>2.9000000000000001E-2</v>
      </c>
      <c r="BI30" s="104">
        <f t="shared" si="100"/>
        <v>0.02</v>
      </c>
      <c r="BJ30" s="104">
        <f t="shared" si="101"/>
        <v>0.29099999999999998</v>
      </c>
      <c r="BK30" s="104">
        <f t="shared" si="102"/>
        <v>0.29099999999999998</v>
      </c>
      <c r="BL30" s="104">
        <f t="shared" si="103"/>
        <v>0.36899999999999999</v>
      </c>
      <c r="BM30" s="353">
        <v>3320</v>
      </c>
      <c r="BN30" s="60">
        <v>121</v>
      </c>
      <c r="BO30" s="60">
        <v>374</v>
      </c>
      <c r="BP30" s="60">
        <v>757</v>
      </c>
      <c r="BQ30" s="60">
        <v>887</v>
      </c>
      <c r="BR30" s="60">
        <v>287</v>
      </c>
      <c r="BS30" s="60">
        <v>546</v>
      </c>
      <c r="BT30" s="60">
        <v>348</v>
      </c>
      <c r="BU30" s="60">
        <v>2825</v>
      </c>
      <c r="BV30" s="60">
        <v>894</v>
      </c>
      <c r="BW30" s="104">
        <f t="shared" si="120"/>
        <v>3.5999999999999997E-2</v>
      </c>
      <c r="BX30" s="104">
        <f t="shared" si="133"/>
        <v>0.113</v>
      </c>
      <c r="BY30" s="104">
        <f t="shared" si="121"/>
        <v>0.22800000000000001</v>
      </c>
      <c r="BZ30" s="104">
        <f t="shared" si="122"/>
        <v>0.26700000000000002</v>
      </c>
      <c r="CA30" s="104">
        <f t="shared" si="123"/>
        <v>8.5999999999999993E-2</v>
      </c>
      <c r="CB30" s="104">
        <f t="shared" si="124"/>
        <v>0.16400000000000001</v>
      </c>
      <c r="CC30" s="104">
        <f t="shared" si="125"/>
        <v>0.105</v>
      </c>
      <c r="CD30" s="104">
        <f t="shared" si="126"/>
        <v>0.85099999999999998</v>
      </c>
      <c r="CE30" s="104">
        <f t="shared" si="127"/>
        <v>0.26900000000000002</v>
      </c>
      <c r="CF30" s="136">
        <v>3805</v>
      </c>
      <c r="CG30" s="60">
        <v>315</v>
      </c>
      <c r="CH30" s="104">
        <f t="shared" si="82"/>
        <v>8.3000000000000004E-2</v>
      </c>
      <c r="CI30" s="137">
        <v>4905</v>
      </c>
      <c r="CJ30" s="60">
        <v>609</v>
      </c>
      <c r="CK30" s="104">
        <f t="shared" si="128"/>
        <v>0.124</v>
      </c>
      <c r="CL30" s="60">
        <v>1100</v>
      </c>
      <c r="CM30" s="60">
        <v>48</v>
      </c>
      <c r="CN30" s="104">
        <f t="shared" si="129"/>
        <v>4.3999999999999997E-2</v>
      </c>
      <c r="CO30" s="60">
        <v>3087</v>
      </c>
      <c r="CP30" s="60">
        <v>391</v>
      </c>
      <c r="CQ30" s="104">
        <f t="shared" si="130"/>
        <v>0.127</v>
      </c>
      <c r="CR30" s="60">
        <v>718</v>
      </c>
      <c r="CS30" s="60">
        <v>170</v>
      </c>
      <c r="CT30" s="104">
        <f t="shared" si="131"/>
        <v>0.23699999999999999</v>
      </c>
      <c r="CU30" s="138">
        <v>4905</v>
      </c>
      <c r="CV30" s="60">
        <v>4445</v>
      </c>
      <c r="CW30" s="60">
        <v>460</v>
      </c>
      <c r="CX30" s="104">
        <f t="shared" si="85"/>
        <v>0.90600000000000003</v>
      </c>
      <c r="CY30" s="104">
        <f t="shared" si="86"/>
        <v>9.4E-2</v>
      </c>
      <c r="CZ30" s="139">
        <v>460</v>
      </c>
      <c r="DA30" s="60">
        <v>412</v>
      </c>
      <c r="DB30" s="60">
        <v>48</v>
      </c>
      <c r="DC30" s="104">
        <f t="shared" si="87"/>
        <v>8.4000000000000005E-2</v>
      </c>
      <c r="DD30" s="104">
        <f t="shared" si="88"/>
        <v>0.01</v>
      </c>
      <c r="DE30" s="137">
        <v>4711</v>
      </c>
      <c r="DF30" s="60">
        <v>3651</v>
      </c>
      <c r="DG30" s="60">
        <v>1060</v>
      </c>
      <c r="DH30" s="60">
        <v>308</v>
      </c>
      <c r="DI30" s="60">
        <v>846</v>
      </c>
      <c r="DJ30" s="60">
        <v>229</v>
      </c>
      <c r="DK30" s="60">
        <v>34</v>
      </c>
      <c r="DL30" s="60">
        <v>0</v>
      </c>
      <c r="DM30" s="60">
        <v>57</v>
      </c>
      <c r="DN30" s="60">
        <v>0</v>
      </c>
      <c r="DO30" s="60">
        <v>123</v>
      </c>
      <c r="DP30" s="60">
        <v>79</v>
      </c>
      <c r="DQ30" s="63">
        <f t="shared" si="46"/>
        <v>0.77500000000000002</v>
      </c>
      <c r="DR30" s="63">
        <f t="shared" si="89"/>
        <v>0.22500000000000001</v>
      </c>
      <c r="DS30" s="63">
        <f t="shared" si="90"/>
        <v>6.5000000000000002E-2</v>
      </c>
      <c r="DT30" s="63">
        <f t="shared" si="91"/>
        <v>0.18</v>
      </c>
      <c r="DU30" s="104">
        <f t="shared" si="92"/>
        <v>4.9000000000000002E-2</v>
      </c>
      <c r="DV30" s="104">
        <f t="shared" si="93"/>
        <v>7.0000000000000001E-3</v>
      </c>
      <c r="DW30" s="104">
        <f t="shared" si="94"/>
        <v>0</v>
      </c>
      <c r="DX30" s="104">
        <f t="shared" si="106"/>
        <v>1.2E-2</v>
      </c>
      <c r="DY30" s="104">
        <f t="shared" si="95"/>
        <v>0</v>
      </c>
      <c r="DZ30" s="104">
        <f t="shared" si="96"/>
        <v>2.5999999999999999E-2</v>
      </c>
      <c r="EA30" s="104">
        <f t="shared" si="97"/>
        <v>1.7000000000000001E-2</v>
      </c>
      <c r="EB30" s="128">
        <v>4905</v>
      </c>
      <c r="EC30" s="274">
        <v>1656</v>
      </c>
      <c r="ED30" s="275">
        <f t="shared" si="57"/>
        <v>0.33800000000000002</v>
      </c>
      <c r="EE30" s="73">
        <v>1297</v>
      </c>
      <c r="EF30" s="73">
        <v>0</v>
      </c>
      <c r="EG30" s="73">
        <v>0</v>
      </c>
      <c r="EH30" s="73">
        <v>359</v>
      </c>
      <c r="EI30" s="283">
        <f t="shared" si="58"/>
        <v>0.26400000000000001</v>
      </c>
      <c r="EJ30" s="119">
        <f t="shared" si="59"/>
        <v>0</v>
      </c>
      <c r="EK30" s="119">
        <f t="shared" si="60"/>
        <v>0</v>
      </c>
      <c r="EL30" s="283">
        <f t="shared" si="61"/>
        <v>7.2999999999999995E-2</v>
      </c>
      <c r="EM30" s="129">
        <v>3249</v>
      </c>
      <c r="EN30" s="271">
        <f t="shared" si="62"/>
        <v>0.66200000000000003</v>
      </c>
      <c r="EO30" s="60">
        <v>2258</v>
      </c>
      <c r="EP30" s="60">
        <v>700</v>
      </c>
      <c r="EQ30" s="60">
        <v>7</v>
      </c>
      <c r="ER30" s="60">
        <v>143</v>
      </c>
      <c r="ES30" s="60">
        <v>30</v>
      </c>
      <c r="ET30" s="60">
        <v>0</v>
      </c>
      <c r="EU30" s="60">
        <v>87</v>
      </c>
      <c r="EV30" s="60">
        <v>18</v>
      </c>
      <c r="EW30" s="60">
        <v>0</v>
      </c>
      <c r="EX30" s="60">
        <v>0</v>
      </c>
      <c r="EY30" s="60">
        <v>8</v>
      </c>
      <c r="EZ30" s="60">
        <v>13</v>
      </c>
      <c r="FA30" s="130">
        <v>135</v>
      </c>
      <c r="FB30" s="63">
        <f t="shared" si="63"/>
        <v>0.46</v>
      </c>
      <c r="FC30" s="104">
        <f t="shared" si="64"/>
        <v>0.14299999999999999</v>
      </c>
      <c r="FD30" s="104">
        <f t="shared" si="65"/>
        <v>1.4271151885830785E-3</v>
      </c>
      <c r="FE30" s="104">
        <f t="shared" si="66"/>
        <v>2.9000000000000001E-2</v>
      </c>
      <c r="FF30" s="63">
        <f t="shared" si="67"/>
        <v>6.0000000000000001E-3</v>
      </c>
      <c r="FG30" s="104">
        <f t="shared" si="68"/>
        <v>0</v>
      </c>
      <c r="FH30" s="63">
        <f t="shared" si="69"/>
        <v>1.7999999999999999E-2</v>
      </c>
      <c r="FI30" s="104">
        <f t="shared" si="70"/>
        <v>4.0000000000000001E-3</v>
      </c>
      <c r="FJ30" s="63">
        <f t="shared" si="71"/>
        <v>0</v>
      </c>
      <c r="FK30" s="63">
        <f t="shared" si="72"/>
        <v>0</v>
      </c>
      <c r="FL30" s="63">
        <f t="shared" si="73"/>
        <v>2E-3</v>
      </c>
      <c r="FM30" s="63">
        <f t="shared" si="74"/>
        <v>3.0000000000000001E-3</v>
      </c>
      <c r="FN30" s="63">
        <f t="shared" si="75"/>
        <v>2.8000000000000001E-2</v>
      </c>
      <c r="FO30" s="140">
        <v>1753</v>
      </c>
      <c r="FP30" s="60">
        <v>1649</v>
      </c>
      <c r="FQ30" s="60">
        <v>1488</v>
      </c>
      <c r="FR30" s="104">
        <f t="shared" si="107"/>
        <v>0.94099999999999995</v>
      </c>
      <c r="FS30" s="104">
        <f t="shared" si="132"/>
        <v>0.84899999999999998</v>
      </c>
    </row>
    <row r="31" spans="1:175" x14ac:dyDescent="0.2">
      <c r="A31" s="56" t="s">
        <v>882</v>
      </c>
      <c r="B31" s="57" t="s">
        <v>1021</v>
      </c>
      <c r="C31" s="56" t="s">
        <v>916</v>
      </c>
      <c r="D31" s="56" t="s">
        <v>1061</v>
      </c>
      <c r="E31" s="60">
        <v>1690</v>
      </c>
      <c r="F31" s="60">
        <v>1306</v>
      </c>
      <c r="G31" s="63">
        <f t="shared" si="108"/>
        <v>0.77300000000000002</v>
      </c>
      <c r="H31" s="60">
        <v>766</v>
      </c>
      <c r="I31" s="63">
        <f t="shared" si="109"/>
        <v>0.45300000000000001</v>
      </c>
      <c r="J31" s="60">
        <v>167</v>
      </c>
      <c r="K31" s="63">
        <f t="shared" si="110"/>
        <v>9.9000000000000005E-2</v>
      </c>
      <c r="L31" s="60">
        <v>236</v>
      </c>
      <c r="M31" s="63">
        <f t="shared" si="111"/>
        <v>0.14000000000000001</v>
      </c>
      <c r="N31" s="60">
        <v>521</v>
      </c>
      <c r="O31" s="63">
        <f t="shared" si="112"/>
        <v>0.308</v>
      </c>
      <c r="P31" s="60">
        <v>715</v>
      </c>
      <c r="Q31" s="63">
        <f t="shared" si="113"/>
        <v>0.42299999999999999</v>
      </c>
      <c r="R31" s="60">
        <v>505</v>
      </c>
      <c r="S31" s="63">
        <f t="shared" si="114"/>
        <v>0.29899999999999999</v>
      </c>
      <c r="T31" s="356">
        <f t="shared" si="115"/>
        <v>3.12</v>
      </c>
      <c r="U31" s="357">
        <f t="shared" si="116"/>
        <v>3.44</v>
      </c>
      <c r="V31" s="336">
        <v>5270</v>
      </c>
      <c r="W31" s="337">
        <v>1690</v>
      </c>
      <c r="X31" s="337">
        <v>1915</v>
      </c>
      <c r="Y31" s="338">
        <f t="shared" si="9"/>
        <v>1665</v>
      </c>
      <c r="Z31" s="63">
        <f t="shared" si="117"/>
        <v>0.32100000000000001</v>
      </c>
      <c r="AA31" s="63">
        <f t="shared" si="118"/>
        <v>0.36299999999999999</v>
      </c>
      <c r="AB31" s="63">
        <f t="shared" si="81"/>
        <v>0.316</v>
      </c>
      <c r="AC31" s="247">
        <v>4493</v>
      </c>
      <c r="AD31" s="345">
        <v>93</v>
      </c>
      <c r="AE31" s="345">
        <v>0</v>
      </c>
      <c r="AF31" s="346">
        <f t="shared" si="119"/>
        <v>0</v>
      </c>
      <c r="AG31" s="240">
        <v>5289</v>
      </c>
      <c r="AH31" s="241">
        <v>2610</v>
      </c>
      <c r="AI31" s="242">
        <f t="shared" si="14"/>
        <v>0.49299999999999999</v>
      </c>
      <c r="AJ31" s="243">
        <v>2679</v>
      </c>
      <c r="AK31" s="244">
        <f t="shared" si="15"/>
        <v>0.50700000000000001</v>
      </c>
      <c r="AL31" s="249">
        <v>97.4</v>
      </c>
      <c r="AM31" s="483">
        <v>5289</v>
      </c>
      <c r="AN31" s="488">
        <f t="shared" si="16"/>
        <v>2957</v>
      </c>
      <c r="AO31" s="489">
        <f t="shared" si="78"/>
        <v>0.55908489317451315</v>
      </c>
      <c r="AP31" s="493">
        <v>1610</v>
      </c>
      <c r="AQ31" s="494">
        <f t="shared" si="79"/>
        <v>0.30440536963509168</v>
      </c>
      <c r="AR31" s="504">
        <v>722</v>
      </c>
      <c r="AS31" s="505">
        <f t="shared" si="80"/>
        <v>0.13650973719039516</v>
      </c>
      <c r="AT31" s="515">
        <f t="shared" si="20"/>
        <v>78.900000000000006</v>
      </c>
      <c r="AU31" s="511">
        <f t="shared" si="21"/>
        <v>54.4</v>
      </c>
      <c r="AV31" s="510">
        <f t="shared" si="98"/>
        <v>24.4</v>
      </c>
      <c r="AW31" s="132">
        <v>105</v>
      </c>
      <c r="AX31" s="132">
        <v>86</v>
      </c>
      <c r="AY31" s="132">
        <v>0</v>
      </c>
      <c r="AZ31" s="132">
        <v>145</v>
      </c>
      <c r="BA31" s="133">
        <v>46</v>
      </c>
      <c r="BB31" s="135">
        <v>1503</v>
      </c>
      <c r="BC31" s="60">
        <v>83</v>
      </c>
      <c r="BD31" s="60">
        <v>153</v>
      </c>
      <c r="BE31" s="60">
        <v>523</v>
      </c>
      <c r="BF31" s="60">
        <v>389</v>
      </c>
      <c r="BG31" s="60">
        <v>355</v>
      </c>
      <c r="BH31" s="104">
        <f t="shared" si="99"/>
        <v>5.5E-2</v>
      </c>
      <c r="BI31" s="104">
        <f t="shared" si="100"/>
        <v>0.10199999999999999</v>
      </c>
      <c r="BJ31" s="104">
        <f t="shared" si="101"/>
        <v>0.34799999999999998</v>
      </c>
      <c r="BK31" s="104">
        <f t="shared" si="102"/>
        <v>0.25900000000000001</v>
      </c>
      <c r="BL31" s="104">
        <f t="shared" si="103"/>
        <v>0.23599999999999999</v>
      </c>
      <c r="BM31" s="353">
        <v>3323</v>
      </c>
      <c r="BN31" s="60">
        <v>159</v>
      </c>
      <c r="BO31" s="60">
        <v>247</v>
      </c>
      <c r="BP31" s="60">
        <v>844</v>
      </c>
      <c r="BQ31" s="60">
        <v>1073</v>
      </c>
      <c r="BR31" s="60">
        <v>265</v>
      </c>
      <c r="BS31" s="60">
        <v>489</v>
      </c>
      <c r="BT31" s="60">
        <v>246</v>
      </c>
      <c r="BU31" s="60">
        <v>2917</v>
      </c>
      <c r="BV31" s="60">
        <v>735</v>
      </c>
      <c r="BW31" s="104">
        <f t="shared" si="120"/>
        <v>4.8000000000000001E-2</v>
      </c>
      <c r="BX31" s="104">
        <f t="shared" si="133"/>
        <v>7.3999999999999996E-2</v>
      </c>
      <c r="BY31" s="104">
        <f t="shared" si="121"/>
        <v>0.254</v>
      </c>
      <c r="BZ31" s="104">
        <f t="shared" si="122"/>
        <v>0.32300000000000001</v>
      </c>
      <c r="CA31" s="104">
        <f t="shared" si="123"/>
        <v>0.08</v>
      </c>
      <c r="CB31" s="104">
        <f t="shared" si="124"/>
        <v>0.14699999999999999</v>
      </c>
      <c r="CC31" s="104">
        <f t="shared" si="125"/>
        <v>7.3999999999999996E-2</v>
      </c>
      <c r="CD31" s="104">
        <f t="shared" si="126"/>
        <v>0.878</v>
      </c>
      <c r="CE31" s="104">
        <f t="shared" si="127"/>
        <v>0.221</v>
      </c>
      <c r="CF31" s="136">
        <v>3671</v>
      </c>
      <c r="CG31" s="60">
        <v>396</v>
      </c>
      <c r="CH31" s="104">
        <f t="shared" si="82"/>
        <v>0.108</v>
      </c>
      <c r="CI31" s="137">
        <v>5289</v>
      </c>
      <c r="CJ31" s="60">
        <v>577</v>
      </c>
      <c r="CK31" s="104">
        <f t="shared" si="128"/>
        <v>0.109</v>
      </c>
      <c r="CL31" s="60">
        <v>1610</v>
      </c>
      <c r="CM31" s="60">
        <v>68</v>
      </c>
      <c r="CN31" s="104">
        <f t="shared" si="129"/>
        <v>4.2000000000000003E-2</v>
      </c>
      <c r="CO31" s="60">
        <v>2949</v>
      </c>
      <c r="CP31" s="60">
        <v>302</v>
      </c>
      <c r="CQ31" s="104">
        <f t="shared" si="130"/>
        <v>0.10199999999999999</v>
      </c>
      <c r="CR31" s="60">
        <v>722</v>
      </c>
      <c r="CS31" s="60">
        <v>207</v>
      </c>
      <c r="CT31" s="104">
        <f t="shared" si="131"/>
        <v>0.28699999999999998</v>
      </c>
      <c r="CU31" s="138">
        <v>5289</v>
      </c>
      <c r="CV31" s="60">
        <v>4621</v>
      </c>
      <c r="CW31" s="60">
        <v>668</v>
      </c>
      <c r="CX31" s="104">
        <f t="shared" si="85"/>
        <v>0.874</v>
      </c>
      <c r="CY31" s="104">
        <f t="shared" si="86"/>
        <v>0.126</v>
      </c>
      <c r="CZ31" s="139">
        <v>668</v>
      </c>
      <c r="DA31" s="60">
        <v>455</v>
      </c>
      <c r="DB31" s="60">
        <v>213</v>
      </c>
      <c r="DC31" s="104">
        <f t="shared" si="87"/>
        <v>8.5999999999999993E-2</v>
      </c>
      <c r="DD31" s="104">
        <f t="shared" si="88"/>
        <v>0.04</v>
      </c>
      <c r="DE31" s="137">
        <v>4795</v>
      </c>
      <c r="DF31" s="60">
        <v>3565</v>
      </c>
      <c r="DG31" s="60">
        <v>1230</v>
      </c>
      <c r="DH31" s="60">
        <v>303</v>
      </c>
      <c r="DI31" s="60">
        <v>734</v>
      </c>
      <c r="DJ31" s="60">
        <v>142</v>
      </c>
      <c r="DK31" s="60">
        <v>4</v>
      </c>
      <c r="DL31" s="60">
        <v>4</v>
      </c>
      <c r="DM31" s="60">
        <v>60</v>
      </c>
      <c r="DN31" s="60">
        <v>33</v>
      </c>
      <c r="DO31" s="60">
        <v>432</v>
      </c>
      <c r="DP31" s="60">
        <v>124</v>
      </c>
      <c r="DQ31" s="63">
        <f t="shared" ref="DQ31:DQ41" si="134">ROUND(DF31/DE31,3)</f>
        <v>0.74299999999999999</v>
      </c>
      <c r="DR31" s="63">
        <f t="shared" si="89"/>
        <v>0.25700000000000001</v>
      </c>
      <c r="DS31" s="63">
        <f t="shared" si="90"/>
        <v>6.3E-2</v>
      </c>
      <c r="DT31" s="63">
        <f t="shared" si="91"/>
        <v>0.153</v>
      </c>
      <c r="DU31" s="104">
        <f t="shared" si="92"/>
        <v>0.03</v>
      </c>
      <c r="DV31" s="104">
        <f t="shared" si="93"/>
        <v>1E-3</v>
      </c>
      <c r="DW31" s="104">
        <f t="shared" si="94"/>
        <v>1E-3</v>
      </c>
      <c r="DX31" s="104">
        <f t="shared" si="106"/>
        <v>1.2999999999999999E-2</v>
      </c>
      <c r="DY31" s="104">
        <f t="shared" si="95"/>
        <v>7.0000000000000001E-3</v>
      </c>
      <c r="DZ31" s="104">
        <f t="shared" si="96"/>
        <v>0.09</v>
      </c>
      <c r="EA31" s="104">
        <f t="shared" si="97"/>
        <v>2.5999999999999999E-2</v>
      </c>
      <c r="EB31" s="128">
        <v>5289</v>
      </c>
      <c r="EC31" s="274">
        <v>2047</v>
      </c>
      <c r="ED31" s="275">
        <f t="shared" si="57"/>
        <v>0.38700000000000001</v>
      </c>
      <c r="EE31" s="73">
        <v>1688</v>
      </c>
      <c r="EF31" s="73">
        <v>37</v>
      </c>
      <c r="EG31" s="73">
        <v>0</v>
      </c>
      <c r="EH31" s="73">
        <v>322</v>
      </c>
      <c r="EI31" s="283">
        <f t="shared" si="58"/>
        <v>0.31900000000000001</v>
      </c>
      <c r="EJ31" s="119">
        <f t="shared" si="59"/>
        <v>7.0000000000000001E-3</v>
      </c>
      <c r="EK31" s="119">
        <f t="shared" si="60"/>
        <v>0</v>
      </c>
      <c r="EL31" s="283">
        <f t="shared" si="61"/>
        <v>6.0999999999999999E-2</v>
      </c>
      <c r="EM31" s="129">
        <v>3242</v>
      </c>
      <c r="EN31" s="271">
        <f t="shared" si="62"/>
        <v>0.61299999999999999</v>
      </c>
      <c r="EO31" s="60">
        <v>2530</v>
      </c>
      <c r="EP31" s="60">
        <v>530</v>
      </c>
      <c r="EQ31" s="60">
        <v>23</v>
      </c>
      <c r="ER31" s="60">
        <v>73</v>
      </c>
      <c r="ES31" s="60">
        <v>0</v>
      </c>
      <c r="ET31" s="60">
        <v>11</v>
      </c>
      <c r="EU31" s="60">
        <v>41</v>
      </c>
      <c r="EV31" s="60">
        <v>0</v>
      </c>
      <c r="EW31" s="60">
        <v>0</v>
      </c>
      <c r="EX31" s="60">
        <v>0</v>
      </c>
      <c r="EY31" s="60">
        <v>21</v>
      </c>
      <c r="EZ31" s="60">
        <v>0</v>
      </c>
      <c r="FA31" s="130">
        <v>109</v>
      </c>
      <c r="FB31" s="63">
        <f t="shared" si="63"/>
        <v>0.47799999999999998</v>
      </c>
      <c r="FC31" s="104">
        <f t="shared" si="64"/>
        <v>0.1</v>
      </c>
      <c r="FD31" s="104">
        <f t="shared" si="65"/>
        <v>4.348648137644167E-3</v>
      </c>
      <c r="FE31" s="104">
        <f t="shared" si="66"/>
        <v>1.4E-2</v>
      </c>
      <c r="FF31" s="63">
        <f t="shared" si="67"/>
        <v>0</v>
      </c>
      <c r="FG31" s="104">
        <f t="shared" si="68"/>
        <v>2E-3</v>
      </c>
      <c r="FH31" s="63">
        <f t="shared" si="69"/>
        <v>8.0000000000000002E-3</v>
      </c>
      <c r="FI31" s="104">
        <f t="shared" si="70"/>
        <v>0</v>
      </c>
      <c r="FJ31" s="63">
        <f t="shared" si="71"/>
        <v>0</v>
      </c>
      <c r="FK31" s="63">
        <f t="shared" si="72"/>
        <v>0</v>
      </c>
      <c r="FL31" s="63">
        <f t="shared" si="73"/>
        <v>4.0000000000000001E-3</v>
      </c>
      <c r="FM31" s="63">
        <f t="shared" si="74"/>
        <v>0</v>
      </c>
      <c r="FN31" s="63">
        <f t="shared" si="75"/>
        <v>2.1000000000000001E-2</v>
      </c>
      <c r="FO31" s="140">
        <v>1690</v>
      </c>
      <c r="FP31" s="60">
        <v>1591</v>
      </c>
      <c r="FQ31" s="60">
        <v>1483</v>
      </c>
      <c r="FR31" s="104">
        <f t="shared" si="107"/>
        <v>0.94099999999999995</v>
      </c>
      <c r="FS31" s="104">
        <f t="shared" si="132"/>
        <v>0.878</v>
      </c>
    </row>
    <row r="32" spans="1:175" x14ac:dyDescent="0.2">
      <c r="A32" s="56" t="s">
        <v>882</v>
      </c>
      <c r="B32" s="57" t="s">
        <v>1021</v>
      </c>
      <c r="C32" s="56" t="s">
        <v>917</v>
      </c>
      <c r="D32" s="56" t="s">
        <v>1062</v>
      </c>
      <c r="E32" s="60">
        <v>1975</v>
      </c>
      <c r="F32" s="60">
        <v>1130</v>
      </c>
      <c r="G32" s="63">
        <f t="shared" si="108"/>
        <v>0.57199999999999995</v>
      </c>
      <c r="H32" s="60">
        <v>771</v>
      </c>
      <c r="I32" s="63">
        <f t="shared" si="109"/>
        <v>0.39</v>
      </c>
      <c r="J32" s="60">
        <v>207</v>
      </c>
      <c r="K32" s="63">
        <f t="shared" si="110"/>
        <v>0.105</v>
      </c>
      <c r="L32" s="60">
        <v>514</v>
      </c>
      <c r="M32" s="63">
        <f t="shared" si="111"/>
        <v>0.26</v>
      </c>
      <c r="N32" s="60">
        <v>483</v>
      </c>
      <c r="O32" s="63">
        <f t="shared" si="112"/>
        <v>0.245</v>
      </c>
      <c r="P32" s="60">
        <v>477</v>
      </c>
      <c r="Q32" s="63">
        <f t="shared" si="113"/>
        <v>0.24199999999999999</v>
      </c>
      <c r="R32" s="60">
        <v>542</v>
      </c>
      <c r="S32" s="63">
        <f t="shared" si="114"/>
        <v>0.27400000000000002</v>
      </c>
      <c r="T32" s="356">
        <f t="shared" si="115"/>
        <v>2.5099999999999998</v>
      </c>
      <c r="U32" s="357">
        <f t="shared" si="116"/>
        <v>3.35</v>
      </c>
      <c r="V32" s="336">
        <v>4965</v>
      </c>
      <c r="W32" s="337">
        <v>1975</v>
      </c>
      <c r="X32" s="337">
        <v>1394</v>
      </c>
      <c r="Y32" s="338">
        <f t="shared" si="9"/>
        <v>1596</v>
      </c>
      <c r="Z32" s="63">
        <f t="shared" si="117"/>
        <v>0.39800000000000002</v>
      </c>
      <c r="AA32" s="63">
        <f t="shared" si="118"/>
        <v>0.28100000000000003</v>
      </c>
      <c r="AB32" s="63">
        <f t="shared" si="81"/>
        <v>0.32100000000000001</v>
      </c>
      <c r="AC32" s="247">
        <v>3786</v>
      </c>
      <c r="AD32" s="345">
        <v>192</v>
      </c>
      <c r="AE32" s="345">
        <v>96</v>
      </c>
      <c r="AF32" s="346">
        <f t="shared" si="119"/>
        <v>0.5</v>
      </c>
      <c r="AG32" s="240">
        <v>4988</v>
      </c>
      <c r="AH32" s="241">
        <v>2651</v>
      </c>
      <c r="AI32" s="242">
        <f t="shared" si="14"/>
        <v>0.53100000000000003</v>
      </c>
      <c r="AJ32" s="243">
        <v>2337</v>
      </c>
      <c r="AK32" s="244">
        <f t="shared" si="15"/>
        <v>0.46899999999999997</v>
      </c>
      <c r="AL32" s="249">
        <v>113.4</v>
      </c>
      <c r="AM32" s="483">
        <v>4988</v>
      </c>
      <c r="AN32" s="488">
        <f t="shared" si="16"/>
        <v>3153</v>
      </c>
      <c r="AO32" s="489">
        <f t="shared" si="78"/>
        <v>0.63211708099438657</v>
      </c>
      <c r="AP32" s="493">
        <v>1144</v>
      </c>
      <c r="AQ32" s="494">
        <f t="shared" si="79"/>
        <v>0.22935044105854049</v>
      </c>
      <c r="AR32" s="504">
        <v>691</v>
      </c>
      <c r="AS32" s="505">
        <f t="shared" si="80"/>
        <v>0.13853247794707296</v>
      </c>
      <c r="AT32" s="515">
        <f t="shared" si="20"/>
        <v>58.2</v>
      </c>
      <c r="AU32" s="511">
        <f t="shared" si="21"/>
        <v>36.299999999999997</v>
      </c>
      <c r="AV32" s="510">
        <f t="shared" si="98"/>
        <v>21.9</v>
      </c>
      <c r="AW32" s="132">
        <v>98</v>
      </c>
      <c r="AX32" s="132">
        <v>89</v>
      </c>
      <c r="AY32" s="132">
        <v>0</v>
      </c>
      <c r="AZ32" s="132">
        <v>34</v>
      </c>
      <c r="BA32" s="133">
        <v>217</v>
      </c>
      <c r="BB32" s="135">
        <v>1170</v>
      </c>
      <c r="BC32" s="60">
        <v>30</v>
      </c>
      <c r="BD32" s="60">
        <v>114</v>
      </c>
      <c r="BE32" s="60">
        <v>310</v>
      </c>
      <c r="BF32" s="60">
        <v>286</v>
      </c>
      <c r="BG32" s="60">
        <v>430</v>
      </c>
      <c r="BH32" s="104">
        <f t="shared" si="99"/>
        <v>2.5999999999999999E-2</v>
      </c>
      <c r="BI32" s="104">
        <f t="shared" si="100"/>
        <v>9.7000000000000003E-2</v>
      </c>
      <c r="BJ32" s="104">
        <f t="shared" si="101"/>
        <v>0.26500000000000001</v>
      </c>
      <c r="BK32" s="104">
        <f t="shared" si="102"/>
        <v>0.24399999999999999</v>
      </c>
      <c r="BL32" s="104">
        <f t="shared" si="103"/>
        <v>0.36799999999999999</v>
      </c>
      <c r="BM32" s="353">
        <v>3530</v>
      </c>
      <c r="BN32" s="60">
        <v>64</v>
      </c>
      <c r="BO32" s="60">
        <v>293</v>
      </c>
      <c r="BP32" s="60">
        <v>863</v>
      </c>
      <c r="BQ32" s="60">
        <v>787</v>
      </c>
      <c r="BR32" s="60">
        <v>462</v>
      </c>
      <c r="BS32" s="60">
        <v>573</v>
      </c>
      <c r="BT32" s="60">
        <v>488</v>
      </c>
      <c r="BU32" s="60">
        <v>3173</v>
      </c>
      <c r="BV32" s="60">
        <v>1061</v>
      </c>
      <c r="BW32" s="104">
        <f t="shared" si="120"/>
        <v>1.7999999999999999E-2</v>
      </c>
      <c r="BX32" s="104">
        <f t="shared" si="133"/>
        <v>8.3000000000000004E-2</v>
      </c>
      <c r="BY32" s="104">
        <f t="shared" si="121"/>
        <v>0.24399999999999999</v>
      </c>
      <c r="BZ32" s="104">
        <f t="shared" si="122"/>
        <v>0.223</v>
      </c>
      <c r="CA32" s="104">
        <f t="shared" si="123"/>
        <v>0.13100000000000001</v>
      </c>
      <c r="CB32" s="104">
        <f t="shared" si="124"/>
        <v>0.16200000000000001</v>
      </c>
      <c r="CC32" s="104">
        <f t="shared" si="125"/>
        <v>0.13800000000000001</v>
      </c>
      <c r="CD32" s="104">
        <f t="shared" si="126"/>
        <v>0.89900000000000002</v>
      </c>
      <c r="CE32" s="104">
        <f t="shared" si="127"/>
        <v>0.30099999999999999</v>
      </c>
      <c r="CF32" s="136">
        <v>3844</v>
      </c>
      <c r="CG32" s="60">
        <v>414</v>
      </c>
      <c r="CH32" s="104">
        <f t="shared" si="82"/>
        <v>0.108</v>
      </c>
      <c r="CI32" s="137">
        <v>4988</v>
      </c>
      <c r="CJ32" s="60">
        <v>526</v>
      </c>
      <c r="CK32" s="104">
        <f t="shared" si="128"/>
        <v>0.105</v>
      </c>
      <c r="CL32" s="60">
        <v>1144</v>
      </c>
      <c r="CM32" s="60">
        <v>10</v>
      </c>
      <c r="CN32" s="104">
        <f t="shared" si="129"/>
        <v>8.9999999999999993E-3</v>
      </c>
      <c r="CO32" s="60">
        <v>3153</v>
      </c>
      <c r="CP32" s="60">
        <v>303</v>
      </c>
      <c r="CQ32" s="104">
        <f t="shared" si="130"/>
        <v>9.6000000000000002E-2</v>
      </c>
      <c r="CR32" s="60">
        <v>691</v>
      </c>
      <c r="CS32" s="60">
        <v>213</v>
      </c>
      <c r="CT32" s="104">
        <f t="shared" si="131"/>
        <v>0.308</v>
      </c>
      <c r="CU32" s="138">
        <v>4988</v>
      </c>
      <c r="CV32" s="60">
        <v>4382</v>
      </c>
      <c r="CW32" s="60">
        <v>606</v>
      </c>
      <c r="CX32" s="104">
        <f t="shared" si="85"/>
        <v>0.879</v>
      </c>
      <c r="CY32" s="104">
        <f t="shared" si="86"/>
        <v>0.121</v>
      </c>
      <c r="CZ32" s="139">
        <v>606</v>
      </c>
      <c r="DA32" s="60">
        <v>318</v>
      </c>
      <c r="DB32" s="60">
        <v>288</v>
      </c>
      <c r="DC32" s="104">
        <f t="shared" si="87"/>
        <v>6.4000000000000001E-2</v>
      </c>
      <c r="DD32" s="104">
        <f t="shared" si="88"/>
        <v>5.8000000000000003E-2</v>
      </c>
      <c r="DE32" s="137">
        <v>4549</v>
      </c>
      <c r="DF32" s="60">
        <v>3398</v>
      </c>
      <c r="DG32" s="60">
        <v>1151</v>
      </c>
      <c r="DH32" s="60">
        <v>246</v>
      </c>
      <c r="DI32" s="60">
        <v>717</v>
      </c>
      <c r="DJ32" s="60">
        <v>118</v>
      </c>
      <c r="DK32" s="60">
        <v>175</v>
      </c>
      <c r="DL32" s="60">
        <v>54</v>
      </c>
      <c r="DM32" s="60">
        <v>132</v>
      </c>
      <c r="DN32" s="60">
        <v>36</v>
      </c>
      <c r="DO32" s="60">
        <v>127</v>
      </c>
      <c r="DP32" s="60">
        <v>38</v>
      </c>
      <c r="DQ32" s="63">
        <f t="shared" si="134"/>
        <v>0.747</v>
      </c>
      <c r="DR32" s="63">
        <f t="shared" si="89"/>
        <v>0.253</v>
      </c>
      <c r="DS32" s="63">
        <f t="shared" si="90"/>
        <v>5.3999999999999999E-2</v>
      </c>
      <c r="DT32" s="63">
        <f t="shared" si="91"/>
        <v>0.158</v>
      </c>
      <c r="DU32" s="104">
        <f t="shared" si="92"/>
        <v>2.5999999999999999E-2</v>
      </c>
      <c r="DV32" s="104">
        <f t="shared" si="93"/>
        <v>3.7999999999999999E-2</v>
      </c>
      <c r="DW32" s="104">
        <f t="shared" si="94"/>
        <v>1.2E-2</v>
      </c>
      <c r="DX32" s="104">
        <f t="shared" si="106"/>
        <v>2.9000000000000001E-2</v>
      </c>
      <c r="DY32" s="104">
        <f t="shared" si="95"/>
        <v>8.0000000000000002E-3</v>
      </c>
      <c r="DZ32" s="104">
        <f t="shared" si="96"/>
        <v>2.8000000000000001E-2</v>
      </c>
      <c r="EA32" s="104">
        <f t="shared" si="97"/>
        <v>8.0000000000000002E-3</v>
      </c>
      <c r="EB32" s="128">
        <v>4988</v>
      </c>
      <c r="EC32" s="274">
        <v>1488</v>
      </c>
      <c r="ED32" s="275">
        <f t="shared" si="57"/>
        <v>0.29799999999999999</v>
      </c>
      <c r="EE32" s="73">
        <v>1191</v>
      </c>
      <c r="EF32" s="73">
        <v>18</v>
      </c>
      <c r="EG32" s="73">
        <v>23</v>
      </c>
      <c r="EH32" s="73">
        <v>256</v>
      </c>
      <c r="EI32" s="283">
        <f t="shared" si="58"/>
        <v>0.23899999999999999</v>
      </c>
      <c r="EJ32" s="119">
        <f t="shared" si="59"/>
        <v>4.0000000000000001E-3</v>
      </c>
      <c r="EK32" s="119">
        <f t="shared" si="60"/>
        <v>5.0000000000000001E-3</v>
      </c>
      <c r="EL32" s="283">
        <f t="shared" si="61"/>
        <v>5.0999999999999997E-2</v>
      </c>
      <c r="EM32" s="129">
        <v>3500</v>
      </c>
      <c r="EN32" s="271">
        <f t="shared" si="62"/>
        <v>0.70199999999999996</v>
      </c>
      <c r="EO32" s="60">
        <v>2217</v>
      </c>
      <c r="EP32" s="60">
        <v>548</v>
      </c>
      <c r="EQ32" s="60">
        <v>143</v>
      </c>
      <c r="ER32" s="60">
        <v>346</v>
      </c>
      <c r="ES32" s="60">
        <v>66</v>
      </c>
      <c r="ET32" s="60">
        <v>65</v>
      </c>
      <c r="EU32" s="60">
        <v>107</v>
      </c>
      <c r="EV32" s="60">
        <v>40</v>
      </c>
      <c r="EW32" s="60">
        <v>68</v>
      </c>
      <c r="EX32" s="60">
        <v>0</v>
      </c>
      <c r="EY32" s="60">
        <v>0</v>
      </c>
      <c r="EZ32" s="60">
        <v>0</v>
      </c>
      <c r="FA32" s="130">
        <v>389</v>
      </c>
      <c r="FB32" s="63">
        <f t="shared" si="63"/>
        <v>0.44400000000000001</v>
      </c>
      <c r="FC32" s="104">
        <f t="shared" si="64"/>
        <v>0.11</v>
      </c>
      <c r="FD32" s="104">
        <f t="shared" si="65"/>
        <v>2.8668805132317562E-2</v>
      </c>
      <c r="FE32" s="104">
        <f t="shared" si="66"/>
        <v>6.9000000000000006E-2</v>
      </c>
      <c r="FF32" s="63">
        <f t="shared" si="67"/>
        <v>1.2999999999999999E-2</v>
      </c>
      <c r="FG32" s="104">
        <f t="shared" si="68"/>
        <v>1.2999999999999999E-2</v>
      </c>
      <c r="FH32" s="63">
        <f t="shared" si="69"/>
        <v>2.1000000000000001E-2</v>
      </c>
      <c r="FI32" s="104">
        <f t="shared" si="70"/>
        <v>8.0000000000000002E-3</v>
      </c>
      <c r="FJ32" s="63">
        <f t="shared" si="71"/>
        <v>1.4E-2</v>
      </c>
      <c r="FK32" s="63">
        <f t="shared" si="72"/>
        <v>0</v>
      </c>
      <c r="FL32" s="63">
        <f t="shared" si="73"/>
        <v>0</v>
      </c>
      <c r="FM32" s="63">
        <f t="shared" si="74"/>
        <v>0</v>
      </c>
      <c r="FN32" s="63">
        <f t="shared" si="75"/>
        <v>7.8E-2</v>
      </c>
      <c r="FO32" s="140">
        <v>1975</v>
      </c>
      <c r="FP32" s="60">
        <v>1861</v>
      </c>
      <c r="FQ32" s="60">
        <v>1683</v>
      </c>
      <c r="FR32" s="104">
        <f t="shared" si="107"/>
        <v>0.94199999999999995</v>
      </c>
      <c r="FS32" s="104">
        <f t="shared" si="132"/>
        <v>0.85199999999999998</v>
      </c>
    </row>
    <row r="33" spans="1:175" x14ac:dyDescent="0.2">
      <c r="A33" s="56" t="s">
        <v>882</v>
      </c>
      <c r="B33" s="57" t="s">
        <v>1021</v>
      </c>
      <c r="C33" s="56" t="s">
        <v>918</v>
      </c>
      <c r="D33" s="56" t="s">
        <v>1063</v>
      </c>
      <c r="E33" s="60">
        <v>1496</v>
      </c>
      <c r="F33" s="60">
        <v>1366</v>
      </c>
      <c r="G33" s="63">
        <f t="shared" si="108"/>
        <v>0.91300000000000003</v>
      </c>
      <c r="H33" s="60">
        <v>1111</v>
      </c>
      <c r="I33" s="63">
        <f t="shared" si="109"/>
        <v>0.74299999999999999</v>
      </c>
      <c r="J33" s="60">
        <v>0</v>
      </c>
      <c r="K33" s="63">
        <f t="shared" si="110"/>
        <v>0</v>
      </c>
      <c r="L33" s="60">
        <v>284</v>
      </c>
      <c r="M33" s="63">
        <f t="shared" si="111"/>
        <v>0.19</v>
      </c>
      <c r="N33" s="60">
        <v>101</v>
      </c>
      <c r="O33" s="63">
        <f t="shared" si="112"/>
        <v>6.8000000000000005E-2</v>
      </c>
      <c r="P33" s="60">
        <v>775</v>
      </c>
      <c r="Q33" s="63">
        <f t="shared" si="113"/>
        <v>0.51800000000000002</v>
      </c>
      <c r="R33" s="60">
        <v>391</v>
      </c>
      <c r="S33" s="63">
        <f t="shared" si="114"/>
        <v>0.26100000000000001</v>
      </c>
      <c r="T33" s="356">
        <f t="shared" si="115"/>
        <v>3.68</v>
      </c>
      <c r="U33" s="357">
        <f t="shared" si="116"/>
        <v>3.88</v>
      </c>
      <c r="V33" s="336">
        <v>5506</v>
      </c>
      <c r="W33" s="337">
        <v>1496</v>
      </c>
      <c r="X33" s="337">
        <v>2167</v>
      </c>
      <c r="Y33" s="338">
        <f t="shared" si="9"/>
        <v>1843</v>
      </c>
      <c r="Z33" s="63">
        <f t="shared" si="117"/>
        <v>0.27200000000000002</v>
      </c>
      <c r="AA33" s="63">
        <f t="shared" si="118"/>
        <v>0.39400000000000002</v>
      </c>
      <c r="AB33" s="63">
        <f t="shared" si="81"/>
        <v>0.33500000000000002</v>
      </c>
      <c r="AC33" s="247">
        <v>5300</v>
      </c>
      <c r="AD33" s="345">
        <v>220</v>
      </c>
      <c r="AE33" s="345">
        <v>58</v>
      </c>
      <c r="AF33" s="346">
        <f t="shared" si="119"/>
        <v>0.26400000000000001</v>
      </c>
      <c r="AG33" s="240">
        <v>5506</v>
      </c>
      <c r="AH33" s="241">
        <v>2786</v>
      </c>
      <c r="AI33" s="242">
        <f t="shared" si="14"/>
        <v>0.50600000000000001</v>
      </c>
      <c r="AJ33" s="243">
        <v>2720</v>
      </c>
      <c r="AK33" s="244">
        <f t="shared" si="15"/>
        <v>0.49399999999999999</v>
      </c>
      <c r="AL33" s="249">
        <v>102.4</v>
      </c>
      <c r="AM33" s="483">
        <v>5506</v>
      </c>
      <c r="AN33" s="488">
        <f t="shared" si="16"/>
        <v>3534</v>
      </c>
      <c r="AO33" s="489">
        <f t="shared" si="78"/>
        <v>0.64184525971667272</v>
      </c>
      <c r="AP33" s="493">
        <v>1559</v>
      </c>
      <c r="AQ33" s="494">
        <f t="shared" si="79"/>
        <v>0.28314565928078461</v>
      </c>
      <c r="AR33" s="504">
        <v>413</v>
      </c>
      <c r="AS33" s="505">
        <f t="shared" si="80"/>
        <v>7.500908100254268E-2</v>
      </c>
      <c r="AT33" s="515">
        <f t="shared" si="20"/>
        <v>55.8</v>
      </c>
      <c r="AU33" s="511">
        <f t="shared" si="21"/>
        <v>44.1</v>
      </c>
      <c r="AV33" s="510">
        <f t="shared" si="98"/>
        <v>11.7</v>
      </c>
      <c r="AW33" s="132">
        <v>62</v>
      </c>
      <c r="AX33" s="132">
        <v>45</v>
      </c>
      <c r="AY33" s="132">
        <v>0</v>
      </c>
      <c r="AZ33" s="132">
        <v>144</v>
      </c>
      <c r="BA33" s="133">
        <v>0</v>
      </c>
      <c r="BB33" s="135">
        <v>1808</v>
      </c>
      <c r="BC33" s="60">
        <v>86</v>
      </c>
      <c r="BD33" s="60">
        <v>19</v>
      </c>
      <c r="BE33" s="60">
        <v>488</v>
      </c>
      <c r="BF33" s="60">
        <v>517</v>
      </c>
      <c r="BG33" s="60">
        <v>698</v>
      </c>
      <c r="BH33" s="104">
        <f t="shared" si="99"/>
        <v>4.8000000000000001E-2</v>
      </c>
      <c r="BI33" s="104">
        <f t="shared" si="100"/>
        <v>1.0999999999999999E-2</v>
      </c>
      <c r="BJ33" s="104">
        <f t="shared" si="101"/>
        <v>0.27</v>
      </c>
      <c r="BK33" s="104">
        <f t="shared" si="102"/>
        <v>0.28599999999999998</v>
      </c>
      <c r="BL33" s="104">
        <f t="shared" si="103"/>
        <v>0.38600000000000001</v>
      </c>
      <c r="BM33" s="353">
        <v>3374</v>
      </c>
      <c r="BN33" s="60">
        <v>394</v>
      </c>
      <c r="BO33" s="60">
        <v>312</v>
      </c>
      <c r="BP33" s="60">
        <v>857</v>
      </c>
      <c r="BQ33" s="60">
        <v>575</v>
      </c>
      <c r="BR33" s="60">
        <v>284</v>
      </c>
      <c r="BS33" s="60">
        <v>666</v>
      </c>
      <c r="BT33" s="60">
        <v>286</v>
      </c>
      <c r="BU33" s="60">
        <v>2668</v>
      </c>
      <c r="BV33" s="60">
        <v>952</v>
      </c>
      <c r="BW33" s="104">
        <f t="shared" si="120"/>
        <v>0.11700000000000001</v>
      </c>
      <c r="BX33" s="104">
        <f t="shared" si="133"/>
        <v>9.1999999999999998E-2</v>
      </c>
      <c r="BY33" s="104">
        <f t="shared" si="121"/>
        <v>0.254</v>
      </c>
      <c r="BZ33" s="104">
        <f t="shared" si="122"/>
        <v>0.17</v>
      </c>
      <c r="CA33" s="104">
        <f t="shared" si="123"/>
        <v>8.4000000000000005E-2</v>
      </c>
      <c r="CB33" s="104">
        <f t="shared" si="124"/>
        <v>0.19700000000000001</v>
      </c>
      <c r="CC33" s="104">
        <f t="shared" si="125"/>
        <v>8.5000000000000006E-2</v>
      </c>
      <c r="CD33" s="104">
        <f t="shared" si="126"/>
        <v>0.79100000000000004</v>
      </c>
      <c r="CE33" s="104">
        <f t="shared" si="127"/>
        <v>0.28199999999999997</v>
      </c>
      <c r="CF33" s="136">
        <v>3947</v>
      </c>
      <c r="CG33" s="60">
        <v>323</v>
      </c>
      <c r="CH33" s="104">
        <f t="shared" si="82"/>
        <v>8.2000000000000003E-2</v>
      </c>
      <c r="CI33" s="137">
        <v>5506</v>
      </c>
      <c r="CJ33" s="60">
        <v>190</v>
      </c>
      <c r="CK33" s="104">
        <f t="shared" si="128"/>
        <v>3.5000000000000003E-2</v>
      </c>
      <c r="CL33" s="60">
        <v>1559</v>
      </c>
      <c r="CM33" s="60">
        <v>0</v>
      </c>
      <c r="CN33" s="104">
        <f t="shared" si="129"/>
        <v>0</v>
      </c>
      <c r="CO33" s="60">
        <v>3534</v>
      </c>
      <c r="CP33" s="60">
        <v>98</v>
      </c>
      <c r="CQ33" s="104">
        <f t="shared" si="130"/>
        <v>2.8000000000000001E-2</v>
      </c>
      <c r="CR33" s="60">
        <v>413</v>
      </c>
      <c r="CS33" s="60">
        <v>92</v>
      </c>
      <c r="CT33" s="104">
        <f t="shared" si="131"/>
        <v>0.223</v>
      </c>
      <c r="CU33" s="138">
        <v>5506</v>
      </c>
      <c r="CV33" s="60">
        <v>4452</v>
      </c>
      <c r="CW33" s="60">
        <v>1054</v>
      </c>
      <c r="CX33" s="104">
        <f t="shared" si="85"/>
        <v>0.80900000000000005</v>
      </c>
      <c r="CY33" s="104">
        <f t="shared" si="86"/>
        <v>0.191</v>
      </c>
      <c r="CZ33" s="139">
        <v>1054</v>
      </c>
      <c r="DA33" s="60">
        <v>561</v>
      </c>
      <c r="DB33" s="60">
        <v>493</v>
      </c>
      <c r="DC33" s="104">
        <f t="shared" si="87"/>
        <v>0.10199999999999999</v>
      </c>
      <c r="DD33" s="104">
        <f t="shared" si="88"/>
        <v>0.09</v>
      </c>
      <c r="DE33" s="137">
        <v>4953</v>
      </c>
      <c r="DF33" s="60">
        <v>3253</v>
      </c>
      <c r="DG33" s="60">
        <v>1700</v>
      </c>
      <c r="DH33" s="60">
        <v>810</v>
      </c>
      <c r="DI33" s="60">
        <v>1395</v>
      </c>
      <c r="DJ33" s="60">
        <v>754</v>
      </c>
      <c r="DK33" s="60">
        <v>120</v>
      </c>
      <c r="DL33" s="60">
        <v>18</v>
      </c>
      <c r="DM33" s="60">
        <v>185</v>
      </c>
      <c r="DN33" s="60">
        <v>38</v>
      </c>
      <c r="DO33" s="60">
        <v>0</v>
      </c>
      <c r="DP33" s="60">
        <v>0</v>
      </c>
      <c r="DQ33" s="63">
        <f t="shared" si="134"/>
        <v>0.65700000000000003</v>
      </c>
      <c r="DR33" s="63">
        <f t="shared" si="89"/>
        <v>0.34300000000000003</v>
      </c>
      <c r="DS33" s="63">
        <f t="shared" si="90"/>
        <v>0.16400000000000001</v>
      </c>
      <c r="DT33" s="63">
        <f t="shared" si="91"/>
        <v>0.28199999999999997</v>
      </c>
      <c r="DU33" s="104">
        <f t="shared" si="92"/>
        <v>0.152</v>
      </c>
      <c r="DV33" s="104">
        <f t="shared" si="93"/>
        <v>2.4E-2</v>
      </c>
      <c r="DW33" s="104">
        <f t="shared" si="94"/>
        <v>4.0000000000000001E-3</v>
      </c>
      <c r="DX33" s="104">
        <f t="shared" si="106"/>
        <v>3.6999999999999998E-2</v>
      </c>
      <c r="DY33" s="104">
        <f t="shared" si="95"/>
        <v>8.0000000000000002E-3</v>
      </c>
      <c r="DZ33" s="104">
        <f t="shared" si="96"/>
        <v>0</v>
      </c>
      <c r="EA33" s="104">
        <f t="shared" si="97"/>
        <v>0</v>
      </c>
      <c r="EB33" s="128">
        <v>5506</v>
      </c>
      <c r="EC33" s="274">
        <v>2688</v>
      </c>
      <c r="ED33" s="275">
        <f t="shared" si="57"/>
        <v>0.48799999999999999</v>
      </c>
      <c r="EE33" s="73">
        <v>2122</v>
      </c>
      <c r="EF33" s="73">
        <v>120</v>
      </c>
      <c r="EG33" s="73">
        <v>0</v>
      </c>
      <c r="EH33" s="73">
        <v>446</v>
      </c>
      <c r="EI33" s="283">
        <f t="shared" si="58"/>
        <v>0.38500000000000001</v>
      </c>
      <c r="EJ33" s="119">
        <f t="shared" si="59"/>
        <v>2.1999999999999999E-2</v>
      </c>
      <c r="EK33" s="119">
        <f t="shared" si="60"/>
        <v>0</v>
      </c>
      <c r="EL33" s="283">
        <f t="shared" si="61"/>
        <v>8.1000000000000003E-2</v>
      </c>
      <c r="EM33" s="129">
        <v>2818</v>
      </c>
      <c r="EN33" s="271">
        <f t="shared" si="62"/>
        <v>0.51200000000000001</v>
      </c>
      <c r="EO33" s="60">
        <v>1573</v>
      </c>
      <c r="EP33" s="60">
        <v>530</v>
      </c>
      <c r="EQ33" s="60">
        <v>0</v>
      </c>
      <c r="ER33" s="60">
        <v>607</v>
      </c>
      <c r="ES33" s="60">
        <v>11</v>
      </c>
      <c r="ET33" s="60">
        <v>13</v>
      </c>
      <c r="EU33" s="60">
        <v>526</v>
      </c>
      <c r="EV33" s="60">
        <v>0</v>
      </c>
      <c r="EW33" s="60">
        <v>0</v>
      </c>
      <c r="EX33" s="60">
        <v>0</v>
      </c>
      <c r="EY33" s="60">
        <v>57</v>
      </c>
      <c r="EZ33" s="60">
        <v>0</v>
      </c>
      <c r="FA33" s="130">
        <v>108</v>
      </c>
      <c r="FB33" s="63">
        <f t="shared" si="63"/>
        <v>0.28599999999999998</v>
      </c>
      <c r="FC33" s="104">
        <f t="shared" si="64"/>
        <v>9.6000000000000002E-2</v>
      </c>
      <c r="FD33" s="104">
        <f t="shared" si="65"/>
        <v>0</v>
      </c>
      <c r="FE33" s="104">
        <f t="shared" si="66"/>
        <v>0.11</v>
      </c>
      <c r="FF33" s="63">
        <f t="shared" si="67"/>
        <v>2E-3</v>
      </c>
      <c r="FG33" s="104">
        <f t="shared" si="68"/>
        <v>2E-3</v>
      </c>
      <c r="FH33" s="63">
        <f t="shared" si="69"/>
        <v>9.6000000000000002E-2</v>
      </c>
      <c r="FI33" s="104">
        <f t="shared" si="70"/>
        <v>0</v>
      </c>
      <c r="FJ33" s="63">
        <f t="shared" si="71"/>
        <v>0</v>
      </c>
      <c r="FK33" s="63">
        <f t="shared" si="72"/>
        <v>0</v>
      </c>
      <c r="FL33" s="63">
        <f t="shared" si="73"/>
        <v>0.01</v>
      </c>
      <c r="FM33" s="63">
        <f t="shared" si="74"/>
        <v>0</v>
      </c>
      <c r="FN33" s="63">
        <f t="shared" si="75"/>
        <v>0.02</v>
      </c>
      <c r="FO33" s="140">
        <v>1496</v>
      </c>
      <c r="FP33" s="60">
        <v>1496</v>
      </c>
      <c r="FQ33" s="60">
        <v>1421</v>
      </c>
      <c r="FR33" s="104">
        <f t="shared" si="107"/>
        <v>1</v>
      </c>
      <c r="FS33" s="104">
        <f t="shared" si="132"/>
        <v>0.95</v>
      </c>
    </row>
    <row r="34" spans="1:175" x14ac:dyDescent="0.2">
      <c r="A34" s="56" t="s">
        <v>882</v>
      </c>
      <c r="B34" s="57" t="s">
        <v>1021</v>
      </c>
      <c r="C34" s="56" t="s">
        <v>919</v>
      </c>
      <c r="D34" s="56" t="s">
        <v>1064</v>
      </c>
      <c r="E34" s="60">
        <v>1051</v>
      </c>
      <c r="F34" s="60">
        <v>785</v>
      </c>
      <c r="G34" s="63">
        <f t="shared" si="108"/>
        <v>0.747</v>
      </c>
      <c r="H34" s="60">
        <v>660</v>
      </c>
      <c r="I34" s="63">
        <f t="shared" si="109"/>
        <v>0.628</v>
      </c>
      <c r="J34" s="60">
        <v>31</v>
      </c>
      <c r="K34" s="63">
        <f t="shared" si="110"/>
        <v>2.9000000000000001E-2</v>
      </c>
      <c r="L34" s="60">
        <v>110</v>
      </c>
      <c r="M34" s="63">
        <f t="shared" si="111"/>
        <v>0.105</v>
      </c>
      <c r="N34" s="60">
        <v>250</v>
      </c>
      <c r="O34" s="63">
        <f t="shared" si="112"/>
        <v>0.23799999999999999</v>
      </c>
      <c r="P34" s="60">
        <v>406</v>
      </c>
      <c r="Q34" s="63">
        <f t="shared" si="113"/>
        <v>0.38600000000000001</v>
      </c>
      <c r="R34" s="60">
        <v>284</v>
      </c>
      <c r="S34" s="63">
        <f t="shared" si="114"/>
        <v>0.27</v>
      </c>
      <c r="T34" s="356">
        <f t="shared" si="115"/>
        <v>2.88</v>
      </c>
      <c r="U34" s="357">
        <f t="shared" si="116"/>
        <v>3.4</v>
      </c>
      <c r="V34" s="336">
        <v>3032</v>
      </c>
      <c r="W34" s="337">
        <v>1051</v>
      </c>
      <c r="X34" s="337">
        <v>975</v>
      </c>
      <c r="Y34" s="338">
        <f t="shared" si="9"/>
        <v>1006</v>
      </c>
      <c r="Z34" s="63">
        <f t="shared" si="117"/>
        <v>0.34699999999999998</v>
      </c>
      <c r="AA34" s="63">
        <f t="shared" si="118"/>
        <v>0.32200000000000001</v>
      </c>
      <c r="AB34" s="63">
        <f t="shared" si="81"/>
        <v>0.33200000000000002</v>
      </c>
      <c r="AC34" s="247">
        <v>2669</v>
      </c>
      <c r="AD34" s="345">
        <v>89</v>
      </c>
      <c r="AE34" s="345">
        <v>56</v>
      </c>
      <c r="AF34" s="346">
        <f t="shared" si="119"/>
        <v>0.629</v>
      </c>
      <c r="AG34" s="240">
        <v>3032</v>
      </c>
      <c r="AH34" s="241">
        <v>1511</v>
      </c>
      <c r="AI34" s="242">
        <f t="shared" si="14"/>
        <v>0.498</v>
      </c>
      <c r="AJ34" s="243">
        <v>1521</v>
      </c>
      <c r="AK34" s="244">
        <f t="shared" si="15"/>
        <v>0.502</v>
      </c>
      <c r="AL34" s="249">
        <v>99.3</v>
      </c>
      <c r="AM34" s="483">
        <v>3032</v>
      </c>
      <c r="AN34" s="488">
        <f t="shared" si="16"/>
        <v>1826</v>
      </c>
      <c r="AO34" s="489">
        <f t="shared" si="78"/>
        <v>0.60224274406332456</v>
      </c>
      <c r="AP34" s="493">
        <v>772</v>
      </c>
      <c r="AQ34" s="494">
        <f t="shared" si="79"/>
        <v>0.25461741424802109</v>
      </c>
      <c r="AR34" s="504">
        <v>434</v>
      </c>
      <c r="AS34" s="505">
        <f t="shared" si="80"/>
        <v>0.14313984168865435</v>
      </c>
      <c r="AT34" s="515">
        <f t="shared" si="20"/>
        <v>66</v>
      </c>
      <c r="AU34" s="511">
        <f t="shared" si="21"/>
        <v>42.3</v>
      </c>
      <c r="AV34" s="510">
        <f t="shared" si="98"/>
        <v>23.8</v>
      </c>
      <c r="AW34" s="132">
        <v>35</v>
      </c>
      <c r="AX34" s="132">
        <v>54</v>
      </c>
      <c r="AY34" s="132">
        <v>0</v>
      </c>
      <c r="AZ34" s="132">
        <v>259</v>
      </c>
      <c r="BA34" s="133">
        <v>0</v>
      </c>
      <c r="BB34" s="135">
        <v>952</v>
      </c>
      <c r="BC34" s="60">
        <v>34</v>
      </c>
      <c r="BD34" s="60">
        <v>37</v>
      </c>
      <c r="BE34" s="60">
        <v>519</v>
      </c>
      <c r="BF34" s="60">
        <v>79</v>
      </c>
      <c r="BG34" s="60">
        <v>283</v>
      </c>
      <c r="BH34" s="104">
        <f t="shared" si="99"/>
        <v>3.5999999999999997E-2</v>
      </c>
      <c r="BI34" s="104">
        <f t="shared" si="100"/>
        <v>3.9E-2</v>
      </c>
      <c r="BJ34" s="104">
        <f t="shared" si="101"/>
        <v>0.54500000000000004</v>
      </c>
      <c r="BK34" s="104">
        <f t="shared" si="102"/>
        <v>8.3000000000000004E-2</v>
      </c>
      <c r="BL34" s="104">
        <f t="shared" si="103"/>
        <v>0.29699999999999999</v>
      </c>
      <c r="BM34" s="353">
        <v>2060</v>
      </c>
      <c r="BN34" s="60">
        <v>144</v>
      </c>
      <c r="BO34" s="60">
        <v>84</v>
      </c>
      <c r="BP34" s="60">
        <v>448</v>
      </c>
      <c r="BQ34" s="60">
        <v>492</v>
      </c>
      <c r="BR34" s="60">
        <v>331</v>
      </c>
      <c r="BS34" s="60">
        <v>330</v>
      </c>
      <c r="BT34" s="60">
        <v>231</v>
      </c>
      <c r="BU34" s="60">
        <v>1832</v>
      </c>
      <c r="BV34" s="60">
        <v>561</v>
      </c>
      <c r="BW34" s="104">
        <f t="shared" si="120"/>
        <v>7.0000000000000007E-2</v>
      </c>
      <c r="BX34" s="104">
        <f t="shared" si="133"/>
        <v>4.1000000000000002E-2</v>
      </c>
      <c r="BY34" s="104">
        <f t="shared" si="121"/>
        <v>0.217</v>
      </c>
      <c r="BZ34" s="104">
        <f t="shared" si="122"/>
        <v>0.23899999999999999</v>
      </c>
      <c r="CA34" s="104">
        <f t="shared" si="123"/>
        <v>0.161</v>
      </c>
      <c r="CB34" s="104">
        <f t="shared" si="124"/>
        <v>0.16</v>
      </c>
      <c r="CC34" s="104">
        <f t="shared" si="125"/>
        <v>0.112</v>
      </c>
      <c r="CD34" s="104">
        <f t="shared" si="126"/>
        <v>0.88900000000000001</v>
      </c>
      <c r="CE34" s="104">
        <f t="shared" si="127"/>
        <v>0.27200000000000002</v>
      </c>
      <c r="CF34" s="136">
        <v>2260</v>
      </c>
      <c r="CG34" s="60">
        <v>268</v>
      </c>
      <c r="CH34" s="104">
        <f t="shared" si="82"/>
        <v>0.11899999999999999</v>
      </c>
      <c r="CI34" s="137">
        <v>3032</v>
      </c>
      <c r="CJ34" s="60">
        <v>251</v>
      </c>
      <c r="CK34" s="104">
        <f t="shared" si="128"/>
        <v>8.3000000000000004E-2</v>
      </c>
      <c r="CL34" s="60">
        <v>772</v>
      </c>
      <c r="CM34" s="60">
        <v>31</v>
      </c>
      <c r="CN34" s="104">
        <f t="shared" si="129"/>
        <v>0.04</v>
      </c>
      <c r="CO34" s="60">
        <v>1826</v>
      </c>
      <c r="CP34" s="60">
        <v>50</v>
      </c>
      <c r="CQ34" s="104">
        <f t="shared" si="130"/>
        <v>2.7E-2</v>
      </c>
      <c r="CR34" s="60">
        <v>434</v>
      </c>
      <c r="CS34" s="60">
        <v>170</v>
      </c>
      <c r="CT34" s="104">
        <f t="shared" si="131"/>
        <v>0.39200000000000002</v>
      </c>
      <c r="CU34" s="138">
        <v>3032</v>
      </c>
      <c r="CV34" s="60">
        <v>2680</v>
      </c>
      <c r="CW34" s="60">
        <v>352</v>
      </c>
      <c r="CX34" s="104">
        <f t="shared" si="85"/>
        <v>0.88400000000000001</v>
      </c>
      <c r="CY34" s="104">
        <f t="shared" si="86"/>
        <v>0.11600000000000001</v>
      </c>
      <c r="CZ34" s="139">
        <v>352</v>
      </c>
      <c r="DA34" s="60">
        <v>268</v>
      </c>
      <c r="DB34" s="60">
        <v>84</v>
      </c>
      <c r="DC34" s="104">
        <f t="shared" si="87"/>
        <v>8.7999999999999995E-2</v>
      </c>
      <c r="DD34" s="104">
        <f t="shared" si="88"/>
        <v>2.8000000000000001E-2</v>
      </c>
      <c r="DE34" s="137">
        <v>2895</v>
      </c>
      <c r="DF34" s="60">
        <v>2511</v>
      </c>
      <c r="DG34" s="60">
        <v>384</v>
      </c>
      <c r="DH34" s="60">
        <v>163</v>
      </c>
      <c r="DI34" s="60">
        <v>169</v>
      </c>
      <c r="DJ34" s="60">
        <v>29</v>
      </c>
      <c r="DK34" s="60">
        <v>215</v>
      </c>
      <c r="DL34" s="60">
        <v>134</v>
      </c>
      <c r="DM34" s="60">
        <v>0</v>
      </c>
      <c r="DN34" s="60">
        <v>0</v>
      </c>
      <c r="DO34" s="60">
        <v>0</v>
      </c>
      <c r="DP34" s="60">
        <v>0</v>
      </c>
      <c r="DQ34" s="63">
        <f t="shared" si="134"/>
        <v>0.86699999999999999</v>
      </c>
      <c r="DR34" s="63">
        <f t="shared" si="89"/>
        <v>0.13300000000000001</v>
      </c>
      <c r="DS34" s="63">
        <f t="shared" si="90"/>
        <v>5.6000000000000001E-2</v>
      </c>
      <c r="DT34" s="63">
        <f t="shared" si="91"/>
        <v>5.8000000000000003E-2</v>
      </c>
      <c r="DU34" s="104">
        <f t="shared" si="92"/>
        <v>0.01</v>
      </c>
      <c r="DV34" s="104">
        <f t="shared" si="93"/>
        <v>7.3999999999999996E-2</v>
      </c>
      <c r="DW34" s="104">
        <f t="shared" si="94"/>
        <v>4.5999999999999999E-2</v>
      </c>
      <c r="DX34" s="104">
        <f t="shared" si="106"/>
        <v>0</v>
      </c>
      <c r="DY34" s="104">
        <f t="shared" si="95"/>
        <v>0</v>
      </c>
      <c r="DZ34" s="104">
        <f t="shared" si="96"/>
        <v>0</v>
      </c>
      <c r="EA34" s="104">
        <f t="shared" si="97"/>
        <v>0</v>
      </c>
      <c r="EB34" s="128">
        <v>3032</v>
      </c>
      <c r="EC34" s="274">
        <v>661</v>
      </c>
      <c r="ED34" s="275">
        <f t="shared" si="57"/>
        <v>0.218</v>
      </c>
      <c r="EE34" s="73">
        <v>388</v>
      </c>
      <c r="EF34" s="73">
        <v>12</v>
      </c>
      <c r="EG34" s="73">
        <v>42</v>
      </c>
      <c r="EH34" s="73">
        <v>219</v>
      </c>
      <c r="EI34" s="283">
        <f t="shared" si="58"/>
        <v>0.128</v>
      </c>
      <c r="EJ34" s="119">
        <f t="shared" si="59"/>
        <v>4.0000000000000001E-3</v>
      </c>
      <c r="EK34" s="119">
        <f t="shared" si="60"/>
        <v>1.4E-2</v>
      </c>
      <c r="EL34" s="283">
        <f t="shared" si="61"/>
        <v>7.1999999999999995E-2</v>
      </c>
      <c r="EM34" s="129">
        <v>2371</v>
      </c>
      <c r="EN34" s="271">
        <f t="shared" si="62"/>
        <v>0.78200000000000003</v>
      </c>
      <c r="EO34" s="60">
        <v>1616</v>
      </c>
      <c r="EP34" s="60">
        <v>303</v>
      </c>
      <c r="EQ34" s="60">
        <v>0</v>
      </c>
      <c r="ER34" s="60">
        <v>413</v>
      </c>
      <c r="ES34" s="60">
        <v>274</v>
      </c>
      <c r="ET34" s="60">
        <v>0</v>
      </c>
      <c r="EU34" s="60">
        <v>99</v>
      </c>
      <c r="EV34" s="60">
        <v>0</v>
      </c>
      <c r="EW34" s="60">
        <v>40</v>
      </c>
      <c r="EX34" s="60">
        <v>0</v>
      </c>
      <c r="EY34" s="60">
        <v>0</v>
      </c>
      <c r="EZ34" s="60">
        <v>0</v>
      </c>
      <c r="FA34" s="130">
        <v>39</v>
      </c>
      <c r="FB34" s="63">
        <f t="shared" si="63"/>
        <v>0.53300000000000003</v>
      </c>
      <c r="FC34" s="104">
        <f t="shared" si="64"/>
        <v>0.1</v>
      </c>
      <c r="FD34" s="104">
        <f t="shared" si="65"/>
        <v>0</v>
      </c>
      <c r="FE34" s="104">
        <f t="shared" si="66"/>
        <v>0.13600000000000001</v>
      </c>
      <c r="FF34" s="63">
        <f t="shared" si="67"/>
        <v>0.09</v>
      </c>
      <c r="FG34" s="104">
        <f t="shared" si="68"/>
        <v>0</v>
      </c>
      <c r="FH34" s="63">
        <f t="shared" si="69"/>
        <v>3.3000000000000002E-2</v>
      </c>
      <c r="FI34" s="104">
        <f t="shared" si="70"/>
        <v>0</v>
      </c>
      <c r="FJ34" s="63">
        <f t="shared" si="71"/>
        <v>1.2999999999999999E-2</v>
      </c>
      <c r="FK34" s="63">
        <f t="shared" si="72"/>
        <v>0</v>
      </c>
      <c r="FL34" s="63">
        <f t="shared" si="73"/>
        <v>0</v>
      </c>
      <c r="FM34" s="63">
        <f t="shared" si="74"/>
        <v>0</v>
      </c>
      <c r="FN34" s="63">
        <f t="shared" si="75"/>
        <v>1.2999999999999999E-2</v>
      </c>
      <c r="FO34" s="140">
        <v>1051</v>
      </c>
      <c r="FP34" s="60">
        <v>1051</v>
      </c>
      <c r="FQ34" s="60">
        <v>1041</v>
      </c>
      <c r="FR34" s="104">
        <f t="shared" si="107"/>
        <v>1</v>
      </c>
      <c r="FS34" s="104">
        <f t="shared" si="132"/>
        <v>0.99</v>
      </c>
    </row>
    <row r="35" spans="1:175" x14ac:dyDescent="0.2">
      <c r="A35" s="56" t="s">
        <v>882</v>
      </c>
      <c r="B35" s="57" t="s">
        <v>1021</v>
      </c>
      <c r="C35" s="56" t="s">
        <v>920</v>
      </c>
      <c r="D35" s="56" t="s">
        <v>1065</v>
      </c>
      <c r="E35" s="60">
        <v>1329</v>
      </c>
      <c r="F35" s="60">
        <v>1165</v>
      </c>
      <c r="G35" s="63">
        <f t="shared" si="108"/>
        <v>0.877</v>
      </c>
      <c r="H35" s="60">
        <v>973</v>
      </c>
      <c r="I35" s="63">
        <f t="shared" si="109"/>
        <v>0.73199999999999998</v>
      </c>
      <c r="J35" s="60">
        <v>12</v>
      </c>
      <c r="K35" s="63">
        <f t="shared" si="110"/>
        <v>8.9999999999999993E-3</v>
      </c>
      <c r="L35" s="60">
        <v>189</v>
      </c>
      <c r="M35" s="63">
        <f t="shared" si="111"/>
        <v>0.14199999999999999</v>
      </c>
      <c r="N35" s="60">
        <v>155</v>
      </c>
      <c r="O35" s="63">
        <f t="shared" si="112"/>
        <v>0.11700000000000001</v>
      </c>
      <c r="P35" s="60">
        <v>592</v>
      </c>
      <c r="Q35" s="63">
        <f t="shared" si="113"/>
        <v>0.44500000000000001</v>
      </c>
      <c r="R35" s="60">
        <v>317</v>
      </c>
      <c r="S35" s="63">
        <f t="shared" si="114"/>
        <v>0.23899999999999999</v>
      </c>
      <c r="T35" s="356">
        <f t="shared" si="115"/>
        <v>3.39</v>
      </c>
      <c r="U35" s="357">
        <f t="shared" si="116"/>
        <v>3.45</v>
      </c>
      <c r="V35" s="336">
        <v>4501</v>
      </c>
      <c r="W35" s="337">
        <v>1329</v>
      </c>
      <c r="X35" s="337">
        <v>1663</v>
      </c>
      <c r="Y35" s="338">
        <f t="shared" si="9"/>
        <v>1509</v>
      </c>
      <c r="Z35" s="63">
        <f t="shared" si="117"/>
        <v>0.29499999999999998</v>
      </c>
      <c r="AA35" s="63">
        <f t="shared" si="118"/>
        <v>0.36899999999999999</v>
      </c>
      <c r="AB35" s="63">
        <f t="shared" si="81"/>
        <v>0.33500000000000002</v>
      </c>
      <c r="AC35" s="247">
        <v>4019</v>
      </c>
      <c r="AD35" s="345">
        <v>136</v>
      </c>
      <c r="AE35" s="345">
        <v>66</v>
      </c>
      <c r="AF35" s="346">
        <f t="shared" si="119"/>
        <v>0.48499999999999999</v>
      </c>
      <c r="AG35" s="240">
        <v>4539</v>
      </c>
      <c r="AH35" s="241">
        <v>2500</v>
      </c>
      <c r="AI35" s="242">
        <f t="shared" si="14"/>
        <v>0.55100000000000005</v>
      </c>
      <c r="AJ35" s="243">
        <v>2039</v>
      </c>
      <c r="AK35" s="244">
        <f t="shared" si="15"/>
        <v>0.44900000000000001</v>
      </c>
      <c r="AL35" s="249">
        <v>122.6</v>
      </c>
      <c r="AM35" s="483">
        <v>4539</v>
      </c>
      <c r="AN35" s="488">
        <f t="shared" si="16"/>
        <v>2875</v>
      </c>
      <c r="AO35" s="489">
        <f t="shared" si="78"/>
        <v>0.63339942718660502</v>
      </c>
      <c r="AP35" s="493">
        <v>1224</v>
      </c>
      <c r="AQ35" s="494">
        <f t="shared" si="79"/>
        <v>0.2696629213483146</v>
      </c>
      <c r="AR35" s="504">
        <v>440</v>
      </c>
      <c r="AS35" s="505">
        <f t="shared" si="80"/>
        <v>9.6937651465080418E-2</v>
      </c>
      <c r="AT35" s="515">
        <f t="shared" si="20"/>
        <v>57.9</v>
      </c>
      <c r="AU35" s="511">
        <f t="shared" si="21"/>
        <v>42.6</v>
      </c>
      <c r="AV35" s="510">
        <f t="shared" si="98"/>
        <v>15.3</v>
      </c>
      <c r="AW35" s="132">
        <v>43</v>
      </c>
      <c r="AX35" s="132">
        <v>43</v>
      </c>
      <c r="AY35" s="132">
        <v>0</v>
      </c>
      <c r="AZ35" s="132">
        <v>96</v>
      </c>
      <c r="BA35" s="133">
        <v>12</v>
      </c>
      <c r="BB35" s="135">
        <v>1448</v>
      </c>
      <c r="BC35" s="60">
        <v>40</v>
      </c>
      <c r="BD35" s="60">
        <v>66</v>
      </c>
      <c r="BE35" s="60">
        <v>644</v>
      </c>
      <c r="BF35" s="60">
        <v>363</v>
      </c>
      <c r="BG35" s="60">
        <v>335</v>
      </c>
      <c r="BH35" s="104">
        <f t="shared" si="99"/>
        <v>2.8000000000000001E-2</v>
      </c>
      <c r="BI35" s="104">
        <f t="shared" si="100"/>
        <v>4.5999999999999999E-2</v>
      </c>
      <c r="BJ35" s="104">
        <f t="shared" si="101"/>
        <v>0.44500000000000001</v>
      </c>
      <c r="BK35" s="104">
        <f t="shared" si="102"/>
        <v>0.251</v>
      </c>
      <c r="BL35" s="104">
        <f t="shared" si="103"/>
        <v>0.23100000000000001</v>
      </c>
      <c r="BM35" s="353">
        <v>2929</v>
      </c>
      <c r="BN35" s="60">
        <v>60</v>
      </c>
      <c r="BO35" s="60">
        <v>146</v>
      </c>
      <c r="BP35" s="60">
        <v>571</v>
      </c>
      <c r="BQ35" s="60">
        <v>524</v>
      </c>
      <c r="BR35" s="60">
        <v>244</v>
      </c>
      <c r="BS35" s="60">
        <v>1087</v>
      </c>
      <c r="BT35" s="60">
        <v>297</v>
      </c>
      <c r="BU35" s="60">
        <v>2723</v>
      </c>
      <c r="BV35" s="60">
        <v>1384</v>
      </c>
      <c r="BW35" s="104">
        <f t="shared" si="120"/>
        <v>0.02</v>
      </c>
      <c r="BX35" s="104">
        <f t="shared" si="133"/>
        <v>0.05</v>
      </c>
      <c r="BY35" s="104">
        <f t="shared" si="121"/>
        <v>0.19500000000000001</v>
      </c>
      <c r="BZ35" s="104">
        <f t="shared" si="122"/>
        <v>0.17899999999999999</v>
      </c>
      <c r="CA35" s="104">
        <f t="shared" si="123"/>
        <v>8.3000000000000004E-2</v>
      </c>
      <c r="CB35" s="104">
        <f t="shared" si="124"/>
        <v>0.371</v>
      </c>
      <c r="CC35" s="104">
        <f t="shared" si="125"/>
        <v>0.10100000000000001</v>
      </c>
      <c r="CD35" s="104">
        <f t="shared" si="126"/>
        <v>0.93</v>
      </c>
      <c r="CE35" s="104">
        <f t="shared" si="127"/>
        <v>0.47299999999999998</v>
      </c>
      <c r="CF35" s="136">
        <v>3315</v>
      </c>
      <c r="CG35" s="60">
        <v>263</v>
      </c>
      <c r="CH35" s="104">
        <f t="shared" si="82"/>
        <v>7.9000000000000001E-2</v>
      </c>
      <c r="CI35" s="137">
        <v>4539</v>
      </c>
      <c r="CJ35" s="60">
        <v>578</v>
      </c>
      <c r="CK35" s="104">
        <f t="shared" si="128"/>
        <v>0.127</v>
      </c>
      <c r="CL35" s="60">
        <v>1224</v>
      </c>
      <c r="CM35" s="60">
        <v>81</v>
      </c>
      <c r="CN35" s="104">
        <f t="shared" si="129"/>
        <v>6.6000000000000003E-2</v>
      </c>
      <c r="CO35" s="60">
        <v>2875</v>
      </c>
      <c r="CP35" s="60">
        <v>351</v>
      </c>
      <c r="CQ35" s="104">
        <f t="shared" si="130"/>
        <v>0.122</v>
      </c>
      <c r="CR35" s="60">
        <v>440</v>
      </c>
      <c r="CS35" s="60">
        <v>146</v>
      </c>
      <c r="CT35" s="104">
        <f t="shared" si="131"/>
        <v>0.33200000000000002</v>
      </c>
      <c r="CU35" s="138">
        <v>4539</v>
      </c>
      <c r="CV35" s="60">
        <v>3770</v>
      </c>
      <c r="CW35" s="60">
        <v>769</v>
      </c>
      <c r="CX35" s="104">
        <f t="shared" si="85"/>
        <v>0.83099999999999996</v>
      </c>
      <c r="CY35" s="104">
        <f t="shared" si="86"/>
        <v>0.16900000000000001</v>
      </c>
      <c r="CZ35" s="139">
        <v>769</v>
      </c>
      <c r="DA35" s="60">
        <v>629</v>
      </c>
      <c r="DB35" s="60">
        <v>140</v>
      </c>
      <c r="DC35" s="104">
        <f t="shared" si="87"/>
        <v>0.13900000000000001</v>
      </c>
      <c r="DD35" s="104">
        <f t="shared" si="88"/>
        <v>3.1E-2</v>
      </c>
      <c r="DE35" s="137">
        <v>4360</v>
      </c>
      <c r="DF35" s="60">
        <v>3359</v>
      </c>
      <c r="DG35" s="60">
        <v>1001</v>
      </c>
      <c r="DH35" s="60">
        <v>255</v>
      </c>
      <c r="DI35" s="60">
        <v>468</v>
      </c>
      <c r="DJ35" s="60">
        <v>100</v>
      </c>
      <c r="DK35" s="60">
        <v>60</v>
      </c>
      <c r="DL35" s="60">
        <v>0</v>
      </c>
      <c r="DM35" s="60">
        <v>317</v>
      </c>
      <c r="DN35" s="60">
        <v>134</v>
      </c>
      <c r="DO35" s="60">
        <v>156</v>
      </c>
      <c r="DP35" s="60">
        <v>21</v>
      </c>
      <c r="DQ35" s="63">
        <f t="shared" si="134"/>
        <v>0.77</v>
      </c>
      <c r="DR35" s="63">
        <f t="shared" si="89"/>
        <v>0.23</v>
      </c>
      <c r="DS35" s="63">
        <f t="shared" si="90"/>
        <v>5.8000000000000003E-2</v>
      </c>
      <c r="DT35" s="63">
        <f t="shared" si="91"/>
        <v>0.107</v>
      </c>
      <c r="DU35" s="104">
        <f t="shared" si="92"/>
        <v>2.3E-2</v>
      </c>
      <c r="DV35" s="104">
        <f t="shared" si="93"/>
        <v>1.4E-2</v>
      </c>
      <c r="DW35" s="104">
        <f t="shared" si="94"/>
        <v>0</v>
      </c>
      <c r="DX35" s="104">
        <f t="shared" si="106"/>
        <v>7.2999999999999995E-2</v>
      </c>
      <c r="DY35" s="104">
        <f t="shared" si="95"/>
        <v>3.1E-2</v>
      </c>
      <c r="DZ35" s="104">
        <f t="shared" si="96"/>
        <v>3.5999999999999997E-2</v>
      </c>
      <c r="EA35" s="104">
        <f t="shared" si="97"/>
        <v>5.0000000000000001E-3</v>
      </c>
      <c r="EB35" s="128">
        <v>4539</v>
      </c>
      <c r="EC35" s="274">
        <v>1241</v>
      </c>
      <c r="ED35" s="275">
        <f t="shared" si="57"/>
        <v>0.27300000000000002</v>
      </c>
      <c r="EE35" s="73">
        <v>998</v>
      </c>
      <c r="EF35" s="73">
        <v>23</v>
      </c>
      <c r="EG35" s="73">
        <v>0</v>
      </c>
      <c r="EH35" s="73">
        <v>220</v>
      </c>
      <c r="EI35" s="283">
        <f t="shared" si="58"/>
        <v>0.22</v>
      </c>
      <c r="EJ35" s="119">
        <f t="shared" si="59"/>
        <v>5.0000000000000001E-3</v>
      </c>
      <c r="EK35" s="119">
        <f t="shared" si="60"/>
        <v>0</v>
      </c>
      <c r="EL35" s="283">
        <f t="shared" si="61"/>
        <v>4.8000000000000001E-2</v>
      </c>
      <c r="EM35" s="129">
        <v>3298</v>
      </c>
      <c r="EN35" s="271">
        <f t="shared" si="62"/>
        <v>0.72699999999999998</v>
      </c>
      <c r="EO35" s="60">
        <v>1849</v>
      </c>
      <c r="EP35" s="60">
        <v>764</v>
      </c>
      <c r="EQ35" s="60">
        <v>0</v>
      </c>
      <c r="ER35" s="60">
        <v>530</v>
      </c>
      <c r="ES35" s="60">
        <v>30</v>
      </c>
      <c r="ET35" s="60">
        <v>39</v>
      </c>
      <c r="EU35" s="60">
        <v>253</v>
      </c>
      <c r="EV35" s="60">
        <v>0</v>
      </c>
      <c r="EW35" s="60">
        <v>38</v>
      </c>
      <c r="EX35" s="60">
        <v>39</v>
      </c>
      <c r="EY35" s="60">
        <v>131</v>
      </c>
      <c r="EZ35" s="60">
        <v>0</v>
      </c>
      <c r="FA35" s="130">
        <v>155</v>
      </c>
      <c r="FB35" s="63">
        <f t="shared" si="63"/>
        <v>0.40699999999999997</v>
      </c>
      <c r="FC35" s="104">
        <f t="shared" si="64"/>
        <v>0.16800000000000001</v>
      </c>
      <c r="FD35" s="104">
        <f t="shared" si="65"/>
        <v>0</v>
      </c>
      <c r="FE35" s="104">
        <f t="shared" si="66"/>
        <v>0.11700000000000001</v>
      </c>
      <c r="FF35" s="63">
        <f t="shared" si="67"/>
        <v>7.0000000000000001E-3</v>
      </c>
      <c r="FG35" s="104">
        <f t="shared" si="68"/>
        <v>8.9999999999999993E-3</v>
      </c>
      <c r="FH35" s="63">
        <f t="shared" si="69"/>
        <v>5.6000000000000001E-2</v>
      </c>
      <c r="FI35" s="104">
        <f t="shared" si="70"/>
        <v>0</v>
      </c>
      <c r="FJ35" s="63">
        <f t="shared" si="71"/>
        <v>8.0000000000000002E-3</v>
      </c>
      <c r="FK35" s="63">
        <f t="shared" si="72"/>
        <v>8.9999999999999993E-3</v>
      </c>
      <c r="FL35" s="63">
        <f t="shared" si="73"/>
        <v>2.9000000000000001E-2</v>
      </c>
      <c r="FM35" s="63">
        <f t="shared" si="74"/>
        <v>0</v>
      </c>
      <c r="FN35" s="63">
        <f t="shared" si="75"/>
        <v>3.4000000000000002E-2</v>
      </c>
      <c r="FO35" s="140">
        <v>1329</v>
      </c>
      <c r="FP35" s="60">
        <v>1310</v>
      </c>
      <c r="FQ35" s="60">
        <v>1197</v>
      </c>
      <c r="FR35" s="104">
        <f t="shared" si="107"/>
        <v>0.98599999999999999</v>
      </c>
      <c r="FS35" s="104">
        <f t="shared" si="132"/>
        <v>0.90100000000000002</v>
      </c>
    </row>
    <row r="36" spans="1:175" x14ac:dyDescent="0.2">
      <c r="A36" s="56" t="s">
        <v>882</v>
      </c>
      <c r="B36" s="57" t="s">
        <v>1021</v>
      </c>
      <c r="C36" s="56" t="s">
        <v>923</v>
      </c>
      <c r="D36" s="56" t="s">
        <v>1068</v>
      </c>
      <c r="E36" s="60">
        <v>1479</v>
      </c>
      <c r="F36" s="60">
        <v>1244</v>
      </c>
      <c r="G36" s="63">
        <f>ROUND(F36/E36,3)</f>
        <v>0.84099999999999997</v>
      </c>
      <c r="H36" s="60">
        <v>1017</v>
      </c>
      <c r="I36" s="63">
        <f>ROUND(H36/E36,3)</f>
        <v>0.68799999999999994</v>
      </c>
      <c r="J36" s="60">
        <v>55</v>
      </c>
      <c r="K36" s="63">
        <f>ROUND(J36/E36,3)</f>
        <v>3.6999999999999998E-2</v>
      </c>
      <c r="L36" s="60">
        <v>185</v>
      </c>
      <c r="M36" s="63">
        <f>ROUND(L36/E36,3)</f>
        <v>0.125</v>
      </c>
      <c r="N36" s="60">
        <v>222</v>
      </c>
      <c r="O36" s="63">
        <f>ROUND(N36/E36,3)</f>
        <v>0.15</v>
      </c>
      <c r="P36" s="60">
        <v>649</v>
      </c>
      <c r="Q36" s="63">
        <f>ROUND(P36/E36,3)</f>
        <v>0.439</v>
      </c>
      <c r="R36" s="60">
        <v>335</v>
      </c>
      <c r="S36" s="63">
        <f>ROUND(R36/E36,3)</f>
        <v>0.22700000000000001</v>
      </c>
      <c r="T36" s="356">
        <f>ROUND(V36/E36,2)</f>
        <v>3.14</v>
      </c>
      <c r="U36" s="357">
        <f>ROUND(AC36/F36,2)</f>
        <v>3.32</v>
      </c>
      <c r="V36" s="336">
        <v>4638</v>
      </c>
      <c r="W36" s="337">
        <v>1479</v>
      </c>
      <c r="X36" s="337">
        <v>1673</v>
      </c>
      <c r="Y36" s="338">
        <f>V36-(W36+X36)</f>
        <v>1486</v>
      </c>
      <c r="Z36" s="63">
        <f>ROUND(W36/V36,3)</f>
        <v>0.31900000000000001</v>
      </c>
      <c r="AA36" s="63">
        <f>ROUND(X36/V36,3)</f>
        <v>0.36099999999999999</v>
      </c>
      <c r="AB36" s="63">
        <f>ROUND(Y36/V36,3)</f>
        <v>0.32</v>
      </c>
      <c r="AC36" s="247">
        <v>4130</v>
      </c>
      <c r="AD36" s="345">
        <v>90</v>
      </c>
      <c r="AE36" s="345">
        <v>45</v>
      </c>
      <c r="AF36" s="346">
        <f>ROUND(AE36/AD36,3)</f>
        <v>0.5</v>
      </c>
      <c r="AG36" s="240">
        <v>4645</v>
      </c>
      <c r="AH36" s="241">
        <v>2322</v>
      </c>
      <c r="AI36" s="242">
        <f>ROUND(AH36/AG36,3)</f>
        <v>0.5</v>
      </c>
      <c r="AJ36" s="243">
        <v>2323</v>
      </c>
      <c r="AK36" s="244">
        <f>ROUND(AJ36/AG36,3)</f>
        <v>0.5</v>
      </c>
      <c r="AL36" s="249">
        <v>100</v>
      </c>
      <c r="AM36" s="483">
        <v>4645</v>
      </c>
      <c r="AN36" s="488">
        <f>AM36-(AP36+AR36)</f>
        <v>3002</v>
      </c>
      <c r="AO36" s="489">
        <f>AN36/AM36</f>
        <v>0.64628632938643704</v>
      </c>
      <c r="AP36" s="493">
        <v>1186</v>
      </c>
      <c r="AQ36" s="494">
        <f>AP36/AM36</f>
        <v>0.25532831001076428</v>
      </c>
      <c r="AR36" s="504">
        <v>457</v>
      </c>
      <c r="AS36" s="505">
        <f>AR36/AM36</f>
        <v>9.8385360602798705E-2</v>
      </c>
      <c r="AT36" s="515">
        <f>ROUND((AP36+AR36)/AN36*100,1)</f>
        <v>54.7</v>
      </c>
      <c r="AU36" s="511">
        <f>ROUND((AP36)/AN36*100,1)</f>
        <v>39.5</v>
      </c>
      <c r="AV36" s="510">
        <f>ROUND((AR36/AN36)*100,1)</f>
        <v>15.2</v>
      </c>
      <c r="AW36" s="132">
        <v>113</v>
      </c>
      <c r="AX36" s="132">
        <v>94</v>
      </c>
      <c r="AY36" s="132">
        <v>9</v>
      </c>
      <c r="AZ36" s="132">
        <v>234</v>
      </c>
      <c r="BA36" s="133">
        <v>0</v>
      </c>
      <c r="BB36" s="135">
        <v>1264</v>
      </c>
      <c r="BC36" s="60">
        <v>0</v>
      </c>
      <c r="BD36" s="60">
        <v>121</v>
      </c>
      <c r="BE36" s="60">
        <v>506</v>
      </c>
      <c r="BF36" s="60">
        <v>302</v>
      </c>
      <c r="BG36" s="60">
        <v>335</v>
      </c>
      <c r="BH36" s="104">
        <f>ROUND(BC36/BB36,3)</f>
        <v>0</v>
      </c>
      <c r="BI36" s="104">
        <f>ROUND(BD36/BB36,3)</f>
        <v>9.6000000000000002E-2</v>
      </c>
      <c r="BJ36" s="104">
        <f>ROUND(BE36/BB36,3)</f>
        <v>0.4</v>
      </c>
      <c r="BK36" s="104">
        <f>ROUND(BF36/BB36,3)</f>
        <v>0.23899999999999999</v>
      </c>
      <c r="BL36" s="104">
        <f>ROUND(BG36/BB36,3)</f>
        <v>0.26500000000000001</v>
      </c>
      <c r="BM36" s="353">
        <v>3048</v>
      </c>
      <c r="BN36" s="60">
        <v>94</v>
      </c>
      <c r="BO36" s="60">
        <v>63</v>
      </c>
      <c r="BP36" s="60">
        <v>740</v>
      </c>
      <c r="BQ36" s="60">
        <v>871</v>
      </c>
      <c r="BR36" s="60">
        <v>368</v>
      </c>
      <c r="BS36" s="60">
        <v>460</v>
      </c>
      <c r="BT36" s="60">
        <v>452</v>
      </c>
      <c r="BU36" s="60">
        <v>2891</v>
      </c>
      <c r="BV36" s="60">
        <v>912</v>
      </c>
      <c r="BW36" s="104">
        <f>ROUND(BN36/BM36,3)</f>
        <v>3.1E-2</v>
      </c>
      <c r="BX36" s="104">
        <f>ROUND(BO36/BM36,3)</f>
        <v>2.1000000000000001E-2</v>
      </c>
      <c r="BY36" s="104">
        <f>ROUND(BP36/BM36,3)</f>
        <v>0.24299999999999999</v>
      </c>
      <c r="BZ36" s="104">
        <f>ROUND(BQ36/BM36,3)</f>
        <v>0.28599999999999998</v>
      </c>
      <c r="CA36" s="104">
        <f>ROUND(BR36/BM36,3)</f>
        <v>0.121</v>
      </c>
      <c r="CB36" s="104">
        <f>ROUND(BS36/BM36,3)</f>
        <v>0.151</v>
      </c>
      <c r="CC36" s="104">
        <f>ROUND(BT36/BM36,3)</f>
        <v>0.14799999999999999</v>
      </c>
      <c r="CD36" s="104">
        <f>ROUND(BU36/BM36,3)</f>
        <v>0.94799999999999995</v>
      </c>
      <c r="CE36" s="104">
        <f>ROUND(BV36/BM36,3)</f>
        <v>0.29899999999999999</v>
      </c>
      <c r="CF36" s="136">
        <v>3329</v>
      </c>
      <c r="CG36" s="60">
        <v>374</v>
      </c>
      <c r="CH36" s="104">
        <f>ROUND(CG36/CF36,3)</f>
        <v>0.112</v>
      </c>
      <c r="CI36" s="137">
        <v>4645</v>
      </c>
      <c r="CJ36" s="60">
        <v>153</v>
      </c>
      <c r="CK36" s="104">
        <f>ROUND(CJ36/CI36,3)</f>
        <v>3.3000000000000002E-2</v>
      </c>
      <c r="CL36" s="60">
        <v>1180</v>
      </c>
      <c r="CM36" s="60">
        <v>1</v>
      </c>
      <c r="CN36" s="104">
        <f>ROUND(CM36/CL36,3)</f>
        <v>1E-3</v>
      </c>
      <c r="CO36" s="60">
        <v>2871</v>
      </c>
      <c r="CP36" s="60">
        <v>123</v>
      </c>
      <c r="CQ36" s="104">
        <f>ROUND(CP36/CO36,3)</f>
        <v>4.2999999999999997E-2</v>
      </c>
      <c r="CR36" s="60">
        <v>457</v>
      </c>
      <c r="CS36" s="60">
        <v>29</v>
      </c>
      <c r="CT36" s="104">
        <f>ROUND(CS36/CR36,3)</f>
        <v>6.3E-2</v>
      </c>
      <c r="CU36" s="138">
        <v>4645</v>
      </c>
      <c r="CV36" s="60">
        <v>3555</v>
      </c>
      <c r="CW36" s="60">
        <v>1090</v>
      </c>
      <c r="CX36" s="104">
        <f>ROUND(CV36/CU36,3)</f>
        <v>0.76500000000000001</v>
      </c>
      <c r="CY36" s="104">
        <f>ROUND(CW36/CU36,3)</f>
        <v>0.23499999999999999</v>
      </c>
      <c r="CZ36" s="139">
        <v>1090</v>
      </c>
      <c r="DA36" s="60">
        <v>463</v>
      </c>
      <c r="DB36" s="60">
        <v>627</v>
      </c>
      <c r="DC36" s="104">
        <f>ROUND(DA36/CU36,3)</f>
        <v>0.1</v>
      </c>
      <c r="DD36" s="104">
        <f>ROUND(DB36/CU36,3)</f>
        <v>0.13500000000000001</v>
      </c>
      <c r="DE36" s="137">
        <v>4329</v>
      </c>
      <c r="DF36" s="60">
        <v>3196</v>
      </c>
      <c r="DG36" s="60">
        <v>1133</v>
      </c>
      <c r="DH36" s="60">
        <v>247</v>
      </c>
      <c r="DI36" s="60">
        <v>662</v>
      </c>
      <c r="DJ36" s="60">
        <v>204</v>
      </c>
      <c r="DK36" s="60">
        <v>45</v>
      </c>
      <c r="DL36" s="60">
        <v>14</v>
      </c>
      <c r="DM36" s="60">
        <v>401</v>
      </c>
      <c r="DN36" s="60">
        <v>29</v>
      </c>
      <c r="DO36" s="60">
        <v>25</v>
      </c>
      <c r="DP36" s="60">
        <v>0</v>
      </c>
      <c r="DQ36" s="63">
        <f>ROUND(DF36/DE36,3)</f>
        <v>0.73799999999999999</v>
      </c>
      <c r="DR36" s="63">
        <f>ROUND(DG36/DE36,3)</f>
        <v>0.26200000000000001</v>
      </c>
      <c r="DS36" s="63">
        <f>ROUND(DH36/DE36,3)</f>
        <v>5.7000000000000002E-2</v>
      </c>
      <c r="DT36" s="63">
        <f>ROUND(DI36/DE36,3)</f>
        <v>0.153</v>
      </c>
      <c r="DU36" s="104">
        <f>ROUND(DJ36/DE36,3)</f>
        <v>4.7E-2</v>
      </c>
      <c r="DV36" s="104">
        <f>ROUND(DK36/DE36,3)</f>
        <v>0.01</v>
      </c>
      <c r="DW36" s="104">
        <f>ROUND(DL36/DE36,3)</f>
        <v>3.0000000000000001E-3</v>
      </c>
      <c r="DX36" s="104">
        <f>ROUND(DM36/DE36,3)</f>
        <v>9.2999999999999999E-2</v>
      </c>
      <c r="DY36" s="104">
        <f>ROUND(DN36/DE36,3)</f>
        <v>7.0000000000000001E-3</v>
      </c>
      <c r="DZ36" s="104">
        <f>ROUND(DO36/DE36,3)</f>
        <v>6.0000000000000001E-3</v>
      </c>
      <c r="EA36" s="104">
        <f>ROUND(DP36/DE36,3)</f>
        <v>0</v>
      </c>
      <c r="EB36" s="128">
        <v>4645</v>
      </c>
      <c r="EC36" s="274">
        <v>1643</v>
      </c>
      <c r="ED36" s="275">
        <f>ROUND(EC36/EB36,3)</f>
        <v>0.35399999999999998</v>
      </c>
      <c r="EE36" s="73">
        <v>1390</v>
      </c>
      <c r="EF36" s="73">
        <v>50</v>
      </c>
      <c r="EG36" s="73">
        <v>0</v>
      </c>
      <c r="EH36" s="73">
        <v>203</v>
      </c>
      <c r="EI36" s="283">
        <f>ROUND(EE36/EB36,3)</f>
        <v>0.29899999999999999</v>
      </c>
      <c r="EJ36" s="119">
        <f>ROUND(EF36/EB36,3)</f>
        <v>1.0999999999999999E-2</v>
      </c>
      <c r="EK36" s="119">
        <f>ROUND(EG36/EB36,3)</f>
        <v>0</v>
      </c>
      <c r="EL36" s="283">
        <f>ROUND(EH36/EB36,3)</f>
        <v>4.3999999999999997E-2</v>
      </c>
      <c r="EM36" s="129">
        <v>3002</v>
      </c>
      <c r="EN36" s="271">
        <f>ROUND(EM36/EB36,3)</f>
        <v>0.64600000000000002</v>
      </c>
      <c r="EO36" s="60">
        <v>1450</v>
      </c>
      <c r="EP36" s="60">
        <v>947</v>
      </c>
      <c r="EQ36" s="60">
        <v>0</v>
      </c>
      <c r="ER36" s="60">
        <v>433</v>
      </c>
      <c r="ES36" s="60">
        <v>0</v>
      </c>
      <c r="ET36" s="60">
        <v>26</v>
      </c>
      <c r="EU36" s="60">
        <v>329</v>
      </c>
      <c r="EV36" s="60">
        <v>0</v>
      </c>
      <c r="EW36" s="60">
        <v>0</v>
      </c>
      <c r="EX36" s="60">
        <v>0</v>
      </c>
      <c r="EY36" s="60">
        <v>78</v>
      </c>
      <c r="EZ36" s="60">
        <v>0</v>
      </c>
      <c r="FA36" s="130">
        <v>172</v>
      </c>
      <c r="FB36" s="63">
        <f t="shared" si="63"/>
        <v>0.312</v>
      </c>
      <c r="FC36" s="104">
        <f t="shared" si="64"/>
        <v>0.20399999999999999</v>
      </c>
      <c r="FD36" s="104">
        <f t="shared" si="65"/>
        <v>0</v>
      </c>
      <c r="FE36" s="104">
        <f t="shared" si="66"/>
        <v>9.2999999999999999E-2</v>
      </c>
      <c r="FF36" s="63">
        <f t="shared" si="67"/>
        <v>0</v>
      </c>
      <c r="FG36" s="104">
        <f t="shared" si="68"/>
        <v>6.0000000000000001E-3</v>
      </c>
      <c r="FH36" s="63">
        <f t="shared" si="69"/>
        <v>7.0999999999999994E-2</v>
      </c>
      <c r="FI36" s="104">
        <f t="shared" si="70"/>
        <v>0</v>
      </c>
      <c r="FJ36" s="63">
        <f t="shared" si="71"/>
        <v>0</v>
      </c>
      <c r="FK36" s="63">
        <f t="shared" si="72"/>
        <v>0</v>
      </c>
      <c r="FL36" s="63">
        <f t="shared" si="73"/>
        <v>1.7000000000000001E-2</v>
      </c>
      <c r="FM36" s="63">
        <f t="shared" si="74"/>
        <v>0</v>
      </c>
      <c r="FN36" s="63">
        <f t="shared" si="75"/>
        <v>3.6999999999999998E-2</v>
      </c>
      <c r="FO36" s="140">
        <v>1479</v>
      </c>
      <c r="FP36" s="60">
        <v>1379</v>
      </c>
      <c r="FQ36" s="60">
        <v>1380</v>
      </c>
      <c r="FR36" s="104">
        <f>ROUND(FP36/FO36,3)</f>
        <v>0.93200000000000005</v>
      </c>
      <c r="FS36" s="104">
        <f>ROUND(FQ36/FO36,3)</f>
        <v>0.93300000000000005</v>
      </c>
    </row>
    <row r="37" spans="1:175" x14ac:dyDescent="0.2">
      <c r="A37" s="56" t="s">
        <v>882</v>
      </c>
      <c r="B37" s="57" t="s">
        <v>1021</v>
      </c>
      <c r="C37" s="56" t="s">
        <v>924</v>
      </c>
      <c r="D37" s="56" t="s">
        <v>1069</v>
      </c>
      <c r="E37" s="60">
        <v>1501</v>
      </c>
      <c r="F37" s="60">
        <v>638</v>
      </c>
      <c r="G37" s="63">
        <f>ROUND(F37/E37,3)</f>
        <v>0.42499999999999999</v>
      </c>
      <c r="H37" s="60">
        <v>514</v>
      </c>
      <c r="I37" s="63">
        <f>ROUND(H37/E37,3)</f>
        <v>0.34200000000000003</v>
      </c>
      <c r="J37" s="60">
        <v>67</v>
      </c>
      <c r="K37" s="63">
        <f>ROUND(J37/E37,3)</f>
        <v>4.4999999999999998E-2</v>
      </c>
      <c r="L37" s="60">
        <v>289</v>
      </c>
      <c r="M37" s="63">
        <f>ROUND(L37/E37,3)</f>
        <v>0.193</v>
      </c>
      <c r="N37" s="60">
        <v>631</v>
      </c>
      <c r="O37" s="63">
        <f>ROUND(N37/E37,3)</f>
        <v>0.42</v>
      </c>
      <c r="P37" s="60">
        <v>305</v>
      </c>
      <c r="Q37" s="63">
        <f>ROUND(P37/E37,3)</f>
        <v>0.20300000000000001</v>
      </c>
      <c r="R37" s="60">
        <v>654</v>
      </c>
      <c r="S37" s="63">
        <f>ROUND(R37/E37,3)</f>
        <v>0.436</v>
      </c>
      <c r="T37" s="356">
        <f>ROUND(V37/E37,2)</f>
        <v>1.99</v>
      </c>
      <c r="U37" s="357">
        <f>ROUND(AC37/F37,2)</f>
        <v>3.14</v>
      </c>
      <c r="V37" s="336">
        <v>2992</v>
      </c>
      <c r="W37" s="337">
        <v>1501</v>
      </c>
      <c r="X37" s="337">
        <v>765</v>
      </c>
      <c r="Y37" s="338">
        <f>V37-(W37+X37)</f>
        <v>726</v>
      </c>
      <c r="Z37" s="63">
        <f>ROUND(W37/V37,3)</f>
        <v>0.502</v>
      </c>
      <c r="AA37" s="63">
        <f>ROUND(X37/V37,3)</f>
        <v>0.25600000000000001</v>
      </c>
      <c r="AB37" s="63">
        <f>ROUND(Y37/V37,3)</f>
        <v>0.24299999999999999</v>
      </c>
      <c r="AC37" s="247">
        <v>2003</v>
      </c>
      <c r="AD37" s="345">
        <v>54</v>
      </c>
      <c r="AE37" s="345">
        <v>0</v>
      </c>
      <c r="AF37" s="346">
        <f>ROUND(AE37/AD37,3)</f>
        <v>0</v>
      </c>
      <c r="AG37" s="240">
        <v>3062</v>
      </c>
      <c r="AH37" s="241">
        <v>1338</v>
      </c>
      <c r="AI37" s="242">
        <f>ROUND(AH37/AG37,3)</f>
        <v>0.437</v>
      </c>
      <c r="AJ37" s="243">
        <v>1724</v>
      </c>
      <c r="AK37" s="244">
        <f>ROUND(AJ37/AG37,3)</f>
        <v>0.56299999999999994</v>
      </c>
      <c r="AL37" s="249">
        <v>77.599999999999994</v>
      </c>
      <c r="AM37" s="483">
        <v>3062</v>
      </c>
      <c r="AN37" s="488">
        <f>AM37-(AP37+AR37)</f>
        <v>1650</v>
      </c>
      <c r="AO37" s="489">
        <f>AN37/AM37</f>
        <v>0.53886348791639449</v>
      </c>
      <c r="AP37" s="493">
        <v>623</v>
      </c>
      <c r="AQ37" s="494">
        <f>AP37/AM37</f>
        <v>0.20346178967994774</v>
      </c>
      <c r="AR37" s="504">
        <v>789</v>
      </c>
      <c r="AS37" s="505">
        <f>AR37/AM37</f>
        <v>0.25767472240365774</v>
      </c>
      <c r="AT37" s="515">
        <f>ROUND((AP37+AR37)/AN37*100,1)</f>
        <v>85.6</v>
      </c>
      <c r="AU37" s="511">
        <f>ROUND((AP37)/AN37*100,1)</f>
        <v>37.799999999999997</v>
      </c>
      <c r="AV37" s="510">
        <f>ROUND((AR37/AN37)*100,1)</f>
        <v>47.8</v>
      </c>
      <c r="AW37" s="132">
        <v>14</v>
      </c>
      <c r="AX37" s="132">
        <v>24</v>
      </c>
      <c r="AY37" s="132">
        <v>0</v>
      </c>
      <c r="AZ37" s="132">
        <v>51</v>
      </c>
      <c r="BA37" s="133">
        <v>0</v>
      </c>
      <c r="BB37" s="135">
        <v>714</v>
      </c>
      <c r="BC37" s="60">
        <v>38</v>
      </c>
      <c r="BD37" s="60">
        <v>56</v>
      </c>
      <c r="BE37" s="60">
        <v>299</v>
      </c>
      <c r="BF37" s="60">
        <v>126</v>
      </c>
      <c r="BG37" s="60">
        <v>195</v>
      </c>
      <c r="BH37" s="104">
        <f>ROUND(BC37/BB37,3)</f>
        <v>5.2999999999999999E-2</v>
      </c>
      <c r="BI37" s="104">
        <f>ROUND(BD37/BB37,3)</f>
        <v>7.8E-2</v>
      </c>
      <c r="BJ37" s="104">
        <f>ROUND(BE37/BB37,3)</f>
        <v>0.41899999999999998</v>
      </c>
      <c r="BK37" s="104">
        <f>ROUND(BF37/BB37,3)</f>
        <v>0.17599999999999999</v>
      </c>
      <c r="BL37" s="104">
        <f>ROUND(BG37/BB37,3)</f>
        <v>0.27300000000000002</v>
      </c>
      <c r="BM37" s="353">
        <v>2248</v>
      </c>
      <c r="BN37" s="60">
        <v>57</v>
      </c>
      <c r="BO37" s="60">
        <v>29</v>
      </c>
      <c r="BP37" s="60">
        <v>520</v>
      </c>
      <c r="BQ37" s="60">
        <v>657</v>
      </c>
      <c r="BR37" s="60">
        <v>215</v>
      </c>
      <c r="BS37" s="60">
        <v>420</v>
      </c>
      <c r="BT37" s="60">
        <v>350</v>
      </c>
      <c r="BU37" s="60">
        <v>2162</v>
      </c>
      <c r="BV37" s="60">
        <v>770</v>
      </c>
      <c r="BW37" s="104">
        <f>ROUND(BN37/BM37,3)</f>
        <v>2.5000000000000001E-2</v>
      </c>
      <c r="BX37" s="104">
        <f>ROUND(BO37/BM37,3)</f>
        <v>1.2999999999999999E-2</v>
      </c>
      <c r="BY37" s="104">
        <f>ROUND(BP37/BM37,3)</f>
        <v>0.23100000000000001</v>
      </c>
      <c r="BZ37" s="104">
        <f>ROUND(BQ37/BM37,3)</f>
        <v>0.29199999999999998</v>
      </c>
      <c r="CA37" s="104">
        <f>ROUND(BR37/BM37,3)</f>
        <v>9.6000000000000002E-2</v>
      </c>
      <c r="CB37" s="104">
        <f>ROUND(BS37/BM37,3)</f>
        <v>0.187</v>
      </c>
      <c r="CC37" s="104">
        <f>ROUND(BT37/BM37,3)</f>
        <v>0.156</v>
      </c>
      <c r="CD37" s="104">
        <f>ROUND(BU37/BM37,3)</f>
        <v>0.96199999999999997</v>
      </c>
      <c r="CE37" s="104">
        <f>ROUND(BV37/BM37,3)</f>
        <v>0.34300000000000003</v>
      </c>
      <c r="CF37" s="136">
        <v>2439</v>
      </c>
      <c r="CG37" s="60">
        <v>374</v>
      </c>
      <c r="CH37" s="104">
        <f>ROUND(CG37/CF37,3)</f>
        <v>0.153</v>
      </c>
      <c r="CI37" s="137">
        <v>3062</v>
      </c>
      <c r="CJ37" s="60">
        <v>412</v>
      </c>
      <c r="CK37" s="104">
        <f>ROUND(CJ37/CI37,3)</f>
        <v>0.13500000000000001</v>
      </c>
      <c r="CL37" s="60">
        <v>623</v>
      </c>
      <c r="CM37" s="60">
        <v>0</v>
      </c>
      <c r="CN37" s="104">
        <f>ROUND(CM37/CL37,3)</f>
        <v>0</v>
      </c>
      <c r="CO37" s="60">
        <v>1650</v>
      </c>
      <c r="CP37" s="60">
        <v>148</v>
      </c>
      <c r="CQ37" s="104">
        <f>ROUND(CP37/CO37,3)</f>
        <v>0.09</v>
      </c>
      <c r="CR37" s="60">
        <v>731</v>
      </c>
      <c r="CS37" s="60">
        <v>264</v>
      </c>
      <c r="CT37" s="104">
        <f>ROUND(CS37/CR37,3)</f>
        <v>0.36099999999999999</v>
      </c>
      <c r="CU37" s="138">
        <v>3062</v>
      </c>
      <c r="CV37" s="60">
        <v>2777</v>
      </c>
      <c r="CW37" s="60">
        <v>285</v>
      </c>
      <c r="CX37" s="104">
        <f>ROUND(CV37/CU37,3)</f>
        <v>0.90700000000000003</v>
      </c>
      <c r="CY37" s="104">
        <f>ROUND(CW37/CU37,3)</f>
        <v>9.2999999999999999E-2</v>
      </c>
      <c r="CZ37" s="139">
        <v>285</v>
      </c>
      <c r="DA37" s="60">
        <v>136</v>
      </c>
      <c r="DB37" s="60">
        <v>149</v>
      </c>
      <c r="DC37" s="104">
        <f>ROUND(DA37/CU37,3)</f>
        <v>4.3999999999999997E-2</v>
      </c>
      <c r="DD37" s="104">
        <f>ROUND(DB37/CU37,3)</f>
        <v>4.9000000000000002E-2</v>
      </c>
      <c r="DE37" s="137">
        <v>2913</v>
      </c>
      <c r="DF37" s="60">
        <v>2612</v>
      </c>
      <c r="DG37" s="60">
        <v>301</v>
      </c>
      <c r="DH37" s="60">
        <v>155</v>
      </c>
      <c r="DI37" s="60">
        <v>155</v>
      </c>
      <c r="DJ37" s="60">
        <v>35</v>
      </c>
      <c r="DK37" s="60">
        <v>24</v>
      </c>
      <c r="DL37" s="60">
        <v>0</v>
      </c>
      <c r="DM37" s="60">
        <v>122</v>
      </c>
      <c r="DN37" s="60">
        <v>120</v>
      </c>
      <c r="DO37" s="60">
        <v>0</v>
      </c>
      <c r="DP37" s="60">
        <v>0</v>
      </c>
      <c r="DQ37" s="63">
        <f>ROUND(DF37/DE37,3)</f>
        <v>0.89700000000000002</v>
      </c>
      <c r="DR37" s="63">
        <f>ROUND(DG37/DE37,3)</f>
        <v>0.10299999999999999</v>
      </c>
      <c r="DS37" s="63">
        <f>ROUND(DH37/DE37,3)</f>
        <v>5.2999999999999999E-2</v>
      </c>
      <c r="DT37" s="63">
        <f>ROUND(DI37/DE37,3)</f>
        <v>5.2999999999999999E-2</v>
      </c>
      <c r="DU37" s="104">
        <f>ROUND(DJ37/DE37,3)</f>
        <v>1.2E-2</v>
      </c>
      <c r="DV37" s="104">
        <f>ROUND(DK37/DE37,3)</f>
        <v>8.0000000000000002E-3</v>
      </c>
      <c r="DW37" s="104">
        <f>ROUND(DL37/DE37,3)</f>
        <v>0</v>
      </c>
      <c r="DX37" s="104">
        <f>ROUND(DM37/DE37,3)</f>
        <v>4.2000000000000003E-2</v>
      </c>
      <c r="DY37" s="104">
        <f>ROUND(DN37/DE37,3)</f>
        <v>4.1000000000000002E-2</v>
      </c>
      <c r="DZ37" s="104">
        <f>ROUND(DO37/DE37,3)</f>
        <v>0</v>
      </c>
      <c r="EA37" s="104">
        <f>ROUND(DP37/DE37,3)</f>
        <v>0</v>
      </c>
      <c r="EB37" s="128">
        <v>3062</v>
      </c>
      <c r="EC37" s="274">
        <v>796</v>
      </c>
      <c r="ED37" s="275">
        <f>ROUND(EC37/EB37,3)</f>
        <v>0.26</v>
      </c>
      <c r="EE37" s="73">
        <v>447</v>
      </c>
      <c r="EF37" s="73">
        <v>71</v>
      </c>
      <c r="EG37" s="73">
        <v>0</v>
      </c>
      <c r="EH37" s="73">
        <v>278</v>
      </c>
      <c r="EI37" s="283">
        <f>ROUND(EE37/EB37,3)</f>
        <v>0.14599999999999999</v>
      </c>
      <c r="EJ37" s="119">
        <f>ROUND(EF37/EB37,3)</f>
        <v>2.3E-2</v>
      </c>
      <c r="EK37" s="119">
        <f>ROUND(EG37/EB37,3)</f>
        <v>0</v>
      </c>
      <c r="EL37" s="283">
        <f>ROUND(EH37/EB37,3)</f>
        <v>9.0999999999999998E-2</v>
      </c>
      <c r="EM37" s="129">
        <v>2266</v>
      </c>
      <c r="EN37" s="271">
        <f>ROUND(EM37/EB37,3)</f>
        <v>0.74</v>
      </c>
      <c r="EO37" s="60">
        <v>1707</v>
      </c>
      <c r="EP37" s="60">
        <v>343</v>
      </c>
      <c r="EQ37" s="60">
        <v>0</v>
      </c>
      <c r="ER37" s="60">
        <v>122</v>
      </c>
      <c r="ES37" s="60">
        <v>0</v>
      </c>
      <c r="ET37" s="60">
        <v>0</v>
      </c>
      <c r="EU37" s="60">
        <v>2</v>
      </c>
      <c r="EV37" s="60">
        <v>0</v>
      </c>
      <c r="EW37" s="60">
        <v>91</v>
      </c>
      <c r="EX37" s="60">
        <v>29</v>
      </c>
      <c r="EY37" s="60">
        <v>0</v>
      </c>
      <c r="EZ37" s="60">
        <v>0</v>
      </c>
      <c r="FA37" s="130">
        <v>94</v>
      </c>
      <c r="FB37" s="63">
        <f t="shared" si="63"/>
        <v>0.55700000000000005</v>
      </c>
      <c r="FC37" s="104">
        <f t="shared" si="64"/>
        <v>0.112</v>
      </c>
      <c r="FD37" s="104">
        <f t="shared" si="65"/>
        <v>0</v>
      </c>
      <c r="FE37" s="104">
        <f t="shared" si="66"/>
        <v>0.04</v>
      </c>
      <c r="FF37" s="63">
        <f t="shared" si="67"/>
        <v>0</v>
      </c>
      <c r="FG37" s="104">
        <f t="shared" si="68"/>
        <v>0</v>
      </c>
      <c r="FH37" s="63">
        <f t="shared" si="69"/>
        <v>1E-3</v>
      </c>
      <c r="FI37" s="104">
        <f t="shared" si="70"/>
        <v>0</v>
      </c>
      <c r="FJ37" s="63">
        <f t="shared" si="71"/>
        <v>0.03</v>
      </c>
      <c r="FK37" s="63">
        <f t="shared" si="72"/>
        <v>8.9999999999999993E-3</v>
      </c>
      <c r="FL37" s="63">
        <f t="shared" si="73"/>
        <v>0</v>
      </c>
      <c r="FM37" s="63">
        <f t="shared" si="74"/>
        <v>0</v>
      </c>
      <c r="FN37" s="63">
        <f t="shared" si="75"/>
        <v>3.1E-2</v>
      </c>
      <c r="FO37" s="140">
        <v>1501</v>
      </c>
      <c r="FP37" s="60">
        <v>1319</v>
      </c>
      <c r="FQ37" s="60">
        <v>1188</v>
      </c>
      <c r="FR37" s="104">
        <f>ROUND(FP37/FO37,3)</f>
        <v>0.879</v>
      </c>
      <c r="FS37" s="104">
        <f>ROUND(FQ37/FO37,3)</f>
        <v>0.79100000000000004</v>
      </c>
    </row>
    <row r="38" spans="1:175" x14ac:dyDescent="0.2">
      <c r="A38" s="56" t="s">
        <v>882</v>
      </c>
      <c r="B38" s="57" t="s">
        <v>1021</v>
      </c>
      <c r="C38" s="56" t="s">
        <v>925</v>
      </c>
      <c r="D38" s="56" t="s">
        <v>1070</v>
      </c>
      <c r="E38" s="60">
        <v>759</v>
      </c>
      <c r="F38" s="60">
        <v>647</v>
      </c>
      <c r="G38" s="63">
        <f>ROUND(F38/E38,3)</f>
        <v>0.85199999999999998</v>
      </c>
      <c r="H38" s="60">
        <v>545</v>
      </c>
      <c r="I38" s="63">
        <f>ROUND(H38/E38,3)</f>
        <v>0.71799999999999997</v>
      </c>
      <c r="J38" s="60">
        <v>49</v>
      </c>
      <c r="K38" s="63">
        <f>ROUND(J38/E38,3)</f>
        <v>6.5000000000000002E-2</v>
      </c>
      <c r="L38" s="60">
        <v>42</v>
      </c>
      <c r="M38" s="63">
        <f>ROUND(L38/E38,3)</f>
        <v>5.5E-2</v>
      </c>
      <c r="N38" s="60">
        <v>123</v>
      </c>
      <c r="O38" s="63">
        <f>ROUND(N38/E38,3)</f>
        <v>0.16200000000000001</v>
      </c>
      <c r="P38" s="60">
        <v>334</v>
      </c>
      <c r="Q38" s="63">
        <f>ROUND(P38/E38,3)</f>
        <v>0.44</v>
      </c>
      <c r="R38" s="60">
        <v>152</v>
      </c>
      <c r="S38" s="63">
        <f>ROUND(R38/E38,3)</f>
        <v>0.2</v>
      </c>
      <c r="T38" s="356">
        <f>ROUND(V38/E38,2)</f>
        <v>3.15</v>
      </c>
      <c r="U38" s="357">
        <f>ROUND(AC38/F38,2)</f>
        <v>3.41</v>
      </c>
      <c r="V38" s="336">
        <v>2391</v>
      </c>
      <c r="W38" s="337">
        <v>759</v>
      </c>
      <c r="X38" s="337">
        <v>932</v>
      </c>
      <c r="Y38" s="338">
        <f>V38-(W38+X38)</f>
        <v>700</v>
      </c>
      <c r="Z38" s="63">
        <f>ROUND(W38/V38,3)</f>
        <v>0.317</v>
      </c>
      <c r="AA38" s="63">
        <f>ROUND(X38/V38,3)</f>
        <v>0.39</v>
      </c>
      <c r="AB38" s="63">
        <f>ROUND(Y38/V38,3)</f>
        <v>0.29299999999999998</v>
      </c>
      <c r="AC38" s="247">
        <v>2206</v>
      </c>
      <c r="AD38" s="345">
        <v>19</v>
      </c>
      <c r="AE38" s="345">
        <v>0</v>
      </c>
      <c r="AF38" s="346">
        <f>ROUND(AE38/AD38,3)</f>
        <v>0</v>
      </c>
      <c r="AG38" s="240">
        <v>2391</v>
      </c>
      <c r="AH38" s="241">
        <v>1312</v>
      </c>
      <c r="AI38" s="242">
        <f>ROUND(AH38/AG38,3)</f>
        <v>0.54900000000000004</v>
      </c>
      <c r="AJ38" s="243">
        <v>1079</v>
      </c>
      <c r="AK38" s="244">
        <f>ROUND(AJ38/AG38,3)</f>
        <v>0.45100000000000001</v>
      </c>
      <c r="AL38" s="249">
        <v>121.6</v>
      </c>
      <c r="AM38" s="483">
        <v>2391</v>
      </c>
      <c r="AN38" s="488">
        <f>AM38-(AP38+AR38)</f>
        <v>1446</v>
      </c>
      <c r="AO38" s="489">
        <f>AN38/AM38</f>
        <v>0.60476787954830613</v>
      </c>
      <c r="AP38" s="493">
        <v>726</v>
      </c>
      <c r="AQ38" s="494">
        <f>AP38/AM38</f>
        <v>0.30363864491844417</v>
      </c>
      <c r="AR38" s="504">
        <v>219</v>
      </c>
      <c r="AS38" s="505">
        <f>AR38/AM38</f>
        <v>9.1593475533249688E-2</v>
      </c>
      <c r="AT38" s="515">
        <f>ROUND((AP38+AR38)/AN38*100,1)</f>
        <v>65.400000000000006</v>
      </c>
      <c r="AU38" s="511">
        <f>ROUND((AP38)/AN38*100,1)</f>
        <v>50.2</v>
      </c>
      <c r="AV38" s="510">
        <f>ROUND((AR38/AN38)*100,1)</f>
        <v>15.1</v>
      </c>
      <c r="AW38" s="132">
        <v>27</v>
      </c>
      <c r="AX38" s="132">
        <v>39</v>
      </c>
      <c r="AY38" s="132">
        <v>0</v>
      </c>
      <c r="AZ38" s="132">
        <v>0</v>
      </c>
      <c r="BA38" s="133">
        <v>59</v>
      </c>
      <c r="BB38" s="135">
        <v>791</v>
      </c>
      <c r="BC38" s="60">
        <v>185</v>
      </c>
      <c r="BD38" s="60">
        <v>0</v>
      </c>
      <c r="BE38" s="60">
        <v>369</v>
      </c>
      <c r="BF38" s="60">
        <v>140</v>
      </c>
      <c r="BG38" s="60">
        <v>97</v>
      </c>
      <c r="BH38" s="104">
        <f>ROUND(BC38/BB38,3)</f>
        <v>0.23400000000000001</v>
      </c>
      <c r="BI38" s="104">
        <f>ROUND(BD38/BB38,3)</f>
        <v>0</v>
      </c>
      <c r="BJ38" s="104">
        <f>ROUND(BE38/BB38,3)</f>
        <v>0.46600000000000003</v>
      </c>
      <c r="BK38" s="104">
        <f>ROUND(BF38/BB38,3)</f>
        <v>0.17699999999999999</v>
      </c>
      <c r="BL38" s="104">
        <f>ROUND(BG38/BB38,3)</f>
        <v>0.123</v>
      </c>
      <c r="BM38" s="353">
        <v>1567</v>
      </c>
      <c r="BN38" s="60">
        <v>30</v>
      </c>
      <c r="BO38" s="60">
        <v>32</v>
      </c>
      <c r="BP38" s="60">
        <v>365</v>
      </c>
      <c r="BQ38" s="60">
        <v>353</v>
      </c>
      <c r="BR38" s="60">
        <v>195</v>
      </c>
      <c r="BS38" s="60">
        <v>224</v>
      </c>
      <c r="BT38" s="60">
        <v>368</v>
      </c>
      <c r="BU38" s="60">
        <v>1505</v>
      </c>
      <c r="BV38" s="60">
        <v>592</v>
      </c>
      <c r="BW38" s="104">
        <f>ROUND(BN38/BM38,3)</f>
        <v>1.9E-2</v>
      </c>
      <c r="BX38" s="104">
        <f>ROUND(BO38/BM38,3)</f>
        <v>0.02</v>
      </c>
      <c r="BY38" s="104">
        <f>ROUND(BP38/BM38,3)</f>
        <v>0.23300000000000001</v>
      </c>
      <c r="BZ38" s="104">
        <f>ROUND(BQ38/BM38,3)</f>
        <v>0.22500000000000001</v>
      </c>
      <c r="CA38" s="104">
        <f>ROUND(BR38/BM38,3)</f>
        <v>0.124</v>
      </c>
      <c r="CB38" s="104">
        <f>ROUND(BS38/BM38,3)</f>
        <v>0.14299999999999999</v>
      </c>
      <c r="CC38" s="104">
        <f>ROUND(BT38/BM38,3)</f>
        <v>0.23499999999999999</v>
      </c>
      <c r="CD38" s="104">
        <f>ROUND(BU38/BM38,3)</f>
        <v>0.96</v>
      </c>
      <c r="CE38" s="104">
        <f>ROUND(BV38/BM38,3)</f>
        <v>0.378</v>
      </c>
      <c r="CF38" s="136">
        <v>1665</v>
      </c>
      <c r="CG38" s="60">
        <v>102</v>
      </c>
      <c r="CH38" s="104">
        <f>ROUND(CG38/CF38,3)</f>
        <v>6.0999999999999999E-2</v>
      </c>
      <c r="CI38" s="137">
        <v>2391</v>
      </c>
      <c r="CJ38" s="60">
        <v>205</v>
      </c>
      <c r="CK38" s="104">
        <f>ROUND(CJ38/CI38,3)</f>
        <v>8.5999999999999993E-2</v>
      </c>
      <c r="CL38" s="60">
        <v>726</v>
      </c>
      <c r="CM38" s="60">
        <v>16</v>
      </c>
      <c r="CN38" s="104">
        <f>ROUND(CM38/CL38,3)</f>
        <v>2.1999999999999999E-2</v>
      </c>
      <c r="CO38" s="60">
        <v>1446</v>
      </c>
      <c r="CP38" s="60">
        <v>91</v>
      </c>
      <c r="CQ38" s="104">
        <f>ROUND(CP38/CO38,3)</f>
        <v>6.3E-2</v>
      </c>
      <c r="CR38" s="60">
        <v>219</v>
      </c>
      <c r="CS38" s="60">
        <v>98</v>
      </c>
      <c r="CT38" s="104">
        <f>ROUND(CS38/CR38,3)</f>
        <v>0.44700000000000001</v>
      </c>
      <c r="CU38" s="138">
        <v>2391</v>
      </c>
      <c r="CV38" s="60">
        <v>2297</v>
      </c>
      <c r="CW38" s="60">
        <v>94</v>
      </c>
      <c r="CX38" s="104">
        <f>ROUND(CV38/CU38,3)</f>
        <v>0.96099999999999997</v>
      </c>
      <c r="CY38" s="104">
        <f>ROUND(CW38/CU38,3)</f>
        <v>3.9E-2</v>
      </c>
      <c r="CZ38" s="139">
        <v>94</v>
      </c>
      <c r="DA38" s="60">
        <v>94</v>
      </c>
      <c r="DB38" s="60">
        <v>0</v>
      </c>
      <c r="DC38" s="104">
        <f>ROUND(DA38/CU38,3)</f>
        <v>3.9E-2</v>
      </c>
      <c r="DD38" s="104">
        <f>ROUND(DB38/CU38,3)</f>
        <v>0</v>
      </c>
      <c r="DE38" s="137">
        <v>2139</v>
      </c>
      <c r="DF38" s="60">
        <v>1924</v>
      </c>
      <c r="DG38" s="60">
        <v>215</v>
      </c>
      <c r="DH38" s="60">
        <v>81</v>
      </c>
      <c r="DI38" s="60">
        <v>142</v>
      </c>
      <c r="DJ38" s="60">
        <v>81</v>
      </c>
      <c r="DK38" s="60">
        <v>15</v>
      </c>
      <c r="DL38" s="60">
        <v>0</v>
      </c>
      <c r="DM38" s="60">
        <v>45</v>
      </c>
      <c r="DN38" s="60">
        <v>0</v>
      </c>
      <c r="DO38" s="60">
        <v>13</v>
      </c>
      <c r="DP38" s="60">
        <v>0</v>
      </c>
      <c r="DQ38" s="63">
        <f>ROUND(DF38/DE38,3)</f>
        <v>0.89900000000000002</v>
      </c>
      <c r="DR38" s="63">
        <f>ROUND(DG38/DE38,3)</f>
        <v>0.10100000000000001</v>
      </c>
      <c r="DS38" s="63">
        <f>ROUND(DH38/DE38,3)</f>
        <v>3.7999999999999999E-2</v>
      </c>
      <c r="DT38" s="63">
        <f>ROUND(DI38/DE38,3)</f>
        <v>6.6000000000000003E-2</v>
      </c>
      <c r="DU38" s="104">
        <f>ROUND(DJ38/DE38,3)</f>
        <v>3.7999999999999999E-2</v>
      </c>
      <c r="DV38" s="104">
        <f>ROUND(DK38/DE38,3)</f>
        <v>7.0000000000000001E-3</v>
      </c>
      <c r="DW38" s="104">
        <f>ROUND(DL38/DE38,3)</f>
        <v>0</v>
      </c>
      <c r="DX38" s="104">
        <f>ROUND(DM38/DE38,3)</f>
        <v>2.1000000000000001E-2</v>
      </c>
      <c r="DY38" s="104">
        <f>ROUND(DN38/DE38,3)</f>
        <v>0</v>
      </c>
      <c r="DZ38" s="104">
        <f>ROUND(DO38/DE38,3)</f>
        <v>6.0000000000000001E-3</v>
      </c>
      <c r="EA38" s="104">
        <f>ROUND(DP38/DE38,3)</f>
        <v>0</v>
      </c>
      <c r="EB38" s="128">
        <v>2391</v>
      </c>
      <c r="EC38" s="274">
        <v>539</v>
      </c>
      <c r="ED38" s="275">
        <f>ROUND(EC38/EB38,3)</f>
        <v>0.22500000000000001</v>
      </c>
      <c r="EE38" s="73">
        <v>395</v>
      </c>
      <c r="EF38" s="73">
        <v>0</v>
      </c>
      <c r="EG38" s="73">
        <v>0</v>
      </c>
      <c r="EH38" s="73">
        <v>144</v>
      </c>
      <c r="EI38" s="283">
        <f>ROUND(EE38/EB38,3)</f>
        <v>0.16500000000000001</v>
      </c>
      <c r="EJ38" s="119">
        <f>ROUND(EF38/EB38,3)</f>
        <v>0</v>
      </c>
      <c r="EK38" s="119">
        <f>ROUND(EG38/EB38,3)</f>
        <v>0</v>
      </c>
      <c r="EL38" s="283">
        <f>ROUND(EH38/EB38,3)</f>
        <v>0.06</v>
      </c>
      <c r="EM38" s="129">
        <v>1852</v>
      </c>
      <c r="EN38" s="271">
        <f>ROUND(EM38/EB38,3)</f>
        <v>0.77500000000000002</v>
      </c>
      <c r="EO38" s="60">
        <v>1579</v>
      </c>
      <c r="EP38" s="60">
        <v>31</v>
      </c>
      <c r="EQ38" s="60">
        <v>0</v>
      </c>
      <c r="ER38" s="60">
        <v>69</v>
      </c>
      <c r="ES38" s="60">
        <v>0</v>
      </c>
      <c r="ET38" s="60">
        <v>14</v>
      </c>
      <c r="EU38" s="60">
        <v>43</v>
      </c>
      <c r="EV38" s="60">
        <v>12</v>
      </c>
      <c r="EW38" s="60">
        <v>0</v>
      </c>
      <c r="EX38" s="60">
        <v>0</v>
      </c>
      <c r="EY38" s="60">
        <v>0</v>
      </c>
      <c r="EZ38" s="60">
        <v>0</v>
      </c>
      <c r="FA38" s="130">
        <v>173</v>
      </c>
      <c r="FB38" s="63">
        <f t="shared" si="63"/>
        <v>0.66</v>
      </c>
      <c r="FC38" s="104">
        <f t="shared" si="64"/>
        <v>1.2999999999999999E-2</v>
      </c>
      <c r="FD38" s="104">
        <f t="shared" si="65"/>
        <v>0</v>
      </c>
      <c r="FE38" s="104">
        <f t="shared" si="66"/>
        <v>2.9000000000000001E-2</v>
      </c>
      <c r="FF38" s="63">
        <f t="shared" si="67"/>
        <v>0</v>
      </c>
      <c r="FG38" s="104">
        <f t="shared" si="68"/>
        <v>6.0000000000000001E-3</v>
      </c>
      <c r="FH38" s="63">
        <f t="shared" si="69"/>
        <v>1.7999999999999999E-2</v>
      </c>
      <c r="FI38" s="104">
        <f t="shared" si="70"/>
        <v>5.0000000000000001E-3</v>
      </c>
      <c r="FJ38" s="63">
        <f t="shared" si="71"/>
        <v>0</v>
      </c>
      <c r="FK38" s="63">
        <f t="shared" si="72"/>
        <v>0</v>
      </c>
      <c r="FL38" s="63">
        <f t="shared" si="73"/>
        <v>0</v>
      </c>
      <c r="FM38" s="63">
        <f t="shared" si="74"/>
        <v>0</v>
      </c>
      <c r="FN38" s="63">
        <f t="shared" si="75"/>
        <v>7.1999999999999995E-2</v>
      </c>
      <c r="FO38" s="140">
        <v>759</v>
      </c>
      <c r="FP38" s="60">
        <v>759</v>
      </c>
      <c r="FQ38" s="60">
        <v>759</v>
      </c>
      <c r="FR38" s="104">
        <f>ROUND(FP38/FO38,3)</f>
        <v>1</v>
      </c>
      <c r="FS38" s="104">
        <f>ROUND(FQ38/FO38,3)</f>
        <v>1</v>
      </c>
    </row>
    <row r="39" spans="1:175" x14ac:dyDescent="0.2">
      <c r="A39" s="56" t="s">
        <v>882</v>
      </c>
      <c r="B39" s="57" t="s">
        <v>1021</v>
      </c>
      <c r="C39" s="56" t="s">
        <v>931</v>
      </c>
      <c r="D39" s="56" t="s">
        <v>1076</v>
      </c>
      <c r="E39" s="60">
        <v>436</v>
      </c>
      <c r="F39" s="60">
        <v>425</v>
      </c>
      <c r="G39" s="63">
        <f>ROUND(F39/E39,3)</f>
        <v>0.97499999999999998</v>
      </c>
      <c r="H39" s="60">
        <v>320</v>
      </c>
      <c r="I39" s="63">
        <f>ROUND(H39/E39,3)</f>
        <v>0.73399999999999999</v>
      </c>
      <c r="J39" s="60">
        <v>0</v>
      </c>
      <c r="K39" s="63">
        <f>ROUND(J39/E39,3)</f>
        <v>0</v>
      </c>
      <c r="L39" s="60">
        <v>25</v>
      </c>
      <c r="M39" s="63">
        <f>ROUND(L39/E39,3)</f>
        <v>5.7000000000000002E-2</v>
      </c>
      <c r="N39" s="60">
        <v>91</v>
      </c>
      <c r="O39" s="63">
        <f>ROUND(N39/E39,3)</f>
        <v>0.20899999999999999</v>
      </c>
      <c r="P39" s="60">
        <v>287</v>
      </c>
      <c r="Q39" s="63">
        <f>ROUND(P39/E39,3)</f>
        <v>0.65800000000000003</v>
      </c>
      <c r="R39" s="60">
        <v>146</v>
      </c>
      <c r="S39" s="63">
        <f>ROUND(R39/E39,3)</f>
        <v>0.33500000000000002</v>
      </c>
      <c r="T39" s="356">
        <f>ROUND(V39/E39,2)</f>
        <v>4.0599999999999996</v>
      </c>
      <c r="U39" s="357">
        <f>ROUND(AC39/F39,2)</f>
        <v>4.1399999999999997</v>
      </c>
      <c r="V39" s="336">
        <v>1771</v>
      </c>
      <c r="W39" s="337">
        <v>436</v>
      </c>
      <c r="X39" s="337">
        <v>665</v>
      </c>
      <c r="Y39" s="338">
        <f>V39-(W39+X39)</f>
        <v>670</v>
      </c>
      <c r="Z39" s="63">
        <f>ROUND(W39/V39,3)</f>
        <v>0.246</v>
      </c>
      <c r="AA39" s="63">
        <f>ROUND(X39/V39,3)</f>
        <v>0.375</v>
      </c>
      <c r="AB39" s="63">
        <f>ROUND(Y39/V39,3)</f>
        <v>0.378</v>
      </c>
      <c r="AC39" s="247">
        <v>1760</v>
      </c>
      <c r="AD39" s="345">
        <v>169</v>
      </c>
      <c r="AE39" s="345">
        <v>9</v>
      </c>
      <c r="AF39" s="346">
        <f>ROUND(AE39/AD39,3)</f>
        <v>5.2999999999999999E-2</v>
      </c>
      <c r="AG39" s="240">
        <v>1771</v>
      </c>
      <c r="AH39" s="241">
        <v>786</v>
      </c>
      <c r="AI39" s="242">
        <f>ROUND(AH39/AG39,3)</f>
        <v>0.44400000000000001</v>
      </c>
      <c r="AJ39" s="243">
        <v>985</v>
      </c>
      <c r="AK39" s="244">
        <f>ROUND(AJ39/AG39,3)</f>
        <v>0.55600000000000005</v>
      </c>
      <c r="AL39" s="249">
        <v>79.8</v>
      </c>
      <c r="AM39" s="483">
        <v>1771</v>
      </c>
      <c r="AN39" s="488">
        <f>AM39-(AP39+AR39)</f>
        <v>991</v>
      </c>
      <c r="AO39" s="489">
        <f>AN39/AM39</f>
        <v>0.55957086391869004</v>
      </c>
      <c r="AP39" s="493">
        <v>540</v>
      </c>
      <c r="AQ39" s="494">
        <f>AP39/AM39</f>
        <v>0.3049124788255223</v>
      </c>
      <c r="AR39" s="504">
        <v>240</v>
      </c>
      <c r="AS39" s="505">
        <f>AR39/AM39</f>
        <v>0.13551665725578768</v>
      </c>
      <c r="AT39" s="515">
        <f>ROUND((AP39+AR39)/AN39*100,1)</f>
        <v>78.7</v>
      </c>
      <c r="AU39" s="511">
        <f>ROUND((AP39)/AN39*100,1)</f>
        <v>54.5</v>
      </c>
      <c r="AV39" s="510">
        <f>ROUND((AR39/AN39)*100,1)</f>
        <v>24.2</v>
      </c>
      <c r="AW39" s="132">
        <v>32</v>
      </c>
      <c r="AX39" s="132">
        <v>65</v>
      </c>
      <c r="AY39" s="132">
        <v>0</v>
      </c>
      <c r="AZ39" s="132">
        <v>83</v>
      </c>
      <c r="BA39" s="133">
        <v>71</v>
      </c>
      <c r="BB39" s="135">
        <v>451</v>
      </c>
      <c r="BC39" s="60">
        <v>26</v>
      </c>
      <c r="BD39" s="60">
        <v>0</v>
      </c>
      <c r="BE39" s="60">
        <v>197</v>
      </c>
      <c r="BF39" s="60">
        <v>139</v>
      </c>
      <c r="BG39" s="60">
        <v>89</v>
      </c>
      <c r="BH39" s="104">
        <f>ROUND(BC39/BB39,3)</f>
        <v>5.8000000000000003E-2</v>
      </c>
      <c r="BI39" s="104">
        <f>ROUND(BD39/BB39,3)</f>
        <v>0</v>
      </c>
      <c r="BJ39" s="104">
        <f>ROUND(BE39/BB39,3)</f>
        <v>0.437</v>
      </c>
      <c r="BK39" s="104">
        <f>ROUND(BF39/BB39,3)</f>
        <v>0.308</v>
      </c>
      <c r="BL39" s="104">
        <f>ROUND(BG39/BB39,3)</f>
        <v>0.19700000000000001</v>
      </c>
      <c r="BM39" s="353">
        <v>1154</v>
      </c>
      <c r="BN39" s="60">
        <v>9</v>
      </c>
      <c r="BO39" s="60">
        <v>39</v>
      </c>
      <c r="BP39" s="60">
        <v>456</v>
      </c>
      <c r="BQ39" s="60">
        <v>199</v>
      </c>
      <c r="BR39" s="60">
        <v>131</v>
      </c>
      <c r="BS39" s="60">
        <v>131</v>
      </c>
      <c r="BT39" s="60">
        <v>189</v>
      </c>
      <c r="BU39" s="60">
        <v>1106</v>
      </c>
      <c r="BV39" s="60">
        <v>320</v>
      </c>
      <c r="BW39" s="104">
        <f>ROUND(BN39/BM39,3)</f>
        <v>8.0000000000000002E-3</v>
      </c>
      <c r="BX39" s="104">
        <f>ROUND(BO39/BM39,3)</f>
        <v>3.4000000000000002E-2</v>
      </c>
      <c r="BY39" s="104">
        <f>ROUND(BP39/BM39,3)</f>
        <v>0.39500000000000002</v>
      </c>
      <c r="BZ39" s="104">
        <f>ROUND(BQ39/BM39,3)</f>
        <v>0.17199999999999999</v>
      </c>
      <c r="CA39" s="104">
        <f>ROUND(BR39/BM39,3)</f>
        <v>0.114</v>
      </c>
      <c r="CB39" s="104">
        <f>ROUND(BS39/BM39,3)</f>
        <v>0.114</v>
      </c>
      <c r="CC39" s="104">
        <f>ROUND(BT39/BM39,3)</f>
        <v>0.16400000000000001</v>
      </c>
      <c r="CD39" s="104">
        <f>ROUND(BU39/BM39,3)</f>
        <v>0.95799999999999996</v>
      </c>
      <c r="CE39" s="104">
        <f>ROUND(BV39/BM39,3)</f>
        <v>0.27700000000000002</v>
      </c>
      <c r="CF39" s="136">
        <v>1231</v>
      </c>
      <c r="CG39" s="60">
        <v>64</v>
      </c>
      <c r="CH39" s="104">
        <f>ROUND(CG39/CF39,3)</f>
        <v>5.1999999999999998E-2</v>
      </c>
      <c r="CI39" s="137">
        <v>1771</v>
      </c>
      <c r="CJ39" s="60">
        <v>101</v>
      </c>
      <c r="CK39" s="104">
        <f>ROUND(CJ39/CI39,3)</f>
        <v>5.7000000000000002E-2</v>
      </c>
      <c r="CL39" s="60">
        <v>540</v>
      </c>
      <c r="CM39" s="60">
        <v>0</v>
      </c>
      <c r="CN39" s="104">
        <f>ROUND(CM39/CL39,3)</f>
        <v>0</v>
      </c>
      <c r="CO39" s="60">
        <v>991</v>
      </c>
      <c r="CP39" s="60">
        <v>82</v>
      </c>
      <c r="CQ39" s="104">
        <f>ROUND(CP39/CO39,3)</f>
        <v>8.3000000000000004E-2</v>
      </c>
      <c r="CR39" s="60">
        <v>240</v>
      </c>
      <c r="CS39" s="60">
        <v>19</v>
      </c>
      <c r="CT39" s="104">
        <f>ROUND(CS39/CR39,3)</f>
        <v>7.9000000000000001E-2</v>
      </c>
      <c r="CU39" s="138">
        <v>1771</v>
      </c>
      <c r="CV39" s="60">
        <v>1431</v>
      </c>
      <c r="CW39" s="60">
        <v>340</v>
      </c>
      <c r="CX39" s="104">
        <f>ROUND(CV39/CU39,3)</f>
        <v>0.80800000000000005</v>
      </c>
      <c r="CY39" s="104">
        <f>ROUND(CW39/CU39,3)</f>
        <v>0.192</v>
      </c>
      <c r="CZ39" s="139">
        <v>340</v>
      </c>
      <c r="DA39" s="60">
        <v>233</v>
      </c>
      <c r="DB39" s="60">
        <v>107</v>
      </c>
      <c r="DC39" s="104">
        <f>ROUND(DA39/CU39,3)</f>
        <v>0.13200000000000001</v>
      </c>
      <c r="DD39" s="104">
        <f>ROUND(DB39/CU39,3)</f>
        <v>0.06</v>
      </c>
      <c r="DE39" s="137">
        <v>1629</v>
      </c>
      <c r="DF39" s="60">
        <v>1227</v>
      </c>
      <c r="DG39" s="60">
        <v>402</v>
      </c>
      <c r="DH39" s="60">
        <v>229</v>
      </c>
      <c r="DI39" s="60">
        <v>96</v>
      </c>
      <c r="DJ39" s="60">
        <v>33</v>
      </c>
      <c r="DK39" s="60">
        <v>0</v>
      </c>
      <c r="DL39" s="60">
        <v>0</v>
      </c>
      <c r="DM39" s="60">
        <v>164</v>
      </c>
      <c r="DN39" s="60">
        <v>54</v>
      </c>
      <c r="DO39" s="60">
        <v>142</v>
      </c>
      <c r="DP39" s="60">
        <v>142</v>
      </c>
      <c r="DQ39" s="63">
        <f>ROUND(DF39/DE39,3)</f>
        <v>0.753</v>
      </c>
      <c r="DR39" s="63">
        <f>ROUND(DG39/DE39,3)</f>
        <v>0.247</v>
      </c>
      <c r="DS39" s="63">
        <f>ROUND(DH39/DE39,3)</f>
        <v>0.14099999999999999</v>
      </c>
      <c r="DT39" s="63">
        <f>ROUND(DI39/DE39,3)</f>
        <v>5.8999999999999997E-2</v>
      </c>
      <c r="DU39" s="104">
        <f>ROUND(DJ39/DE39,3)</f>
        <v>0.02</v>
      </c>
      <c r="DV39" s="104">
        <f>ROUND(DK39/DE39,3)</f>
        <v>0</v>
      </c>
      <c r="DW39" s="104">
        <f>ROUND(DL39/DE39,3)</f>
        <v>0</v>
      </c>
      <c r="DX39" s="104">
        <f>ROUND(DM39/DE39,3)</f>
        <v>0.10100000000000001</v>
      </c>
      <c r="DY39" s="104">
        <f>ROUND(DN39/DE39,3)</f>
        <v>3.3000000000000002E-2</v>
      </c>
      <c r="DZ39" s="104">
        <f>ROUND(DO39/DE39,3)</f>
        <v>8.6999999999999994E-2</v>
      </c>
      <c r="EA39" s="104">
        <f>ROUND(DP39/DE39,3)</f>
        <v>8.6999999999999994E-2</v>
      </c>
      <c r="EB39" s="128">
        <v>1771</v>
      </c>
      <c r="EC39" s="274">
        <v>613</v>
      </c>
      <c r="ED39" s="275">
        <f>ROUND(EC39/EB39,3)</f>
        <v>0.34599999999999997</v>
      </c>
      <c r="EE39" s="73">
        <v>529</v>
      </c>
      <c r="EF39" s="73">
        <v>0</v>
      </c>
      <c r="EG39" s="73">
        <v>6</v>
      </c>
      <c r="EH39" s="73">
        <v>78</v>
      </c>
      <c r="EI39" s="283">
        <f>ROUND(EE39/EB39,3)</f>
        <v>0.29899999999999999</v>
      </c>
      <c r="EJ39" s="119">
        <f>ROUND(EF39/EB39,3)</f>
        <v>0</v>
      </c>
      <c r="EK39" s="119">
        <f>ROUND(EG39/EB39,3)</f>
        <v>3.0000000000000001E-3</v>
      </c>
      <c r="EL39" s="283">
        <f>ROUND(EH39/EB39,3)</f>
        <v>4.3999999999999997E-2</v>
      </c>
      <c r="EM39" s="129">
        <v>1158</v>
      </c>
      <c r="EN39" s="271">
        <f>ROUND(EM39/EB39,3)</f>
        <v>0.65400000000000003</v>
      </c>
      <c r="EO39" s="60">
        <v>750</v>
      </c>
      <c r="EP39" s="60">
        <v>25</v>
      </c>
      <c r="EQ39" s="60">
        <v>7</v>
      </c>
      <c r="ER39" s="60">
        <v>271</v>
      </c>
      <c r="ES39" s="60">
        <v>20</v>
      </c>
      <c r="ET39" s="60">
        <v>0</v>
      </c>
      <c r="EU39" s="60">
        <v>218</v>
      </c>
      <c r="EV39" s="60">
        <v>0</v>
      </c>
      <c r="EW39" s="60">
        <v>33</v>
      </c>
      <c r="EX39" s="60">
        <v>0</v>
      </c>
      <c r="EY39" s="60">
        <v>0</v>
      </c>
      <c r="EZ39" s="60">
        <v>0</v>
      </c>
      <c r="FA39" s="130">
        <v>112</v>
      </c>
      <c r="FB39" s="63">
        <f t="shared" si="63"/>
        <v>0.42299999999999999</v>
      </c>
      <c r="FC39" s="104">
        <f t="shared" si="64"/>
        <v>1.4E-2</v>
      </c>
      <c r="FD39" s="104">
        <f t="shared" si="65"/>
        <v>3.952569169960474E-3</v>
      </c>
      <c r="FE39" s="104">
        <f t="shared" si="66"/>
        <v>0.153</v>
      </c>
      <c r="FF39" s="63">
        <f t="shared" si="67"/>
        <v>1.0999999999999999E-2</v>
      </c>
      <c r="FG39" s="104">
        <f t="shared" si="68"/>
        <v>0</v>
      </c>
      <c r="FH39" s="63">
        <f t="shared" si="69"/>
        <v>0.123</v>
      </c>
      <c r="FI39" s="104">
        <f t="shared" si="70"/>
        <v>0</v>
      </c>
      <c r="FJ39" s="63">
        <f t="shared" si="71"/>
        <v>1.9E-2</v>
      </c>
      <c r="FK39" s="63">
        <f t="shared" si="72"/>
        <v>0</v>
      </c>
      <c r="FL39" s="63">
        <f t="shared" si="73"/>
        <v>0</v>
      </c>
      <c r="FM39" s="63">
        <f t="shared" si="74"/>
        <v>0</v>
      </c>
      <c r="FN39" s="63">
        <f t="shared" si="75"/>
        <v>6.3E-2</v>
      </c>
      <c r="FO39" s="140">
        <v>436</v>
      </c>
      <c r="FP39" s="60">
        <v>436</v>
      </c>
      <c r="FQ39" s="60">
        <v>409</v>
      </c>
      <c r="FR39" s="104">
        <f>ROUND(FP39/FO39,3)</f>
        <v>1</v>
      </c>
      <c r="FS39" s="104">
        <f>ROUND(FQ39/FO39,3)</f>
        <v>0.93799999999999994</v>
      </c>
    </row>
    <row r="40" spans="1:175" s="84" customFormat="1" x14ac:dyDescent="0.2">
      <c r="A40" s="81" t="s">
        <v>882</v>
      </c>
      <c r="B40" s="82" t="s">
        <v>1021</v>
      </c>
      <c r="C40" s="81"/>
      <c r="D40" s="81"/>
      <c r="E40" s="84">
        <f>SUM(E2:E39)</f>
        <v>48346</v>
      </c>
      <c r="F40" s="84">
        <f>SUM(F2:F39)</f>
        <v>34974</v>
      </c>
      <c r="G40" s="97">
        <f t="shared" ref="G40:G61" si="135">ROUND(F40/E40,3)</f>
        <v>0.72299999999999998</v>
      </c>
      <c r="H40" s="84">
        <f>SUM(H2:H39)</f>
        <v>22517</v>
      </c>
      <c r="I40" s="97">
        <f t="shared" ref="I40:I61" si="136">ROUND(H40/E40,3)</f>
        <v>0.46600000000000003</v>
      </c>
      <c r="J40" s="84">
        <f>SUM(J2:J39)</f>
        <v>2661</v>
      </c>
      <c r="K40" s="97">
        <f t="shared" ref="K40:K61" si="137">ROUND(J40/E40,3)</f>
        <v>5.5E-2</v>
      </c>
      <c r="L40" s="84">
        <f>SUM(L2:L39)</f>
        <v>8097</v>
      </c>
      <c r="M40" s="97">
        <f t="shared" ref="M40:M61" si="138">ROUND(L40/E40,3)</f>
        <v>0.16700000000000001</v>
      </c>
      <c r="N40" s="84">
        <f>SUM(N2:N39)</f>
        <v>15071</v>
      </c>
      <c r="O40" s="97">
        <f t="shared" ref="O40:O61" si="139">ROUND(N40/E40,3)</f>
        <v>0.312</v>
      </c>
      <c r="P40" s="84">
        <f>SUM(P2:P39)</f>
        <v>19854</v>
      </c>
      <c r="Q40" s="97">
        <f t="shared" ref="Q40:Q61" si="140">ROUND(P40/E40,3)</f>
        <v>0.41099999999999998</v>
      </c>
      <c r="R40" s="84">
        <f>SUM(R2:R39)</f>
        <v>12697</v>
      </c>
      <c r="S40" s="97">
        <f t="shared" ref="S40:S61" si="141">ROUND(R40/E40,3)</f>
        <v>0.26300000000000001</v>
      </c>
      <c r="T40" s="356">
        <f t="shared" ref="T40:T61" si="142">ROUND(V40/E40,2)</f>
        <v>3.12</v>
      </c>
      <c r="U40" s="357">
        <f t="shared" ref="U40:U61" si="143">ROUND(AC40/F40,2)</f>
        <v>3.7</v>
      </c>
      <c r="V40" s="339">
        <f t="shared" ref="V40:Y40" si="144">SUM(V2:V39)</f>
        <v>150627</v>
      </c>
      <c r="W40" s="340">
        <f t="shared" si="144"/>
        <v>48346</v>
      </c>
      <c r="X40" s="340">
        <f t="shared" si="144"/>
        <v>56635</v>
      </c>
      <c r="Y40" s="341">
        <f t="shared" si="144"/>
        <v>45646</v>
      </c>
      <c r="Z40" s="97">
        <f t="shared" ref="Z40:Z61" si="145">ROUND(W40/V40,3)</f>
        <v>0.32100000000000001</v>
      </c>
      <c r="AA40" s="97">
        <f t="shared" ref="AA40:AA61" si="146">ROUND(X40/V40,3)</f>
        <v>0.376</v>
      </c>
      <c r="AB40" s="97">
        <f t="shared" ref="AB40:AB61" si="147">ROUND(Y40/V40,3)</f>
        <v>0.30299999999999999</v>
      </c>
      <c r="AC40" s="255">
        <f t="shared" ref="AC40:AE40" si="148">SUM(AC2:AC39)</f>
        <v>129271</v>
      </c>
      <c r="AD40" s="347">
        <f t="shared" si="148"/>
        <v>4987</v>
      </c>
      <c r="AE40" s="347">
        <f t="shared" si="148"/>
        <v>1435</v>
      </c>
      <c r="AF40" s="348">
        <f t="shared" ref="AF40:AF61" si="149">ROUND(AE40/AD40,3)</f>
        <v>0.28799999999999998</v>
      </c>
      <c r="AG40" s="250">
        <f t="shared" ref="AG40:AH40" si="150">SUM(AG2:AG39)</f>
        <v>157586</v>
      </c>
      <c r="AH40" s="251">
        <f t="shared" si="150"/>
        <v>79144</v>
      </c>
      <c r="AI40" s="394">
        <f t="shared" ref="AI40:AI94" si="151">ROUND(AH40/AG40,3)</f>
        <v>0.502</v>
      </c>
      <c r="AJ40" s="252">
        <f>SUM(AJ2:AJ39)</f>
        <v>78442</v>
      </c>
      <c r="AK40" s="395">
        <f t="shared" ref="AK40:AK94" si="152">ROUND(AJ40/AG40,3)</f>
        <v>0.498</v>
      </c>
      <c r="AL40" s="258">
        <f>(AH40/AJ40)*100</f>
        <v>100.89492873715611</v>
      </c>
      <c r="AM40" s="484">
        <f t="shared" ref="AM40:AN40" si="153">SUM(AM2:AM39)</f>
        <v>157586</v>
      </c>
      <c r="AN40" s="490">
        <f t="shared" si="153"/>
        <v>96128</v>
      </c>
      <c r="AO40" s="491">
        <f t="shared" ref="AO40:AO61" si="154">AN40/AM40</f>
        <v>0.61000342670034136</v>
      </c>
      <c r="AP40" s="495">
        <f>SUM(AP2:AP39)</f>
        <v>44485</v>
      </c>
      <c r="AQ40" s="534">
        <f t="shared" ref="AQ40:AQ61" si="155">AP40/AM40</f>
        <v>0.2822903049763304</v>
      </c>
      <c r="AR40" s="506">
        <f>SUM(AR2:AR39)</f>
        <v>16973</v>
      </c>
      <c r="AS40" s="535">
        <f t="shared" ref="AS40:AS61" si="156">AR40/AM40</f>
        <v>0.10770626832332822</v>
      </c>
      <c r="AT40" s="536">
        <f t="shared" ref="AT40:AT95" si="157">ROUND((AP40+AR40)/AN40*100,1)</f>
        <v>63.9</v>
      </c>
      <c r="AU40" s="537">
        <f t="shared" si="21"/>
        <v>46.3</v>
      </c>
      <c r="AV40" s="538">
        <f>ROUND((AR40/AN40)*100,1)</f>
        <v>17.7</v>
      </c>
      <c r="AW40" s="141">
        <f t="shared" ref="AW40:BG40" si="158">SUM(AW2:AW39)</f>
        <v>1535</v>
      </c>
      <c r="AX40" s="141">
        <f t="shared" si="158"/>
        <v>1543</v>
      </c>
      <c r="AY40" s="141">
        <f t="shared" si="158"/>
        <v>28</v>
      </c>
      <c r="AZ40" s="141">
        <f t="shared" si="158"/>
        <v>2625</v>
      </c>
      <c r="BA40" s="142">
        <f t="shared" si="158"/>
        <v>1131</v>
      </c>
      <c r="BB40" s="152">
        <f t="shared" si="158"/>
        <v>46988</v>
      </c>
      <c r="BC40" s="84">
        <f t="shared" si="158"/>
        <v>1915</v>
      </c>
      <c r="BD40" s="84">
        <f t="shared" si="158"/>
        <v>2443</v>
      </c>
      <c r="BE40" s="84">
        <f t="shared" si="158"/>
        <v>20158</v>
      </c>
      <c r="BF40" s="84">
        <f t="shared" si="158"/>
        <v>10859</v>
      </c>
      <c r="BG40" s="84">
        <f t="shared" si="158"/>
        <v>11613</v>
      </c>
      <c r="BH40" s="153">
        <f t="shared" ref="BH40:BH61" si="159">ROUND(BC40/BB40,3)</f>
        <v>4.1000000000000002E-2</v>
      </c>
      <c r="BI40" s="153">
        <f t="shared" ref="BI40:BI61" si="160">ROUND(BD40/BB40,3)</f>
        <v>5.1999999999999998E-2</v>
      </c>
      <c r="BJ40" s="153">
        <f t="shared" ref="BJ40:BJ61" si="161">ROUND(BE40/BB40,3)</f>
        <v>0.42899999999999999</v>
      </c>
      <c r="BK40" s="153">
        <f t="shared" ref="BK40:BK61" si="162">ROUND(BF40/BB40,3)</f>
        <v>0.23100000000000001</v>
      </c>
      <c r="BL40" s="153">
        <f t="shared" ref="BL40:BL61" si="163">ROUND(BG40/BB40,3)</f>
        <v>0.247</v>
      </c>
      <c r="BM40" s="354">
        <f t="shared" ref="BM40:BV40" si="164">SUM(BM2:BM39)</f>
        <v>98835</v>
      </c>
      <c r="BN40" s="84">
        <f t="shared" si="164"/>
        <v>7822</v>
      </c>
      <c r="BO40" s="84">
        <f t="shared" si="164"/>
        <v>9863</v>
      </c>
      <c r="BP40" s="84">
        <f t="shared" si="164"/>
        <v>29554</v>
      </c>
      <c r="BQ40" s="84">
        <f t="shared" si="164"/>
        <v>23375</v>
      </c>
      <c r="BR40" s="84">
        <f t="shared" si="164"/>
        <v>9474</v>
      </c>
      <c r="BS40" s="84">
        <f t="shared" si="164"/>
        <v>11738</v>
      </c>
      <c r="BT40" s="84">
        <f t="shared" si="164"/>
        <v>7009</v>
      </c>
      <c r="BU40" s="84">
        <f t="shared" si="164"/>
        <v>81150</v>
      </c>
      <c r="BV40" s="84">
        <f t="shared" si="164"/>
        <v>18747</v>
      </c>
      <c r="BW40" s="153">
        <f t="shared" ref="BW40:BW61" si="165">ROUND(BN40/BM40,3)</f>
        <v>7.9000000000000001E-2</v>
      </c>
      <c r="BX40" s="153">
        <f t="shared" ref="BX40:BX61" si="166">ROUND(BO40/BM40,3)</f>
        <v>0.1</v>
      </c>
      <c r="BY40" s="153">
        <f t="shared" ref="BY40:BY61" si="167">ROUND(BP40/BM40,3)</f>
        <v>0.29899999999999999</v>
      </c>
      <c r="BZ40" s="153">
        <f t="shared" ref="BZ40:BZ61" si="168">ROUND(BQ40/BM40,3)</f>
        <v>0.23699999999999999</v>
      </c>
      <c r="CA40" s="153">
        <f t="shared" ref="CA40:CA61" si="169">ROUND(BR40/BM40,3)</f>
        <v>9.6000000000000002E-2</v>
      </c>
      <c r="CB40" s="153">
        <f t="shared" ref="CB40:CB61" si="170">ROUND(BS40/BM40,3)</f>
        <v>0.11899999999999999</v>
      </c>
      <c r="CC40" s="153">
        <f t="shared" ref="CC40:CC61" si="171">ROUND(BT40/BM40,3)</f>
        <v>7.0999999999999994E-2</v>
      </c>
      <c r="CD40" s="153">
        <f t="shared" ref="CD40:CD61" si="172">ROUND(BU40/BM40,3)</f>
        <v>0.82099999999999995</v>
      </c>
      <c r="CE40" s="153">
        <f t="shared" ref="CE40:CE61" si="173">ROUND(BV40/BM40,3)</f>
        <v>0.19</v>
      </c>
      <c r="CF40" s="143">
        <f t="shared" ref="CF40:CG40" si="174">SUM(CF2:CF39)</f>
        <v>112801</v>
      </c>
      <c r="CG40" s="84">
        <f t="shared" si="174"/>
        <v>7599</v>
      </c>
      <c r="CH40" s="153">
        <f t="shared" ref="CH40:CH61" si="175">ROUND(CG40/CF40,3)</f>
        <v>6.7000000000000004E-2</v>
      </c>
      <c r="CI40" s="144">
        <f t="shared" ref="CI40:CJ40" si="176">SUM(CI2:CI39)</f>
        <v>157584</v>
      </c>
      <c r="CJ40" s="84">
        <f t="shared" si="176"/>
        <v>14784</v>
      </c>
      <c r="CK40" s="153">
        <f t="shared" ref="CK40:CK61" si="177">ROUND(CJ40/CI40,3)</f>
        <v>9.4E-2</v>
      </c>
      <c r="CL40" s="84">
        <f t="shared" ref="CL40:CM40" si="178">SUM(CL2:CL39)</f>
        <v>44163</v>
      </c>
      <c r="CM40" s="84">
        <f t="shared" si="178"/>
        <v>1164</v>
      </c>
      <c r="CN40" s="153">
        <f t="shared" ref="CN40:CN61" si="179">ROUND(CM40/CL40,3)</f>
        <v>2.5999999999999999E-2</v>
      </c>
      <c r="CO40" s="84">
        <f t="shared" ref="CO40:CP40" si="180">SUM(CO2:CO39)</f>
        <v>91275</v>
      </c>
      <c r="CP40" s="84">
        <f t="shared" si="180"/>
        <v>8548</v>
      </c>
      <c r="CQ40" s="153">
        <f t="shared" ref="CQ40:CQ61" si="181">ROUND(CP40/CO40,3)</f>
        <v>9.4E-2</v>
      </c>
      <c r="CR40" s="84">
        <f t="shared" ref="CR40:CS40" si="182">SUM(CR2:CR39)</f>
        <v>16414</v>
      </c>
      <c r="CS40" s="84">
        <f t="shared" si="182"/>
        <v>5072</v>
      </c>
      <c r="CT40" s="153">
        <f t="shared" ref="CT40:CT61" si="183">ROUND(CS40/CR40,3)</f>
        <v>0.309</v>
      </c>
      <c r="CU40" s="145">
        <f t="shared" ref="CU40:CV40" si="184">SUM(CU2:CU39)</f>
        <v>157586</v>
      </c>
      <c r="CV40" s="84">
        <f t="shared" si="184"/>
        <v>140349</v>
      </c>
      <c r="CW40" s="84">
        <f>SUM(CW2:CW39)</f>
        <v>17237</v>
      </c>
      <c r="CX40" s="153">
        <f t="shared" ref="CX40:CX61" si="185">ROUND(CV40/CU40,3)</f>
        <v>0.89100000000000001</v>
      </c>
      <c r="CY40" s="153">
        <f t="shared" ref="CY40:CY61" si="186">ROUND(CW40/CU40,3)</f>
        <v>0.109</v>
      </c>
      <c r="CZ40" s="146">
        <f t="shared" ref="CZ40:DB40" si="187">SUM(CZ2:CZ39)</f>
        <v>17237</v>
      </c>
      <c r="DA40" s="84">
        <f t="shared" si="187"/>
        <v>10131</v>
      </c>
      <c r="DB40" s="84">
        <f t="shared" si="187"/>
        <v>7106</v>
      </c>
      <c r="DC40" s="153">
        <f t="shared" ref="DC40:DC61" si="188">ROUND(DA40/CU40,3)</f>
        <v>6.4000000000000001E-2</v>
      </c>
      <c r="DD40" s="153">
        <f t="shared" ref="DD40:DD61" si="189">ROUND(DB40/CU40,3)</f>
        <v>4.4999999999999998E-2</v>
      </c>
      <c r="DE40" s="144">
        <f t="shared" ref="DE40:DO40" si="190">SUM(DE2:DE39)</f>
        <v>146084</v>
      </c>
      <c r="DF40" s="84">
        <f t="shared" si="190"/>
        <v>105372</v>
      </c>
      <c r="DG40" s="84">
        <f t="shared" si="190"/>
        <v>40712</v>
      </c>
      <c r="DH40" s="84">
        <f t="shared" si="190"/>
        <v>16240</v>
      </c>
      <c r="DI40" s="84">
        <f t="shared" si="190"/>
        <v>34090</v>
      </c>
      <c r="DJ40" s="84">
        <f t="shared" si="190"/>
        <v>13818</v>
      </c>
      <c r="DK40" s="84">
        <f t="shared" si="190"/>
        <v>1542</v>
      </c>
      <c r="DL40" s="84">
        <f t="shared" si="190"/>
        <v>501</v>
      </c>
      <c r="DM40" s="84">
        <f t="shared" si="190"/>
        <v>3538</v>
      </c>
      <c r="DN40" s="84">
        <f t="shared" si="190"/>
        <v>1418</v>
      </c>
      <c r="DO40" s="84">
        <f t="shared" si="190"/>
        <v>1542</v>
      </c>
      <c r="DP40" s="84">
        <f>SUM(DP2:DP39)</f>
        <v>503</v>
      </c>
      <c r="DQ40" s="97">
        <f t="shared" si="134"/>
        <v>0.72099999999999997</v>
      </c>
      <c r="DR40" s="97">
        <f t="shared" ref="DR40:DR61" si="191">ROUND(DG40/DE40,3)</f>
        <v>0.27900000000000003</v>
      </c>
      <c r="DS40" s="97">
        <f t="shared" ref="DS40:DS61" si="192">ROUND(DH40/DE40,3)</f>
        <v>0.111</v>
      </c>
      <c r="DT40" s="97">
        <f t="shared" ref="DT40:DT61" si="193">ROUND(DI40/DE40,3)</f>
        <v>0.23300000000000001</v>
      </c>
      <c r="DU40" s="153">
        <f t="shared" ref="DU40:DU61" si="194">ROUND(DJ40/DE40,3)</f>
        <v>9.5000000000000001E-2</v>
      </c>
      <c r="DV40" s="153">
        <f t="shared" ref="DV40:DV61" si="195">ROUND(DK40/DE40,3)</f>
        <v>1.0999999999999999E-2</v>
      </c>
      <c r="DW40" s="153">
        <f t="shared" ref="DW40:DW61" si="196">ROUND(DL40/DE40,3)</f>
        <v>3.0000000000000001E-3</v>
      </c>
      <c r="DX40" s="153">
        <f t="shared" ref="DX40:DX61" si="197">ROUND(DM40/DE40,3)</f>
        <v>2.4E-2</v>
      </c>
      <c r="DY40" s="153">
        <f t="shared" ref="DY40:DY61" si="198">ROUND(DN40/DE40,3)</f>
        <v>0.01</v>
      </c>
      <c r="DZ40" s="153">
        <f t="shared" ref="DZ40:DZ61" si="199">ROUND(DO40/DE40,3)</f>
        <v>1.0999999999999999E-2</v>
      </c>
      <c r="EA40" s="153">
        <f t="shared" ref="EA40:EA61" si="200">ROUND(DP40/DE40,3)</f>
        <v>3.0000000000000001E-3</v>
      </c>
      <c r="EB40" s="147">
        <f t="shared" ref="EB40:EC40" si="201">SUM(EB2:EB39)</f>
        <v>157586</v>
      </c>
      <c r="EC40" s="276">
        <f t="shared" si="201"/>
        <v>67285</v>
      </c>
      <c r="ED40" s="277">
        <f t="shared" ref="ED40:ED94" si="202">ROUND(EC40/EB40,3)</f>
        <v>0.42699999999999999</v>
      </c>
      <c r="EE40" s="118">
        <f t="shared" ref="EE40:EH40" si="203">SUM(EE2:EE39)</f>
        <v>55039</v>
      </c>
      <c r="EF40" s="118">
        <f t="shared" si="203"/>
        <v>1339</v>
      </c>
      <c r="EG40" s="118">
        <f t="shared" si="203"/>
        <v>428</v>
      </c>
      <c r="EH40" s="118">
        <f t="shared" si="203"/>
        <v>10479</v>
      </c>
      <c r="EI40" s="284">
        <f t="shared" si="58"/>
        <v>0.34899999999999998</v>
      </c>
      <c r="EJ40" s="285">
        <f t="shared" si="59"/>
        <v>8.0000000000000002E-3</v>
      </c>
      <c r="EK40" s="285">
        <f t="shared" si="60"/>
        <v>3.0000000000000001E-3</v>
      </c>
      <c r="EL40" s="284">
        <f t="shared" si="61"/>
        <v>6.6000000000000003E-2</v>
      </c>
      <c r="EM40" s="148">
        <f>SUM(EM2:EM39)</f>
        <v>90301</v>
      </c>
      <c r="EN40" s="272">
        <f t="shared" ref="EN40:EN94" si="204">ROUND(EM40/EB40,3)</f>
        <v>0.57299999999999995</v>
      </c>
      <c r="EO40" s="84">
        <f t="shared" ref="EO40:FA40" si="205">SUM(EO2:EO39)</f>
        <v>45195</v>
      </c>
      <c r="EP40" s="84">
        <f t="shared" si="205"/>
        <v>32291</v>
      </c>
      <c r="EQ40" s="84">
        <f t="shared" si="205"/>
        <v>526</v>
      </c>
      <c r="ER40" s="84">
        <f t="shared" si="205"/>
        <v>6765</v>
      </c>
      <c r="ES40" s="84">
        <f t="shared" si="205"/>
        <v>705</v>
      </c>
      <c r="ET40" s="84">
        <f t="shared" si="205"/>
        <v>405</v>
      </c>
      <c r="EU40" s="84">
        <f t="shared" si="205"/>
        <v>3728</v>
      </c>
      <c r="EV40" s="84">
        <f t="shared" si="205"/>
        <v>356</v>
      </c>
      <c r="EW40" s="84">
        <f t="shared" si="205"/>
        <v>528</v>
      </c>
      <c r="EX40" s="84">
        <f t="shared" si="205"/>
        <v>264</v>
      </c>
      <c r="EY40" s="84">
        <f t="shared" si="205"/>
        <v>779</v>
      </c>
      <c r="EZ40" s="84">
        <f t="shared" si="205"/>
        <v>108</v>
      </c>
      <c r="FA40" s="149">
        <f t="shared" si="205"/>
        <v>5942</v>
      </c>
      <c r="FB40" s="63">
        <f t="shared" si="63"/>
        <v>0.28699999999999998</v>
      </c>
      <c r="FC40" s="104">
        <f t="shared" si="64"/>
        <v>0.20499999999999999</v>
      </c>
      <c r="FD40" s="104">
        <f t="shared" si="65"/>
        <v>3.3378599621793816E-3</v>
      </c>
      <c r="FE40" s="104">
        <f t="shared" si="66"/>
        <v>4.2999999999999997E-2</v>
      </c>
      <c r="FF40" s="63">
        <f t="shared" si="67"/>
        <v>4.0000000000000001E-3</v>
      </c>
      <c r="FG40" s="104">
        <f t="shared" si="68"/>
        <v>3.0000000000000001E-3</v>
      </c>
      <c r="FH40" s="63">
        <f t="shared" si="69"/>
        <v>2.4E-2</v>
      </c>
      <c r="FI40" s="104">
        <f t="shared" si="70"/>
        <v>2E-3</v>
      </c>
      <c r="FJ40" s="63">
        <f t="shared" si="71"/>
        <v>3.0000000000000001E-3</v>
      </c>
      <c r="FK40" s="63">
        <f t="shared" si="72"/>
        <v>2E-3</v>
      </c>
      <c r="FL40" s="63">
        <f t="shared" si="73"/>
        <v>5.0000000000000001E-3</v>
      </c>
      <c r="FM40" s="63">
        <f t="shared" si="74"/>
        <v>1E-3</v>
      </c>
      <c r="FN40" s="63">
        <f t="shared" si="75"/>
        <v>3.7999999999999999E-2</v>
      </c>
      <c r="FO40" s="150">
        <f t="shared" ref="FO40:FQ40" si="206">SUM(FO2:FO39)</f>
        <v>48346</v>
      </c>
      <c r="FP40" s="84">
        <f t="shared" si="206"/>
        <v>43383</v>
      </c>
      <c r="FQ40" s="84">
        <f t="shared" si="206"/>
        <v>40010</v>
      </c>
      <c r="FR40" s="153">
        <f>ROUND(FP40/FO40,3)</f>
        <v>0.89700000000000002</v>
      </c>
      <c r="FS40" s="153">
        <f t="shared" ref="FS40:FS61" si="207">ROUND(FQ40/FO40,3)</f>
        <v>0.82799999999999996</v>
      </c>
    </row>
    <row r="41" spans="1:175" x14ac:dyDescent="0.2">
      <c r="A41" s="56" t="s">
        <v>882</v>
      </c>
      <c r="B41" s="57" t="s">
        <v>1022</v>
      </c>
      <c r="C41" s="56" t="s">
        <v>927</v>
      </c>
      <c r="D41" s="56" t="s">
        <v>1072</v>
      </c>
      <c r="E41" s="60">
        <v>699</v>
      </c>
      <c r="F41" s="60">
        <v>647</v>
      </c>
      <c r="G41" s="63">
        <f t="shared" si="135"/>
        <v>0.92600000000000005</v>
      </c>
      <c r="H41" s="60">
        <v>586</v>
      </c>
      <c r="I41" s="63">
        <f t="shared" si="136"/>
        <v>0.83799999999999997</v>
      </c>
      <c r="J41" s="60">
        <v>72</v>
      </c>
      <c r="K41" s="63">
        <f t="shared" si="137"/>
        <v>0.10299999999999999</v>
      </c>
      <c r="L41" s="60">
        <v>16</v>
      </c>
      <c r="M41" s="63">
        <f t="shared" si="138"/>
        <v>2.3E-2</v>
      </c>
      <c r="N41" s="60">
        <v>25</v>
      </c>
      <c r="O41" s="63">
        <f t="shared" si="139"/>
        <v>3.5999999999999997E-2</v>
      </c>
      <c r="P41" s="60">
        <v>328</v>
      </c>
      <c r="Q41" s="63">
        <f t="shared" si="140"/>
        <v>0.46899999999999997</v>
      </c>
      <c r="R41" s="60">
        <v>229</v>
      </c>
      <c r="S41" s="63">
        <f t="shared" si="141"/>
        <v>0.32800000000000001</v>
      </c>
      <c r="T41" s="356">
        <f t="shared" si="142"/>
        <v>3.76</v>
      </c>
      <c r="U41" s="357">
        <f t="shared" si="143"/>
        <v>3.79</v>
      </c>
      <c r="V41" s="336">
        <v>2629</v>
      </c>
      <c r="W41" s="337">
        <v>699</v>
      </c>
      <c r="X41" s="337">
        <v>961</v>
      </c>
      <c r="Y41" s="338">
        <f t="shared" ref="Y41:Y62" si="208">V41-(W41+X41)</f>
        <v>969</v>
      </c>
      <c r="Z41" s="63">
        <f t="shared" si="145"/>
        <v>0.26600000000000001</v>
      </c>
      <c r="AA41" s="63">
        <f t="shared" si="146"/>
        <v>0.36599999999999999</v>
      </c>
      <c r="AB41" s="63">
        <f t="shared" si="147"/>
        <v>0.36899999999999999</v>
      </c>
      <c r="AC41" s="247">
        <v>2452</v>
      </c>
      <c r="AD41" s="345">
        <v>105</v>
      </c>
      <c r="AE41" s="345">
        <v>8</v>
      </c>
      <c r="AF41" s="346">
        <f t="shared" si="149"/>
        <v>7.5999999999999998E-2</v>
      </c>
      <c r="AG41" s="240">
        <v>2629</v>
      </c>
      <c r="AH41" s="241">
        <v>1134</v>
      </c>
      <c r="AI41" s="242">
        <f t="shared" si="151"/>
        <v>0.43099999999999999</v>
      </c>
      <c r="AJ41" s="243">
        <v>1495</v>
      </c>
      <c r="AK41" s="244">
        <f t="shared" si="152"/>
        <v>0.56899999999999995</v>
      </c>
      <c r="AL41" s="249">
        <v>75.900000000000006</v>
      </c>
      <c r="AM41" s="483">
        <v>2629</v>
      </c>
      <c r="AN41" s="488">
        <f t="shared" ref="AN41:AN77" si="209">AM41-(AP41+AR41)</f>
        <v>1530</v>
      </c>
      <c r="AO41" s="489">
        <f t="shared" si="154"/>
        <v>0.58197033092430583</v>
      </c>
      <c r="AP41" s="493">
        <v>696</v>
      </c>
      <c r="AQ41" s="494">
        <f t="shared" si="155"/>
        <v>0.26473944465576266</v>
      </c>
      <c r="AR41" s="504">
        <v>403</v>
      </c>
      <c r="AS41" s="505">
        <f t="shared" si="156"/>
        <v>0.15329022441993154</v>
      </c>
      <c r="AT41" s="515">
        <f t="shared" si="157"/>
        <v>71.8</v>
      </c>
      <c r="AU41" s="511">
        <f t="shared" ref="AU41:AU95" si="210">ROUND((AP41)/AN41*100,1)</f>
        <v>45.5</v>
      </c>
      <c r="AV41" s="510">
        <f t="shared" ref="AV41:AV95" si="211">ROUND((AR41/AN41)*100,1)</f>
        <v>26.3</v>
      </c>
      <c r="AW41" s="132">
        <v>0</v>
      </c>
      <c r="AX41" s="132">
        <v>0</v>
      </c>
      <c r="AY41" s="132">
        <v>0</v>
      </c>
      <c r="AZ41" s="132">
        <v>0</v>
      </c>
      <c r="BA41" s="133">
        <v>0</v>
      </c>
      <c r="BB41" s="135">
        <v>930</v>
      </c>
      <c r="BC41" s="60">
        <v>70</v>
      </c>
      <c r="BD41" s="60">
        <v>43</v>
      </c>
      <c r="BE41" s="60">
        <v>331</v>
      </c>
      <c r="BF41" s="60">
        <v>205</v>
      </c>
      <c r="BG41" s="60">
        <v>281</v>
      </c>
      <c r="BH41" s="104">
        <f t="shared" si="159"/>
        <v>7.4999999999999997E-2</v>
      </c>
      <c r="BI41" s="104">
        <f t="shared" si="160"/>
        <v>4.5999999999999999E-2</v>
      </c>
      <c r="BJ41" s="104">
        <f t="shared" si="161"/>
        <v>0.35599999999999998</v>
      </c>
      <c r="BK41" s="104">
        <f t="shared" si="162"/>
        <v>0.22</v>
      </c>
      <c r="BL41" s="104">
        <f t="shared" si="163"/>
        <v>0.30199999999999999</v>
      </c>
      <c r="BM41" s="353">
        <v>1713</v>
      </c>
      <c r="BN41" s="60">
        <v>39</v>
      </c>
      <c r="BO41" s="60">
        <v>31</v>
      </c>
      <c r="BP41" s="60">
        <v>190</v>
      </c>
      <c r="BQ41" s="60">
        <v>379</v>
      </c>
      <c r="BR41" s="60">
        <v>268</v>
      </c>
      <c r="BS41" s="60">
        <v>500</v>
      </c>
      <c r="BT41" s="60">
        <v>306</v>
      </c>
      <c r="BU41" s="60">
        <v>1643</v>
      </c>
      <c r="BV41" s="60">
        <v>806</v>
      </c>
      <c r="BW41" s="104">
        <f t="shared" si="165"/>
        <v>2.3E-2</v>
      </c>
      <c r="BX41" s="104">
        <f t="shared" si="166"/>
        <v>1.7999999999999999E-2</v>
      </c>
      <c r="BY41" s="104">
        <f t="shared" si="167"/>
        <v>0.111</v>
      </c>
      <c r="BZ41" s="104">
        <f t="shared" si="168"/>
        <v>0.221</v>
      </c>
      <c r="CA41" s="104">
        <f t="shared" si="169"/>
        <v>0.156</v>
      </c>
      <c r="CB41" s="104">
        <f t="shared" si="170"/>
        <v>0.29199999999999998</v>
      </c>
      <c r="CC41" s="104">
        <f t="shared" si="171"/>
        <v>0.17899999999999999</v>
      </c>
      <c r="CD41" s="104">
        <f t="shared" si="172"/>
        <v>0.95899999999999996</v>
      </c>
      <c r="CE41" s="104">
        <f t="shared" si="173"/>
        <v>0.47099999999999997</v>
      </c>
      <c r="CF41" s="136">
        <v>1925</v>
      </c>
      <c r="CG41" s="60">
        <v>203</v>
      </c>
      <c r="CH41" s="104">
        <f t="shared" si="175"/>
        <v>0.105</v>
      </c>
      <c r="CI41" s="137">
        <v>2629</v>
      </c>
      <c r="CJ41" s="60">
        <v>285</v>
      </c>
      <c r="CK41" s="104">
        <f t="shared" si="177"/>
        <v>0.108</v>
      </c>
      <c r="CL41" s="60">
        <v>696</v>
      </c>
      <c r="CM41" s="60">
        <v>8</v>
      </c>
      <c r="CN41" s="104">
        <f t="shared" si="179"/>
        <v>1.0999999999999999E-2</v>
      </c>
      <c r="CO41" s="60">
        <v>1522</v>
      </c>
      <c r="CP41" s="60">
        <v>81</v>
      </c>
      <c r="CQ41" s="104">
        <f t="shared" si="181"/>
        <v>5.2999999999999999E-2</v>
      </c>
      <c r="CR41" s="60">
        <v>403</v>
      </c>
      <c r="CS41" s="60">
        <v>196</v>
      </c>
      <c r="CT41" s="104">
        <f t="shared" si="183"/>
        <v>0.48599999999999999</v>
      </c>
      <c r="CU41" s="138">
        <v>2629</v>
      </c>
      <c r="CV41" s="60">
        <v>1947</v>
      </c>
      <c r="CW41" s="60">
        <v>682</v>
      </c>
      <c r="CX41" s="104">
        <f t="shared" si="185"/>
        <v>0.74099999999999999</v>
      </c>
      <c r="CY41" s="104">
        <f t="shared" si="186"/>
        <v>0.25900000000000001</v>
      </c>
      <c r="CZ41" s="139">
        <v>682</v>
      </c>
      <c r="DA41" s="60">
        <v>590</v>
      </c>
      <c r="DB41" s="60">
        <v>92</v>
      </c>
      <c r="DC41" s="104">
        <f t="shared" si="188"/>
        <v>0.224</v>
      </c>
      <c r="DD41" s="104">
        <f t="shared" si="189"/>
        <v>3.5000000000000003E-2</v>
      </c>
      <c r="DE41" s="137">
        <v>2499</v>
      </c>
      <c r="DF41" s="60">
        <v>1921</v>
      </c>
      <c r="DG41" s="60">
        <v>578</v>
      </c>
      <c r="DH41" s="60">
        <v>279</v>
      </c>
      <c r="DI41" s="60">
        <v>152</v>
      </c>
      <c r="DJ41" s="60">
        <v>88</v>
      </c>
      <c r="DK41" s="60">
        <v>128</v>
      </c>
      <c r="DL41" s="60">
        <v>75</v>
      </c>
      <c r="DM41" s="60">
        <v>290</v>
      </c>
      <c r="DN41" s="60">
        <v>116</v>
      </c>
      <c r="DO41" s="60">
        <v>8</v>
      </c>
      <c r="DP41" s="60">
        <v>0</v>
      </c>
      <c r="DQ41" s="63">
        <f t="shared" si="134"/>
        <v>0.76900000000000002</v>
      </c>
      <c r="DR41" s="63">
        <f t="shared" si="191"/>
        <v>0.23100000000000001</v>
      </c>
      <c r="DS41" s="63">
        <f t="shared" si="192"/>
        <v>0.112</v>
      </c>
      <c r="DT41" s="63">
        <f t="shared" si="193"/>
        <v>6.0999999999999999E-2</v>
      </c>
      <c r="DU41" s="104">
        <f t="shared" si="194"/>
        <v>3.5000000000000003E-2</v>
      </c>
      <c r="DV41" s="104">
        <f t="shared" si="195"/>
        <v>5.0999999999999997E-2</v>
      </c>
      <c r="DW41" s="104">
        <f t="shared" si="196"/>
        <v>0.03</v>
      </c>
      <c r="DX41" s="104">
        <f t="shared" si="197"/>
        <v>0.11600000000000001</v>
      </c>
      <c r="DY41" s="104">
        <f t="shared" si="198"/>
        <v>4.5999999999999999E-2</v>
      </c>
      <c r="DZ41" s="104">
        <f t="shared" si="199"/>
        <v>3.0000000000000001E-3</v>
      </c>
      <c r="EA41" s="104">
        <f t="shared" si="200"/>
        <v>0</v>
      </c>
      <c r="EB41" s="128">
        <v>2629</v>
      </c>
      <c r="EC41" s="274">
        <v>336</v>
      </c>
      <c r="ED41" s="275">
        <f t="shared" si="202"/>
        <v>0.128</v>
      </c>
      <c r="EE41" s="73">
        <v>187</v>
      </c>
      <c r="EF41" s="73">
        <v>0</v>
      </c>
      <c r="EG41" s="73">
        <v>0</v>
      </c>
      <c r="EH41" s="73">
        <v>149</v>
      </c>
      <c r="EI41" s="283">
        <f t="shared" ref="EI41:EI95" si="212">ROUND(EE41/EB41,3)</f>
        <v>7.0999999999999994E-2</v>
      </c>
      <c r="EJ41" s="119">
        <f t="shared" ref="EJ41:EJ95" si="213">ROUND(EF41/EB41,3)</f>
        <v>0</v>
      </c>
      <c r="EK41" s="119">
        <f t="shared" ref="EK41:EK95" si="214">ROUND(EG41/EB41,3)</f>
        <v>0</v>
      </c>
      <c r="EL41" s="283">
        <f t="shared" ref="EL41:EL95" si="215">ROUND(EH41/EB41,3)</f>
        <v>5.7000000000000002E-2</v>
      </c>
      <c r="EM41" s="129">
        <v>2293</v>
      </c>
      <c r="EN41" s="271">
        <f t="shared" si="204"/>
        <v>0.872</v>
      </c>
      <c r="EO41" s="60">
        <v>1447</v>
      </c>
      <c r="EP41" s="60">
        <v>265</v>
      </c>
      <c r="EQ41" s="60">
        <v>27</v>
      </c>
      <c r="ER41" s="60">
        <v>431</v>
      </c>
      <c r="ES41" s="60">
        <v>75</v>
      </c>
      <c r="ET41" s="60">
        <v>0</v>
      </c>
      <c r="EU41" s="60">
        <v>356</v>
      </c>
      <c r="EV41" s="60">
        <v>0</v>
      </c>
      <c r="EW41" s="60">
        <v>0</v>
      </c>
      <c r="EX41" s="60">
        <v>0</v>
      </c>
      <c r="EY41" s="60">
        <v>0</v>
      </c>
      <c r="EZ41" s="60">
        <v>0</v>
      </c>
      <c r="FA41" s="130">
        <v>150</v>
      </c>
      <c r="FB41" s="63">
        <f t="shared" si="63"/>
        <v>0.55000000000000004</v>
      </c>
      <c r="FC41" s="104">
        <f t="shared" si="64"/>
        <v>0.10100000000000001</v>
      </c>
      <c r="FD41" s="104">
        <f t="shared" si="65"/>
        <v>1.0270064663370103E-2</v>
      </c>
      <c r="FE41" s="104">
        <f t="shared" si="66"/>
        <v>0.16400000000000001</v>
      </c>
      <c r="FF41" s="63">
        <f t="shared" si="67"/>
        <v>2.9000000000000001E-2</v>
      </c>
      <c r="FG41" s="104">
        <f t="shared" si="68"/>
        <v>0</v>
      </c>
      <c r="FH41" s="63">
        <f t="shared" si="69"/>
        <v>0.13500000000000001</v>
      </c>
      <c r="FI41" s="104">
        <f t="shared" si="70"/>
        <v>0</v>
      </c>
      <c r="FJ41" s="63">
        <f t="shared" si="71"/>
        <v>0</v>
      </c>
      <c r="FK41" s="63">
        <f t="shared" si="72"/>
        <v>0</v>
      </c>
      <c r="FL41" s="63">
        <f t="shared" si="73"/>
        <v>0</v>
      </c>
      <c r="FM41" s="63">
        <f t="shared" si="74"/>
        <v>0</v>
      </c>
      <c r="FN41" s="63">
        <f t="shared" si="75"/>
        <v>5.7000000000000002E-2</v>
      </c>
      <c r="FO41" s="140">
        <v>699</v>
      </c>
      <c r="FP41" s="60">
        <v>684</v>
      </c>
      <c r="FQ41" s="60">
        <v>675</v>
      </c>
      <c r="FR41" s="104">
        <f t="shared" si="107"/>
        <v>0.97899999999999998</v>
      </c>
      <c r="FS41" s="104">
        <f t="shared" si="207"/>
        <v>0.96599999999999997</v>
      </c>
    </row>
    <row r="42" spans="1:175" x14ac:dyDescent="0.2">
      <c r="A42" s="56" t="s">
        <v>882</v>
      </c>
      <c r="B42" s="57" t="s">
        <v>1022</v>
      </c>
      <c r="C42" s="56" t="s">
        <v>930</v>
      </c>
      <c r="D42" s="56" t="s">
        <v>1075</v>
      </c>
      <c r="E42" s="60">
        <v>2051</v>
      </c>
      <c r="F42" s="60">
        <v>1726</v>
      </c>
      <c r="G42" s="63">
        <f t="shared" si="135"/>
        <v>0.84199999999999997</v>
      </c>
      <c r="H42" s="60">
        <v>1454</v>
      </c>
      <c r="I42" s="63">
        <f t="shared" si="136"/>
        <v>0.70899999999999996</v>
      </c>
      <c r="J42" s="60">
        <v>201</v>
      </c>
      <c r="K42" s="63">
        <f t="shared" si="137"/>
        <v>9.8000000000000004E-2</v>
      </c>
      <c r="L42" s="60">
        <v>187</v>
      </c>
      <c r="M42" s="63">
        <f t="shared" si="138"/>
        <v>9.0999999999999998E-2</v>
      </c>
      <c r="N42" s="60">
        <v>209</v>
      </c>
      <c r="O42" s="63">
        <f t="shared" si="139"/>
        <v>0.10199999999999999</v>
      </c>
      <c r="P42" s="60">
        <v>958</v>
      </c>
      <c r="Q42" s="63">
        <f t="shared" si="140"/>
        <v>0.46700000000000003</v>
      </c>
      <c r="R42" s="60">
        <v>373</v>
      </c>
      <c r="S42" s="63">
        <f t="shared" si="141"/>
        <v>0.182</v>
      </c>
      <c r="T42" s="356">
        <f t="shared" si="142"/>
        <v>3.38</v>
      </c>
      <c r="U42" s="357">
        <f t="shared" si="143"/>
        <v>3.62</v>
      </c>
      <c r="V42" s="336">
        <v>6937</v>
      </c>
      <c r="W42" s="337">
        <v>2051</v>
      </c>
      <c r="X42" s="337">
        <v>2647</v>
      </c>
      <c r="Y42" s="338">
        <f t="shared" si="208"/>
        <v>2239</v>
      </c>
      <c r="Z42" s="63">
        <f t="shared" si="145"/>
        <v>0.29599999999999999</v>
      </c>
      <c r="AA42" s="63">
        <f t="shared" si="146"/>
        <v>0.38200000000000001</v>
      </c>
      <c r="AB42" s="63">
        <f t="shared" si="147"/>
        <v>0.32300000000000001</v>
      </c>
      <c r="AC42" s="247">
        <v>6248</v>
      </c>
      <c r="AD42" s="345">
        <v>227</v>
      </c>
      <c r="AE42" s="345">
        <v>34</v>
      </c>
      <c r="AF42" s="346">
        <f t="shared" si="149"/>
        <v>0.15</v>
      </c>
      <c r="AG42" s="240">
        <v>6937</v>
      </c>
      <c r="AH42" s="241">
        <v>3558</v>
      </c>
      <c r="AI42" s="242">
        <f t="shared" si="151"/>
        <v>0.51300000000000001</v>
      </c>
      <c r="AJ42" s="243">
        <v>3379</v>
      </c>
      <c r="AK42" s="244">
        <f t="shared" si="152"/>
        <v>0.48699999999999999</v>
      </c>
      <c r="AL42" s="249">
        <v>105.3</v>
      </c>
      <c r="AM42" s="483">
        <v>6937</v>
      </c>
      <c r="AN42" s="488">
        <f t="shared" si="209"/>
        <v>4437</v>
      </c>
      <c r="AO42" s="489">
        <f t="shared" si="154"/>
        <v>0.63961366584979096</v>
      </c>
      <c r="AP42" s="493">
        <v>1985</v>
      </c>
      <c r="AQ42" s="494">
        <f t="shared" si="155"/>
        <v>0.28614674931526596</v>
      </c>
      <c r="AR42" s="504">
        <v>515</v>
      </c>
      <c r="AS42" s="505">
        <f t="shared" si="156"/>
        <v>7.4239584834943056E-2</v>
      </c>
      <c r="AT42" s="515">
        <f t="shared" si="157"/>
        <v>56.3</v>
      </c>
      <c r="AU42" s="511">
        <f t="shared" si="210"/>
        <v>44.7</v>
      </c>
      <c r="AV42" s="510">
        <f t="shared" si="211"/>
        <v>11.6</v>
      </c>
      <c r="AW42" s="132">
        <v>93</v>
      </c>
      <c r="AX42" s="132">
        <v>56</v>
      </c>
      <c r="AY42" s="132">
        <v>0</v>
      </c>
      <c r="AZ42" s="132">
        <v>47</v>
      </c>
      <c r="BA42" s="133">
        <v>77</v>
      </c>
      <c r="BB42" s="135">
        <v>2184</v>
      </c>
      <c r="BC42" s="60">
        <v>74</v>
      </c>
      <c r="BD42" s="60">
        <v>10</v>
      </c>
      <c r="BE42" s="60">
        <v>885</v>
      </c>
      <c r="BF42" s="60">
        <v>680</v>
      </c>
      <c r="BG42" s="60">
        <v>535</v>
      </c>
      <c r="BH42" s="104">
        <f t="shared" si="159"/>
        <v>3.4000000000000002E-2</v>
      </c>
      <c r="BI42" s="104">
        <f t="shared" si="160"/>
        <v>5.0000000000000001E-3</v>
      </c>
      <c r="BJ42" s="104">
        <f t="shared" si="161"/>
        <v>0.40500000000000003</v>
      </c>
      <c r="BK42" s="104">
        <f t="shared" si="162"/>
        <v>0.311</v>
      </c>
      <c r="BL42" s="104">
        <f t="shared" si="163"/>
        <v>0.245</v>
      </c>
      <c r="BM42" s="353">
        <v>4323</v>
      </c>
      <c r="BN42" s="60">
        <v>187</v>
      </c>
      <c r="BO42" s="60">
        <v>263</v>
      </c>
      <c r="BP42" s="60">
        <v>829</v>
      </c>
      <c r="BQ42" s="60">
        <v>1007</v>
      </c>
      <c r="BR42" s="60">
        <v>259</v>
      </c>
      <c r="BS42" s="60">
        <v>1041</v>
      </c>
      <c r="BT42" s="60">
        <v>737</v>
      </c>
      <c r="BU42" s="60">
        <v>3873</v>
      </c>
      <c r="BV42" s="60">
        <v>1778</v>
      </c>
      <c r="BW42" s="104">
        <f t="shared" si="165"/>
        <v>4.2999999999999997E-2</v>
      </c>
      <c r="BX42" s="104">
        <f t="shared" si="166"/>
        <v>6.0999999999999999E-2</v>
      </c>
      <c r="BY42" s="104">
        <f t="shared" si="167"/>
        <v>0.192</v>
      </c>
      <c r="BZ42" s="104">
        <f t="shared" si="168"/>
        <v>0.23300000000000001</v>
      </c>
      <c r="CA42" s="104">
        <f t="shared" si="169"/>
        <v>0.06</v>
      </c>
      <c r="CB42" s="104">
        <f t="shared" si="170"/>
        <v>0.24099999999999999</v>
      </c>
      <c r="CC42" s="104">
        <f t="shared" si="171"/>
        <v>0.17</v>
      </c>
      <c r="CD42" s="104">
        <f t="shared" si="172"/>
        <v>0.89600000000000002</v>
      </c>
      <c r="CE42" s="104">
        <f t="shared" si="173"/>
        <v>0.41099999999999998</v>
      </c>
      <c r="CF42" s="136">
        <v>4952</v>
      </c>
      <c r="CG42" s="60">
        <v>238</v>
      </c>
      <c r="CH42" s="104">
        <f t="shared" si="175"/>
        <v>4.8000000000000001E-2</v>
      </c>
      <c r="CI42" s="137">
        <v>6937</v>
      </c>
      <c r="CJ42" s="60">
        <v>694</v>
      </c>
      <c r="CK42" s="104">
        <f t="shared" si="177"/>
        <v>0.1</v>
      </c>
      <c r="CL42" s="60">
        <v>1985</v>
      </c>
      <c r="CM42" s="60">
        <v>126</v>
      </c>
      <c r="CN42" s="104">
        <f t="shared" si="179"/>
        <v>6.3E-2</v>
      </c>
      <c r="CO42" s="60">
        <v>4437</v>
      </c>
      <c r="CP42" s="60">
        <v>478</v>
      </c>
      <c r="CQ42" s="104">
        <f t="shared" si="181"/>
        <v>0.108</v>
      </c>
      <c r="CR42" s="60">
        <v>515</v>
      </c>
      <c r="CS42" s="60">
        <v>90</v>
      </c>
      <c r="CT42" s="104">
        <f t="shared" si="183"/>
        <v>0.17499999999999999</v>
      </c>
      <c r="CU42" s="138">
        <v>6937</v>
      </c>
      <c r="CV42" s="60">
        <v>5900</v>
      </c>
      <c r="CW42" s="60">
        <v>1037</v>
      </c>
      <c r="CX42" s="104">
        <f t="shared" si="185"/>
        <v>0.85099999999999998</v>
      </c>
      <c r="CY42" s="104">
        <f t="shared" si="186"/>
        <v>0.14899999999999999</v>
      </c>
      <c r="CZ42" s="139">
        <v>1037</v>
      </c>
      <c r="DA42" s="60">
        <v>945</v>
      </c>
      <c r="DB42" s="60">
        <v>92</v>
      </c>
      <c r="DC42" s="104">
        <f t="shared" si="188"/>
        <v>0.13600000000000001</v>
      </c>
      <c r="DD42" s="104">
        <f t="shared" si="189"/>
        <v>1.2999999999999999E-2</v>
      </c>
      <c r="DE42" s="137">
        <v>6431</v>
      </c>
      <c r="DF42" s="60">
        <v>4825</v>
      </c>
      <c r="DG42" s="60">
        <v>1606</v>
      </c>
      <c r="DH42" s="60">
        <v>566</v>
      </c>
      <c r="DI42" s="60">
        <v>865</v>
      </c>
      <c r="DJ42" s="60">
        <v>274</v>
      </c>
      <c r="DK42" s="60">
        <v>257</v>
      </c>
      <c r="DL42" s="60">
        <v>68</v>
      </c>
      <c r="DM42" s="60">
        <v>471</v>
      </c>
      <c r="DN42" s="60">
        <v>224</v>
      </c>
      <c r="DO42" s="60">
        <v>13</v>
      </c>
      <c r="DP42" s="60">
        <v>0</v>
      </c>
      <c r="DQ42" s="63">
        <f t="shared" ref="DQ42:DQ71" si="216">ROUND(DF42/DE42,3)</f>
        <v>0.75</v>
      </c>
      <c r="DR42" s="63">
        <f t="shared" si="191"/>
        <v>0.25</v>
      </c>
      <c r="DS42" s="63">
        <f t="shared" si="192"/>
        <v>8.7999999999999995E-2</v>
      </c>
      <c r="DT42" s="63">
        <f t="shared" si="193"/>
        <v>0.13500000000000001</v>
      </c>
      <c r="DU42" s="104">
        <f t="shared" si="194"/>
        <v>4.2999999999999997E-2</v>
      </c>
      <c r="DV42" s="104">
        <f t="shared" si="195"/>
        <v>0.04</v>
      </c>
      <c r="DW42" s="104">
        <f t="shared" si="196"/>
        <v>1.0999999999999999E-2</v>
      </c>
      <c r="DX42" s="104">
        <f t="shared" si="197"/>
        <v>7.2999999999999995E-2</v>
      </c>
      <c r="DY42" s="104">
        <f t="shared" si="198"/>
        <v>3.5000000000000003E-2</v>
      </c>
      <c r="DZ42" s="104">
        <f t="shared" si="199"/>
        <v>2E-3</v>
      </c>
      <c r="EA42" s="104">
        <f t="shared" si="200"/>
        <v>0</v>
      </c>
      <c r="EB42" s="128">
        <v>6937</v>
      </c>
      <c r="EC42" s="274">
        <v>2627</v>
      </c>
      <c r="ED42" s="275">
        <f t="shared" si="202"/>
        <v>0.379</v>
      </c>
      <c r="EE42" s="73">
        <v>1922</v>
      </c>
      <c r="EF42" s="73">
        <v>17</v>
      </c>
      <c r="EG42" s="73">
        <v>19</v>
      </c>
      <c r="EH42" s="73">
        <v>669</v>
      </c>
      <c r="EI42" s="283">
        <f t="shared" si="212"/>
        <v>0.27700000000000002</v>
      </c>
      <c r="EJ42" s="119">
        <f t="shared" si="213"/>
        <v>2E-3</v>
      </c>
      <c r="EK42" s="119">
        <f t="shared" si="214"/>
        <v>3.0000000000000001E-3</v>
      </c>
      <c r="EL42" s="283">
        <f t="shared" si="215"/>
        <v>9.6000000000000002E-2</v>
      </c>
      <c r="EM42" s="129">
        <v>4310</v>
      </c>
      <c r="EN42" s="271">
        <f t="shared" si="204"/>
        <v>0.621</v>
      </c>
      <c r="EO42" s="60">
        <v>3034</v>
      </c>
      <c r="EP42" s="60">
        <v>626</v>
      </c>
      <c r="EQ42" s="60">
        <v>0</v>
      </c>
      <c r="ER42" s="60">
        <v>520</v>
      </c>
      <c r="ES42" s="60">
        <v>0</v>
      </c>
      <c r="ET42" s="60">
        <v>67</v>
      </c>
      <c r="EU42" s="60">
        <v>262</v>
      </c>
      <c r="EV42" s="60">
        <v>0</v>
      </c>
      <c r="EW42" s="60">
        <v>111</v>
      </c>
      <c r="EX42" s="60">
        <v>80</v>
      </c>
      <c r="EY42" s="60">
        <v>0</v>
      </c>
      <c r="EZ42" s="60">
        <v>13</v>
      </c>
      <c r="FA42" s="130">
        <v>117</v>
      </c>
      <c r="FB42" s="63">
        <f t="shared" si="63"/>
        <v>0.437</v>
      </c>
      <c r="FC42" s="104">
        <f t="shared" si="64"/>
        <v>0.09</v>
      </c>
      <c r="FD42" s="104">
        <f t="shared" si="65"/>
        <v>0</v>
      </c>
      <c r="FE42" s="104">
        <f t="shared" si="66"/>
        <v>7.4999999999999997E-2</v>
      </c>
      <c r="FF42" s="63">
        <f t="shared" si="67"/>
        <v>0</v>
      </c>
      <c r="FG42" s="104">
        <f t="shared" si="68"/>
        <v>0.01</v>
      </c>
      <c r="FH42" s="63">
        <f t="shared" si="69"/>
        <v>3.7999999999999999E-2</v>
      </c>
      <c r="FI42" s="104">
        <f t="shared" si="70"/>
        <v>0</v>
      </c>
      <c r="FJ42" s="63">
        <f t="shared" si="71"/>
        <v>1.6E-2</v>
      </c>
      <c r="FK42" s="63">
        <f t="shared" si="72"/>
        <v>1.2E-2</v>
      </c>
      <c r="FL42" s="63">
        <f t="shared" si="73"/>
        <v>0</v>
      </c>
      <c r="FM42" s="63">
        <f t="shared" si="74"/>
        <v>2E-3</v>
      </c>
      <c r="FN42" s="63">
        <f t="shared" si="75"/>
        <v>1.7000000000000001E-2</v>
      </c>
      <c r="FO42" s="140">
        <v>2051</v>
      </c>
      <c r="FP42" s="60">
        <v>2051</v>
      </c>
      <c r="FQ42" s="60">
        <v>1965</v>
      </c>
      <c r="FR42" s="104">
        <f t="shared" si="107"/>
        <v>1</v>
      </c>
      <c r="FS42" s="104">
        <f t="shared" si="207"/>
        <v>0.95799999999999996</v>
      </c>
    </row>
    <row r="43" spans="1:175" x14ac:dyDescent="0.2">
      <c r="A43" s="56" t="s">
        <v>882</v>
      </c>
      <c r="B43" s="57" t="s">
        <v>1022</v>
      </c>
      <c r="C43" s="56" t="s">
        <v>932</v>
      </c>
      <c r="D43" s="56" t="s">
        <v>1077</v>
      </c>
      <c r="E43" s="60">
        <v>1096</v>
      </c>
      <c r="F43" s="60">
        <v>911</v>
      </c>
      <c r="G43" s="63">
        <f t="shared" si="135"/>
        <v>0.83099999999999996</v>
      </c>
      <c r="H43" s="60">
        <v>720</v>
      </c>
      <c r="I43" s="63">
        <f t="shared" si="136"/>
        <v>0.65700000000000003</v>
      </c>
      <c r="J43" s="60">
        <v>15</v>
      </c>
      <c r="K43" s="63">
        <f t="shared" si="137"/>
        <v>1.4E-2</v>
      </c>
      <c r="L43" s="60">
        <v>208</v>
      </c>
      <c r="M43" s="63">
        <f t="shared" si="138"/>
        <v>0.19</v>
      </c>
      <c r="N43" s="60">
        <v>153</v>
      </c>
      <c r="O43" s="63">
        <f t="shared" si="139"/>
        <v>0.14000000000000001</v>
      </c>
      <c r="P43" s="60">
        <v>257</v>
      </c>
      <c r="Q43" s="63">
        <f t="shared" si="140"/>
        <v>0.23400000000000001</v>
      </c>
      <c r="R43" s="60">
        <v>581</v>
      </c>
      <c r="S43" s="63">
        <f t="shared" si="141"/>
        <v>0.53</v>
      </c>
      <c r="T43" s="356">
        <f t="shared" si="142"/>
        <v>3.32</v>
      </c>
      <c r="U43" s="357">
        <f t="shared" si="143"/>
        <v>3.68</v>
      </c>
      <c r="V43" s="336">
        <v>3635</v>
      </c>
      <c r="W43" s="337">
        <v>1096</v>
      </c>
      <c r="X43" s="337">
        <v>938</v>
      </c>
      <c r="Y43" s="338">
        <f t="shared" si="208"/>
        <v>1601</v>
      </c>
      <c r="Z43" s="63">
        <f t="shared" si="145"/>
        <v>0.30199999999999999</v>
      </c>
      <c r="AA43" s="63">
        <f t="shared" si="146"/>
        <v>0.25800000000000001</v>
      </c>
      <c r="AB43" s="63">
        <f t="shared" si="147"/>
        <v>0.44</v>
      </c>
      <c r="AC43" s="247">
        <v>3352</v>
      </c>
      <c r="AD43" s="345">
        <v>145</v>
      </c>
      <c r="AE43" s="345">
        <v>91</v>
      </c>
      <c r="AF43" s="346">
        <f t="shared" si="149"/>
        <v>0.628</v>
      </c>
      <c r="AG43" s="240">
        <v>3643</v>
      </c>
      <c r="AH43" s="241">
        <v>1806</v>
      </c>
      <c r="AI43" s="242">
        <f t="shared" si="151"/>
        <v>0.496</v>
      </c>
      <c r="AJ43" s="243">
        <v>1837</v>
      </c>
      <c r="AK43" s="244">
        <f t="shared" si="152"/>
        <v>0.504</v>
      </c>
      <c r="AL43" s="249">
        <v>98.3</v>
      </c>
      <c r="AM43" s="483">
        <v>3643</v>
      </c>
      <c r="AN43" s="488">
        <f t="shared" si="209"/>
        <v>2172</v>
      </c>
      <c r="AO43" s="489">
        <f t="shared" si="154"/>
        <v>0.59621191325830358</v>
      </c>
      <c r="AP43" s="493">
        <v>642</v>
      </c>
      <c r="AQ43" s="494">
        <f t="shared" si="155"/>
        <v>0.17622838320065881</v>
      </c>
      <c r="AR43" s="504">
        <v>829</v>
      </c>
      <c r="AS43" s="505">
        <f t="shared" si="156"/>
        <v>0.22755970354103761</v>
      </c>
      <c r="AT43" s="515">
        <f t="shared" si="157"/>
        <v>67.7</v>
      </c>
      <c r="AU43" s="511">
        <f t="shared" si="210"/>
        <v>29.6</v>
      </c>
      <c r="AV43" s="510">
        <f t="shared" si="211"/>
        <v>38.200000000000003</v>
      </c>
      <c r="AW43" s="132">
        <v>13</v>
      </c>
      <c r="AX43" s="132">
        <v>19</v>
      </c>
      <c r="AY43" s="132">
        <v>0</v>
      </c>
      <c r="AZ43" s="132">
        <v>29</v>
      </c>
      <c r="BA43" s="133">
        <v>0</v>
      </c>
      <c r="BB43" s="135">
        <v>826</v>
      </c>
      <c r="BC43" s="60">
        <v>0</v>
      </c>
      <c r="BD43" s="60">
        <v>12</v>
      </c>
      <c r="BE43" s="60">
        <v>375</v>
      </c>
      <c r="BF43" s="60">
        <v>185</v>
      </c>
      <c r="BG43" s="60">
        <v>254</v>
      </c>
      <c r="BH43" s="104">
        <f t="shared" si="159"/>
        <v>0</v>
      </c>
      <c r="BI43" s="104">
        <f t="shared" si="160"/>
        <v>1.4999999999999999E-2</v>
      </c>
      <c r="BJ43" s="104">
        <f t="shared" si="161"/>
        <v>0.45400000000000001</v>
      </c>
      <c r="BK43" s="104">
        <f t="shared" si="162"/>
        <v>0.224</v>
      </c>
      <c r="BL43" s="104">
        <f t="shared" si="163"/>
        <v>0.308</v>
      </c>
      <c r="BM43" s="353">
        <v>2672</v>
      </c>
      <c r="BN43" s="60">
        <v>132</v>
      </c>
      <c r="BO43" s="60">
        <v>283</v>
      </c>
      <c r="BP43" s="60">
        <v>848</v>
      </c>
      <c r="BQ43" s="60">
        <v>676</v>
      </c>
      <c r="BR43" s="60">
        <v>229</v>
      </c>
      <c r="BS43" s="60">
        <v>358</v>
      </c>
      <c r="BT43" s="60">
        <v>146</v>
      </c>
      <c r="BU43" s="60">
        <v>2257</v>
      </c>
      <c r="BV43" s="60">
        <v>504</v>
      </c>
      <c r="BW43" s="104">
        <f t="shared" si="165"/>
        <v>4.9000000000000002E-2</v>
      </c>
      <c r="BX43" s="104">
        <f t="shared" si="166"/>
        <v>0.106</v>
      </c>
      <c r="BY43" s="104">
        <f t="shared" si="167"/>
        <v>0.317</v>
      </c>
      <c r="BZ43" s="104">
        <f t="shared" si="168"/>
        <v>0.253</v>
      </c>
      <c r="CA43" s="104">
        <f t="shared" si="169"/>
        <v>8.5999999999999993E-2</v>
      </c>
      <c r="CB43" s="104">
        <f t="shared" si="170"/>
        <v>0.13400000000000001</v>
      </c>
      <c r="CC43" s="104">
        <f t="shared" si="171"/>
        <v>5.5E-2</v>
      </c>
      <c r="CD43" s="104">
        <f t="shared" si="172"/>
        <v>0.84499999999999997</v>
      </c>
      <c r="CE43" s="104">
        <f t="shared" si="173"/>
        <v>0.189</v>
      </c>
      <c r="CF43" s="136">
        <v>3001</v>
      </c>
      <c r="CG43" s="60">
        <v>261</v>
      </c>
      <c r="CH43" s="104">
        <f t="shared" si="175"/>
        <v>8.6999999999999994E-2</v>
      </c>
      <c r="CI43" s="137">
        <v>3643</v>
      </c>
      <c r="CJ43" s="60">
        <v>503</v>
      </c>
      <c r="CK43" s="104">
        <f t="shared" si="177"/>
        <v>0.13800000000000001</v>
      </c>
      <c r="CL43" s="60">
        <v>642</v>
      </c>
      <c r="CM43" s="60">
        <v>0</v>
      </c>
      <c r="CN43" s="104">
        <f t="shared" si="179"/>
        <v>0</v>
      </c>
      <c r="CO43" s="60">
        <v>2172</v>
      </c>
      <c r="CP43" s="60">
        <v>326</v>
      </c>
      <c r="CQ43" s="104">
        <f t="shared" si="181"/>
        <v>0.15</v>
      </c>
      <c r="CR43" s="60">
        <v>829</v>
      </c>
      <c r="CS43" s="60">
        <v>177</v>
      </c>
      <c r="CT43" s="104">
        <f t="shared" si="183"/>
        <v>0.214</v>
      </c>
      <c r="CU43" s="138">
        <v>3643</v>
      </c>
      <c r="CV43" s="60">
        <v>3202</v>
      </c>
      <c r="CW43" s="60">
        <v>441</v>
      </c>
      <c r="CX43" s="104">
        <f t="shared" si="185"/>
        <v>0.879</v>
      </c>
      <c r="CY43" s="104">
        <f t="shared" si="186"/>
        <v>0.121</v>
      </c>
      <c r="CZ43" s="139">
        <v>441</v>
      </c>
      <c r="DA43" s="60">
        <v>366</v>
      </c>
      <c r="DB43" s="60">
        <v>75</v>
      </c>
      <c r="DC43" s="104">
        <f t="shared" si="188"/>
        <v>0.1</v>
      </c>
      <c r="DD43" s="104">
        <f t="shared" si="189"/>
        <v>2.1000000000000001E-2</v>
      </c>
      <c r="DE43" s="137">
        <v>3574</v>
      </c>
      <c r="DF43" s="60">
        <v>2783</v>
      </c>
      <c r="DG43" s="60">
        <v>791</v>
      </c>
      <c r="DH43" s="60">
        <v>225</v>
      </c>
      <c r="DI43" s="60">
        <v>598</v>
      </c>
      <c r="DJ43" s="60">
        <v>130</v>
      </c>
      <c r="DK43" s="60">
        <v>40</v>
      </c>
      <c r="DL43" s="60">
        <v>24</v>
      </c>
      <c r="DM43" s="60">
        <v>153</v>
      </c>
      <c r="DN43" s="60">
        <v>71</v>
      </c>
      <c r="DO43" s="60">
        <v>0</v>
      </c>
      <c r="DP43" s="60">
        <v>0</v>
      </c>
      <c r="DQ43" s="63">
        <f t="shared" si="216"/>
        <v>0.77900000000000003</v>
      </c>
      <c r="DR43" s="63">
        <f t="shared" si="191"/>
        <v>0.221</v>
      </c>
      <c r="DS43" s="63">
        <f t="shared" si="192"/>
        <v>6.3E-2</v>
      </c>
      <c r="DT43" s="63">
        <f t="shared" si="193"/>
        <v>0.16700000000000001</v>
      </c>
      <c r="DU43" s="104">
        <f t="shared" si="194"/>
        <v>3.5999999999999997E-2</v>
      </c>
      <c r="DV43" s="104">
        <f t="shared" si="195"/>
        <v>1.0999999999999999E-2</v>
      </c>
      <c r="DW43" s="104">
        <f t="shared" si="196"/>
        <v>7.0000000000000001E-3</v>
      </c>
      <c r="DX43" s="104">
        <f t="shared" si="197"/>
        <v>4.2999999999999997E-2</v>
      </c>
      <c r="DY43" s="104">
        <f t="shared" si="198"/>
        <v>0.02</v>
      </c>
      <c r="DZ43" s="104">
        <f t="shared" si="199"/>
        <v>0</v>
      </c>
      <c r="EA43" s="104">
        <f t="shared" si="200"/>
        <v>0</v>
      </c>
      <c r="EB43" s="128">
        <v>3643</v>
      </c>
      <c r="EC43" s="274">
        <v>778</v>
      </c>
      <c r="ED43" s="275">
        <f t="shared" si="202"/>
        <v>0.214</v>
      </c>
      <c r="EE43" s="73">
        <v>719</v>
      </c>
      <c r="EF43" s="73">
        <v>0</v>
      </c>
      <c r="EG43" s="73">
        <v>0</v>
      </c>
      <c r="EH43" s="73">
        <v>59</v>
      </c>
      <c r="EI43" s="283">
        <f t="shared" si="212"/>
        <v>0.19700000000000001</v>
      </c>
      <c r="EJ43" s="119">
        <f t="shared" si="213"/>
        <v>0</v>
      </c>
      <c r="EK43" s="119">
        <f t="shared" si="214"/>
        <v>0</v>
      </c>
      <c r="EL43" s="283">
        <f t="shared" si="215"/>
        <v>1.6E-2</v>
      </c>
      <c r="EM43" s="129">
        <v>2865</v>
      </c>
      <c r="EN43" s="271">
        <f t="shared" si="204"/>
        <v>0.78600000000000003</v>
      </c>
      <c r="EO43" s="60">
        <v>2237</v>
      </c>
      <c r="EP43" s="60">
        <v>222</v>
      </c>
      <c r="EQ43" s="60">
        <v>10</v>
      </c>
      <c r="ER43" s="60">
        <v>313</v>
      </c>
      <c r="ES43" s="60">
        <v>67</v>
      </c>
      <c r="ET43" s="60">
        <v>31</v>
      </c>
      <c r="EU43" s="60">
        <v>215</v>
      </c>
      <c r="EV43" s="60">
        <v>0</v>
      </c>
      <c r="EW43" s="60">
        <v>0</v>
      </c>
      <c r="EX43" s="60">
        <v>0</v>
      </c>
      <c r="EY43" s="60">
        <v>0</v>
      </c>
      <c r="EZ43" s="60">
        <v>9</v>
      </c>
      <c r="FA43" s="130">
        <v>84</v>
      </c>
      <c r="FB43" s="63">
        <f t="shared" si="63"/>
        <v>0.61399999999999999</v>
      </c>
      <c r="FC43" s="104">
        <f t="shared" si="64"/>
        <v>6.0999999999999999E-2</v>
      </c>
      <c r="FD43" s="104">
        <f t="shared" si="65"/>
        <v>2.7449903925336259E-3</v>
      </c>
      <c r="FE43" s="104">
        <f t="shared" si="66"/>
        <v>8.5999999999999993E-2</v>
      </c>
      <c r="FF43" s="63">
        <f t="shared" si="67"/>
        <v>1.7999999999999999E-2</v>
      </c>
      <c r="FG43" s="104">
        <f t="shared" si="68"/>
        <v>8.9999999999999993E-3</v>
      </c>
      <c r="FH43" s="63">
        <f t="shared" si="69"/>
        <v>5.8999999999999997E-2</v>
      </c>
      <c r="FI43" s="104">
        <f t="shared" si="70"/>
        <v>0</v>
      </c>
      <c r="FJ43" s="63">
        <f t="shared" si="71"/>
        <v>0</v>
      </c>
      <c r="FK43" s="63">
        <f t="shared" si="72"/>
        <v>0</v>
      </c>
      <c r="FL43" s="63">
        <f t="shared" si="73"/>
        <v>0</v>
      </c>
      <c r="FM43" s="63">
        <f t="shared" si="74"/>
        <v>2E-3</v>
      </c>
      <c r="FN43" s="63">
        <f t="shared" si="75"/>
        <v>2.3E-2</v>
      </c>
      <c r="FO43" s="140">
        <v>1096</v>
      </c>
      <c r="FP43" s="60">
        <v>910</v>
      </c>
      <c r="FQ43" s="60">
        <v>879</v>
      </c>
      <c r="FR43" s="104">
        <f t="shared" si="107"/>
        <v>0.83</v>
      </c>
      <c r="FS43" s="104">
        <f t="shared" si="207"/>
        <v>0.80200000000000005</v>
      </c>
    </row>
    <row r="44" spans="1:175" x14ac:dyDescent="0.2">
      <c r="A44" s="56" t="s">
        <v>882</v>
      </c>
      <c r="B44" s="57" t="s">
        <v>1022</v>
      </c>
      <c r="C44" s="56" t="s">
        <v>933</v>
      </c>
      <c r="D44" s="56" t="s">
        <v>1078</v>
      </c>
      <c r="E44" s="60">
        <v>462</v>
      </c>
      <c r="F44" s="60">
        <v>387</v>
      </c>
      <c r="G44" s="63">
        <f t="shared" si="135"/>
        <v>0.83799999999999997</v>
      </c>
      <c r="H44" s="60">
        <v>260</v>
      </c>
      <c r="I44" s="63">
        <f t="shared" si="136"/>
        <v>0.56299999999999994</v>
      </c>
      <c r="J44" s="60">
        <v>16</v>
      </c>
      <c r="K44" s="63">
        <f t="shared" si="137"/>
        <v>3.5000000000000003E-2</v>
      </c>
      <c r="L44" s="60">
        <v>96</v>
      </c>
      <c r="M44" s="63">
        <f t="shared" si="138"/>
        <v>0.20799999999999999</v>
      </c>
      <c r="N44" s="60">
        <v>90</v>
      </c>
      <c r="O44" s="63">
        <f t="shared" si="139"/>
        <v>0.19500000000000001</v>
      </c>
      <c r="P44" s="60">
        <v>176</v>
      </c>
      <c r="Q44" s="63">
        <f t="shared" si="140"/>
        <v>0.38100000000000001</v>
      </c>
      <c r="R44" s="60">
        <v>96</v>
      </c>
      <c r="S44" s="63">
        <f t="shared" si="141"/>
        <v>0.20799999999999999</v>
      </c>
      <c r="T44" s="356">
        <f t="shared" si="142"/>
        <v>3.17</v>
      </c>
      <c r="U44" s="357">
        <f t="shared" si="143"/>
        <v>3.45</v>
      </c>
      <c r="V44" s="336">
        <v>1464</v>
      </c>
      <c r="W44" s="337">
        <v>462</v>
      </c>
      <c r="X44" s="337">
        <v>502</v>
      </c>
      <c r="Y44" s="338">
        <f t="shared" si="208"/>
        <v>500</v>
      </c>
      <c r="Z44" s="63">
        <f t="shared" si="145"/>
        <v>0.316</v>
      </c>
      <c r="AA44" s="63">
        <f t="shared" si="146"/>
        <v>0.34300000000000003</v>
      </c>
      <c r="AB44" s="63">
        <f t="shared" si="147"/>
        <v>0.34200000000000003</v>
      </c>
      <c r="AC44" s="247">
        <v>1335</v>
      </c>
      <c r="AD44" s="345">
        <v>112</v>
      </c>
      <c r="AE44" s="345">
        <v>6</v>
      </c>
      <c r="AF44" s="346">
        <f t="shared" si="149"/>
        <v>5.3999999999999999E-2</v>
      </c>
      <c r="AG44" s="240">
        <v>1464</v>
      </c>
      <c r="AH44" s="241">
        <v>682</v>
      </c>
      <c r="AI44" s="242">
        <f t="shared" si="151"/>
        <v>0.46600000000000003</v>
      </c>
      <c r="AJ44" s="243">
        <v>782</v>
      </c>
      <c r="AK44" s="244">
        <f t="shared" si="152"/>
        <v>0.53400000000000003</v>
      </c>
      <c r="AL44" s="249">
        <v>87.2</v>
      </c>
      <c r="AM44" s="483">
        <v>1464</v>
      </c>
      <c r="AN44" s="488">
        <f t="shared" si="209"/>
        <v>975</v>
      </c>
      <c r="AO44" s="489">
        <f t="shared" si="154"/>
        <v>0.66598360655737709</v>
      </c>
      <c r="AP44" s="493">
        <v>350</v>
      </c>
      <c r="AQ44" s="494">
        <f t="shared" si="155"/>
        <v>0.23907103825136611</v>
      </c>
      <c r="AR44" s="504">
        <v>139</v>
      </c>
      <c r="AS44" s="505">
        <f t="shared" si="156"/>
        <v>9.4945355191256825E-2</v>
      </c>
      <c r="AT44" s="515">
        <f t="shared" si="157"/>
        <v>50.2</v>
      </c>
      <c r="AU44" s="511">
        <f t="shared" si="210"/>
        <v>35.9</v>
      </c>
      <c r="AV44" s="510">
        <f t="shared" si="211"/>
        <v>14.3</v>
      </c>
      <c r="AW44" s="132">
        <v>60</v>
      </c>
      <c r="AX44" s="132">
        <v>185</v>
      </c>
      <c r="AY44" s="132">
        <v>0</v>
      </c>
      <c r="AZ44" s="132">
        <v>246</v>
      </c>
      <c r="BA44" s="133">
        <v>0</v>
      </c>
      <c r="BB44" s="135">
        <v>278</v>
      </c>
      <c r="BC44" s="60">
        <v>33</v>
      </c>
      <c r="BD44" s="60">
        <v>22</v>
      </c>
      <c r="BE44" s="60">
        <v>102</v>
      </c>
      <c r="BF44" s="60">
        <v>85</v>
      </c>
      <c r="BG44" s="60">
        <v>36</v>
      </c>
      <c r="BH44" s="104">
        <f t="shared" si="159"/>
        <v>0.11899999999999999</v>
      </c>
      <c r="BI44" s="104">
        <f t="shared" si="160"/>
        <v>7.9000000000000001E-2</v>
      </c>
      <c r="BJ44" s="104">
        <f t="shared" si="161"/>
        <v>0.36699999999999999</v>
      </c>
      <c r="BK44" s="104">
        <f t="shared" si="162"/>
        <v>0.30599999999999999</v>
      </c>
      <c r="BL44" s="104">
        <f t="shared" si="163"/>
        <v>0.129</v>
      </c>
      <c r="BM44" s="353">
        <v>953</v>
      </c>
      <c r="BN44" s="60">
        <v>26</v>
      </c>
      <c r="BO44" s="60">
        <v>101</v>
      </c>
      <c r="BP44" s="60">
        <v>234</v>
      </c>
      <c r="BQ44" s="60">
        <v>305</v>
      </c>
      <c r="BR44" s="60">
        <v>103</v>
      </c>
      <c r="BS44" s="60">
        <v>60</v>
      </c>
      <c r="BT44" s="60">
        <v>124</v>
      </c>
      <c r="BU44" s="60">
        <v>826</v>
      </c>
      <c r="BV44" s="60">
        <v>184</v>
      </c>
      <c r="BW44" s="104">
        <f t="shared" si="165"/>
        <v>2.7E-2</v>
      </c>
      <c r="BX44" s="104">
        <f t="shared" si="166"/>
        <v>0.106</v>
      </c>
      <c r="BY44" s="104">
        <f t="shared" si="167"/>
        <v>0.246</v>
      </c>
      <c r="BZ44" s="104">
        <f t="shared" si="168"/>
        <v>0.32</v>
      </c>
      <c r="CA44" s="104">
        <f t="shared" si="169"/>
        <v>0.108</v>
      </c>
      <c r="CB44" s="104">
        <f t="shared" si="170"/>
        <v>6.3E-2</v>
      </c>
      <c r="CC44" s="104">
        <f t="shared" si="171"/>
        <v>0.13</v>
      </c>
      <c r="CD44" s="104">
        <f t="shared" si="172"/>
        <v>0.86699999999999999</v>
      </c>
      <c r="CE44" s="104">
        <f t="shared" si="173"/>
        <v>0.193</v>
      </c>
      <c r="CF44" s="136">
        <v>1114</v>
      </c>
      <c r="CG44" s="60">
        <v>42</v>
      </c>
      <c r="CH44" s="104">
        <f t="shared" si="175"/>
        <v>3.7999999999999999E-2</v>
      </c>
      <c r="CI44" s="137">
        <v>1464</v>
      </c>
      <c r="CJ44" s="60">
        <v>105</v>
      </c>
      <c r="CK44" s="104">
        <f t="shared" si="177"/>
        <v>7.1999999999999995E-2</v>
      </c>
      <c r="CL44" s="60">
        <v>350</v>
      </c>
      <c r="CM44" s="60">
        <v>0</v>
      </c>
      <c r="CN44" s="104">
        <f t="shared" si="179"/>
        <v>0</v>
      </c>
      <c r="CO44" s="60">
        <v>975</v>
      </c>
      <c r="CP44" s="60">
        <v>71</v>
      </c>
      <c r="CQ44" s="104">
        <f t="shared" si="181"/>
        <v>7.2999999999999995E-2</v>
      </c>
      <c r="CR44" s="60">
        <v>139</v>
      </c>
      <c r="CS44" s="60">
        <v>34</v>
      </c>
      <c r="CT44" s="104">
        <f t="shared" si="183"/>
        <v>0.245</v>
      </c>
      <c r="CU44" s="138">
        <v>1464</v>
      </c>
      <c r="CV44" s="60">
        <v>1203</v>
      </c>
      <c r="CW44" s="60">
        <v>261</v>
      </c>
      <c r="CX44" s="104">
        <f t="shared" si="185"/>
        <v>0.82199999999999995</v>
      </c>
      <c r="CY44" s="104">
        <f t="shared" si="186"/>
        <v>0.17799999999999999</v>
      </c>
      <c r="CZ44" s="139">
        <v>261</v>
      </c>
      <c r="DA44" s="60">
        <v>186</v>
      </c>
      <c r="DB44" s="60">
        <v>75</v>
      </c>
      <c r="DC44" s="104">
        <f t="shared" si="188"/>
        <v>0.127</v>
      </c>
      <c r="DD44" s="104">
        <f t="shared" si="189"/>
        <v>5.0999999999999997E-2</v>
      </c>
      <c r="DE44" s="137">
        <v>1363</v>
      </c>
      <c r="DF44" s="60">
        <v>909</v>
      </c>
      <c r="DG44" s="60">
        <v>454</v>
      </c>
      <c r="DH44" s="60">
        <v>199</v>
      </c>
      <c r="DI44" s="60">
        <v>404</v>
      </c>
      <c r="DJ44" s="60">
        <v>179</v>
      </c>
      <c r="DK44" s="60">
        <v>22</v>
      </c>
      <c r="DL44" s="60">
        <v>12</v>
      </c>
      <c r="DM44" s="60">
        <v>28</v>
      </c>
      <c r="DN44" s="60">
        <v>8</v>
      </c>
      <c r="DO44" s="60">
        <v>0</v>
      </c>
      <c r="DP44" s="60">
        <v>0</v>
      </c>
      <c r="DQ44" s="63">
        <f t="shared" si="216"/>
        <v>0.66700000000000004</v>
      </c>
      <c r="DR44" s="63">
        <f t="shared" si="191"/>
        <v>0.33300000000000002</v>
      </c>
      <c r="DS44" s="63">
        <f t="shared" si="192"/>
        <v>0.14599999999999999</v>
      </c>
      <c r="DT44" s="63">
        <f t="shared" si="193"/>
        <v>0.29599999999999999</v>
      </c>
      <c r="DU44" s="104">
        <f t="shared" si="194"/>
        <v>0.13100000000000001</v>
      </c>
      <c r="DV44" s="104">
        <f t="shared" si="195"/>
        <v>1.6E-2</v>
      </c>
      <c r="DW44" s="104">
        <f t="shared" si="196"/>
        <v>8.9999999999999993E-3</v>
      </c>
      <c r="DX44" s="104">
        <f t="shared" si="197"/>
        <v>2.1000000000000001E-2</v>
      </c>
      <c r="DY44" s="104">
        <f t="shared" si="198"/>
        <v>6.0000000000000001E-3</v>
      </c>
      <c r="DZ44" s="104">
        <f t="shared" si="199"/>
        <v>0</v>
      </c>
      <c r="EA44" s="104">
        <f t="shared" si="200"/>
        <v>0</v>
      </c>
      <c r="EB44" s="128">
        <v>1464</v>
      </c>
      <c r="EC44" s="274">
        <v>769</v>
      </c>
      <c r="ED44" s="275">
        <f t="shared" si="202"/>
        <v>0.52500000000000002</v>
      </c>
      <c r="EE44" s="73">
        <v>644</v>
      </c>
      <c r="EF44" s="73">
        <v>16</v>
      </c>
      <c r="EG44" s="73">
        <v>0</v>
      </c>
      <c r="EH44" s="73">
        <v>109</v>
      </c>
      <c r="EI44" s="283">
        <f t="shared" si="212"/>
        <v>0.44</v>
      </c>
      <c r="EJ44" s="119">
        <f t="shared" si="213"/>
        <v>1.0999999999999999E-2</v>
      </c>
      <c r="EK44" s="119">
        <f t="shared" si="214"/>
        <v>0</v>
      </c>
      <c r="EL44" s="283">
        <f t="shared" si="215"/>
        <v>7.3999999999999996E-2</v>
      </c>
      <c r="EM44" s="129">
        <v>695</v>
      </c>
      <c r="EN44" s="271">
        <f t="shared" si="204"/>
        <v>0.47499999999999998</v>
      </c>
      <c r="EO44" s="60">
        <v>522</v>
      </c>
      <c r="EP44" s="60">
        <v>19</v>
      </c>
      <c r="EQ44" s="60">
        <v>27</v>
      </c>
      <c r="ER44" s="60">
        <v>38</v>
      </c>
      <c r="ES44" s="60">
        <v>10</v>
      </c>
      <c r="ET44" s="60">
        <v>0</v>
      </c>
      <c r="EU44" s="60">
        <v>20</v>
      </c>
      <c r="EV44" s="60">
        <v>0</v>
      </c>
      <c r="EW44" s="60">
        <v>8</v>
      </c>
      <c r="EX44" s="60">
        <v>0</v>
      </c>
      <c r="EY44" s="60">
        <v>0</v>
      </c>
      <c r="EZ44" s="60">
        <v>0</v>
      </c>
      <c r="FA44" s="130">
        <v>116</v>
      </c>
      <c r="FB44" s="63">
        <f t="shared" si="63"/>
        <v>0.35699999999999998</v>
      </c>
      <c r="FC44" s="104">
        <f t="shared" si="64"/>
        <v>1.2999999999999999E-2</v>
      </c>
      <c r="FD44" s="104">
        <f t="shared" si="65"/>
        <v>1.8442622950819672E-2</v>
      </c>
      <c r="FE44" s="104">
        <f t="shared" si="66"/>
        <v>2.5999999999999999E-2</v>
      </c>
      <c r="FF44" s="63">
        <f t="shared" si="67"/>
        <v>7.0000000000000001E-3</v>
      </c>
      <c r="FG44" s="104">
        <f t="shared" si="68"/>
        <v>0</v>
      </c>
      <c r="FH44" s="63">
        <f t="shared" si="69"/>
        <v>1.4E-2</v>
      </c>
      <c r="FI44" s="104">
        <f t="shared" si="70"/>
        <v>0</v>
      </c>
      <c r="FJ44" s="63">
        <f t="shared" si="71"/>
        <v>5.0000000000000001E-3</v>
      </c>
      <c r="FK44" s="63">
        <f t="shared" si="72"/>
        <v>0</v>
      </c>
      <c r="FL44" s="63">
        <f t="shared" si="73"/>
        <v>0</v>
      </c>
      <c r="FM44" s="63">
        <f t="shared" si="74"/>
        <v>0</v>
      </c>
      <c r="FN44" s="63">
        <f t="shared" si="75"/>
        <v>7.9000000000000001E-2</v>
      </c>
      <c r="FO44" s="140">
        <v>462</v>
      </c>
      <c r="FP44" s="60">
        <v>458</v>
      </c>
      <c r="FQ44" s="60">
        <v>446</v>
      </c>
      <c r="FR44" s="104">
        <f t="shared" si="107"/>
        <v>0.99099999999999999</v>
      </c>
      <c r="FS44" s="104">
        <f t="shared" si="207"/>
        <v>0.96499999999999997</v>
      </c>
    </row>
    <row r="45" spans="1:175" x14ac:dyDescent="0.2">
      <c r="A45" s="56" t="s">
        <v>882</v>
      </c>
      <c r="B45" s="57" t="s">
        <v>1022</v>
      </c>
      <c r="C45" s="56" t="s">
        <v>934</v>
      </c>
      <c r="D45" s="56" t="s">
        <v>1079</v>
      </c>
      <c r="E45" s="60">
        <v>1504</v>
      </c>
      <c r="F45" s="60">
        <v>1233</v>
      </c>
      <c r="G45" s="63">
        <f t="shared" si="135"/>
        <v>0.82</v>
      </c>
      <c r="H45" s="60">
        <v>831</v>
      </c>
      <c r="I45" s="63">
        <f t="shared" si="136"/>
        <v>0.55300000000000005</v>
      </c>
      <c r="J45" s="60">
        <v>180</v>
      </c>
      <c r="K45" s="63">
        <f t="shared" si="137"/>
        <v>0.12</v>
      </c>
      <c r="L45" s="60">
        <v>126</v>
      </c>
      <c r="M45" s="63">
        <f t="shared" si="138"/>
        <v>8.4000000000000005E-2</v>
      </c>
      <c r="N45" s="60">
        <v>367</v>
      </c>
      <c r="O45" s="63">
        <f t="shared" si="139"/>
        <v>0.24399999999999999</v>
      </c>
      <c r="P45" s="60">
        <v>722</v>
      </c>
      <c r="Q45" s="63">
        <f t="shared" si="140"/>
        <v>0.48</v>
      </c>
      <c r="R45" s="60">
        <v>386</v>
      </c>
      <c r="S45" s="63">
        <f t="shared" si="141"/>
        <v>0.25700000000000001</v>
      </c>
      <c r="T45" s="356">
        <f t="shared" si="142"/>
        <v>3.42</v>
      </c>
      <c r="U45" s="357">
        <f t="shared" si="143"/>
        <v>3.69</v>
      </c>
      <c r="V45" s="336">
        <v>5140</v>
      </c>
      <c r="W45" s="337">
        <v>1504</v>
      </c>
      <c r="X45" s="337">
        <v>1740</v>
      </c>
      <c r="Y45" s="338">
        <f t="shared" si="208"/>
        <v>1896</v>
      </c>
      <c r="Z45" s="63">
        <f t="shared" si="145"/>
        <v>0.29299999999999998</v>
      </c>
      <c r="AA45" s="63">
        <f t="shared" si="146"/>
        <v>0.33900000000000002</v>
      </c>
      <c r="AB45" s="63">
        <f t="shared" si="147"/>
        <v>0.36899999999999999</v>
      </c>
      <c r="AC45" s="247">
        <v>4550</v>
      </c>
      <c r="AD45" s="345">
        <v>274</v>
      </c>
      <c r="AE45" s="345">
        <v>62</v>
      </c>
      <c r="AF45" s="346">
        <f t="shared" si="149"/>
        <v>0.22600000000000001</v>
      </c>
      <c r="AG45" s="240">
        <v>5163</v>
      </c>
      <c r="AH45" s="241">
        <v>2446</v>
      </c>
      <c r="AI45" s="242">
        <f t="shared" si="151"/>
        <v>0.47399999999999998</v>
      </c>
      <c r="AJ45" s="243">
        <v>2717</v>
      </c>
      <c r="AK45" s="244">
        <f t="shared" si="152"/>
        <v>0.52600000000000002</v>
      </c>
      <c r="AL45" s="249">
        <v>90</v>
      </c>
      <c r="AM45" s="483">
        <v>5163</v>
      </c>
      <c r="AN45" s="488">
        <f t="shared" si="209"/>
        <v>3353</v>
      </c>
      <c r="AO45" s="489">
        <f t="shared" si="154"/>
        <v>0.64942862676738333</v>
      </c>
      <c r="AP45" s="493">
        <v>1292</v>
      </c>
      <c r="AQ45" s="494">
        <f t="shared" si="155"/>
        <v>0.25024210730195623</v>
      </c>
      <c r="AR45" s="504">
        <v>518</v>
      </c>
      <c r="AS45" s="505">
        <f t="shared" si="156"/>
        <v>0.10032926593066047</v>
      </c>
      <c r="AT45" s="515">
        <f t="shared" si="157"/>
        <v>54</v>
      </c>
      <c r="AU45" s="511">
        <f t="shared" si="210"/>
        <v>38.5</v>
      </c>
      <c r="AV45" s="510">
        <f t="shared" si="211"/>
        <v>15.4</v>
      </c>
      <c r="AW45" s="132">
        <v>69</v>
      </c>
      <c r="AX45" s="132">
        <v>54</v>
      </c>
      <c r="AY45" s="132">
        <v>0</v>
      </c>
      <c r="AZ45" s="132">
        <v>74</v>
      </c>
      <c r="BA45" s="133">
        <v>57</v>
      </c>
      <c r="BB45" s="135">
        <v>1526</v>
      </c>
      <c r="BC45" s="60">
        <v>109</v>
      </c>
      <c r="BD45" s="60">
        <v>21</v>
      </c>
      <c r="BE45" s="60">
        <v>487</v>
      </c>
      <c r="BF45" s="60">
        <v>387</v>
      </c>
      <c r="BG45" s="60">
        <v>522</v>
      </c>
      <c r="BH45" s="104">
        <f t="shared" si="159"/>
        <v>7.0999999999999994E-2</v>
      </c>
      <c r="BI45" s="104">
        <f t="shared" si="160"/>
        <v>1.4E-2</v>
      </c>
      <c r="BJ45" s="104">
        <f t="shared" si="161"/>
        <v>0.31900000000000001</v>
      </c>
      <c r="BK45" s="104">
        <f t="shared" si="162"/>
        <v>0.254</v>
      </c>
      <c r="BL45" s="104">
        <f t="shared" si="163"/>
        <v>0.34200000000000003</v>
      </c>
      <c r="BM45" s="353">
        <v>3249</v>
      </c>
      <c r="BN45" s="60">
        <v>168</v>
      </c>
      <c r="BO45" s="60">
        <v>188</v>
      </c>
      <c r="BP45" s="60">
        <v>742</v>
      </c>
      <c r="BQ45" s="60">
        <v>884</v>
      </c>
      <c r="BR45" s="60">
        <v>352</v>
      </c>
      <c r="BS45" s="60">
        <v>631</v>
      </c>
      <c r="BT45" s="60">
        <v>284</v>
      </c>
      <c r="BU45" s="60">
        <v>2893</v>
      </c>
      <c r="BV45" s="60">
        <v>915</v>
      </c>
      <c r="BW45" s="104">
        <f t="shared" si="165"/>
        <v>5.1999999999999998E-2</v>
      </c>
      <c r="BX45" s="104">
        <f t="shared" si="166"/>
        <v>5.8000000000000003E-2</v>
      </c>
      <c r="BY45" s="104">
        <f t="shared" si="167"/>
        <v>0.22800000000000001</v>
      </c>
      <c r="BZ45" s="104">
        <f t="shared" si="168"/>
        <v>0.27200000000000002</v>
      </c>
      <c r="CA45" s="104">
        <f t="shared" si="169"/>
        <v>0.108</v>
      </c>
      <c r="CB45" s="104">
        <f t="shared" si="170"/>
        <v>0.19400000000000001</v>
      </c>
      <c r="CC45" s="104">
        <f t="shared" si="171"/>
        <v>8.6999999999999994E-2</v>
      </c>
      <c r="CD45" s="104">
        <f t="shared" si="172"/>
        <v>0.89</v>
      </c>
      <c r="CE45" s="104">
        <f t="shared" si="173"/>
        <v>0.28199999999999997</v>
      </c>
      <c r="CF45" s="136">
        <v>3860</v>
      </c>
      <c r="CG45" s="60">
        <v>407</v>
      </c>
      <c r="CH45" s="104">
        <f t="shared" si="175"/>
        <v>0.105</v>
      </c>
      <c r="CI45" s="137">
        <v>5163</v>
      </c>
      <c r="CJ45" s="60">
        <v>684</v>
      </c>
      <c r="CK45" s="104">
        <f t="shared" si="177"/>
        <v>0.13200000000000001</v>
      </c>
      <c r="CL45" s="60">
        <v>1292</v>
      </c>
      <c r="CM45" s="60">
        <v>59</v>
      </c>
      <c r="CN45" s="104">
        <f t="shared" si="179"/>
        <v>4.5999999999999999E-2</v>
      </c>
      <c r="CO45" s="60">
        <v>3342</v>
      </c>
      <c r="CP45" s="60">
        <v>423</v>
      </c>
      <c r="CQ45" s="104">
        <f t="shared" si="181"/>
        <v>0.127</v>
      </c>
      <c r="CR45" s="60">
        <v>518</v>
      </c>
      <c r="CS45" s="60">
        <v>202</v>
      </c>
      <c r="CT45" s="104">
        <f t="shared" si="183"/>
        <v>0.39</v>
      </c>
      <c r="CU45" s="138">
        <v>5163</v>
      </c>
      <c r="CV45" s="60">
        <v>3775</v>
      </c>
      <c r="CW45" s="60">
        <v>1388</v>
      </c>
      <c r="CX45" s="104">
        <f t="shared" si="185"/>
        <v>0.73099999999999998</v>
      </c>
      <c r="CY45" s="104">
        <f t="shared" si="186"/>
        <v>0.26900000000000002</v>
      </c>
      <c r="CZ45" s="139">
        <v>1388</v>
      </c>
      <c r="DA45" s="60">
        <v>897</v>
      </c>
      <c r="DB45" s="60">
        <v>491</v>
      </c>
      <c r="DC45" s="104">
        <f t="shared" si="188"/>
        <v>0.17399999999999999</v>
      </c>
      <c r="DD45" s="104">
        <f t="shared" si="189"/>
        <v>9.5000000000000001E-2</v>
      </c>
      <c r="DE45" s="137">
        <v>4863</v>
      </c>
      <c r="DF45" s="60">
        <v>3002</v>
      </c>
      <c r="DG45" s="60">
        <v>1861</v>
      </c>
      <c r="DH45" s="60">
        <v>717</v>
      </c>
      <c r="DI45" s="60">
        <v>1339</v>
      </c>
      <c r="DJ45" s="60">
        <v>421</v>
      </c>
      <c r="DK45" s="60">
        <v>217</v>
      </c>
      <c r="DL45" s="60">
        <v>88</v>
      </c>
      <c r="DM45" s="60">
        <v>301</v>
      </c>
      <c r="DN45" s="60">
        <v>208</v>
      </c>
      <c r="DO45" s="60">
        <v>4</v>
      </c>
      <c r="DP45" s="60">
        <v>0</v>
      </c>
      <c r="DQ45" s="63">
        <f t="shared" si="216"/>
        <v>0.61699999999999999</v>
      </c>
      <c r="DR45" s="63">
        <f t="shared" si="191"/>
        <v>0.38300000000000001</v>
      </c>
      <c r="DS45" s="63">
        <f t="shared" si="192"/>
        <v>0.14699999999999999</v>
      </c>
      <c r="DT45" s="63">
        <f t="shared" si="193"/>
        <v>0.27500000000000002</v>
      </c>
      <c r="DU45" s="104">
        <f t="shared" si="194"/>
        <v>8.6999999999999994E-2</v>
      </c>
      <c r="DV45" s="104">
        <f t="shared" si="195"/>
        <v>4.4999999999999998E-2</v>
      </c>
      <c r="DW45" s="104">
        <f t="shared" si="196"/>
        <v>1.7999999999999999E-2</v>
      </c>
      <c r="DX45" s="104">
        <f t="shared" si="197"/>
        <v>6.2E-2</v>
      </c>
      <c r="DY45" s="104">
        <f t="shared" si="198"/>
        <v>4.2999999999999997E-2</v>
      </c>
      <c r="DZ45" s="104">
        <f t="shared" si="199"/>
        <v>1E-3</v>
      </c>
      <c r="EA45" s="104">
        <f t="shared" si="200"/>
        <v>0</v>
      </c>
      <c r="EB45" s="128">
        <v>5163</v>
      </c>
      <c r="EC45" s="274">
        <v>2239</v>
      </c>
      <c r="ED45" s="275">
        <f t="shared" si="202"/>
        <v>0.434</v>
      </c>
      <c r="EE45" s="73">
        <v>1560</v>
      </c>
      <c r="EF45" s="73">
        <v>77</v>
      </c>
      <c r="EG45" s="73">
        <v>36</v>
      </c>
      <c r="EH45" s="73">
        <v>566</v>
      </c>
      <c r="EI45" s="283">
        <f t="shared" si="212"/>
        <v>0.30199999999999999</v>
      </c>
      <c r="EJ45" s="119">
        <f t="shared" si="213"/>
        <v>1.4999999999999999E-2</v>
      </c>
      <c r="EK45" s="119">
        <f t="shared" si="214"/>
        <v>7.0000000000000001E-3</v>
      </c>
      <c r="EL45" s="283">
        <f t="shared" si="215"/>
        <v>0.11</v>
      </c>
      <c r="EM45" s="129">
        <v>2924</v>
      </c>
      <c r="EN45" s="271">
        <f t="shared" si="204"/>
        <v>0.56599999999999995</v>
      </c>
      <c r="EO45" s="60">
        <v>1448</v>
      </c>
      <c r="EP45" s="60">
        <v>726</v>
      </c>
      <c r="EQ45" s="60">
        <v>9</v>
      </c>
      <c r="ER45" s="60">
        <v>481</v>
      </c>
      <c r="ES45" s="60">
        <v>114</v>
      </c>
      <c r="ET45" s="60">
        <v>23</v>
      </c>
      <c r="EU45" s="60">
        <v>254</v>
      </c>
      <c r="EV45" s="60">
        <v>17</v>
      </c>
      <c r="EW45" s="60">
        <v>48</v>
      </c>
      <c r="EX45" s="60">
        <v>24</v>
      </c>
      <c r="EY45" s="60">
        <v>1</v>
      </c>
      <c r="EZ45" s="60">
        <v>64</v>
      </c>
      <c r="FA45" s="130">
        <v>205</v>
      </c>
      <c r="FB45" s="63">
        <f t="shared" si="63"/>
        <v>0.28000000000000003</v>
      </c>
      <c r="FC45" s="104">
        <f t="shared" si="64"/>
        <v>0.14099999999999999</v>
      </c>
      <c r="FD45" s="104">
        <f t="shared" si="65"/>
        <v>1.7431725740848344E-3</v>
      </c>
      <c r="FE45" s="104">
        <f t="shared" si="66"/>
        <v>9.2999999999999999E-2</v>
      </c>
      <c r="FF45" s="63">
        <f t="shared" si="67"/>
        <v>2.1999999999999999E-2</v>
      </c>
      <c r="FG45" s="104">
        <f t="shared" si="68"/>
        <v>4.0000000000000001E-3</v>
      </c>
      <c r="FH45" s="63">
        <f t="shared" si="69"/>
        <v>4.9000000000000002E-2</v>
      </c>
      <c r="FI45" s="104">
        <f t="shared" si="70"/>
        <v>3.0000000000000001E-3</v>
      </c>
      <c r="FJ45" s="63">
        <f t="shared" si="71"/>
        <v>8.9999999999999993E-3</v>
      </c>
      <c r="FK45" s="63">
        <f t="shared" si="72"/>
        <v>5.0000000000000001E-3</v>
      </c>
      <c r="FL45" s="63">
        <f t="shared" si="73"/>
        <v>0</v>
      </c>
      <c r="FM45" s="63">
        <f t="shared" si="74"/>
        <v>1.2E-2</v>
      </c>
      <c r="FN45" s="63">
        <f t="shared" si="75"/>
        <v>0.04</v>
      </c>
      <c r="FO45" s="140">
        <v>1504</v>
      </c>
      <c r="FP45" s="60">
        <v>1460</v>
      </c>
      <c r="FQ45" s="60">
        <v>1460</v>
      </c>
      <c r="FR45" s="104">
        <f t="shared" si="107"/>
        <v>0.97099999999999997</v>
      </c>
      <c r="FS45" s="104">
        <f t="shared" si="207"/>
        <v>0.97099999999999997</v>
      </c>
    </row>
    <row r="46" spans="1:175" x14ac:dyDescent="0.2">
      <c r="A46" s="56" t="s">
        <v>882</v>
      </c>
      <c r="B46" s="57" t="s">
        <v>1022</v>
      </c>
      <c r="C46" s="56" t="s">
        <v>935</v>
      </c>
      <c r="D46" s="56" t="s">
        <v>1080</v>
      </c>
      <c r="E46" s="60">
        <v>1929</v>
      </c>
      <c r="F46" s="60">
        <v>1560</v>
      </c>
      <c r="G46" s="63">
        <f t="shared" si="135"/>
        <v>0.80900000000000005</v>
      </c>
      <c r="H46" s="60">
        <v>1136</v>
      </c>
      <c r="I46" s="63">
        <f t="shared" si="136"/>
        <v>0.58899999999999997</v>
      </c>
      <c r="J46" s="60">
        <v>176</v>
      </c>
      <c r="K46" s="63">
        <f t="shared" si="137"/>
        <v>9.0999999999999998E-2</v>
      </c>
      <c r="L46" s="60">
        <v>235</v>
      </c>
      <c r="M46" s="63">
        <f t="shared" si="138"/>
        <v>0.122</v>
      </c>
      <c r="N46" s="60">
        <v>382</v>
      </c>
      <c r="O46" s="63">
        <f t="shared" si="139"/>
        <v>0.19800000000000001</v>
      </c>
      <c r="P46" s="60">
        <v>896</v>
      </c>
      <c r="Q46" s="63">
        <f t="shared" si="140"/>
        <v>0.46400000000000002</v>
      </c>
      <c r="R46" s="60">
        <v>544</v>
      </c>
      <c r="S46" s="63">
        <f t="shared" si="141"/>
        <v>0.28199999999999997</v>
      </c>
      <c r="T46" s="356">
        <f t="shared" si="142"/>
        <v>3.42</v>
      </c>
      <c r="U46" s="357">
        <f t="shared" si="143"/>
        <v>3.79</v>
      </c>
      <c r="V46" s="336">
        <v>6602</v>
      </c>
      <c r="W46" s="337">
        <v>1929</v>
      </c>
      <c r="X46" s="337">
        <v>2129</v>
      </c>
      <c r="Y46" s="338">
        <f t="shared" si="208"/>
        <v>2544</v>
      </c>
      <c r="Z46" s="63">
        <f t="shared" si="145"/>
        <v>0.29199999999999998</v>
      </c>
      <c r="AA46" s="63">
        <f t="shared" si="146"/>
        <v>0.32200000000000001</v>
      </c>
      <c r="AB46" s="63">
        <f t="shared" si="147"/>
        <v>0.38500000000000001</v>
      </c>
      <c r="AC46" s="247">
        <v>5912</v>
      </c>
      <c r="AD46" s="345">
        <v>408</v>
      </c>
      <c r="AE46" s="345">
        <v>23</v>
      </c>
      <c r="AF46" s="346">
        <f t="shared" si="149"/>
        <v>5.6000000000000001E-2</v>
      </c>
      <c r="AG46" s="240">
        <v>6628</v>
      </c>
      <c r="AH46" s="241">
        <v>3099</v>
      </c>
      <c r="AI46" s="242">
        <f t="shared" si="151"/>
        <v>0.46800000000000003</v>
      </c>
      <c r="AJ46" s="243">
        <v>3529</v>
      </c>
      <c r="AK46" s="244">
        <f t="shared" si="152"/>
        <v>0.53200000000000003</v>
      </c>
      <c r="AL46" s="249">
        <v>87.8</v>
      </c>
      <c r="AM46" s="483">
        <v>6628</v>
      </c>
      <c r="AN46" s="488">
        <f t="shared" si="209"/>
        <v>3955</v>
      </c>
      <c r="AO46" s="489">
        <f t="shared" si="154"/>
        <v>0.59671092335546172</v>
      </c>
      <c r="AP46" s="493">
        <v>1904</v>
      </c>
      <c r="AQ46" s="494">
        <f t="shared" si="155"/>
        <v>0.28726614363307179</v>
      </c>
      <c r="AR46" s="504">
        <v>769</v>
      </c>
      <c r="AS46" s="505">
        <f t="shared" si="156"/>
        <v>0.1160229330114665</v>
      </c>
      <c r="AT46" s="515">
        <f t="shared" si="157"/>
        <v>67.599999999999994</v>
      </c>
      <c r="AU46" s="511">
        <f t="shared" si="210"/>
        <v>48.1</v>
      </c>
      <c r="AV46" s="510">
        <f t="shared" si="211"/>
        <v>19.399999999999999</v>
      </c>
      <c r="AW46" s="132">
        <v>24</v>
      </c>
      <c r="AX46" s="132">
        <v>14</v>
      </c>
      <c r="AY46" s="132">
        <v>0</v>
      </c>
      <c r="AZ46" s="132">
        <v>31</v>
      </c>
      <c r="BA46" s="133">
        <v>9</v>
      </c>
      <c r="BB46" s="135">
        <v>2192</v>
      </c>
      <c r="BC46" s="60">
        <v>71</v>
      </c>
      <c r="BD46" s="60">
        <v>53</v>
      </c>
      <c r="BE46" s="60">
        <v>1075</v>
      </c>
      <c r="BF46" s="60">
        <v>497</v>
      </c>
      <c r="BG46" s="60">
        <v>496</v>
      </c>
      <c r="BH46" s="104">
        <f t="shared" si="159"/>
        <v>3.2000000000000001E-2</v>
      </c>
      <c r="BI46" s="104">
        <f t="shared" si="160"/>
        <v>2.4E-2</v>
      </c>
      <c r="BJ46" s="104">
        <f t="shared" si="161"/>
        <v>0.49</v>
      </c>
      <c r="BK46" s="104">
        <f t="shared" si="162"/>
        <v>0.22700000000000001</v>
      </c>
      <c r="BL46" s="104">
        <f t="shared" si="163"/>
        <v>0.22600000000000001</v>
      </c>
      <c r="BM46" s="353">
        <v>4195</v>
      </c>
      <c r="BN46" s="60">
        <v>532</v>
      </c>
      <c r="BO46" s="60">
        <v>389</v>
      </c>
      <c r="BP46" s="60">
        <v>1040</v>
      </c>
      <c r="BQ46" s="60">
        <v>1123</v>
      </c>
      <c r="BR46" s="60">
        <v>417</v>
      </c>
      <c r="BS46" s="60">
        <v>491</v>
      </c>
      <c r="BT46" s="60">
        <v>203</v>
      </c>
      <c r="BU46" s="60">
        <v>3274</v>
      </c>
      <c r="BV46" s="60">
        <v>694</v>
      </c>
      <c r="BW46" s="104">
        <f t="shared" si="165"/>
        <v>0.127</v>
      </c>
      <c r="BX46" s="104">
        <f t="shared" si="166"/>
        <v>9.2999999999999999E-2</v>
      </c>
      <c r="BY46" s="104">
        <f t="shared" si="167"/>
        <v>0.248</v>
      </c>
      <c r="BZ46" s="104">
        <f t="shared" si="168"/>
        <v>0.26800000000000002</v>
      </c>
      <c r="CA46" s="104">
        <f t="shared" si="169"/>
        <v>9.9000000000000005E-2</v>
      </c>
      <c r="CB46" s="104">
        <f t="shared" si="170"/>
        <v>0.11700000000000001</v>
      </c>
      <c r="CC46" s="104">
        <f t="shared" si="171"/>
        <v>4.8000000000000001E-2</v>
      </c>
      <c r="CD46" s="104">
        <f t="shared" si="172"/>
        <v>0.78</v>
      </c>
      <c r="CE46" s="104">
        <f t="shared" si="173"/>
        <v>0.16500000000000001</v>
      </c>
      <c r="CF46" s="136">
        <v>4722</v>
      </c>
      <c r="CG46" s="60">
        <v>180</v>
      </c>
      <c r="CH46" s="104">
        <f t="shared" si="175"/>
        <v>3.7999999999999999E-2</v>
      </c>
      <c r="CI46" s="137">
        <v>6628</v>
      </c>
      <c r="CJ46" s="60">
        <v>627</v>
      </c>
      <c r="CK46" s="104">
        <f t="shared" si="177"/>
        <v>9.5000000000000001E-2</v>
      </c>
      <c r="CL46" s="60">
        <v>1904</v>
      </c>
      <c r="CM46" s="60">
        <v>80</v>
      </c>
      <c r="CN46" s="104">
        <f t="shared" si="179"/>
        <v>4.2000000000000003E-2</v>
      </c>
      <c r="CO46" s="60">
        <v>3953</v>
      </c>
      <c r="CP46" s="60">
        <v>337</v>
      </c>
      <c r="CQ46" s="104">
        <f t="shared" si="181"/>
        <v>8.5000000000000006E-2</v>
      </c>
      <c r="CR46" s="60">
        <v>769</v>
      </c>
      <c r="CS46" s="60">
        <v>210</v>
      </c>
      <c r="CT46" s="104">
        <f t="shared" si="183"/>
        <v>0.27300000000000002</v>
      </c>
      <c r="CU46" s="138">
        <v>6628</v>
      </c>
      <c r="CV46" s="60">
        <v>5109</v>
      </c>
      <c r="CW46" s="60">
        <v>1519</v>
      </c>
      <c r="CX46" s="104">
        <f t="shared" si="185"/>
        <v>0.77100000000000002</v>
      </c>
      <c r="CY46" s="104">
        <f t="shared" si="186"/>
        <v>0.22900000000000001</v>
      </c>
      <c r="CZ46" s="139">
        <v>1519</v>
      </c>
      <c r="DA46" s="60">
        <v>953</v>
      </c>
      <c r="DB46" s="60">
        <v>566</v>
      </c>
      <c r="DC46" s="104">
        <f t="shared" si="188"/>
        <v>0.14399999999999999</v>
      </c>
      <c r="DD46" s="104">
        <f t="shared" si="189"/>
        <v>8.5000000000000006E-2</v>
      </c>
      <c r="DE46" s="137">
        <v>6366</v>
      </c>
      <c r="DF46" s="60">
        <v>3704</v>
      </c>
      <c r="DG46" s="60">
        <v>2662</v>
      </c>
      <c r="DH46" s="60">
        <v>1004</v>
      </c>
      <c r="DI46" s="60">
        <v>2336</v>
      </c>
      <c r="DJ46" s="60">
        <v>925</v>
      </c>
      <c r="DK46" s="60">
        <v>67</v>
      </c>
      <c r="DL46" s="60">
        <v>7</v>
      </c>
      <c r="DM46" s="60">
        <v>250</v>
      </c>
      <c r="DN46" s="60">
        <v>63</v>
      </c>
      <c r="DO46" s="60">
        <v>9</v>
      </c>
      <c r="DP46" s="60">
        <v>9</v>
      </c>
      <c r="DQ46" s="63">
        <f t="shared" si="216"/>
        <v>0.58199999999999996</v>
      </c>
      <c r="DR46" s="63">
        <f t="shared" si="191"/>
        <v>0.41799999999999998</v>
      </c>
      <c r="DS46" s="63">
        <f t="shared" si="192"/>
        <v>0.158</v>
      </c>
      <c r="DT46" s="63">
        <f t="shared" si="193"/>
        <v>0.36699999999999999</v>
      </c>
      <c r="DU46" s="104">
        <f t="shared" si="194"/>
        <v>0.14499999999999999</v>
      </c>
      <c r="DV46" s="104">
        <f t="shared" si="195"/>
        <v>1.0999999999999999E-2</v>
      </c>
      <c r="DW46" s="104">
        <f t="shared" si="196"/>
        <v>1E-3</v>
      </c>
      <c r="DX46" s="104">
        <f t="shared" si="197"/>
        <v>3.9E-2</v>
      </c>
      <c r="DY46" s="104">
        <f t="shared" si="198"/>
        <v>0.01</v>
      </c>
      <c r="DZ46" s="104">
        <f t="shared" si="199"/>
        <v>1E-3</v>
      </c>
      <c r="EA46" s="104">
        <f t="shared" si="200"/>
        <v>1E-3</v>
      </c>
      <c r="EB46" s="128">
        <v>6628</v>
      </c>
      <c r="EC46" s="274">
        <v>3620</v>
      </c>
      <c r="ED46" s="275">
        <f t="shared" si="202"/>
        <v>0.54600000000000004</v>
      </c>
      <c r="EE46" s="73">
        <v>2857</v>
      </c>
      <c r="EF46" s="73">
        <v>4</v>
      </c>
      <c r="EG46" s="73">
        <v>0</v>
      </c>
      <c r="EH46" s="73">
        <v>759</v>
      </c>
      <c r="EI46" s="283">
        <f t="shared" si="212"/>
        <v>0.43099999999999999</v>
      </c>
      <c r="EJ46" s="119">
        <f t="shared" si="213"/>
        <v>1E-3</v>
      </c>
      <c r="EK46" s="119">
        <f t="shared" si="214"/>
        <v>0</v>
      </c>
      <c r="EL46" s="283">
        <f t="shared" si="215"/>
        <v>0.115</v>
      </c>
      <c r="EM46" s="129">
        <v>3008</v>
      </c>
      <c r="EN46" s="271">
        <f t="shared" si="204"/>
        <v>0.45400000000000001</v>
      </c>
      <c r="EO46" s="60">
        <v>1434</v>
      </c>
      <c r="EP46" s="60">
        <v>796</v>
      </c>
      <c r="EQ46" s="60">
        <v>0</v>
      </c>
      <c r="ER46" s="60">
        <v>479</v>
      </c>
      <c r="ES46" s="60">
        <v>81</v>
      </c>
      <c r="ET46" s="60">
        <v>10</v>
      </c>
      <c r="EU46" s="60">
        <v>344</v>
      </c>
      <c r="EV46" s="60">
        <v>13</v>
      </c>
      <c r="EW46" s="60">
        <v>7</v>
      </c>
      <c r="EX46" s="60">
        <v>0</v>
      </c>
      <c r="EY46" s="60">
        <v>24</v>
      </c>
      <c r="EZ46" s="60">
        <v>0</v>
      </c>
      <c r="FA46" s="130">
        <v>299</v>
      </c>
      <c r="FB46" s="63">
        <f t="shared" si="63"/>
        <v>0.216</v>
      </c>
      <c r="FC46" s="104">
        <f t="shared" si="64"/>
        <v>0.12</v>
      </c>
      <c r="FD46" s="104">
        <f t="shared" si="65"/>
        <v>0</v>
      </c>
      <c r="FE46" s="104">
        <f t="shared" si="66"/>
        <v>7.1999999999999995E-2</v>
      </c>
      <c r="FF46" s="63">
        <f t="shared" si="67"/>
        <v>1.2E-2</v>
      </c>
      <c r="FG46" s="104">
        <f t="shared" si="68"/>
        <v>2E-3</v>
      </c>
      <c r="FH46" s="63">
        <f t="shared" si="69"/>
        <v>5.1999999999999998E-2</v>
      </c>
      <c r="FI46" s="104">
        <f t="shared" si="70"/>
        <v>2E-3</v>
      </c>
      <c r="FJ46" s="63">
        <f t="shared" si="71"/>
        <v>1E-3</v>
      </c>
      <c r="FK46" s="63">
        <f t="shared" si="72"/>
        <v>0</v>
      </c>
      <c r="FL46" s="63">
        <f t="shared" si="73"/>
        <v>4.0000000000000001E-3</v>
      </c>
      <c r="FM46" s="63">
        <f t="shared" si="74"/>
        <v>0</v>
      </c>
      <c r="FN46" s="63">
        <f t="shared" si="75"/>
        <v>4.4999999999999998E-2</v>
      </c>
      <c r="FO46" s="140">
        <v>1929</v>
      </c>
      <c r="FP46" s="60">
        <v>1683</v>
      </c>
      <c r="FQ46" s="60">
        <v>1611</v>
      </c>
      <c r="FR46" s="104">
        <f t="shared" si="107"/>
        <v>0.872</v>
      </c>
      <c r="FS46" s="104">
        <f t="shared" si="207"/>
        <v>0.83499999999999996</v>
      </c>
    </row>
    <row r="47" spans="1:175" x14ac:dyDescent="0.2">
      <c r="A47" s="56" t="s">
        <v>882</v>
      </c>
      <c r="B47" s="57" t="s">
        <v>1022</v>
      </c>
      <c r="C47" s="56" t="s">
        <v>936</v>
      </c>
      <c r="D47" s="56" t="s">
        <v>1081</v>
      </c>
      <c r="E47" s="60">
        <v>1315</v>
      </c>
      <c r="F47" s="60">
        <v>1198</v>
      </c>
      <c r="G47" s="63">
        <f t="shared" si="135"/>
        <v>0.91100000000000003</v>
      </c>
      <c r="H47" s="60">
        <v>843</v>
      </c>
      <c r="I47" s="63">
        <f t="shared" si="136"/>
        <v>0.64100000000000001</v>
      </c>
      <c r="J47" s="60">
        <v>31</v>
      </c>
      <c r="K47" s="63">
        <f t="shared" si="137"/>
        <v>2.4E-2</v>
      </c>
      <c r="L47" s="60">
        <v>154</v>
      </c>
      <c r="M47" s="63">
        <f t="shared" si="138"/>
        <v>0.11700000000000001</v>
      </c>
      <c r="N47" s="60">
        <v>287</v>
      </c>
      <c r="O47" s="63">
        <f t="shared" si="139"/>
        <v>0.218</v>
      </c>
      <c r="P47" s="60">
        <v>693</v>
      </c>
      <c r="Q47" s="63">
        <f t="shared" si="140"/>
        <v>0.52700000000000002</v>
      </c>
      <c r="R47" s="60">
        <v>273</v>
      </c>
      <c r="S47" s="63">
        <f t="shared" si="141"/>
        <v>0.20799999999999999</v>
      </c>
      <c r="T47" s="356">
        <f t="shared" si="142"/>
        <v>4.18</v>
      </c>
      <c r="U47" s="357">
        <f t="shared" si="143"/>
        <v>4.13</v>
      </c>
      <c r="V47" s="336">
        <v>5497</v>
      </c>
      <c r="W47" s="337">
        <v>1315</v>
      </c>
      <c r="X47" s="337">
        <v>1915</v>
      </c>
      <c r="Y47" s="338">
        <f t="shared" si="208"/>
        <v>2267</v>
      </c>
      <c r="Z47" s="63">
        <f t="shared" si="145"/>
        <v>0.23899999999999999</v>
      </c>
      <c r="AA47" s="63">
        <f t="shared" si="146"/>
        <v>0.34799999999999998</v>
      </c>
      <c r="AB47" s="63">
        <f t="shared" si="147"/>
        <v>0.41199999999999998</v>
      </c>
      <c r="AC47" s="247">
        <v>4948</v>
      </c>
      <c r="AD47" s="345">
        <v>317</v>
      </c>
      <c r="AE47" s="345">
        <v>174</v>
      </c>
      <c r="AF47" s="346">
        <f t="shared" si="149"/>
        <v>0.54900000000000004</v>
      </c>
      <c r="AG47" s="240">
        <v>5503</v>
      </c>
      <c r="AH47" s="241">
        <v>2624</v>
      </c>
      <c r="AI47" s="242">
        <f t="shared" si="151"/>
        <v>0.47699999999999998</v>
      </c>
      <c r="AJ47" s="243">
        <v>2879</v>
      </c>
      <c r="AK47" s="244">
        <f t="shared" si="152"/>
        <v>0.52300000000000002</v>
      </c>
      <c r="AL47" s="249">
        <v>91.1</v>
      </c>
      <c r="AM47" s="483">
        <v>5503</v>
      </c>
      <c r="AN47" s="488">
        <f t="shared" si="209"/>
        <v>3179</v>
      </c>
      <c r="AO47" s="489">
        <f t="shared" si="154"/>
        <v>0.57768489914592036</v>
      </c>
      <c r="AP47" s="493">
        <v>1941</v>
      </c>
      <c r="AQ47" s="494">
        <f t="shared" si="155"/>
        <v>0.35271669998182809</v>
      </c>
      <c r="AR47" s="504">
        <v>383</v>
      </c>
      <c r="AS47" s="505">
        <f t="shared" si="156"/>
        <v>6.9598400872251498E-2</v>
      </c>
      <c r="AT47" s="515">
        <f t="shared" si="157"/>
        <v>73.099999999999994</v>
      </c>
      <c r="AU47" s="511">
        <f t="shared" si="210"/>
        <v>61.1</v>
      </c>
      <c r="AV47" s="510">
        <f t="shared" si="211"/>
        <v>12</v>
      </c>
      <c r="AW47" s="132">
        <v>151</v>
      </c>
      <c r="AX47" s="132">
        <v>127</v>
      </c>
      <c r="AY47" s="132">
        <v>0</v>
      </c>
      <c r="AZ47" s="132">
        <v>247</v>
      </c>
      <c r="BA47" s="133">
        <v>10</v>
      </c>
      <c r="BB47" s="135">
        <v>1664</v>
      </c>
      <c r="BC47" s="60">
        <v>169</v>
      </c>
      <c r="BD47" s="60">
        <v>220</v>
      </c>
      <c r="BE47" s="60">
        <v>778</v>
      </c>
      <c r="BF47" s="60">
        <v>204</v>
      </c>
      <c r="BG47" s="60">
        <v>293</v>
      </c>
      <c r="BH47" s="104">
        <f t="shared" si="159"/>
        <v>0.10199999999999999</v>
      </c>
      <c r="BI47" s="104">
        <f t="shared" si="160"/>
        <v>0.13200000000000001</v>
      </c>
      <c r="BJ47" s="104">
        <f t="shared" si="161"/>
        <v>0.46800000000000003</v>
      </c>
      <c r="BK47" s="104">
        <f t="shared" si="162"/>
        <v>0.123</v>
      </c>
      <c r="BL47" s="104">
        <f t="shared" si="163"/>
        <v>0.17599999999999999</v>
      </c>
      <c r="BM47" s="353">
        <v>3103</v>
      </c>
      <c r="BN47" s="60">
        <v>73</v>
      </c>
      <c r="BO47" s="60">
        <v>134</v>
      </c>
      <c r="BP47" s="60">
        <v>744</v>
      </c>
      <c r="BQ47" s="60">
        <v>1031</v>
      </c>
      <c r="BR47" s="60">
        <v>330</v>
      </c>
      <c r="BS47" s="60">
        <v>452</v>
      </c>
      <c r="BT47" s="60">
        <v>339</v>
      </c>
      <c r="BU47" s="60">
        <v>2896</v>
      </c>
      <c r="BV47" s="60">
        <v>791</v>
      </c>
      <c r="BW47" s="104">
        <f t="shared" si="165"/>
        <v>2.4E-2</v>
      </c>
      <c r="BX47" s="104">
        <f t="shared" si="166"/>
        <v>4.2999999999999997E-2</v>
      </c>
      <c r="BY47" s="104">
        <f t="shared" si="167"/>
        <v>0.24</v>
      </c>
      <c r="BZ47" s="104">
        <f t="shared" si="168"/>
        <v>0.33200000000000002</v>
      </c>
      <c r="CA47" s="104">
        <f t="shared" si="169"/>
        <v>0.106</v>
      </c>
      <c r="CB47" s="104">
        <f t="shared" si="170"/>
        <v>0.14599999999999999</v>
      </c>
      <c r="CC47" s="104">
        <f t="shared" si="171"/>
        <v>0.109</v>
      </c>
      <c r="CD47" s="104">
        <f t="shared" si="172"/>
        <v>0.93300000000000005</v>
      </c>
      <c r="CE47" s="104">
        <f t="shared" si="173"/>
        <v>0.255</v>
      </c>
      <c r="CF47" s="136">
        <v>3562</v>
      </c>
      <c r="CG47" s="60">
        <v>197</v>
      </c>
      <c r="CH47" s="104">
        <f t="shared" si="175"/>
        <v>5.5E-2</v>
      </c>
      <c r="CI47" s="137">
        <v>5503</v>
      </c>
      <c r="CJ47" s="60">
        <v>345</v>
      </c>
      <c r="CK47" s="104">
        <f t="shared" si="177"/>
        <v>6.3E-2</v>
      </c>
      <c r="CL47" s="60">
        <v>1941</v>
      </c>
      <c r="CM47" s="60">
        <v>29</v>
      </c>
      <c r="CN47" s="104">
        <f t="shared" si="179"/>
        <v>1.4999999999999999E-2</v>
      </c>
      <c r="CO47" s="60">
        <v>3179</v>
      </c>
      <c r="CP47" s="60">
        <v>147</v>
      </c>
      <c r="CQ47" s="104">
        <f t="shared" si="181"/>
        <v>4.5999999999999999E-2</v>
      </c>
      <c r="CR47" s="60">
        <v>383</v>
      </c>
      <c r="CS47" s="60">
        <v>169</v>
      </c>
      <c r="CT47" s="104">
        <f t="shared" si="183"/>
        <v>0.441</v>
      </c>
      <c r="CU47" s="138">
        <v>5503</v>
      </c>
      <c r="CV47" s="60">
        <v>4456</v>
      </c>
      <c r="CW47" s="60">
        <v>1047</v>
      </c>
      <c r="CX47" s="104">
        <f t="shared" si="185"/>
        <v>0.81</v>
      </c>
      <c r="CY47" s="104">
        <f t="shared" si="186"/>
        <v>0.19</v>
      </c>
      <c r="CZ47" s="139">
        <v>1047</v>
      </c>
      <c r="DA47" s="60">
        <v>695</v>
      </c>
      <c r="DB47" s="60">
        <v>352</v>
      </c>
      <c r="DC47" s="104">
        <f t="shared" si="188"/>
        <v>0.126</v>
      </c>
      <c r="DD47" s="104">
        <f t="shared" si="189"/>
        <v>6.4000000000000001E-2</v>
      </c>
      <c r="DE47" s="137">
        <v>4780</v>
      </c>
      <c r="DF47" s="60">
        <v>3353</v>
      </c>
      <c r="DG47" s="60">
        <v>1427</v>
      </c>
      <c r="DH47" s="60">
        <v>352</v>
      </c>
      <c r="DI47" s="60">
        <v>843</v>
      </c>
      <c r="DJ47" s="60">
        <v>204</v>
      </c>
      <c r="DK47" s="60">
        <v>343</v>
      </c>
      <c r="DL47" s="60">
        <v>2</v>
      </c>
      <c r="DM47" s="60">
        <v>241</v>
      </c>
      <c r="DN47" s="60">
        <v>146</v>
      </c>
      <c r="DO47" s="60">
        <v>0</v>
      </c>
      <c r="DP47" s="60">
        <v>0</v>
      </c>
      <c r="DQ47" s="63">
        <f t="shared" si="216"/>
        <v>0.70099999999999996</v>
      </c>
      <c r="DR47" s="63">
        <f t="shared" si="191"/>
        <v>0.29899999999999999</v>
      </c>
      <c r="DS47" s="63">
        <f t="shared" si="192"/>
        <v>7.3999999999999996E-2</v>
      </c>
      <c r="DT47" s="63">
        <f t="shared" si="193"/>
        <v>0.17599999999999999</v>
      </c>
      <c r="DU47" s="104">
        <f t="shared" si="194"/>
        <v>4.2999999999999997E-2</v>
      </c>
      <c r="DV47" s="104">
        <f t="shared" si="195"/>
        <v>7.1999999999999995E-2</v>
      </c>
      <c r="DW47" s="104">
        <f t="shared" si="196"/>
        <v>0</v>
      </c>
      <c r="DX47" s="104">
        <f t="shared" si="197"/>
        <v>0.05</v>
      </c>
      <c r="DY47" s="104">
        <f t="shared" si="198"/>
        <v>3.1E-2</v>
      </c>
      <c r="DZ47" s="104">
        <f t="shared" si="199"/>
        <v>0</v>
      </c>
      <c r="EA47" s="104">
        <f t="shared" si="200"/>
        <v>0</v>
      </c>
      <c r="EB47" s="128">
        <v>5503</v>
      </c>
      <c r="EC47" s="274">
        <v>1805</v>
      </c>
      <c r="ED47" s="275">
        <f t="shared" si="202"/>
        <v>0.32800000000000001</v>
      </c>
      <c r="EE47" s="73">
        <v>1322</v>
      </c>
      <c r="EF47" s="73">
        <v>9</v>
      </c>
      <c r="EG47" s="73">
        <v>18</v>
      </c>
      <c r="EH47" s="73">
        <v>456</v>
      </c>
      <c r="EI47" s="283">
        <f t="shared" si="212"/>
        <v>0.24</v>
      </c>
      <c r="EJ47" s="119">
        <f t="shared" si="213"/>
        <v>2E-3</v>
      </c>
      <c r="EK47" s="119">
        <f t="shared" si="214"/>
        <v>3.0000000000000001E-3</v>
      </c>
      <c r="EL47" s="283">
        <f t="shared" si="215"/>
        <v>8.3000000000000004E-2</v>
      </c>
      <c r="EM47" s="129">
        <v>3698</v>
      </c>
      <c r="EN47" s="271">
        <f t="shared" si="204"/>
        <v>0.67200000000000004</v>
      </c>
      <c r="EO47" s="60">
        <v>2301</v>
      </c>
      <c r="EP47" s="60">
        <v>666</v>
      </c>
      <c r="EQ47" s="60">
        <v>0</v>
      </c>
      <c r="ER47" s="60">
        <v>581</v>
      </c>
      <c r="ES47" s="60">
        <v>101</v>
      </c>
      <c r="ET47" s="60">
        <v>56</v>
      </c>
      <c r="EU47" s="60">
        <v>175</v>
      </c>
      <c r="EV47" s="60">
        <v>0</v>
      </c>
      <c r="EW47" s="60">
        <v>137</v>
      </c>
      <c r="EX47" s="60">
        <v>33</v>
      </c>
      <c r="EY47" s="60">
        <v>79</v>
      </c>
      <c r="EZ47" s="60">
        <v>0</v>
      </c>
      <c r="FA47" s="130">
        <v>150</v>
      </c>
      <c r="FB47" s="63">
        <f t="shared" si="63"/>
        <v>0.41799999999999998</v>
      </c>
      <c r="FC47" s="104">
        <f t="shared" si="64"/>
        <v>0.121</v>
      </c>
      <c r="FD47" s="104">
        <f t="shared" si="65"/>
        <v>0</v>
      </c>
      <c r="FE47" s="104">
        <f t="shared" si="66"/>
        <v>0.106</v>
      </c>
      <c r="FF47" s="63">
        <f t="shared" si="67"/>
        <v>1.7999999999999999E-2</v>
      </c>
      <c r="FG47" s="104">
        <f t="shared" si="68"/>
        <v>0.01</v>
      </c>
      <c r="FH47" s="63">
        <f t="shared" si="69"/>
        <v>3.2000000000000001E-2</v>
      </c>
      <c r="FI47" s="104">
        <f t="shared" si="70"/>
        <v>0</v>
      </c>
      <c r="FJ47" s="63">
        <f t="shared" si="71"/>
        <v>2.5000000000000001E-2</v>
      </c>
      <c r="FK47" s="63">
        <f t="shared" si="72"/>
        <v>6.0000000000000001E-3</v>
      </c>
      <c r="FL47" s="63">
        <f t="shared" si="73"/>
        <v>1.4E-2</v>
      </c>
      <c r="FM47" s="63">
        <f t="shared" si="74"/>
        <v>0</v>
      </c>
      <c r="FN47" s="63">
        <f t="shared" si="75"/>
        <v>2.7E-2</v>
      </c>
      <c r="FO47" s="140">
        <v>1315</v>
      </c>
      <c r="FP47" s="60">
        <v>1293</v>
      </c>
      <c r="FQ47" s="60">
        <v>1255</v>
      </c>
      <c r="FR47" s="104">
        <f t="shared" si="107"/>
        <v>0.98299999999999998</v>
      </c>
      <c r="FS47" s="104">
        <f t="shared" si="207"/>
        <v>0.95399999999999996</v>
      </c>
    </row>
    <row r="48" spans="1:175" x14ac:dyDescent="0.2">
      <c r="A48" s="56" t="s">
        <v>882</v>
      </c>
      <c r="B48" s="57" t="s">
        <v>1022</v>
      </c>
      <c r="C48" s="56" t="s">
        <v>937</v>
      </c>
      <c r="D48" s="56" t="s">
        <v>1082</v>
      </c>
      <c r="E48" s="60">
        <v>1321</v>
      </c>
      <c r="F48" s="60">
        <v>1152</v>
      </c>
      <c r="G48" s="63">
        <f t="shared" si="135"/>
        <v>0.872</v>
      </c>
      <c r="H48" s="60">
        <v>784</v>
      </c>
      <c r="I48" s="63">
        <f t="shared" si="136"/>
        <v>0.59299999999999997</v>
      </c>
      <c r="J48" s="60">
        <v>63</v>
      </c>
      <c r="K48" s="63">
        <f t="shared" si="137"/>
        <v>4.8000000000000001E-2</v>
      </c>
      <c r="L48" s="60">
        <v>159</v>
      </c>
      <c r="M48" s="63">
        <f t="shared" si="138"/>
        <v>0.12</v>
      </c>
      <c r="N48" s="60">
        <v>315</v>
      </c>
      <c r="O48" s="63">
        <f t="shared" si="139"/>
        <v>0.23799999999999999</v>
      </c>
      <c r="P48" s="60">
        <v>740</v>
      </c>
      <c r="Q48" s="63">
        <f t="shared" si="140"/>
        <v>0.56000000000000005</v>
      </c>
      <c r="R48" s="60">
        <v>241</v>
      </c>
      <c r="S48" s="63">
        <f t="shared" si="141"/>
        <v>0.182</v>
      </c>
      <c r="T48" s="356">
        <f t="shared" si="142"/>
        <v>3.34</v>
      </c>
      <c r="U48" s="357">
        <f t="shared" si="143"/>
        <v>3.54</v>
      </c>
      <c r="V48" s="336">
        <v>4415</v>
      </c>
      <c r="W48" s="337">
        <v>1321</v>
      </c>
      <c r="X48" s="337">
        <v>1793</v>
      </c>
      <c r="Y48" s="338">
        <f t="shared" si="208"/>
        <v>1301</v>
      </c>
      <c r="Z48" s="63">
        <f t="shared" si="145"/>
        <v>0.29899999999999999</v>
      </c>
      <c r="AA48" s="63">
        <f t="shared" si="146"/>
        <v>0.40600000000000003</v>
      </c>
      <c r="AB48" s="63">
        <f t="shared" si="147"/>
        <v>0.29499999999999998</v>
      </c>
      <c r="AC48" s="247">
        <v>4078</v>
      </c>
      <c r="AD48" s="345">
        <v>148</v>
      </c>
      <c r="AE48" s="345">
        <v>33</v>
      </c>
      <c r="AF48" s="346">
        <f t="shared" si="149"/>
        <v>0.223</v>
      </c>
      <c r="AG48" s="240">
        <v>4415</v>
      </c>
      <c r="AH48" s="241">
        <v>2208</v>
      </c>
      <c r="AI48" s="242">
        <f t="shared" si="151"/>
        <v>0.5</v>
      </c>
      <c r="AJ48" s="243">
        <v>2207</v>
      </c>
      <c r="AK48" s="244">
        <f t="shared" si="152"/>
        <v>0.5</v>
      </c>
      <c r="AL48" s="249">
        <v>100</v>
      </c>
      <c r="AM48" s="483">
        <v>4415</v>
      </c>
      <c r="AN48" s="488">
        <f t="shared" si="209"/>
        <v>2637</v>
      </c>
      <c r="AO48" s="489">
        <f t="shared" si="154"/>
        <v>0.59728199320498299</v>
      </c>
      <c r="AP48" s="493">
        <v>1458</v>
      </c>
      <c r="AQ48" s="494">
        <f t="shared" si="155"/>
        <v>0.33023782559456399</v>
      </c>
      <c r="AR48" s="504">
        <v>320</v>
      </c>
      <c r="AS48" s="505">
        <f t="shared" si="156"/>
        <v>7.2480181200453006E-2</v>
      </c>
      <c r="AT48" s="515">
        <f t="shared" si="157"/>
        <v>67.400000000000006</v>
      </c>
      <c r="AU48" s="511">
        <f t="shared" si="210"/>
        <v>55.3</v>
      </c>
      <c r="AV48" s="510">
        <f t="shared" si="211"/>
        <v>12.1</v>
      </c>
      <c r="AW48" s="132">
        <v>88</v>
      </c>
      <c r="AX48" s="132">
        <v>82</v>
      </c>
      <c r="AY48" s="132">
        <v>0</v>
      </c>
      <c r="AZ48" s="132">
        <v>95</v>
      </c>
      <c r="BA48" s="133">
        <v>83</v>
      </c>
      <c r="BB48" s="135">
        <v>1396</v>
      </c>
      <c r="BC48" s="60">
        <v>48</v>
      </c>
      <c r="BD48" s="60">
        <v>232</v>
      </c>
      <c r="BE48" s="60">
        <v>486</v>
      </c>
      <c r="BF48" s="60">
        <v>256</v>
      </c>
      <c r="BG48" s="60">
        <v>374</v>
      </c>
      <c r="BH48" s="104">
        <f t="shared" si="159"/>
        <v>3.4000000000000002E-2</v>
      </c>
      <c r="BI48" s="104">
        <f t="shared" si="160"/>
        <v>0.16600000000000001</v>
      </c>
      <c r="BJ48" s="104">
        <f t="shared" si="161"/>
        <v>0.34799999999999998</v>
      </c>
      <c r="BK48" s="104">
        <f t="shared" si="162"/>
        <v>0.183</v>
      </c>
      <c r="BL48" s="104">
        <f t="shared" si="163"/>
        <v>0.26800000000000002</v>
      </c>
      <c r="BM48" s="353">
        <v>2726</v>
      </c>
      <c r="BN48" s="60">
        <v>202</v>
      </c>
      <c r="BO48" s="60">
        <v>156</v>
      </c>
      <c r="BP48" s="60">
        <v>610</v>
      </c>
      <c r="BQ48" s="60">
        <v>841</v>
      </c>
      <c r="BR48" s="60">
        <v>250</v>
      </c>
      <c r="BS48" s="60">
        <v>485</v>
      </c>
      <c r="BT48" s="60">
        <v>182</v>
      </c>
      <c r="BU48" s="60">
        <v>2368</v>
      </c>
      <c r="BV48" s="60">
        <v>667</v>
      </c>
      <c r="BW48" s="104">
        <f t="shared" si="165"/>
        <v>7.3999999999999996E-2</v>
      </c>
      <c r="BX48" s="104">
        <f t="shared" si="166"/>
        <v>5.7000000000000002E-2</v>
      </c>
      <c r="BY48" s="104">
        <f t="shared" si="167"/>
        <v>0.224</v>
      </c>
      <c r="BZ48" s="104">
        <f t="shared" si="168"/>
        <v>0.309</v>
      </c>
      <c r="CA48" s="104">
        <f t="shared" si="169"/>
        <v>9.1999999999999998E-2</v>
      </c>
      <c r="CB48" s="104">
        <f t="shared" si="170"/>
        <v>0.17799999999999999</v>
      </c>
      <c r="CC48" s="104">
        <f t="shared" si="171"/>
        <v>6.7000000000000004E-2</v>
      </c>
      <c r="CD48" s="104">
        <f t="shared" si="172"/>
        <v>0.86899999999999999</v>
      </c>
      <c r="CE48" s="104">
        <f t="shared" si="173"/>
        <v>0.245</v>
      </c>
      <c r="CF48" s="136">
        <v>2942</v>
      </c>
      <c r="CG48" s="60">
        <v>266</v>
      </c>
      <c r="CH48" s="104">
        <f t="shared" si="175"/>
        <v>0.09</v>
      </c>
      <c r="CI48" s="137">
        <v>4415</v>
      </c>
      <c r="CJ48" s="60">
        <v>441</v>
      </c>
      <c r="CK48" s="104">
        <f t="shared" si="177"/>
        <v>0.1</v>
      </c>
      <c r="CL48" s="60">
        <v>1458</v>
      </c>
      <c r="CM48" s="60">
        <v>52</v>
      </c>
      <c r="CN48" s="104">
        <f t="shared" si="179"/>
        <v>3.5999999999999997E-2</v>
      </c>
      <c r="CO48" s="60">
        <v>2622</v>
      </c>
      <c r="CP48" s="60">
        <v>262</v>
      </c>
      <c r="CQ48" s="104">
        <f t="shared" si="181"/>
        <v>0.1</v>
      </c>
      <c r="CR48" s="60">
        <v>320</v>
      </c>
      <c r="CS48" s="60">
        <v>127</v>
      </c>
      <c r="CT48" s="104">
        <f t="shared" si="183"/>
        <v>0.39700000000000002</v>
      </c>
      <c r="CU48" s="138">
        <v>4415</v>
      </c>
      <c r="CV48" s="60">
        <v>3364</v>
      </c>
      <c r="CW48" s="60">
        <v>1051</v>
      </c>
      <c r="CX48" s="104">
        <f t="shared" si="185"/>
        <v>0.76200000000000001</v>
      </c>
      <c r="CY48" s="104">
        <f t="shared" si="186"/>
        <v>0.23799999999999999</v>
      </c>
      <c r="CZ48" s="139">
        <v>1051</v>
      </c>
      <c r="DA48" s="60">
        <v>681</v>
      </c>
      <c r="DB48" s="60">
        <v>370</v>
      </c>
      <c r="DC48" s="104">
        <f t="shared" si="188"/>
        <v>0.154</v>
      </c>
      <c r="DD48" s="104">
        <f t="shared" si="189"/>
        <v>8.4000000000000005E-2</v>
      </c>
      <c r="DE48" s="137">
        <v>3966</v>
      </c>
      <c r="DF48" s="60">
        <v>2311</v>
      </c>
      <c r="DG48" s="60">
        <v>1655</v>
      </c>
      <c r="DH48" s="60">
        <v>481</v>
      </c>
      <c r="DI48" s="60">
        <v>1274</v>
      </c>
      <c r="DJ48" s="60">
        <v>369</v>
      </c>
      <c r="DK48" s="60">
        <v>69</v>
      </c>
      <c r="DL48" s="60">
        <v>30</v>
      </c>
      <c r="DM48" s="60">
        <v>170</v>
      </c>
      <c r="DN48" s="60">
        <v>59</v>
      </c>
      <c r="DO48" s="60">
        <v>142</v>
      </c>
      <c r="DP48" s="60">
        <v>23</v>
      </c>
      <c r="DQ48" s="63">
        <f t="shared" si="216"/>
        <v>0.58299999999999996</v>
      </c>
      <c r="DR48" s="63">
        <f t="shared" si="191"/>
        <v>0.41699999999999998</v>
      </c>
      <c r="DS48" s="63">
        <f t="shared" si="192"/>
        <v>0.121</v>
      </c>
      <c r="DT48" s="63">
        <f t="shared" si="193"/>
        <v>0.32100000000000001</v>
      </c>
      <c r="DU48" s="104">
        <f t="shared" si="194"/>
        <v>9.2999999999999999E-2</v>
      </c>
      <c r="DV48" s="104">
        <f t="shared" si="195"/>
        <v>1.7000000000000001E-2</v>
      </c>
      <c r="DW48" s="104">
        <f t="shared" si="196"/>
        <v>8.0000000000000002E-3</v>
      </c>
      <c r="DX48" s="104">
        <f t="shared" si="197"/>
        <v>4.2999999999999997E-2</v>
      </c>
      <c r="DY48" s="104">
        <f t="shared" si="198"/>
        <v>1.4999999999999999E-2</v>
      </c>
      <c r="DZ48" s="104">
        <f t="shared" si="199"/>
        <v>3.5999999999999997E-2</v>
      </c>
      <c r="EA48" s="104">
        <f t="shared" si="200"/>
        <v>6.0000000000000001E-3</v>
      </c>
      <c r="EB48" s="128">
        <v>4415</v>
      </c>
      <c r="EC48" s="274">
        <v>2271</v>
      </c>
      <c r="ED48" s="275">
        <f t="shared" si="202"/>
        <v>0.51400000000000001</v>
      </c>
      <c r="EE48" s="73">
        <v>1724</v>
      </c>
      <c r="EF48" s="73">
        <v>38</v>
      </c>
      <c r="EG48" s="73">
        <v>0</v>
      </c>
      <c r="EH48" s="73">
        <v>509</v>
      </c>
      <c r="EI48" s="283">
        <f t="shared" si="212"/>
        <v>0.39</v>
      </c>
      <c r="EJ48" s="119">
        <f t="shared" si="213"/>
        <v>8.9999999999999993E-3</v>
      </c>
      <c r="EK48" s="119">
        <f t="shared" si="214"/>
        <v>0</v>
      </c>
      <c r="EL48" s="283">
        <f t="shared" si="215"/>
        <v>0.115</v>
      </c>
      <c r="EM48" s="129">
        <v>2144</v>
      </c>
      <c r="EN48" s="271">
        <f t="shared" si="204"/>
        <v>0.48599999999999999</v>
      </c>
      <c r="EO48" s="60">
        <v>895</v>
      </c>
      <c r="EP48" s="60">
        <v>650</v>
      </c>
      <c r="EQ48" s="60">
        <v>0</v>
      </c>
      <c r="ER48" s="60">
        <v>335</v>
      </c>
      <c r="ES48" s="60">
        <v>86</v>
      </c>
      <c r="ET48" s="60">
        <v>35</v>
      </c>
      <c r="EU48" s="60">
        <v>80</v>
      </c>
      <c r="EV48" s="60">
        <v>48</v>
      </c>
      <c r="EW48" s="60">
        <v>26</v>
      </c>
      <c r="EX48" s="60">
        <v>6</v>
      </c>
      <c r="EY48" s="60">
        <v>54</v>
      </c>
      <c r="EZ48" s="60">
        <v>68</v>
      </c>
      <c r="FA48" s="130">
        <v>196</v>
      </c>
      <c r="FB48" s="63">
        <f t="shared" si="63"/>
        <v>0.20300000000000001</v>
      </c>
      <c r="FC48" s="104">
        <f t="shared" si="64"/>
        <v>0.14699999999999999</v>
      </c>
      <c r="FD48" s="104">
        <f t="shared" si="65"/>
        <v>0</v>
      </c>
      <c r="FE48" s="104">
        <f t="shared" si="66"/>
        <v>7.5999999999999998E-2</v>
      </c>
      <c r="FF48" s="63">
        <f t="shared" si="67"/>
        <v>1.9E-2</v>
      </c>
      <c r="FG48" s="104">
        <f t="shared" si="68"/>
        <v>8.0000000000000002E-3</v>
      </c>
      <c r="FH48" s="63">
        <f t="shared" si="69"/>
        <v>1.7999999999999999E-2</v>
      </c>
      <c r="FI48" s="104">
        <f t="shared" si="70"/>
        <v>1.0999999999999999E-2</v>
      </c>
      <c r="FJ48" s="63">
        <f t="shared" si="71"/>
        <v>6.0000000000000001E-3</v>
      </c>
      <c r="FK48" s="63">
        <f t="shared" si="72"/>
        <v>1E-3</v>
      </c>
      <c r="FL48" s="63">
        <f t="shared" si="73"/>
        <v>1.2E-2</v>
      </c>
      <c r="FM48" s="63">
        <f t="shared" si="74"/>
        <v>1.4999999999999999E-2</v>
      </c>
      <c r="FN48" s="63">
        <f t="shared" si="75"/>
        <v>4.3999999999999997E-2</v>
      </c>
      <c r="FO48" s="140">
        <v>1321</v>
      </c>
      <c r="FP48" s="60">
        <v>1316</v>
      </c>
      <c r="FQ48" s="60">
        <v>1301</v>
      </c>
      <c r="FR48" s="104">
        <f t="shared" si="107"/>
        <v>0.996</v>
      </c>
      <c r="FS48" s="104">
        <f t="shared" si="207"/>
        <v>0.98499999999999999</v>
      </c>
    </row>
    <row r="49" spans="1:175" x14ac:dyDescent="0.2">
      <c r="A49" s="56" t="s">
        <v>882</v>
      </c>
      <c r="B49" s="57" t="s">
        <v>1022</v>
      </c>
      <c r="C49" s="56" t="s">
        <v>938</v>
      </c>
      <c r="D49" s="56" t="s">
        <v>1083</v>
      </c>
      <c r="E49" s="60">
        <v>1429</v>
      </c>
      <c r="F49" s="60">
        <v>969</v>
      </c>
      <c r="G49" s="63">
        <f t="shared" si="135"/>
        <v>0.67800000000000005</v>
      </c>
      <c r="H49" s="60">
        <v>679</v>
      </c>
      <c r="I49" s="63">
        <f t="shared" si="136"/>
        <v>0.47499999999999998</v>
      </c>
      <c r="J49" s="60">
        <v>105</v>
      </c>
      <c r="K49" s="63">
        <f t="shared" si="137"/>
        <v>7.2999999999999995E-2</v>
      </c>
      <c r="L49" s="60">
        <v>181</v>
      </c>
      <c r="M49" s="63">
        <f t="shared" si="138"/>
        <v>0.127</v>
      </c>
      <c r="N49" s="60">
        <v>464</v>
      </c>
      <c r="O49" s="63">
        <f t="shared" si="139"/>
        <v>0.32500000000000001</v>
      </c>
      <c r="P49" s="60">
        <v>601</v>
      </c>
      <c r="Q49" s="63">
        <f t="shared" si="140"/>
        <v>0.42099999999999999</v>
      </c>
      <c r="R49" s="60">
        <v>541</v>
      </c>
      <c r="S49" s="63">
        <f t="shared" si="141"/>
        <v>0.379</v>
      </c>
      <c r="T49" s="356">
        <f t="shared" si="142"/>
        <v>3.04</v>
      </c>
      <c r="U49" s="357">
        <f t="shared" si="143"/>
        <v>3.86</v>
      </c>
      <c r="V49" s="336">
        <v>4338</v>
      </c>
      <c r="W49" s="337">
        <v>1429</v>
      </c>
      <c r="X49" s="337">
        <v>1583</v>
      </c>
      <c r="Y49" s="338">
        <f t="shared" si="208"/>
        <v>1326</v>
      </c>
      <c r="Z49" s="63">
        <f t="shared" si="145"/>
        <v>0.32900000000000001</v>
      </c>
      <c r="AA49" s="63">
        <f t="shared" si="146"/>
        <v>0.36499999999999999</v>
      </c>
      <c r="AB49" s="63">
        <f t="shared" si="147"/>
        <v>0.30599999999999999</v>
      </c>
      <c r="AC49" s="247">
        <v>3740</v>
      </c>
      <c r="AD49" s="345">
        <v>349</v>
      </c>
      <c r="AE49" s="345">
        <v>70</v>
      </c>
      <c r="AF49" s="346">
        <f t="shared" si="149"/>
        <v>0.20100000000000001</v>
      </c>
      <c r="AG49" s="240">
        <v>4338</v>
      </c>
      <c r="AH49" s="241">
        <v>2044</v>
      </c>
      <c r="AI49" s="242">
        <f t="shared" si="151"/>
        <v>0.47099999999999997</v>
      </c>
      <c r="AJ49" s="243">
        <v>2294</v>
      </c>
      <c r="AK49" s="244">
        <f t="shared" si="152"/>
        <v>0.52900000000000003</v>
      </c>
      <c r="AL49" s="249">
        <v>89.1</v>
      </c>
      <c r="AM49" s="483">
        <v>4338</v>
      </c>
      <c r="AN49" s="488">
        <f t="shared" si="209"/>
        <v>2339</v>
      </c>
      <c r="AO49" s="489">
        <f t="shared" si="154"/>
        <v>0.53918856615952049</v>
      </c>
      <c r="AP49" s="493">
        <v>1237</v>
      </c>
      <c r="AQ49" s="494">
        <f t="shared" si="155"/>
        <v>0.28515444905486398</v>
      </c>
      <c r="AR49" s="504">
        <v>762</v>
      </c>
      <c r="AS49" s="505">
        <f t="shared" si="156"/>
        <v>0.17565698478561548</v>
      </c>
      <c r="AT49" s="515">
        <f t="shared" si="157"/>
        <v>85.5</v>
      </c>
      <c r="AU49" s="511">
        <f t="shared" si="210"/>
        <v>52.9</v>
      </c>
      <c r="AV49" s="510">
        <f t="shared" si="211"/>
        <v>32.6</v>
      </c>
      <c r="AW49" s="132">
        <v>62</v>
      </c>
      <c r="AX49" s="132">
        <v>64</v>
      </c>
      <c r="AY49" s="132">
        <v>0</v>
      </c>
      <c r="AZ49" s="132">
        <v>170</v>
      </c>
      <c r="BA49" s="133">
        <v>0</v>
      </c>
      <c r="BB49" s="135">
        <v>1108</v>
      </c>
      <c r="BC49" s="60">
        <v>25</v>
      </c>
      <c r="BD49" s="60">
        <v>38</v>
      </c>
      <c r="BE49" s="60">
        <v>558</v>
      </c>
      <c r="BF49" s="60">
        <v>367</v>
      </c>
      <c r="BG49" s="60">
        <v>120</v>
      </c>
      <c r="BH49" s="104">
        <f t="shared" si="159"/>
        <v>2.3E-2</v>
      </c>
      <c r="BI49" s="104">
        <f t="shared" si="160"/>
        <v>3.4000000000000002E-2</v>
      </c>
      <c r="BJ49" s="104">
        <f t="shared" si="161"/>
        <v>0.504</v>
      </c>
      <c r="BK49" s="104">
        <f t="shared" si="162"/>
        <v>0.33100000000000002</v>
      </c>
      <c r="BL49" s="104">
        <f t="shared" si="163"/>
        <v>0.108</v>
      </c>
      <c r="BM49" s="353">
        <v>2789</v>
      </c>
      <c r="BN49" s="60">
        <v>404</v>
      </c>
      <c r="BO49" s="60">
        <v>303</v>
      </c>
      <c r="BP49" s="60">
        <v>580</v>
      </c>
      <c r="BQ49" s="60">
        <v>809</v>
      </c>
      <c r="BR49" s="60">
        <v>144</v>
      </c>
      <c r="BS49" s="60">
        <v>341</v>
      </c>
      <c r="BT49" s="60">
        <v>208</v>
      </c>
      <c r="BU49" s="60">
        <v>2082</v>
      </c>
      <c r="BV49" s="60">
        <v>549</v>
      </c>
      <c r="BW49" s="104">
        <f t="shared" si="165"/>
        <v>0.14499999999999999</v>
      </c>
      <c r="BX49" s="104">
        <f t="shared" si="166"/>
        <v>0.109</v>
      </c>
      <c r="BY49" s="104">
        <f t="shared" si="167"/>
        <v>0.20799999999999999</v>
      </c>
      <c r="BZ49" s="104">
        <f t="shared" si="168"/>
        <v>0.28999999999999998</v>
      </c>
      <c r="CA49" s="104">
        <f t="shared" si="169"/>
        <v>5.1999999999999998E-2</v>
      </c>
      <c r="CB49" s="104">
        <f t="shared" si="170"/>
        <v>0.122</v>
      </c>
      <c r="CC49" s="104">
        <f t="shared" si="171"/>
        <v>7.4999999999999997E-2</v>
      </c>
      <c r="CD49" s="104">
        <f t="shared" si="172"/>
        <v>0.747</v>
      </c>
      <c r="CE49" s="104">
        <f t="shared" si="173"/>
        <v>0.19700000000000001</v>
      </c>
      <c r="CF49" s="136">
        <v>3101</v>
      </c>
      <c r="CG49" s="60">
        <v>224</v>
      </c>
      <c r="CH49" s="104">
        <f t="shared" si="175"/>
        <v>7.1999999999999995E-2</v>
      </c>
      <c r="CI49" s="137">
        <v>4338</v>
      </c>
      <c r="CJ49" s="60">
        <v>413</v>
      </c>
      <c r="CK49" s="104">
        <f t="shared" si="177"/>
        <v>9.5000000000000001E-2</v>
      </c>
      <c r="CL49" s="60">
        <v>1237</v>
      </c>
      <c r="CM49" s="60">
        <v>5</v>
      </c>
      <c r="CN49" s="104">
        <f t="shared" si="179"/>
        <v>4.0000000000000001E-3</v>
      </c>
      <c r="CO49" s="60">
        <v>2339</v>
      </c>
      <c r="CP49" s="60">
        <v>258</v>
      </c>
      <c r="CQ49" s="104">
        <f t="shared" si="181"/>
        <v>0.11</v>
      </c>
      <c r="CR49" s="60">
        <v>762</v>
      </c>
      <c r="CS49" s="60">
        <v>150</v>
      </c>
      <c r="CT49" s="104">
        <f t="shared" si="183"/>
        <v>0.19700000000000001</v>
      </c>
      <c r="CU49" s="138">
        <v>4338</v>
      </c>
      <c r="CV49" s="60">
        <v>3287</v>
      </c>
      <c r="CW49" s="60">
        <v>1051</v>
      </c>
      <c r="CX49" s="104">
        <f t="shared" si="185"/>
        <v>0.75800000000000001</v>
      </c>
      <c r="CY49" s="104">
        <f t="shared" si="186"/>
        <v>0.24199999999999999</v>
      </c>
      <c r="CZ49" s="139">
        <v>1051</v>
      </c>
      <c r="DA49" s="60">
        <v>569</v>
      </c>
      <c r="DB49" s="60">
        <v>482</v>
      </c>
      <c r="DC49" s="104">
        <f t="shared" si="188"/>
        <v>0.13100000000000001</v>
      </c>
      <c r="DD49" s="104">
        <f t="shared" si="189"/>
        <v>0.111</v>
      </c>
      <c r="DE49" s="137">
        <v>4001</v>
      </c>
      <c r="DF49" s="60">
        <v>2402</v>
      </c>
      <c r="DG49" s="60">
        <v>1599</v>
      </c>
      <c r="DH49" s="60">
        <v>504</v>
      </c>
      <c r="DI49" s="60">
        <v>1462</v>
      </c>
      <c r="DJ49" s="60">
        <v>464</v>
      </c>
      <c r="DK49" s="60">
        <v>17</v>
      </c>
      <c r="DL49" s="60">
        <v>8</v>
      </c>
      <c r="DM49" s="60">
        <v>82</v>
      </c>
      <c r="DN49" s="60">
        <v>32</v>
      </c>
      <c r="DO49" s="60">
        <v>38</v>
      </c>
      <c r="DP49" s="60">
        <v>0</v>
      </c>
      <c r="DQ49" s="63">
        <f t="shared" si="216"/>
        <v>0.6</v>
      </c>
      <c r="DR49" s="63">
        <f t="shared" si="191"/>
        <v>0.4</v>
      </c>
      <c r="DS49" s="63">
        <f t="shared" si="192"/>
        <v>0.126</v>
      </c>
      <c r="DT49" s="63">
        <f t="shared" si="193"/>
        <v>0.36499999999999999</v>
      </c>
      <c r="DU49" s="104">
        <f t="shared" si="194"/>
        <v>0.11600000000000001</v>
      </c>
      <c r="DV49" s="104">
        <f t="shared" si="195"/>
        <v>4.0000000000000001E-3</v>
      </c>
      <c r="DW49" s="104">
        <f t="shared" si="196"/>
        <v>2E-3</v>
      </c>
      <c r="DX49" s="104">
        <f t="shared" si="197"/>
        <v>0.02</v>
      </c>
      <c r="DY49" s="104">
        <f t="shared" si="198"/>
        <v>8.0000000000000002E-3</v>
      </c>
      <c r="DZ49" s="104">
        <f t="shared" si="199"/>
        <v>8.9999999999999993E-3</v>
      </c>
      <c r="EA49" s="104">
        <f t="shared" si="200"/>
        <v>0</v>
      </c>
      <c r="EB49" s="128">
        <v>4338</v>
      </c>
      <c r="EC49" s="274">
        <v>2371</v>
      </c>
      <c r="ED49" s="275">
        <f t="shared" si="202"/>
        <v>0.54700000000000004</v>
      </c>
      <c r="EE49" s="73">
        <v>2180</v>
      </c>
      <c r="EF49" s="73">
        <v>0</v>
      </c>
      <c r="EG49" s="73">
        <v>15</v>
      </c>
      <c r="EH49" s="73">
        <v>176</v>
      </c>
      <c r="EI49" s="283">
        <f t="shared" si="212"/>
        <v>0.503</v>
      </c>
      <c r="EJ49" s="119">
        <f t="shared" si="213"/>
        <v>0</v>
      </c>
      <c r="EK49" s="119">
        <f t="shared" si="214"/>
        <v>3.0000000000000001E-3</v>
      </c>
      <c r="EL49" s="283">
        <f t="shared" si="215"/>
        <v>4.1000000000000002E-2</v>
      </c>
      <c r="EM49" s="129">
        <v>1967</v>
      </c>
      <c r="EN49" s="271">
        <f t="shared" si="204"/>
        <v>0.45300000000000001</v>
      </c>
      <c r="EO49" s="60">
        <v>1384</v>
      </c>
      <c r="EP49" s="60">
        <v>323</v>
      </c>
      <c r="EQ49" s="60">
        <v>0</v>
      </c>
      <c r="ER49" s="60">
        <v>95</v>
      </c>
      <c r="ES49" s="60">
        <v>0</v>
      </c>
      <c r="ET49" s="60">
        <v>0</v>
      </c>
      <c r="EU49" s="60">
        <v>47</v>
      </c>
      <c r="EV49" s="60">
        <v>5</v>
      </c>
      <c r="EW49" s="60">
        <v>24</v>
      </c>
      <c r="EX49" s="60">
        <v>0</v>
      </c>
      <c r="EY49" s="60">
        <v>19</v>
      </c>
      <c r="EZ49" s="60">
        <v>0</v>
      </c>
      <c r="FA49" s="130">
        <v>165</v>
      </c>
      <c r="FB49" s="63">
        <f t="shared" si="63"/>
        <v>0.31900000000000001</v>
      </c>
      <c r="FC49" s="104">
        <f t="shared" si="64"/>
        <v>7.3999999999999996E-2</v>
      </c>
      <c r="FD49" s="104">
        <f t="shared" si="65"/>
        <v>0</v>
      </c>
      <c r="FE49" s="104">
        <f t="shared" si="66"/>
        <v>2.1999999999999999E-2</v>
      </c>
      <c r="FF49" s="63">
        <f t="shared" si="67"/>
        <v>0</v>
      </c>
      <c r="FG49" s="104">
        <f t="shared" si="68"/>
        <v>0</v>
      </c>
      <c r="FH49" s="63">
        <f t="shared" si="69"/>
        <v>1.0999999999999999E-2</v>
      </c>
      <c r="FI49" s="104">
        <f t="shared" si="70"/>
        <v>1E-3</v>
      </c>
      <c r="FJ49" s="63">
        <f t="shared" si="71"/>
        <v>6.0000000000000001E-3</v>
      </c>
      <c r="FK49" s="63">
        <f t="shared" si="72"/>
        <v>0</v>
      </c>
      <c r="FL49" s="63">
        <f t="shared" si="73"/>
        <v>4.0000000000000001E-3</v>
      </c>
      <c r="FM49" s="63">
        <f t="shared" si="74"/>
        <v>0</v>
      </c>
      <c r="FN49" s="63">
        <f t="shared" si="75"/>
        <v>3.7999999999999999E-2</v>
      </c>
      <c r="FO49" s="140">
        <v>1429</v>
      </c>
      <c r="FP49" s="60">
        <v>1337</v>
      </c>
      <c r="FQ49" s="60">
        <v>1235</v>
      </c>
      <c r="FR49" s="104">
        <f t="shared" si="107"/>
        <v>0.93600000000000005</v>
      </c>
      <c r="FS49" s="104">
        <f t="shared" si="207"/>
        <v>0.86399999999999999</v>
      </c>
    </row>
    <row r="50" spans="1:175" x14ac:dyDescent="0.2">
      <c r="A50" s="56" t="s">
        <v>882</v>
      </c>
      <c r="B50" s="57" t="s">
        <v>1022</v>
      </c>
      <c r="C50" s="56" t="s">
        <v>940</v>
      </c>
      <c r="D50" s="56" t="s">
        <v>1085</v>
      </c>
      <c r="E50" s="60">
        <v>1871</v>
      </c>
      <c r="F50" s="60">
        <v>1468</v>
      </c>
      <c r="G50" s="63">
        <f t="shared" si="135"/>
        <v>0.78500000000000003</v>
      </c>
      <c r="H50" s="60">
        <v>1038</v>
      </c>
      <c r="I50" s="63">
        <f t="shared" si="136"/>
        <v>0.55500000000000005</v>
      </c>
      <c r="J50" s="60">
        <v>84</v>
      </c>
      <c r="K50" s="63">
        <f t="shared" si="137"/>
        <v>4.4999999999999998E-2</v>
      </c>
      <c r="L50" s="60">
        <v>203</v>
      </c>
      <c r="M50" s="63">
        <f t="shared" si="138"/>
        <v>0.108</v>
      </c>
      <c r="N50" s="60">
        <v>546</v>
      </c>
      <c r="O50" s="63">
        <f t="shared" si="139"/>
        <v>0.29199999999999998</v>
      </c>
      <c r="P50" s="60">
        <v>643</v>
      </c>
      <c r="Q50" s="63">
        <f t="shared" si="140"/>
        <v>0.34399999999999997</v>
      </c>
      <c r="R50" s="60">
        <v>718</v>
      </c>
      <c r="S50" s="63">
        <f t="shared" si="141"/>
        <v>0.38400000000000001</v>
      </c>
      <c r="T50" s="356">
        <f t="shared" si="142"/>
        <v>2.73</v>
      </c>
      <c r="U50" s="357">
        <f t="shared" si="143"/>
        <v>3.1</v>
      </c>
      <c r="V50" s="336">
        <v>5101</v>
      </c>
      <c r="W50" s="337">
        <v>1871</v>
      </c>
      <c r="X50" s="337">
        <v>1659</v>
      </c>
      <c r="Y50" s="338">
        <f t="shared" si="208"/>
        <v>1571</v>
      </c>
      <c r="Z50" s="63">
        <f t="shared" si="145"/>
        <v>0.36699999999999999</v>
      </c>
      <c r="AA50" s="63">
        <f t="shared" si="146"/>
        <v>0.32500000000000001</v>
      </c>
      <c r="AB50" s="63">
        <f t="shared" si="147"/>
        <v>0.308</v>
      </c>
      <c r="AC50" s="247">
        <v>4551</v>
      </c>
      <c r="AD50" s="345">
        <v>96</v>
      </c>
      <c r="AE50" s="345">
        <v>45</v>
      </c>
      <c r="AF50" s="346">
        <f t="shared" si="149"/>
        <v>0.46899999999999997</v>
      </c>
      <c r="AG50" s="240">
        <v>5114</v>
      </c>
      <c r="AH50" s="241">
        <v>2613</v>
      </c>
      <c r="AI50" s="242">
        <f t="shared" si="151"/>
        <v>0.51100000000000001</v>
      </c>
      <c r="AJ50" s="243">
        <v>2501</v>
      </c>
      <c r="AK50" s="244">
        <f t="shared" si="152"/>
        <v>0.48899999999999999</v>
      </c>
      <c r="AL50" s="249">
        <v>104.5</v>
      </c>
      <c r="AM50" s="483">
        <v>5114</v>
      </c>
      <c r="AN50" s="488">
        <f t="shared" si="209"/>
        <v>2953</v>
      </c>
      <c r="AO50" s="489">
        <f t="shared" si="154"/>
        <v>0.5774344935471255</v>
      </c>
      <c r="AP50" s="493">
        <v>1220</v>
      </c>
      <c r="AQ50" s="494">
        <f t="shared" si="155"/>
        <v>0.23856081345326555</v>
      </c>
      <c r="AR50" s="504">
        <v>941</v>
      </c>
      <c r="AS50" s="505">
        <f t="shared" si="156"/>
        <v>0.18400469299960892</v>
      </c>
      <c r="AT50" s="515">
        <f t="shared" si="157"/>
        <v>73.2</v>
      </c>
      <c r="AU50" s="511">
        <f t="shared" si="210"/>
        <v>41.3</v>
      </c>
      <c r="AV50" s="510">
        <f t="shared" si="211"/>
        <v>31.9</v>
      </c>
      <c r="AW50" s="132">
        <v>70</v>
      </c>
      <c r="AX50" s="132">
        <v>61</v>
      </c>
      <c r="AY50" s="132">
        <v>0</v>
      </c>
      <c r="AZ50" s="132">
        <v>146</v>
      </c>
      <c r="BA50" s="133">
        <v>0</v>
      </c>
      <c r="BB50" s="135">
        <v>1268</v>
      </c>
      <c r="BC50" s="60">
        <v>48</v>
      </c>
      <c r="BD50" s="60">
        <v>0</v>
      </c>
      <c r="BE50" s="60">
        <v>696</v>
      </c>
      <c r="BF50" s="60">
        <v>272</v>
      </c>
      <c r="BG50" s="60">
        <v>252</v>
      </c>
      <c r="BH50" s="104">
        <f t="shared" si="159"/>
        <v>3.7999999999999999E-2</v>
      </c>
      <c r="BI50" s="104">
        <f t="shared" si="160"/>
        <v>0</v>
      </c>
      <c r="BJ50" s="104">
        <f t="shared" si="161"/>
        <v>0.54900000000000004</v>
      </c>
      <c r="BK50" s="104">
        <f t="shared" si="162"/>
        <v>0.215</v>
      </c>
      <c r="BL50" s="104">
        <f t="shared" si="163"/>
        <v>0.19900000000000001</v>
      </c>
      <c r="BM50" s="353">
        <v>3574</v>
      </c>
      <c r="BN50" s="60">
        <v>171</v>
      </c>
      <c r="BO50" s="60">
        <v>121</v>
      </c>
      <c r="BP50" s="60">
        <v>1041</v>
      </c>
      <c r="BQ50" s="60">
        <v>1004</v>
      </c>
      <c r="BR50" s="60">
        <v>248</v>
      </c>
      <c r="BS50" s="60">
        <v>665</v>
      </c>
      <c r="BT50" s="60">
        <v>324</v>
      </c>
      <c r="BU50" s="60">
        <v>3282</v>
      </c>
      <c r="BV50" s="60">
        <v>989</v>
      </c>
      <c r="BW50" s="104">
        <f t="shared" si="165"/>
        <v>4.8000000000000001E-2</v>
      </c>
      <c r="BX50" s="104">
        <f t="shared" si="166"/>
        <v>3.4000000000000002E-2</v>
      </c>
      <c r="BY50" s="104">
        <f t="shared" si="167"/>
        <v>0.29099999999999998</v>
      </c>
      <c r="BZ50" s="104">
        <f t="shared" si="168"/>
        <v>0.28100000000000003</v>
      </c>
      <c r="CA50" s="104">
        <f t="shared" si="169"/>
        <v>6.9000000000000006E-2</v>
      </c>
      <c r="CB50" s="104">
        <f t="shared" si="170"/>
        <v>0.186</v>
      </c>
      <c r="CC50" s="104">
        <f t="shared" si="171"/>
        <v>9.0999999999999998E-2</v>
      </c>
      <c r="CD50" s="104">
        <f t="shared" si="172"/>
        <v>0.91800000000000004</v>
      </c>
      <c r="CE50" s="104">
        <f t="shared" si="173"/>
        <v>0.27700000000000002</v>
      </c>
      <c r="CF50" s="136">
        <v>3878</v>
      </c>
      <c r="CG50" s="60">
        <v>340</v>
      </c>
      <c r="CH50" s="104">
        <f t="shared" si="175"/>
        <v>8.7999999999999995E-2</v>
      </c>
      <c r="CI50" s="137">
        <v>5114</v>
      </c>
      <c r="CJ50" s="60">
        <v>663</v>
      </c>
      <c r="CK50" s="104">
        <f t="shared" si="177"/>
        <v>0.13</v>
      </c>
      <c r="CL50" s="60">
        <v>1210</v>
      </c>
      <c r="CM50" s="60">
        <v>14</v>
      </c>
      <c r="CN50" s="104">
        <f t="shared" si="179"/>
        <v>1.2E-2</v>
      </c>
      <c r="CO50" s="60">
        <v>2934</v>
      </c>
      <c r="CP50" s="60">
        <v>312</v>
      </c>
      <c r="CQ50" s="104">
        <f t="shared" si="181"/>
        <v>0.106</v>
      </c>
      <c r="CR50" s="60">
        <v>941</v>
      </c>
      <c r="CS50" s="60">
        <v>337</v>
      </c>
      <c r="CT50" s="104">
        <f t="shared" si="183"/>
        <v>0.35799999999999998</v>
      </c>
      <c r="CU50" s="138">
        <v>5114</v>
      </c>
      <c r="CV50" s="60">
        <v>4503</v>
      </c>
      <c r="CW50" s="60">
        <v>611</v>
      </c>
      <c r="CX50" s="104">
        <f t="shared" si="185"/>
        <v>0.88100000000000001</v>
      </c>
      <c r="CY50" s="104">
        <f t="shared" si="186"/>
        <v>0.11899999999999999</v>
      </c>
      <c r="CZ50" s="139">
        <v>611</v>
      </c>
      <c r="DA50" s="60">
        <v>458</v>
      </c>
      <c r="DB50" s="60">
        <v>153</v>
      </c>
      <c r="DC50" s="104">
        <f t="shared" si="188"/>
        <v>0.09</v>
      </c>
      <c r="DD50" s="104">
        <f t="shared" si="189"/>
        <v>0.03</v>
      </c>
      <c r="DE50" s="137">
        <v>4836</v>
      </c>
      <c r="DF50" s="60">
        <v>3874</v>
      </c>
      <c r="DG50" s="60">
        <v>962</v>
      </c>
      <c r="DH50" s="60">
        <v>391</v>
      </c>
      <c r="DI50" s="60">
        <v>686</v>
      </c>
      <c r="DJ50" s="60">
        <v>267</v>
      </c>
      <c r="DK50" s="60">
        <v>213</v>
      </c>
      <c r="DL50" s="60">
        <v>77</v>
      </c>
      <c r="DM50" s="60">
        <v>63</v>
      </c>
      <c r="DN50" s="60">
        <v>47</v>
      </c>
      <c r="DO50" s="60">
        <v>0</v>
      </c>
      <c r="DP50" s="60">
        <v>0</v>
      </c>
      <c r="DQ50" s="63">
        <f t="shared" si="216"/>
        <v>0.80100000000000005</v>
      </c>
      <c r="DR50" s="63">
        <f t="shared" si="191"/>
        <v>0.19900000000000001</v>
      </c>
      <c r="DS50" s="63">
        <f t="shared" si="192"/>
        <v>8.1000000000000003E-2</v>
      </c>
      <c r="DT50" s="63">
        <f t="shared" si="193"/>
        <v>0.14199999999999999</v>
      </c>
      <c r="DU50" s="104">
        <f t="shared" si="194"/>
        <v>5.5E-2</v>
      </c>
      <c r="DV50" s="104">
        <f t="shared" si="195"/>
        <v>4.3999999999999997E-2</v>
      </c>
      <c r="DW50" s="104">
        <f t="shared" si="196"/>
        <v>1.6E-2</v>
      </c>
      <c r="DX50" s="104">
        <f t="shared" si="197"/>
        <v>1.2999999999999999E-2</v>
      </c>
      <c r="DY50" s="104">
        <f t="shared" si="198"/>
        <v>0.01</v>
      </c>
      <c r="DZ50" s="104">
        <f t="shared" si="199"/>
        <v>0</v>
      </c>
      <c r="EA50" s="104">
        <f t="shared" si="200"/>
        <v>0</v>
      </c>
      <c r="EB50" s="128">
        <v>5114</v>
      </c>
      <c r="EC50" s="274">
        <v>2158</v>
      </c>
      <c r="ED50" s="275">
        <f t="shared" si="202"/>
        <v>0.42199999999999999</v>
      </c>
      <c r="EE50" s="73">
        <v>1713</v>
      </c>
      <c r="EF50" s="73">
        <v>107</v>
      </c>
      <c r="EG50" s="73">
        <v>115</v>
      </c>
      <c r="EH50" s="73">
        <v>223</v>
      </c>
      <c r="EI50" s="283">
        <f t="shared" si="212"/>
        <v>0.33500000000000002</v>
      </c>
      <c r="EJ50" s="119">
        <f t="shared" si="213"/>
        <v>2.1000000000000001E-2</v>
      </c>
      <c r="EK50" s="119">
        <f t="shared" si="214"/>
        <v>2.1999999999999999E-2</v>
      </c>
      <c r="EL50" s="283">
        <f t="shared" si="215"/>
        <v>4.3999999999999997E-2</v>
      </c>
      <c r="EM50" s="129">
        <v>2956</v>
      </c>
      <c r="EN50" s="271">
        <f t="shared" si="204"/>
        <v>0.57799999999999996</v>
      </c>
      <c r="EO50" s="60">
        <v>2242</v>
      </c>
      <c r="EP50" s="60">
        <v>357</v>
      </c>
      <c r="EQ50" s="60">
        <v>0</v>
      </c>
      <c r="ER50" s="60">
        <v>124</v>
      </c>
      <c r="ES50" s="60">
        <v>0</v>
      </c>
      <c r="ET50" s="60">
        <v>0</v>
      </c>
      <c r="EU50" s="60">
        <v>103</v>
      </c>
      <c r="EV50" s="60">
        <v>8</v>
      </c>
      <c r="EW50" s="60">
        <v>0</v>
      </c>
      <c r="EX50" s="60">
        <v>13</v>
      </c>
      <c r="EY50" s="60">
        <v>0</v>
      </c>
      <c r="EZ50" s="60">
        <v>0</v>
      </c>
      <c r="FA50" s="130">
        <v>233</v>
      </c>
      <c r="FB50" s="63">
        <f t="shared" si="63"/>
        <v>0.438</v>
      </c>
      <c r="FC50" s="104">
        <f t="shared" si="64"/>
        <v>7.0000000000000007E-2</v>
      </c>
      <c r="FD50" s="104">
        <f t="shared" si="65"/>
        <v>0</v>
      </c>
      <c r="FE50" s="104">
        <f t="shared" si="66"/>
        <v>2.4E-2</v>
      </c>
      <c r="FF50" s="63">
        <f t="shared" si="67"/>
        <v>0</v>
      </c>
      <c r="FG50" s="104">
        <f t="shared" si="68"/>
        <v>0</v>
      </c>
      <c r="FH50" s="63">
        <f t="shared" si="69"/>
        <v>0.02</v>
      </c>
      <c r="FI50" s="104">
        <f t="shared" si="70"/>
        <v>2E-3</v>
      </c>
      <c r="FJ50" s="63">
        <f t="shared" si="71"/>
        <v>0</v>
      </c>
      <c r="FK50" s="63">
        <f t="shared" si="72"/>
        <v>3.0000000000000001E-3</v>
      </c>
      <c r="FL50" s="63">
        <f t="shared" si="73"/>
        <v>0</v>
      </c>
      <c r="FM50" s="63">
        <f t="shared" si="74"/>
        <v>0</v>
      </c>
      <c r="FN50" s="63">
        <f t="shared" si="75"/>
        <v>4.5999999999999999E-2</v>
      </c>
      <c r="FO50" s="140">
        <v>1871</v>
      </c>
      <c r="FP50" s="60">
        <v>1782</v>
      </c>
      <c r="FQ50" s="60">
        <v>1775</v>
      </c>
      <c r="FR50" s="104">
        <f t="shared" si="107"/>
        <v>0.95199999999999996</v>
      </c>
      <c r="FS50" s="104">
        <f t="shared" si="207"/>
        <v>0.94899999999999995</v>
      </c>
    </row>
    <row r="51" spans="1:175" x14ac:dyDescent="0.2">
      <c r="A51" s="56" t="s">
        <v>882</v>
      </c>
      <c r="B51" s="57" t="s">
        <v>1022</v>
      </c>
      <c r="C51" s="56" t="s">
        <v>941</v>
      </c>
      <c r="D51" s="56" t="s">
        <v>1086</v>
      </c>
      <c r="E51" s="60">
        <v>1896</v>
      </c>
      <c r="F51" s="60">
        <v>1247</v>
      </c>
      <c r="G51" s="63">
        <f t="shared" si="135"/>
        <v>0.65800000000000003</v>
      </c>
      <c r="H51" s="60">
        <v>1039</v>
      </c>
      <c r="I51" s="63">
        <f t="shared" si="136"/>
        <v>0.54800000000000004</v>
      </c>
      <c r="J51" s="60">
        <v>111</v>
      </c>
      <c r="K51" s="63">
        <f t="shared" si="137"/>
        <v>5.8999999999999997E-2</v>
      </c>
      <c r="L51" s="60">
        <v>409</v>
      </c>
      <c r="M51" s="63">
        <f t="shared" si="138"/>
        <v>0.216</v>
      </c>
      <c r="N51" s="60">
        <v>337</v>
      </c>
      <c r="O51" s="63">
        <f t="shared" si="139"/>
        <v>0.17799999999999999</v>
      </c>
      <c r="P51" s="60">
        <v>545</v>
      </c>
      <c r="Q51" s="63">
        <f t="shared" si="140"/>
        <v>0.28699999999999998</v>
      </c>
      <c r="R51" s="60">
        <v>616</v>
      </c>
      <c r="S51" s="63">
        <f t="shared" si="141"/>
        <v>0.32500000000000001</v>
      </c>
      <c r="T51" s="356">
        <f t="shared" si="142"/>
        <v>2.96</v>
      </c>
      <c r="U51" s="357">
        <f t="shared" si="143"/>
        <v>3.73</v>
      </c>
      <c r="V51" s="336">
        <v>5615</v>
      </c>
      <c r="W51" s="337">
        <v>1896</v>
      </c>
      <c r="X51" s="337">
        <v>1824</v>
      </c>
      <c r="Y51" s="338">
        <f t="shared" si="208"/>
        <v>1895</v>
      </c>
      <c r="Z51" s="63">
        <f t="shared" si="145"/>
        <v>0.33800000000000002</v>
      </c>
      <c r="AA51" s="63">
        <f t="shared" si="146"/>
        <v>0.32500000000000001</v>
      </c>
      <c r="AB51" s="63">
        <f t="shared" si="147"/>
        <v>0.33700000000000002</v>
      </c>
      <c r="AC51" s="247">
        <v>4651</v>
      </c>
      <c r="AD51" s="345">
        <v>352</v>
      </c>
      <c r="AE51" s="345">
        <v>143</v>
      </c>
      <c r="AF51" s="346">
        <f t="shared" si="149"/>
        <v>0.40600000000000003</v>
      </c>
      <c r="AG51" s="240">
        <v>5625</v>
      </c>
      <c r="AH51" s="241">
        <v>2861</v>
      </c>
      <c r="AI51" s="242">
        <f t="shared" si="151"/>
        <v>0.50900000000000001</v>
      </c>
      <c r="AJ51" s="243">
        <v>2764</v>
      </c>
      <c r="AK51" s="244">
        <f t="shared" si="152"/>
        <v>0.49099999999999999</v>
      </c>
      <c r="AL51" s="249">
        <v>103.5</v>
      </c>
      <c r="AM51" s="483">
        <v>5625</v>
      </c>
      <c r="AN51" s="488">
        <f t="shared" si="209"/>
        <v>3713</v>
      </c>
      <c r="AO51" s="489">
        <f t="shared" si="154"/>
        <v>0.66008888888888884</v>
      </c>
      <c r="AP51" s="493">
        <v>1202</v>
      </c>
      <c r="AQ51" s="494">
        <f t="shared" si="155"/>
        <v>0.2136888888888889</v>
      </c>
      <c r="AR51" s="504">
        <v>710</v>
      </c>
      <c r="AS51" s="505">
        <f t="shared" si="156"/>
        <v>0.12622222222222224</v>
      </c>
      <c r="AT51" s="515">
        <f t="shared" si="157"/>
        <v>51.5</v>
      </c>
      <c r="AU51" s="511">
        <f t="shared" si="210"/>
        <v>32.4</v>
      </c>
      <c r="AV51" s="510">
        <f t="shared" si="211"/>
        <v>19.100000000000001</v>
      </c>
      <c r="AW51" s="132">
        <v>30</v>
      </c>
      <c r="AX51" s="132">
        <v>24</v>
      </c>
      <c r="AY51" s="132">
        <v>11</v>
      </c>
      <c r="AZ51" s="132">
        <v>0</v>
      </c>
      <c r="BA51" s="133">
        <v>65</v>
      </c>
      <c r="BB51" s="135">
        <v>2071</v>
      </c>
      <c r="BC51" s="60">
        <v>111</v>
      </c>
      <c r="BD51" s="60">
        <v>24</v>
      </c>
      <c r="BE51" s="60">
        <v>603</v>
      </c>
      <c r="BF51" s="60">
        <v>415</v>
      </c>
      <c r="BG51" s="60">
        <v>918</v>
      </c>
      <c r="BH51" s="104">
        <f t="shared" si="159"/>
        <v>5.3999999999999999E-2</v>
      </c>
      <c r="BI51" s="104">
        <f t="shared" si="160"/>
        <v>1.2E-2</v>
      </c>
      <c r="BJ51" s="104">
        <f t="shared" si="161"/>
        <v>0.29099999999999998</v>
      </c>
      <c r="BK51" s="104">
        <f t="shared" si="162"/>
        <v>0.2</v>
      </c>
      <c r="BL51" s="104">
        <f t="shared" si="163"/>
        <v>0.443</v>
      </c>
      <c r="BM51" s="353">
        <v>3807</v>
      </c>
      <c r="BN51" s="60">
        <v>168</v>
      </c>
      <c r="BO51" s="60">
        <v>477</v>
      </c>
      <c r="BP51" s="60">
        <v>965</v>
      </c>
      <c r="BQ51" s="60">
        <v>1091</v>
      </c>
      <c r="BR51" s="60">
        <v>276</v>
      </c>
      <c r="BS51" s="60">
        <v>673</v>
      </c>
      <c r="BT51" s="60">
        <v>157</v>
      </c>
      <c r="BU51" s="60">
        <v>3162</v>
      </c>
      <c r="BV51" s="60">
        <v>830</v>
      </c>
      <c r="BW51" s="104">
        <f t="shared" si="165"/>
        <v>4.3999999999999997E-2</v>
      </c>
      <c r="BX51" s="104">
        <f t="shared" si="166"/>
        <v>0.125</v>
      </c>
      <c r="BY51" s="104">
        <f t="shared" si="167"/>
        <v>0.253</v>
      </c>
      <c r="BZ51" s="104">
        <f t="shared" si="168"/>
        <v>0.28699999999999998</v>
      </c>
      <c r="CA51" s="104">
        <f t="shared" si="169"/>
        <v>7.1999999999999995E-2</v>
      </c>
      <c r="CB51" s="104">
        <f t="shared" si="170"/>
        <v>0.17699999999999999</v>
      </c>
      <c r="CC51" s="104">
        <f t="shared" si="171"/>
        <v>4.1000000000000002E-2</v>
      </c>
      <c r="CD51" s="104">
        <f t="shared" si="172"/>
        <v>0.83099999999999996</v>
      </c>
      <c r="CE51" s="104">
        <f t="shared" si="173"/>
        <v>0.218</v>
      </c>
      <c r="CF51" s="136">
        <v>4410</v>
      </c>
      <c r="CG51" s="60">
        <v>252</v>
      </c>
      <c r="CH51" s="104">
        <f t="shared" si="175"/>
        <v>5.7000000000000002E-2</v>
      </c>
      <c r="CI51" s="137">
        <v>5625</v>
      </c>
      <c r="CJ51" s="60">
        <v>638</v>
      </c>
      <c r="CK51" s="104">
        <f t="shared" si="177"/>
        <v>0.113</v>
      </c>
      <c r="CL51" s="60">
        <v>1198</v>
      </c>
      <c r="CM51" s="60">
        <v>79</v>
      </c>
      <c r="CN51" s="104">
        <f t="shared" si="179"/>
        <v>6.6000000000000003E-2</v>
      </c>
      <c r="CO51" s="60">
        <v>3699</v>
      </c>
      <c r="CP51" s="60">
        <v>330</v>
      </c>
      <c r="CQ51" s="104">
        <f t="shared" si="181"/>
        <v>8.8999999999999996E-2</v>
      </c>
      <c r="CR51" s="60">
        <v>710</v>
      </c>
      <c r="CS51" s="60">
        <v>229</v>
      </c>
      <c r="CT51" s="104">
        <f t="shared" si="183"/>
        <v>0.32300000000000001</v>
      </c>
      <c r="CU51" s="138">
        <v>5625</v>
      </c>
      <c r="CV51" s="60">
        <v>4701</v>
      </c>
      <c r="CW51" s="60">
        <v>924</v>
      </c>
      <c r="CX51" s="104">
        <f t="shared" si="185"/>
        <v>0.83599999999999997</v>
      </c>
      <c r="CY51" s="104">
        <f t="shared" si="186"/>
        <v>0.16400000000000001</v>
      </c>
      <c r="CZ51" s="139">
        <v>924</v>
      </c>
      <c r="DA51" s="60">
        <v>621</v>
      </c>
      <c r="DB51" s="60">
        <v>303</v>
      </c>
      <c r="DC51" s="104">
        <f t="shared" si="188"/>
        <v>0.11</v>
      </c>
      <c r="DD51" s="104">
        <f t="shared" si="189"/>
        <v>5.3999999999999999E-2</v>
      </c>
      <c r="DE51" s="137">
        <v>5361</v>
      </c>
      <c r="DF51" s="60">
        <v>3767</v>
      </c>
      <c r="DG51" s="60">
        <v>1594</v>
      </c>
      <c r="DH51" s="60">
        <v>700</v>
      </c>
      <c r="DI51" s="60">
        <v>1281</v>
      </c>
      <c r="DJ51" s="60">
        <v>666</v>
      </c>
      <c r="DK51" s="60">
        <v>55</v>
      </c>
      <c r="DL51" s="60">
        <v>0</v>
      </c>
      <c r="DM51" s="60">
        <v>150</v>
      </c>
      <c r="DN51" s="60">
        <v>11</v>
      </c>
      <c r="DO51" s="60">
        <v>108</v>
      </c>
      <c r="DP51" s="60">
        <v>23</v>
      </c>
      <c r="DQ51" s="63">
        <f t="shared" si="216"/>
        <v>0.70299999999999996</v>
      </c>
      <c r="DR51" s="63">
        <f t="shared" si="191"/>
        <v>0.29699999999999999</v>
      </c>
      <c r="DS51" s="63">
        <f t="shared" si="192"/>
        <v>0.13100000000000001</v>
      </c>
      <c r="DT51" s="63">
        <f t="shared" si="193"/>
        <v>0.23899999999999999</v>
      </c>
      <c r="DU51" s="104">
        <f t="shared" si="194"/>
        <v>0.124</v>
      </c>
      <c r="DV51" s="104">
        <f t="shared" si="195"/>
        <v>0.01</v>
      </c>
      <c r="DW51" s="104">
        <f t="shared" si="196"/>
        <v>0</v>
      </c>
      <c r="DX51" s="104">
        <f t="shared" si="197"/>
        <v>2.8000000000000001E-2</v>
      </c>
      <c r="DY51" s="104">
        <f t="shared" si="198"/>
        <v>2E-3</v>
      </c>
      <c r="DZ51" s="104">
        <f t="shared" si="199"/>
        <v>0.02</v>
      </c>
      <c r="EA51" s="104">
        <f t="shared" si="200"/>
        <v>4.0000000000000001E-3</v>
      </c>
      <c r="EB51" s="128">
        <v>5625</v>
      </c>
      <c r="EC51" s="274">
        <v>2785</v>
      </c>
      <c r="ED51" s="275">
        <f t="shared" si="202"/>
        <v>0.495</v>
      </c>
      <c r="EE51" s="73">
        <v>2365</v>
      </c>
      <c r="EF51" s="73">
        <v>0</v>
      </c>
      <c r="EG51" s="73">
        <v>93</v>
      </c>
      <c r="EH51" s="73">
        <v>327</v>
      </c>
      <c r="EI51" s="283">
        <f t="shared" si="212"/>
        <v>0.42</v>
      </c>
      <c r="EJ51" s="119">
        <f t="shared" si="213"/>
        <v>0</v>
      </c>
      <c r="EK51" s="119">
        <f t="shared" si="214"/>
        <v>1.7000000000000001E-2</v>
      </c>
      <c r="EL51" s="283">
        <f t="shared" si="215"/>
        <v>5.8000000000000003E-2</v>
      </c>
      <c r="EM51" s="129">
        <v>2840</v>
      </c>
      <c r="EN51" s="271">
        <f t="shared" si="204"/>
        <v>0.505</v>
      </c>
      <c r="EO51" s="60">
        <v>1777</v>
      </c>
      <c r="EP51" s="60">
        <v>335</v>
      </c>
      <c r="EQ51" s="60">
        <v>8</v>
      </c>
      <c r="ER51" s="60">
        <v>412</v>
      </c>
      <c r="ES51" s="60">
        <v>0</v>
      </c>
      <c r="ET51" s="60">
        <v>29</v>
      </c>
      <c r="EU51" s="60">
        <v>272</v>
      </c>
      <c r="EV51" s="60">
        <v>12</v>
      </c>
      <c r="EW51" s="60">
        <v>0</v>
      </c>
      <c r="EX51" s="60">
        <v>99</v>
      </c>
      <c r="EY51" s="60">
        <v>0</v>
      </c>
      <c r="EZ51" s="60">
        <v>0</v>
      </c>
      <c r="FA51" s="130">
        <v>316</v>
      </c>
      <c r="FB51" s="63">
        <f t="shared" si="63"/>
        <v>0.316</v>
      </c>
      <c r="FC51" s="104">
        <f t="shared" si="64"/>
        <v>0.06</v>
      </c>
      <c r="FD51" s="104">
        <f t="shared" si="65"/>
        <v>1.4222222222222223E-3</v>
      </c>
      <c r="FE51" s="104">
        <f t="shared" si="66"/>
        <v>7.2999999999999995E-2</v>
      </c>
      <c r="FF51" s="63">
        <f t="shared" si="67"/>
        <v>0</v>
      </c>
      <c r="FG51" s="104">
        <f t="shared" si="68"/>
        <v>5.0000000000000001E-3</v>
      </c>
      <c r="FH51" s="63">
        <f t="shared" si="69"/>
        <v>4.8000000000000001E-2</v>
      </c>
      <c r="FI51" s="104">
        <f t="shared" si="70"/>
        <v>2E-3</v>
      </c>
      <c r="FJ51" s="63">
        <f t="shared" si="71"/>
        <v>0</v>
      </c>
      <c r="FK51" s="63">
        <f t="shared" si="72"/>
        <v>1.7999999999999999E-2</v>
      </c>
      <c r="FL51" s="63">
        <f t="shared" si="73"/>
        <v>0</v>
      </c>
      <c r="FM51" s="63">
        <f t="shared" si="74"/>
        <v>0</v>
      </c>
      <c r="FN51" s="63">
        <f t="shared" si="75"/>
        <v>5.6000000000000001E-2</v>
      </c>
      <c r="FO51" s="140">
        <v>1896</v>
      </c>
      <c r="FP51" s="60">
        <v>1730</v>
      </c>
      <c r="FQ51" s="60">
        <v>1666</v>
      </c>
      <c r="FR51" s="104">
        <f t="shared" si="107"/>
        <v>0.91200000000000003</v>
      </c>
      <c r="FS51" s="104">
        <f t="shared" si="207"/>
        <v>0.879</v>
      </c>
    </row>
    <row r="52" spans="1:175" x14ac:dyDescent="0.2">
      <c r="A52" s="56" t="s">
        <v>882</v>
      </c>
      <c r="B52" s="57" t="s">
        <v>1022</v>
      </c>
      <c r="C52" s="56" t="s">
        <v>942</v>
      </c>
      <c r="D52" s="56" t="s">
        <v>1087</v>
      </c>
      <c r="E52" s="60">
        <v>1092</v>
      </c>
      <c r="F52" s="60">
        <v>881</v>
      </c>
      <c r="G52" s="63">
        <f t="shared" si="135"/>
        <v>0.80700000000000005</v>
      </c>
      <c r="H52" s="60">
        <v>508</v>
      </c>
      <c r="I52" s="63">
        <f t="shared" si="136"/>
        <v>0.46500000000000002</v>
      </c>
      <c r="J52" s="60">
        <v>132</v>
      </c>
      <c r="K52" s="63">
        <f t="shared" si="137"/>
        <v>0.121</v>
      </c>
      <c r="L52" s="60">
        <v>144</v>
      </c>
      <c r="M52" s="63">
        <f t="shared" si="138"/>
        <v>0.13200000000000001</v>
      </c>
      <c r="N52" s="60">
        <v>308</v>
      </c>
      <c r="O52" s="63">
        <f t="shared" si="139"/>
        <v>0.28199999999999997</v>
      </c>
      <c r="P52" s="60">
        <v>521</v>
      </c>
      <c r="Q52" s="63">
        <f t="shared" si="140"/>
        <v>0.47699999999999998</v>
      </c>
      <c r="R52" s="60">
        <v>277</v>
      </c>
      <c r="S52" s="63">
        <f t="shared" si="141"/>
        <v>0.254</v>
      </c>
      <c r="T52" s="356">
        <f t="shared" si="142"/>
        <v>3.9</v>
      </c>
      <c r="U52" s="357">
        <f t="shared" si="143"/>
        <v>4.28</v>
      </c>
      <c r="V52" s="336">
        <v>4259</v>
      </c>
      <c r="W52" s="337">
        <v>1092</v>
      </c>
      <c r="X52" s="337">
        <v>1685</v>
      </c>
      <c r="Y52" s="338">
        <f t="shared" si="208"/>
        <v>1482</v>
      </c>
      <c r="Z52" s="63">
        <f t="shared" si="145"/>
        <v>0.25600000000000001</v>
      </c>
      <c r="AA52" s="63">
        <f t="shared" si="146"/>
        <v>0.39600000000000002</v>
      </c>
      <c r="AB52" s="63">
        <f t="shared" si="147"/>
        <v>0.34799999999999998</v>
      </c>
      <c r="AC52" s="247">
        <v>3771</v>
      </c>
      <c r="AD52" s="345">
        <v>214</v>
      </c>
      <c r="AE52" s="345">
        <v>39</v>
      </c>
      <c r="AF52" s="346">
        <f t="shared" si="149"/>
        <v>0.182</v>
      </c>
      <c r="AG52" s="240">
        <v>4259</v>
      </c>
      <c r="AH52" s="241">
        <v>2016</v>
      </c>
      <c r="AI52" s="242">
        <f t="shared" si="151"/>
        <v>0.47299999999999998</v>
      </c>
      <c r="AJ52" s="243">
        <v>2243</v>
      </c>
      <c r="AK52" s="244">
        <f t="shared" si="152"/>
        <v>0.52700000000000002</v>
      </c>
      <c r="AL52" s="249">
        <v>89.9</v>
      </c>
      <c r="AM52" s="483">
        <v>4259</v>
      </c>
      <c r="AN52" s="488">
        <f t="shared" si="209"/>
        <v>2641</v>
      </c>
      <c r="AO52" s="489">
        <f t="shared" si="154"/>
        <v>0.62009861469828598</v>
      </c>
      <c r="AP52" s="493">
        <v>1188</v>
      </c>
      <c r="AQ52" s="494">
        <f t="shared" si="155"/>
        <v>0.27893871800892228</v>
      </c>
      <c r="AR52" s="504">
        <v>430</v>
      </c>
      <c r="AS52" s="505">
        <f t="shared" si="156"/>
        <v>0.10096266729279174</v>
      </c>
      <c r="AT52" s="515">
        <f t="shared" si="157"/>
        <v>61.3</v>
      </c>
      <c r="AU52" s="511">
        <f t="shared" si="210"/>
        <v>45</v>
      </c>
      <c r="AV52" s="510">
        <f t="shared" si="211"/>
        <v>16.3</v>
      </c>
      <c r="AW52" s="132">
        <v>66</v>
      </c>
      <c r="AX52" s="132">
        <v>56</v>
      </c>
      <c r="AY52" s="132">
        <v>0</v>
      </c>
      <c r="AZ52" s="132">
        <v>32</v>
      </c>
      <c r="BA52" s="133">
        <v>87</v>
      </c>
      <c r="BB52" s="135">
        <v>1319</v>
      </c>
      <c r="BC52" s="60">
        <v>70</v>
      </c>
      <c r="BD52" s="60">
        <v>81</v>
      </c>
      <c r="BE52" s="60">
        <v>570</v>
      </c>
      <c r="BF52" s="60">
        <v>266</v>
      </c>
      <c r="BG52" s="60">
        <v>332</v>
      </c>
      <c r="BH52" s="104">
        <f t="shared" si="159"/>
        <v>5.2999999999999999E-2</v>
      </c>
      <c r="BI52" s="104">
        <f t="shared" si="160"/>
        <v>6.0999999999999999E-2</v>
      </c>
      <c r="BJ52" s="104">
        <f t="shared" si="161"/>
        <v>0.432</v>
      </c>
      <c r="BK52" s="104">
        <f t="shared" si="162"/>
        <v>0.20200000000000001</v>
      </c>
      <c r="BL52" s="104">
        <f t="shared" si="163"/>
        <v>0.252</v>
      </c>
      <c r="BM52" s="353">
        <v>2620</v>
      </c>
      <c r="BN52" s="60">
        <v>332</v>
      </c>
      <c r="BO52" s="60">
        <v>401</v>
      </c>
      <c r="BP52" s="60">
        <v>693</v>
      </c>
      <c r="BQ52" s="60">
        <v>642</v>
      </c>
      <c r="BR52" s="60">
        <v>231</v>
      </c>
      <c r="BS52" s="60">
        <v>190</v>
      </c>
      <c r="BT52" s="60">
        <v>131</v>
      </c>
      <c r="BU52" s="60">
        <v>1887</v>
      </c>
      <c r="BV52" s="60">
        <v>321</v>
      </c>
      <c r="BW52" s="104">
        <f t="shared" si="165"/>
        <v>0.127</v>
      </c>
      <c r="BX52" s="104">
        <f t="shared" si="166"/>
        <v>0.153</v>
      </c>
      <c r="BY52" s="104">
        <f t="shared" si="167"/>
        <v>0.26500000000000001</v>
      </c>
      <c r="BZ52" s="104">
        <f t="shared" si="168"/>
        <v>0.245</v>
      </c>
      <c r="CA52" s="104">
        <f t="shared" si="169"/>
        <v>8.7999999999999995E-2</v>
      </c>
      <c r="CB52" s="104">
        <f t="shared" si="170"/>
        <v>7.2999999999999995E-2</v>
      </c>
      <c r="CC52" s="104">
        <f t="shared" si="171"/>
        <v>0.05</v>
      </c>
      <c r="CD52" s="104">
        <f t="shared" si="172"/>
        <v>0.72</v>
      </c>
      <c r="CE52" s="104">
        <f t="shared" si="173"/>
        <v>0.123</v>
      </c>
      <c r="CF52" s="136">
        <v>3071</v>
      </c>
      <c r="CG52" s="60">
        <v>150</v>
      </c>
      <c r="CH52" s="104">
        <f t="shared" si="175"/>
        <v>4.9000000000000002E-2</v>
      </c>
      <c r="CI52" s="137">
        <v>4259</v>
      </c>
      <c r="CJ52" s="60">
        <v>490</v>
      </c>
      <c r="CK52" s="104">
        <f t="shared" si="177"/>
        <v>0.115</v>
      </c>
      <c r="CL52" s="60">
        <v>1188</v>
      </c>
      <c r="CM52" s="60">
        <v>62</v>
      </c>
      <c r="CN52" s="104">
        <f t="shared" si="179"/>
        <v>5.1999999999999998E-2</v>
      </c>
      <c r="CO52" s="60">
        <v>2641</v>
      </c>
      <c r="CP52" s="60">
        <v>230</v>
      </c>
      <c r="CQ52" s="104">
        <f t="shared" si="181"/>
        <v>8.6999999999999994E-2</v>
      </c>
      <c r="CR52" s="60">
        <v>430</v>
      </c>
      <c r="CS52" s="60">
        <v>198</v>
      </c>
      <c r="CT52" s="104">
        <f t="shared" si="183"/>
        <v>0.46</v>
      </c>
      <c r="CU52" s="138">
        <v>4259</v>
      </c>
      <c r="CV52" s="60">
        <v>2986</v>
      </c>
      <c r="CW52" s="60">
        <v>1273</v>
      </c>
      <c r="CX52" s="104">
        <f t="shared" si="185"/>
        <v>0.70099999999999996</v>
      </c>
      <c r="CY52" s="104">
        <f t="shared" si="186"/>
        <v>0.29899999999999999</v>
      </c>
      <c r="CZ52" s="139">
        <v>1273</v>
      </c>
      <c r="DA52" s="60">
        <v>763</v>
      </c>
      <c r="DB52" s="60">
        <v>510</v>
      </c>
      <c r="DC52" s="104">
        <f t="shared" si="188"/>
        <v>0.17899999999999999</v>
      </c>
      <c r="DD52" s="104">
        <f t="shared" si="189"/>
        <v>0.12</v>
      </c>
      <c r="DE52" s="137">
        <v>3952</v>
      </c>
      <c r="DF52" s="60">
        <v>1643</v>
      </c>
      <c r="DG52" s="60">
        <v>2309</v>
      </c>
      <c r="DH52" s="60">
        <v>899</v>
      </c>
      <c r="DI52" s="60">
        <v>2068</v>
      </c>
      <c r="DJ52" s="60">
        <v>828</v>
      </c>
      <c r="DK52" s="60">
        <v>145</v>
      </c>
      <c r="DL52" s="60">
        <v>38</v>
      </c>
      <c r="DM52" s="60">
        <v>96</v>
      </c>
      <c r="DN52" s="60">
        <v>33</v>
      </c>
      <c r="DO52" s="60">
        <v>0</v>
      </c>
      <c r="DP52" s="60">
        <v>0</v>
      </c>
      <c r="DQ52" s="63">
        <f t="shared" si="216"/>
        <v>0.41599999999999998</v>
      </c>
      <c r="DR52" s="63">
        <f t="shared" si="191"/>
        <v>0.58399999999999996</v>
      </c>
      <c r="DS52" s="63">
        <f t="shared" si="192"/>
        <v>0.22700000000000001</v>
      </c>
      <c r="DT52" s="63">
        <f t="shared" si="193"/>
        <v>0.52300000000000002</v>
      </c>
      <c r="DU52" s="104">
        <f t="shared" si="194"/>
        <v>0.21</v>
      </c>
      <c r="DV52" s="104">
        <f t="shared" si="195"/>
        <v>3.6999999999999998E-2</v>
      </c>
      <c r="DW52" s="104">
        <f t="shared" si="196"/>
        <v>0.01</v>
      </c>
      <c r="DX52" s="104">
        <f t="shared" si="197"/>
        <v>2.4E-2</v>
      </c>
      <c r="DY52" s="104">
        <f t="shared" si="198"/>
        <v>8.0000000000000002E-3</v>
      </c>
      <c r="DZ52" s="104">
        <f t="shared" si="199"/>
        <v>0</v>
      </c>
      <c r="EA52" s="104">
        <f t="shared" si="200"/>
        <v>0</v>
      </c>
      <c r="EB52" s="128">
        <v>4259</v>
      </c>
      <c r="EC52" s="274">
        <v>2789</v>
      </c>
      <c r="ED52" s="275">
        <f t="shared" si="202"/>
        <v>0.65500000000000003</v>
      </c>
      <c r="EE52" s="73">
        <v>1895</v>
      </c>
      <c r="EF52" s="73">
        <v>8</v>
      </c>
      <c r="EG52" s="73">
        <v>35</v>
      </c>
      <c r="EH52" s="73">
        <v>851</v>
      </c>
      <c r="EI52" s="283">
        <f t="shared" si="212"/>
        <v>0.44500000000000001</v>
      </c>
      <c r="EJ52" s="119">
        <f t="shared" si="213"/>
        <v>2E-3</v>
      </c>
      <c r="EK52" s="119">
        <f t="shared" si="214"/>
        <v>8.0000000000000002E-3</v>
      </c>
      <c r="EL52" s="283">
        <f t="shared" si="215"/>
        <v>0.2</v>
      </c>
      <c r="EM52" s="129">
        <v>1470</v>
      </c>
      <c r="EN52" s="271">
        <f t="shared" si="204"/>
        <v>0.34499999999999997</v>
      </c>
      <c r="EO52" s="60">
        <v>573</v>
      </c>
      <c r="EP52" s="60">
        <v>411</v>
      </c>
      <c r="EQ52" s="60">
        <v>141</v>
      </c>
      <c r="ER52" s="60">
        <v>228</v>
      </c>
      <c r="ES52" s="60">
        <v>65</v>
      </c>
      <c r="ET52" s="60">
        <v>0</v>
      </c>
      <c r="EU52" s="60">
        <v>98</v>
      </c>
      <c r="EV52" s="60">
        <v>16</v>
      </c>
      <c r="EW52" s="60">
        <v>47</v>
      </c>
      <c r="EX52" s="60">
        <v>0</v>
      </c>
      <c r="EY52" s="60">
        <v>2</v>
      </c>
      <c r="EZ52" s="60">
        <v>0</v>
      </c>
      <c r="FA52" s="130">
        <v>258</v>
      </c>
      <c r="FB52" s="63">
        <f t="shared" si="63"/>
        <v>0.13500000000000001</v>
      </c>
      <c r="FC52" s="104">
        <f t="shared" si="64"/>
        <v>9.7000000000000003E-2</v>
      </c>
      <c r="FD52" s="104">
        <f t="shared" si="65"/>
        <v>3.310636299600845E-2</v>
      </c>
      <c r="FE52" s="104">
        <f t="shared" si="66"/>
        <v>5.3999999999999999E-2</v>
      </c>
      <c r="FF52" s="63">
        <f t="shared" si="67"/>
        <v>1.4999999999999999E-2</v>
      </c>
      <c r="FG52" s="104">
        <f t="shared" si="68"/>
        <v>0</v>
      </c>
      <c r="FH52" s="63">
        <f t="shared" si="69"/>
        <v>2.3E-2</v>
      </c>
      <c r="FI52" s="104">
        <f t="shared" si="70"/>
        <v>4.0000000000000001E-3</v>
      </c>
      <c r="FJ52" s="63">
        <f t="shared" si="71"/>
        <v>1.0999999999999999E-2</v>
      </c>
      <c r="FK52" s="63">
        <f t="shared" si="72"/>
        <v>0</v>
      </c>
      <c r="FL52" s="63">
        <f t="shared" si="73"/>
        <v>0</v>
      </c>
      <c r="FM52" s="63">
        <f t="shared" si="74"/>
        <v>0</v>
      </c>
      <c r="FN52" s="63">
        <f t="shared" si="75"/>
        <v>6.0999999999999999E-2</v>
      </c>
      <c r="FO52" s="140">
        <v>1092</v>
      </c>
      <c r="FP52" s="60">
        <v>1072</v>
      </c>
      <c r="FQ52" s="60">
        <v>960</v>
      </c>
      <c r="FR52" s="104">
        <f t="shared" si="107"/>
        <v>0.98199999999999998</v>
      </c>
      <c r="FS52" s="104">
        <f t="shared" si="207"/>
        <v>0.879</v>
      </c>
    </row>
    <row r="53" spans="1:175" x14ac:dyDescent="0.2">
      <c r="A53" s="56" t="s">
        <v>882</v>
      </c>
      <c r="B53" s="57" t="s">
        <v>1022</v>
      </c>
      <c r="C53" s="56" t="s">
        <v>943</v>
      </c>
      <c r="D53" s="56" t="s">
        <v>1088</v>
      </c>
      <c r="E53" s="60">
        <v>1546</v>
      </c>
      <c r="F53" s="60">
        <v>1239</v>
      </c>
      <c r="G53" s="63">
        <f t="shared" si="135"/>
        <v>0.80100000000000005</v>
      </c>
      <c r="H53" s="60">
        <v>491</v>
      </c>
      <c r="I53" s="63">
        <f t="shared" si="136"/>
        <v>0.318</v>
      </c>
      <c r="J53" s="60">
        <v>185</v>
      </c>
      <c r="K53" s="63">
        <f t="shared" si="137"/>
        <v>0.12</v>
      </c>
      <c r="L53" s="60">
        <v>214</v>
      </c>
      <c r="M53" s="63">
        <f t="shared" si="138"/>
        <v>0.13800000000000001</v>
      </c>
      <c r="N53" s="60">
        <v>656</v>
      </c>
      <c r="O53" s="63">
        <f t="shared" si="139"/>
        <v>0.42399999999999999</v>
      </c>
      <c r="P53" s="60">
        <v>837</v>
      </c>
      <c r="Q53" s="63">
        <f t="shared" si="140"/>
        <v>0.54100000000000004</v>
      </c>
      <c r="R53" s="60">
        <v>214</v>
      </c>
      <c r="S53" s="63">
        <f t="shared" si="141"/>
        <v>0.13800000000000001</v>
      </c>
      <c r="T53" s="356">
        <f t="shared" si="142"/>
        <v>3.57</v>
      </c>
      <c r="U53" s="357">
        <f t="shared" si="143"/>
        <v>3.85</v>
      </c>
      <c r="V53" s="336">
        <v>5512</v>
      </c>
      <c r="W53" s="337">
        <v>1546</v>
      </c>
      <c r="X53" s="337">
        <v>2187</v>
      </c>
      <c r="Y53" s="338">
        <f t="shared" si="208"/>
        <v>1779</v>
      </c>
      <c r="Z53" s="63">
        <f t="shared" si="145"/>
        <v>0.28000000000000003</v>
      </c>
      <c r="AA53" s="63">
        <f t="shared" si="146"/>
        <v>0.39700000000000002</v>
      </c>
      <c r="AB53" s="63">
        <f t="shared" si="147"/>
        <v>0.32300000000000001</v>
      </c>
      <c r="AC53" s="247">
        <v>4770</v>
      </c>
      <c r="AD53" s="345">
        <v>117</v>
      </c>
      <c r="AE53" s="345">
        <v>0</v>
      </c>
      <c r="AF53" s="346">
        <f t="shared" si="149"/>
        <v>0</v>
      </c>
      <c r="AG53" s="240">
        <v>5563</v>
      </c>
      <c r="AH53" s="241">
        <v>2522</v>
      </c>
      <c r="AI53" s="242">
        <f t="shared" si="151"/>
        <v>0.45300000000000001</v>
      </c>
      <c r="AJ53" s="243">
        <v>3041</v>
      </c>
      <c r="AK53" s="244">
        <f t="shared" si="152"/>
        <v>0.54700000000000004</v>
      </c>
      <c r="AL53" s="249">
        <v>82.9</v>
      </c>
      <c r="AM53" s="483">
        <v>5563</v>
      </c>
      <c r="AN53" s="488">
        <f t="shared" si="209"/>
        <v>3268</v>
      </c>
      <c r="AO53" s="489">
        <f t="shared" si="154"/>
        <v>0.58745281323027143</v>
      </c>
      <c r="AP53" s="493">
        <v>2025</v>
      </c>
      <c r="AQ53" s="494">
        <f t="shared" si="155"/>
        <v>0.36401222362034874</v>
      </c>
      <c r="AR53" s="504">
        <v>270</v>
      </c>
      <c r="AS53" s="505">
        <f t="shared" si="156"/>
        <v>4.8534963149379828E-2</v>
      </c>
      <c r="AT53" s="515">
        <f t="shared" si="157"/>
        <v>70.2</v>
      </c>
      <c r="AU53" s="511">
        <f t="shared" si="210"/>
        <v>62</v>
      </c>
      <c r="AV53" s="510">
        <f t="shared" si="211"/>
        <v>8.3000000000000007</v>
      </c>
      <c r="AW53" s="132">
        <v>91</v>
      </c>
      <c r="AX53" s="132">
        <v>55</v>
      </c>
      <c r="AY53" s="132">
        <v>0</v>
      </c>
      <c r="AZ53" s="132">
        <v>119</v>
      </c>
      <c r="BA53" s="133">
        <v>0</v>
      </c>
      <c r="BB53" s="135">
        <v>1785</v>
      </c>
      <c r="BC53" s="60">
        <v>72</v>
      </c>
      <c r="BD53" s="60">
        <v>77</v>
      </c>
      <c r="BE53" s="60">
        <v>851</v>
      </c>
      <c r="BF53" s="60">
        <v>460</v>
      </c>
      <c r="BG53" s="60">
        <v>325</v>
      </c>
      <c r="BH53" s="104">
        <f t="shared" si="159"/>
        <v>0.04</v>
      </c>
      <c r="BI53" s="104">
        <f t="shared" si="160"/>
        <v>4.2999999999999997E-2</v>
      </c>
      <c r="BJ53" s="104">
        <f t="shared" si="161"/>
        <v>0.47699999999999998</v>
      </c>
      <c r="BK53" s="104">
        <f t="shared" si="162"/>
        <v>0.25800000000000001</v>
      </c>
      <c r="BL53" s="104">
        <f t="shared" si="163"/>
        <v>0.182</v>
      </c>
      <c r="BM53" s="353">
        <v>2874</v>
      </c>
      <c r="BN53" s="60">
        <v>586</v>
      </c>
      <c r="BO53" s="60">
        <v>589</v>
      </c>
      <c r="BP53" s="60">
        <v>832</v>
      </c>
      <c r="BQ53" s="60">
        <v>548</v>
      </c>
      <c r="BR53" s="60">
        <v>177</v>
      </c>
      <c r="BS53" s="60">
        <v>107</v>
      </c>
      <c r="BT53" s="60">
        <v>35</v>
      </c>
      <c r="BU53" s="60">
        <v>1699</v>
      </c>
      <c r="BV53" s="60">
        <v>142</v>
      </c>
      <c r="BW53" s="104">
        <f t="shared" si="165"/>
        <v>0.20399999999999999</v>
      </c>
      <c r="BX53" s="104">
        <f t="shared" si="166"/>
        <v>0.20499999999999999</v>
      </c>
      <c r="BY53" s="104">
        <f t="shared" si="167"/>
        <v>0.28899999999999998</v>
      </c>
      <c r="BZ53" s="104">
        <f t="shared" si="168"/>
        <v>0.191</v>
      </c>
      <c r="CA53" s="104">
        <f t="shared" si="169"/>
        <v>6.2E-2</v>
      </c>
      <c r="CB53" s="104">
        <f t="shared" si="170"/>
        <v>3.6999999999999998E-2</v>
      </c>
      <c r="CC53" s="104">
        <f t="shared" si="171"/>
        <v>1.2E-2</v>
      </c>
      <c r="CD53" s="104">
        <f t="shared" si="172"/>
        <v>0.59099999999999997</v>
      </c>
      <c r="CE53" s="104">
        <f t="shared" si="173"/>
        <v>4.9000000000000002E-2</v>
      </c>
      <c r="CF53" s="136">
        <v>3538</v>
      </c>
      <c r="CG53" s="60">
        <v>115</v>
      </c>
      <c r="CH53" s="104">
        <f t="shared" si="175"/>
        <v>3.3000000000000002E-2</v>
      </c>
      <c r="CI53" s="137">
        <v>5563</v>
      </c>
      <c r="CJ53" s="60">
        <v>503</v>
      </c>
      <c r="CK53" s="104">
        <f t="shared" si="177"/>
        <v>0.09</v>
      </c>
      <c r="CL53" s="60">
        <v>2025</v>
      </c>
      <c r="CM53" s="60">
        <v>100</v>
      </c>
      <c r="CN53" s="104">
        <f t="shared" si="179"/>
        <v>4.9000000000000002E-2</v>
      </c>
      <c r="CO53" s="60">
        <v>3268</v>
      </c>
      <c r="CP53" s="60">
        <v>299</v>
      </c>
      <c r="CQ53" s="104">
        <f t="shared" si="181"/>
        <v>9.0999999999999998E-2</v>
      </c>
      <c r="CR53" s="60">
        <v>270</v>
      </c>
      <c r="CS53" s="60">
        <v>104</v>
      </c>
      <c r="CT53" s="104">
        <f t="shared" si="183"/>
        <v>0.38500000000000001</v>
      </c>
      <c r="CU53" s="138">
        <v>5563</v>
      </c>
      <c r="CV53" s="60">
        <v>3995</v>
      </c>
      <c r="CW53" s="60">
        <v>1568</v>
      </c>
      <c r="CX53" s="104">
        <f t="shared" si="185"/>
        <v>0.71799999999999997</v>
      </c>
      <c r="CY53" s="104">
        <f t="shared" si="186"/>
        <v>0.28199999999999997</v>
      </c>
      <c r="CZ53" s="139">
        <v>1568</v>
      </c>
      <c r="DA53" s="60">
        <v>436</v>
      </c>
      <c r="DB53" s="60">
        <v>1132</v>
      </c>
      <c r="DC53" s="104">
        <f t="shared" si="188"/>
        <v>7.8E-2</v>
      </c>
      <c r="DD53" s="104">
        <f t="shared" si="189"/>
        <v>0.20300000000000001</v>
      </c>
      <c r="DE53" s="137">
        <v>4917</v>
      </c>
      <c r="DF53" s="60">
        <v>2109</v>
      </c>
      <c r="DG53" s="60">
        <v>2808</v>
      </c>
      <c r="DH53" s="60">
        <v>1284</v>
      </c>
      <c r="DI53" s="60">
        <v>2744</v>
      </c>
      <c r="DJ53" s="60">
        <v>1244</v>
      </c>
      <c r="DK53" s="60">
        <v>7</v>
      </c>
      <c r="DL53" s="60">
        <v>0</v>
      </c>
      <c r="DM53" s="60">
        <v>49</v>
      </c>
      <c r="DN53" s="60">
        <v>34</v>
      </c>
      <c r="DO53" s="60">
        <v>8</v>
      </c>
      <c r="DP53" s="60">
        <v>6</v>
      </c>
      <c r="DQ53" s="63">
        <f t="shared" si="216"/>
        <v>0.42899999999999999</v>
      </c>
      <c r="DR53" s="63">
        <f t="shared" si="191"/>
        <v>0.57099999999999995</v>
      </c>
      <c r="DS53" s="63">
        <f t="shared" si="192"/>
        <v>0.26100000000000001</v>
      </c>
      <c r="DT53" s="63">
        <f t="shared" si="193"/>
        <v>0.55800000000000005</v>
      </c>
      <c r="DU53" s="104">
        <f t="shared" si="194"/>
        <v>0.253</v>
      </c>
      <c r="DV53" s="104">
        <f t="shared" si="195"/>
        <v>1E-3</v>
      </c>
      <c r="DW53" s="104">
        <f t="shared" si="196"/>
        <v>0</v>
      </c>
      <c r="DX53" s="104">
        <f t="shared" si="197"/>
        <v>0.01</v>
      </c>
      <c r="DY53" s="104">
        <f t="shared" si="198"/>
        <v>7.0000000000000001E-3</v>
      </c>
      <c r="DZ53" s="104">
        <f t="shared" si="199"/>
        <v>2E-3</v>
      </c>
      <c r="EA53" s="104">
        <f t="shared" si="200"/>
        <v>1E-3</v>
      </c>
      <c r="EB53" s="128">
        <v>5563</v>
      </c>
      <c r="EC53" s="274">
        <v>4014</v>
      </c>
      <c r="ED53" s="275">
        <f t="shared" si="202"/>
        <v>0.72199999999999998</v>
      </c>
      <c r="EE53" s="73">
        <v>2776</v>
      </c>
      <c r="EF53" s="73">
        <v>108</v>
      </c>
      <c r="EG53" s="73">
        <v>0</v>
      </c>
      <c r="EH53" s="73">
        <v>1130</v>
      </c>
      <c r="EI53" s="283">
        <f t="shared" si="212"/>
        <v>0.499</v>
      </c>
      <c r="EJ53" s="119">
        <f t="shared" si="213"/>
        <v>1.9E-2</v>
      </c>
      <c r="EK53" s="119">
        <f t="shared" si="214"/>
        <v>0</v>
      </c>
      <c r="EL53" s="283">
        <f t="shared" si="215"/>
        <v>0.20300000000000001</v>
      </c>
      <c r="EM53" s="129">
        <v>1549</v>
      </c>
      <c r="EN53" s="271">
        <f t="shared" si="204"/>
        <v>0.27800000000000002</v>
      </c>
      <c r="EO53" s="60">
        <v>408</v>
      </c>
      <c r="EP53" s="60">
        <v>844</v>
      </c>
      <c r="EQ53" s="60">
        <v>164</v>
      </c>
      <c r="ER53" s="60">
        <v>49</v>
      </c>
      <c r="ES53" s="60">
        <v>0</v>
      </c>
      <c r="ET53" s="60">
        <v>22</v>
      </c>
      <c r="EU53" s="60">
        <v>0</v>
      </c>
      <c r="EV53" s="60">
        <v>0</v>
      </c>
      <c r="EW53" s="60">
        <v>0</v>
      </c>
      <c r="EX53" s="60">
        <v>23</v>
      </c>
      <c r="EY53" s="60">
        <v>4</v>
      </c>
      <c r="EZ53" s="60">
        <v>58</v>
      </c>
      <c r="FA53" s="130">
        <v>190</v>
      </c>
      <c r="FB53" s="63">
        <f t="shared" si="63"/>
        <v>7.2999999999999995E-2</v>
      </c>
      <c r="FC53" s="104">
        <f t="shared" si="64"/>
        <v>0.152</v>
      </c>
      <c r="FD53" s="104">
        <f t="shared" si="65"/>
        <v>2.948049613517886E-2</v>
      </c>
      <c r="FE53" s="104">
        <f t="shared" si="66"/>
        <v>8.9999999999999993E-3</v>
      </c>
      <c r="FF53" s="63">
        <f t="shared" si="67"/>
        <v>0</v>
      </c>
      <c r="FG53" s="104">
        <f t="shared" si="68"/>
        <v>4.0000000000000001E-3</v>
      </c>
      <c r="FH53" s="63">
        <f t="shared" si="69"/>
        <v>0</v>
      </c>
      <c r="FI53" s="104">
        <f t="shared" si="70"/>
        <v>0</v>
      </c>
      <c r="FJ53" s="63">
        <f t="shared" si="71"/>
        <v>0</v>
      </c>
      <c r="FK53" s="63">
        <f t="shared" si="72"/>
        <v>4.0000000000000001E-3</v>
      </c>
      <c r="FL53" s="63">
        <f t="shared" si="73"/>
        <v>1E-3</v>
      </c>
      <c r="FM53" s="63">
        <f t="shared" si="74"/>
        <v>0.01</v>
      </c>
      <c r="FN53" s="63">
        <f t="shared" si="75"/>
        <v>3.4000000000000002E-2</v>
      </c>
      <c r="FO53" s="140">
        <v>1546</v>
      </c>
      <c r="FP53" s="60">
        <v>1392</v>
      </c>
      <c r="FQ53" s="60">
        <v>1221</v>
      </c>
      <c r="FR53" s="104">
        <f t="shared" si="107"/>
        <v>0.9</v>
      </c>
      <c r="FS53" s="104">
        <f t="shared" si="207"/>
        <v>0.79</v>
      </c>
    </row>
    <row r="54" spans="1:175" x14ac:dyDescent="0.2">
      <c r="A54" s="56" t="s">
        <v>882</v>
      </c>
      <c r="B54" s="57" t="s">
        <v>1022</v>
      </c>
      <c r="C54" s="56" t="s">
        <v>944</v>
      </c>
      <c r="D54" s="56" t="s">
        <v>1089</v>
      </c>
      <c r="E54" s="60">
        <v>1902</v>
      </c>
      <c r="F54" s="60">
        <v>1077</v>
      </c>
      <c r="G54" s="63">
        <f t="shared" si="135"/>
        <v>0.56599999999999995</v>
      </c>
      <c r="H54" s="60">
        <v>381</v>
      </c>
      <c r="I54" s="63">
        <f t="shared" si="136"/>
        <v>0.2</v>
      </c>
      <c r="J54" s="60">
        <v>148</v>
      </c>
      <c r="K54" s="63">
        <f t="shared" si="137"/>
        <v>7.8E-2</v>
      </c>
      <c r="L54" s="60">
        <v>486</v>
      </c>
      <c r="M54" s="63">
        <f t="shared" si="138"/>
        <v>0.25600000000000001</v>
      </c>
      <c r="N54" s="60">
        <v>887</v>
      </c>
      <c r="O54" s="63">
        <f t="shared" si="139"/>
        <v>0.46600000000000003</v>
      </c>
      <c r="P54" s="60">
        <v>821</v>
      </c>
      <c r="Q54" s="63">
        <f t="shared" si="140"/>
        <v>0.432</v>
      </c>
      <c r="R54" s="60">
        <v>442</v>
      </c>
      <c r="S54" s="63">
        <f t="shared" si="141"/>
        <v>0.23200000000000001</v>
      </c>
      <c r="T54" s="356">
        <f t="shared" si="142"/>
        <v>2.67</v>
      </c>
      <c r="U54" s="357">
        <f t="shared" si="143"/>
        <v>3.66</v>
      </c>
      <c r="V54" s="336">
        <v>5078</v>
      </c>
      <c r="W54" s="337">
        <v>1902</v>
      </c>
      <c r="X54" s="337">
        <v>2087</v>
      </c>
      <c r="Y54" s="338">
        <f t="shared" si="208"/>
        <v>1089</v>
      </c>
      <c r="Z54" s="63">
        <f t="shared" si="145"/>
        <v>0.375</v>
      </c>
      <c r="AA54" s="63">
        <f t="shared" si="146"/>
        <v>0.41099999999999998</v>
      </c>
      <c r="AB54" s="63">
        <f t="shared" si="147"/>
        <v>0.214</v>
      </c>
      <c r="AC54" s="247">
        <v>3942</v>
      </c>
      <c r="AD54" s="345">
        <v>119</v>
      </c>
      <c r="AE54" s="345">
        <v>38</v>
      </c>
      <c r="AF54" s="346">
        <f t="shared" si="149"/>
        <v>0.31900000000000001</v>
      </c>
      <c r="AG54" s="240">
        <v>5078</v>
      </c>
      <c r="AH54" s="241">
        <v>2320</v>
      </c>
      <c r="AI54" s="242">
        <f t="shared" si="151"/>
        <v>0.45700000000000002</v>
      </c>
      <c r="AJ54" s="243">
        <v>2758</v>
      </c>
      <c r="AK54" s="244">
        <f t="shared" si="152"/>
        <v>0.54300000000000004</v>
      </c>
      <c r="AL54" s="249">
        <v>84.1</v>
      </c>
      <c r="AM54" s="483">
        <v>5078</v>
      </c>
      <c r="AN54" s="488">
        <f t="shared" si="209"/>
        <v>2820</v>
      </c>
      <c r="AO54" s="489">
        <f t="shared" si="154"/>
        <v>0.55533674675068923</v>
      </c>
      <c r="AP54" s="493">
        <v>1777</v>
      </c>
      <c r="AQ54" s="494">
        <f t="shared" si="155"/>
        <v>0.34994092162268609</v>
      </c>
      <c r="AR54" s="504">
        <v>481</v>
      </c>
      <c r="AS54" s="505">
        <f t="shared" si="156"/>
        <v>9.4722331626624662E-2</v>
      </c>
      <c r="AT54" s="515">
        <f t="shared" si="157"/>
        <v>80.099999999999994</v>
      </c>
      <c r="AU54" s="511">
        <f t="shared" si="210"/>
        <v>63</v>
      </c>
      <c r="AV54" s="510">
        <f t="shared" si="211"/>
        <v>17.100000000000001</v>
      </c>
      <c r="AW54" s="132">
        <v>80</v>
      </c>
      <c r="AX54" s="132">
        <v>60</v>
      </c>
      <c r="AY54" s="132">
        <v>0</v>
      </c>
      <c r="AZ54" s="132">
        <v>140</v>
      </c>
      <c r="BA54" s="133">
        <v>0</v>
      </c>
      <c r="BB54" s="135">
        <v>1686</v>
      </c>
      <c r="BC54" s="60">
        <v>68</v>
      </c>
      <c r="BD54" s="60">
        <v>116</v>
      </c>
      <c r="BE54" s="60">
        <v>826</v>
      </c>
      <c r="BF54" s="60">
        <v>348</v>
      </c>
      <c r="BG54" s="60">
        <v>328</v>
      </c>
      <c r="BH54" s="104">
        <f t="shared" si="159"/>
        <v>0.04</v>
      </c>
      <c r="BI54" s="104">
        <f t="shared" si="160"/>
        <v>6.9000000000000006E-2</v>
      </c>
      <c r="BJ54" s="104">
        <f t="shared" si="161"/>
        <v>0.49</v>
      </c>
      <c r="BK54" s="104">
        <f t="shared" si="162"/>
        <v>0.20599999999999999</v>
      </c>
      <c r="BL54" s="104">
        <f t="shared" si="163"/>
        <v>0.19500000000000001</v>
      </c>
      <c r="BM54" s="353">
        <v>2685</v>
      </c>
      <c r="BN54" s="60">
        <v>404</v>
      </c>
      <c r="BO54" s="60">
        <v>573</v>
      </c>
      <c r="BP54" s="60">
        <v>845</v>
      </c>
      <c r="BQ54" s="60">
        <v>619</v>
      </c>
      <c r="BR54" s="60">
        <v>138</v>
      </c>
      <c r="BS54" s="60">
        <v>98</v>
      </c>
      <c r="BT54" s="60">
        <v>8</v>
      </c>
      <c r="BU54" s="60">
        <v>1708</v>
      </c>
      <c r="BV54" s="60">
        <v>106</v>
      </c>
      <c r="BW54" s="104">
        <f t="shared" si="165"/>
        <v>0.15</v>
      </c>
      <c r="BX54" s="104">
        <f t="shared" si="166"/>
        <v>0.21299999999999999</v>
      </c>
      <c r="BY54" s="104">
        <f t="shared" si="167"/>
        <v>0.315</v>
      </c>
      <c r="BZ54" s="104">
        <f t="shared" si="168"/>
        <v>0.23100000000000001</v>
      </c>
      <c r="CA54" s="104">
        <f t="shared" si="169"/>
        <v>5.0999999999999997E-2</v>
      </c>
      <c r="CB54" s="104">
        <f t="shared" si="170"/>
        <v>3.5999999999999997E-2</v>
      </c>
      <c r="CC54" s="104">
        <f t="shared" si="171"/>
        <v>3.0000000000000001E-3</v>
      </c>
      <c r="CD54" s="104">
        <f t="shared" si="172"/>
        <v>0.63600000000000001</v>
      </c>
      <c r="CE54" s="104">
        <f t="shared" si="173"/>
        <v>3.9E-2</v>
      </c>
      <c r="CF54" s="136">
        <v>3301</v>
      </c>
      <c r="CG54" s="60">
        <v>96</v>
      </c>
      <c r="CH54" s="104">
        <f t="shared" si="175"/>
        <v>2.9000000000000001E-2</v>
      </c>
      <c r="CI54" s="137">
        <v>5078</v>
      </c>
      <c r="CJ54" s="60">
        <v>768</v>
      </c>
      <c r="CK54" s="104">
        <f t="shared" si="177"/>
        <v>0.151</v>
      </c>
      <c r="CL54" s="60">
        <v>1777</v>
      </c>
      <c r="CM54" s="60">
        <v>137</v>
      </c>
      <c r="CN54" s="104">
        <f t="shared" si="179"/>
        <v>7.6999999999999999E-2</v>
      </c>
      <c r="CO54" s="60">
        <v>2820</v>
      </c>
      <c r="CP54" s="60">
        <v>362</v>
      </c>
      <c r="CQ54" s="104">
        <f t="shared" si="181"/>
        <v>0.128</v>
      </c>
      <c r="CR54" s="60">
        <v>481</v>
      </c>
      <c r="CS54" s="60">
        <v>269</v>
      </c>
      <c r="CT54" s="104">
        <f t="shared" si="183"/>
        <v>0.55900000000000005</v>
      </c>
      <c r="CU54" s="138">
        <v>5078</v>
      </c>
      <c r="CV54" s="60">
        <v>4077</v>
      </c>
      <c r="CW54" s="60">
        <v>1001</v>
      </c>
      <c r="CX54" s="104">
        <f t="shared" si="185"/>
        <v>0.80300000000000005</v>
      </c>
      <c r="CY54" s="104">
        <f t="shared" si="186"/>
        <v>0.19700000000000001</v>
      </c>
      <c r="CZ54" s="139">
        <v>1001</v>
      </c>
      <c r="DA54" s="60">
        <v>343</v>
      </c>
      <c r="DB54" s="60">
        <v>658</v>
      </c>
      <c r="DC54" s="104">
        <f t="shared" si="188"/>
        <v>6.8000000000000005E-2</v>
      </c>
      <c r="DD54" s="104">
        <f t="shared" si="189"/>
        <v>0.13</v>
      </c>
      <c r="DE54" s="137">
        <v>4600</v>
      </c>
      <c r="DF54" s="60">
        <v>2585</v>
      </c>
      <c r="DG54" s="60">
        <v>2015</v>
      </c>
      <c r="DH54" s="60">
        <v>918</v>
      </c>
      <c r="DI54" s="60">
        <v>1965</v>
      </c>
      <c r="DJ54" s="60">
        <v>898</v>
      </c>
      <c r="DK54" s="60">
        <v>15</v>
      </c>
      <c r="DL54" s="60">
        <v>10</v>
      </c>
      <c r="DM54" s="60">
        <v>18</v>
      </c>
      <c r="DN54" s="60">
        <v>10</v>
      </c>
      <c r="DO54" s="60">
        <v>17</v>
      </c>
      <c r="DP54" s="60">
        <v>0</v>
      </c>
      <c r="DQ54" s="63">
        <f t="shared" si="216"/>
        <v>0.56200000000000006</v>
      </c>
      <c r="DR54" s="63">
        <f t="shared" si="191"/>
        <v>0.438</v>
      </c>
      <c r="DS54" s="63">
        <f t="shared" si="192"/>
        <v>0.2</v>
      </c>
      <c r="DT54" s="63">
        <f t="shared" si="193"/>
        <v>0.42699999999999999</v>
      </c>
      <c r="DU54" s="104">
        <f t="shared" si="194"/>
        <v>0.19500000000000001</v>
      </c>
      <c r="DV54" s="104">
        <f t="shared" si="195"/>
        <v>3.0000000000000001E-3</v>
      </c>
      <c r="DW54" s="104">
        <f t="shared" si="196"/>
        <v>2E-3</v>
      </c>
      <c r="DX54" s="104">
        <f t="shared" si="197"/>
        <v>4.0000000000000001E-3</v>
      </c>
      <c r="DY54" s="104">
        <f t="shared" si="198"/>
        <v>2E-3</v>
      </c>
      <c r="DZ54" s="104">
        <f t="shared" si="199"/>
        <v>4.0000000000000001E-3</v>
      </c>
      <c r="EA54" s="104">
        <f t="shared" si="200"/>
        <v>0</v>
      </c>
      <c r="EB54" s="128">
        <v>5078</v>
      </c>
      <c r="EC54" s="274">
        <v>3295</v>
      </c>
      <c r="ED54" s="275">
        <f t="shared" si="202"/>
        <v>0.64900000000000002</v>
      </c>
      <c r="EE54" s="73">
        <v>2338</v>
      </c>
      <c r="EF54" s="73">
        <v>76</v>
      </c>
      <c r="EG54" s="73">
        <v>0</v>
      </c>
      <c r="EH54" s="73">
        <v>881</v>
      </c>
      <c r="EI54" s="283">
        <f t="shared" si="212"/>
        <v>0.46</v>
      </c>
      <c r="EJ54" s="119">
        <f t="shared" si="213"/>
        <v>1.4999999999999999E-2</v>
      </c>
      <c r="EK54" s="119">
        <f t="shared" si="214"/>
        <v>0</v>
      </c>
      <c r="EL54" s="283">
        <f t="shared" si="215"/>
        <v>0.17299999999999999</v>
      </c>
      <c r="EM54" s="129">
        <v>1783</v>
      </c>
      <c r="EN54" s="271">
        <f t="shared" si="204"/>
        <v>0.35099999999999998</v>
      </c>
      <c r="EO54" s="60">
        <v>447</v>
      </c>
      <c r="EP54" s="60">
        <v>1284</v>
      </c>
      <c r="EQ54" s="60">
        <v>0</v>
      </c>
      <c r="ER54" s="60">
        <v>37</v>
      </c>
      <c r="ES54" s="60">
        <v>5</v>
      </c>
      <c r="ET54" s="60">
        <v>0</v>
      </c>
      <c r="EU54" s="60">
        <v>18</v>
      </c>
      <c r="EV54" s="60">
        <v>0</v>
      </c>
      <c r="EW54" s="60">
        <v>0</v>
      </c>
      <c r="EX54" s="60">
        <v>0</v>
      </c>
      <c r="EY54" s="60">
        <v>14</v>
      </c>
      <c r="EZ54" s="60">
        <v>0</v>
      </c>
      <c r="FA54" s="130">
        <v>15</v>
      </c>
      <c r="FB54" s="63">
        <f t="shared" si="63"/>
        <v>8.7999999999999995E-2</v>
      </c>
      <c r="FC54" s="104">
        <f t="shared" si="64"/>
        <v>0.253</v>
      </c>
      <c r="FD54" s="104">
        <f t="shared" si="65"/>
        <v>0</v>
      </c>
      <c r="FE54" s="104">
        <f t="shared" si="66"/>
        <v>7.0000000000000001E-3</v>
      </c>
      <c r="FF54" s="63">
        <f t="shared" si="67"/>
        <v>1E-3</v>
      </c>
      <c r="FG54" s="104">
        <f t="shared" si="68"/>
        <v>0</v>
      </c>
      <c r="FH54" s="63">
        <f t="shared" si="69"/>
        <v>4.0000000000000001E-3</v>
      </c>
      <c r="FI54" s="104">
        <f t="shared" si="70"/>
        <v>0</v>
      </c>
      <c r="FJ54" s="63">
        <f t="shared" si="71"/>
        <v>0</v>
      </c>
      <c r="FK54" s="63">
        <f t="shared" si="72"/>
        <v>0</v>
      </c>
      <c r="FL54" s="63">
        <f t="shared" si="73"/>
        <v>3.0000000000000001E-3</v>
      </c>
      <c r="FM54" s="63">
        <f t="shared" si="74"/>
        <v>0</v>
      </c>
      <c r="FN54" s="63">
        <f t="shared" si="75"/>
        <v>3.0000000000000001E-3</v>
      </c>
      <c r="FO54" s="140">
        <v>1902</v>
      </c>
      <c r="FP54" s="60">
        <v>1616</v>
      </c>
      <c r="FQ54" s="60">
        <v>1482</v>
      </c>
      <c r="FR54" s="104">
        <f t="shared" si="107"/>
        <v>0.85</v>
      </c>
      <c r="FS54" s="104">
        <f t="shared" si="207"/>
        <v>0.77900000000000003</v>
      </c>
    </row>
    <row r="55" spans="1:175" x14ac:dyDescent="0.2">
      <c r="A55" s="56" t="s">
        <v>882</v>
      </c>
      <c r="B55" s="57" t="s">
        <v>1022</v>
      </c>
      <c r="C55" s="56" t="s">
        <v>945</v>
      </c>
      <c r="D55" s="56" t="s">
        <v>1090</v>
      </c>
      <c r="E55" s="60">
        <v>1189</v>
      </c>
      <c r="F55" s="60">
        <v>910</v>
      </c>
      <c r="G55" s="63">
        <f t="shared" si="135"/>
        <v>0.76500000000000001</v>
      </c>
      <c r="H55" s="60">
        <v>568</v>
      </c>
      <c r="I55" s="63">
        <f t="shared" si="136"/>
        <v>0.47799999999999998</v>
      </c>
      <c r="J55" s="60">
        <v>75</v>
      </c>
      <c r="K55" s="63">
        <f t="shared" si="137"/>
        <v>6.3E-2</v>
      </c>
      <c r="L55" s="60">
        <v>223</v>
      </c>
      <c r="M55" s="63">
        <f t="shared" si="138"/>
        <v>0.188</v>
      </c>
      <c r="N55" s="60">
        <v>323</v>
      </c>
      <c r="O55" s="63">
        <f t="shared" si="139"/>
        <v>0.27200000000000002</v>
      </c>
      <c r="P55" s="60">
        <v>536</v>
      </c>
      <c r="Q55" s="63">
        <f t="shared" si="140"/>
        <v>0.45100000000000001</v>
      </c>
      <c r="R55" s="60">
        <v>446</v>
      </c>
      <c r="S55" s="63">
        <f t="shared" si="141"/>
        <v>0.375</v>
      </c>
      <c r="T55" s="356">
        <f t="shared" si="142"/>
        <v>3.73</v>
      </c>
      <c r="U55" s="357">
        <f t="shared" si="143"/>
        <v>4.22</v>
      </c>
      <c r="V55" s="336">
        <v>4430</v>
      </c>
      <c r="W55" s="337">
        <v>1189</v>
      </c>
      <c r="X55" s="337">
        <v>1818</v>
      </c>
      <c r="Y55" s="338">
        <f t="shared" si="208"/>
        <v>1423</v>
      </c>
      <c r="Z55" s="63">
        <f t="shared" si="145"/>
        <v>0.26800000000000002</v>
      </c>
      <c r="AA55" s="63">
        <f t="shared" si="146"/>
        <v>0.41</v>
      </c>
      <c r="AB55" s="63">
        <f t="shared" si="147"/>
        <v>0.32100000000000001</v>
      </c>
      <c r="AC55" s="247">
        <v>3840</v>
      </c>
      <c r="AD55" s="345">
        <v>134</v>
      </c>
      <c r="AE55" s="345">
        <v>6</v>
      </c>
      <c r="AF55" s="346">
        <f t="shared" si="149"/>
        <v>4.4999999999999998E-2</v>
      </c>
      <c r="AG55" s="240">
        <v>4430</v>
      </c>
      <c r="AH55" s="241">
        <v>2215</v>
      </c>
      <c r="AI55" s="242">
        <f t="shared" si="151"/>
        <v>0.5</v>
      </c>
      <c r="AJ55" s="243">
        <v>2215</v>
      </c>
      <c r="AK55" s="244">
        <f t="shared" si="152"/>
        <v>0.5</v>
      </c>
      <c r="AL55" s="249">
        <v>100</v>
      </c>
      <c r="AM55" s="483">
        <v>4430</v>
      </c>
      <c r="AN55" s="488">
        <f t="shared" si="209"/>
        <v>2470</v>
      </c>
      <c r="AO55" s="489">
        <f t="shared" si="154"/>
        <v>0.5575620767494357</v>
      </c>
      <c r="AP55" s="493">
        <v>1411</v>
      </c>
      <c r="AQ55" s="494">
        <f t="shared" si="155"/>
        <v>0.31851015801354404</v>
      </c>
      <c r="AR55" s="504">
        <v>549</v>
      </c>
      <c r="AS55" s="505">
        <f t="shared" si="156"/>
        <v>0.12392776523702032</v>
      </c>
      <c r="AT55" s="515">
        <f t="shared" si="157"/>
        <v>79.400000000000006</v>
      </c>
      <c r="AU55" s="511">
        <f t="shared" si="210"/>
        <v>57.1</v>
      </c>
      <c r="AV55" s="510">
        <f t="shared" si="211"/>
        <v>22.2</v>
      </c>
      <c r="AW55" s="132">
        <v>58</v>
      </c>
      <c r="AX55" s="132">
        <v>52</v>
      </c>
      <c r="AY55" s="132">
        <v>0</v>
      </c>
      <c r="AZ55" s="132">
        <v>109</v>
      </c>
      <c r="BA55" s="133">
        <v>0</v>
      </c>
      <c r="BB55" s="135">
        <v>1240</v>
      </c>
      <c r="BC55" s="60">
        <v>6</v>
      </c>
      <c r="BD55" s="60">
        <v>115</v>
      </c>
      <c r="BE55" s="60">
        <v>645</v>
      </c>
      <c r="BF55" s="60">
        <v>270</v>
      </c>
      <c r="BG55" s="60">
        <v>204</v>
      </c>
      <c r="BH55" s="104">
        <f t="shared" si="159"/>
        <v>5.0000000000000001E-3</v>
      </c>
      <c r="BI55" s="104">
        <f t="shared" si="160"/>
        <v>9.2999999999999999E-2</v>
      </c>
      <c r="BJ55" s="104">
        <f t="shared" si="161"/>
        <v>0.52</v>
      </c>
      <c r="BK55" s="104">
        <f t="shared" si="162"/>
        <v>0.218</v>
      </c>
      <c r="BL55" s="104">
        <f t="shared" si="163"/>
        <v>0.16500000000000001</v>
      </c>
      <c r="BM55" s="353">
        <v>2609</v>
      </c>
      <c r="BN55" s="60">
        <v>521</v>
      </c>
      <c r="BO55" s="60">
        <v>422</v>
      </c>
      <c r="BP55" s="60">
        <v>927</v>
      </c>
      <c r="BQ55" s="60">
        <v>415</v>
      </c>
      <c r="BR55" s="60">
        <v>64</v>
      </c>
      <c r="BS55" s="60">
        <v>134</v>
      </c>
      <c r="BT55" s="60">
        <v>126</v>
      </c>
      <c r="BU55" s="60">
        <v>1666</v>
      </c>
      <c r="BV55" s="60">
        <v>260</v>
      </c>
      <c r="BW55" s="104">
        <f t="shared" si="165"/>
        <v>0.2</v>
      </c>
      <c r="BX55" s="104">
        <f t="shared" si="166"/>
        <v>0.16200000000000001</v>
      </c>
      <c r="BY55" s="104">
        <f t="shared" si="167"/>
        <v>0.35499999999999998</v>
      </c>
      <c r="BZ55" s="104">
        <f t="shared" si="168"/>
        <v>0.159</v>
      </c>
      <c r="CA55" s="104">
        <f t="shared" si="169"/>
        <v>2.5000000000000001E-2</v>
      </c>
      <c r="CB55" s="104">
        <f t="shared" si="170"/>
        <v>5.0999999999999997E-2</v>
      </c>
      <c r="CC55" s="104">
        <f t="shared" si="171"/>
        <v>4.8000000000000001E-2</v>
      </c>
      <c r="CD55" s="104">
        <f t="shared" si="172"/>
        <v>0.63900000000000001</v>
      </c>
      <c r="CE55" s="104">
        <f t="shared" si="173"/>
        <v>0.1</v>
      </c>
      <c r="CF55" s="136">
        <v>3019</v>
      </c>
      <c r="CG55" s="60">
        <v>171</v>
      </c>
      <c r="CH55" s="104">
        <f t="shared" si="175"/>
        <v>5.7000000000000002E-2</v>
      </c>
      <c r="CI55" s="137">
        <v>4430</v>
      </c>
      <c r="CJ55" s="60">
        <v>713</v>
      </c>
      <c r="CK55" s="104">
        <f t="shared" si="177"/>
        <v>0.161</v>
      </c>
      <c r="CL55" s="60">
        <v>1411</v>
      </c>
      <c r="CM55" s="60">
        <v>79</v>
      </c>
      <c r="CN55" s="104">
        <f t="shared" si="179"/>
        <v>5.6000000000000001E-2</v>
      </c>
      <c r="CO55" s="60">
        <v>2470</v>
      </c>
      <c r="CP55" s="60">
        <v>324</v>
      </c>
      <c r="CQ55" s="104">
        <f t="shared" si="181"/>
        <v>0.13100000000000001</v>
      </c>
      <c r="CR55" s="60">
        <v>549</v>
      </c>
      <c r="CS55" s="60">
        <v>310</v>
      </c>
      <c r="CT55" s="104">
        <f t="shared" si="183"/>
        <v>0.56499999999999995</v>
      </c>
      <c r="CU55" s="138">
        <v>4430</v>
      </c>
      <c r="CV55" s="60">
        <v>3125</v>
      </c>
      <c r="CW55" s="60">
        <v>1305</v>
      </c>
      <c r="CX55" s="104">
        <f t="shared" si="185"/>
        <v>0.70499999999999996</v>
      </c>
      <c r="CY55" s="104">
        <f t="shared" si="186"/>
        <v>0.29499999999999998</v>
      </c>
      <c r="CZ55" s="139">
        <v>1305</v>
      </c>
      <c r="DA55" s="60">
        <v>698</v>
      </c>
      <c r="DB55" s="60">
        <v>607</v>
      </c>
      <c r="DC55" s="104">
        <f t="shared" si="188"/>
        <v>0.158</v>
      </c>
      <c r="DD55" s="104">
        <f t="shared" si="189"/>
        <v>0.13700000000000001</v>
      </c>
      <c r="DE55" s="137">
        <v>4078</v>
      </c>
      <c r="DF55" s="60">
        <v>1466</v>
      </c>
      <c r="DG55" s="60">
        <v>2612</v>
      </c>
      <c r="DH55" s="60">
        <v>1294</v>
      </c>
      <c r="DI55" s="60">
        <v>2404</v>
      </c>
      <c r="DJ55" s="60">
        <v>1171</v>
      </c>
      <c r="DK55" s="60">
        <v>63</v>
      </c>
      <c r="DL55" s="60">
        <v>31</v>
      </c>
      <c r="DM55" s="60">
        <v>145</v>
      </c>
      <c r="DN55" s="60">
        <v>92</v>
      </c>
      <c r="DO55" s="60">
        <v>0</v>
      </c>
      <c r="DP55" s="60">
        <v>0</v>
      </c>
      <c r="DQ55" s="63">
        <f t="shared" si="216"/>
        <v>0.35899999999999999</v>
      </c>
      <c r="DR55" s="63">
        <f t="shared" si="191"/>
        <v>0.64100000000000001</v>
      </c>
      <c r="DS55" s="63">
        <f t="shared" si="192"/>
        <v>0.317</v>
      </c>
      <c r="DT55" s="63">
        <f t="shared" si="193"/>
        <v>0.59</v>
      </c>
      <c r="DU55" s="104">
        <f t="shared" si="194"/>
        <v>0.28699999999999998</v>
      </c>
      <c r="DV55" s="104">
        <f t="shared" si="195"/>
        <v>1.4999999999999999E-2</v>
      </c>
      <c r="DW55" s="104">
        <f t="shared" si="196"/>
        <v>8.0000000000000002E-3</v>
      </c>
      <c r="DX55" s="104">
        <f t="shared" si="197"/>
        <v>3.5999999999999997E-2</v>
      </c>
      <c r="DY55" s="104">
        <f t="shared" si="198"/>
        <v>2.3E-2</v>
      </c>
      <c r="DZ55" s="104">
        <f t="shared" si="199"/>
        <v>0</v>
      </c>
      <c r="EA55" s="104">
        <f t="shared" si="200"/>
        <v>0</v>
      </c>
      <c r="EB55" s="128">
        <v>4430</v>
      </c>
      <c r="EC55" s="274">
        <v>3306</v>
      </c>
      <c r="ED55" s="275">
        <f t="shared" si="202"/>
        <v>0.746</v>
      </c>
      <c r="EE55" s="73">
        <v>2270</v>
      </c>
      <c r="EF55" s="73">
        <v>0</v>
      </c>
      <c r="EG55" s="73">
        <v>12</v>
      </c>
      <c r="EH55" s="73">
        <v>1024</v>
      </c>
      <c r="EI55" s="283">
        <f t="shared" si="212"/>
        <v>0.51200000000000001</v>
      </c>
      <c r="EJ55" s="119">
        <f t="shared" si="213"/>
        <v>0</v>
      </c>
      <c r="EK55" s="119">
        <f t="shared" si="214"/>
        <v>3.0000000000000001E-3</v>
      </c>
      <c r="EL55" s="283">
        <f t="shared" si="215"/>
        <v>0.23100000000000001</v>
      </c>
      <c r="EM55" s="129">
        <v>1124</v>
      </c>
      <c r="EN55" s="271">
        <f t="shared" si="204"/>
        <v>0.254</v>
      </c>
      <c r="EO55" s="60">
        <v>420</v>
      </c>
      <c r="EP55" s="60">
        <v>442</v>
      </c>
      <c r="EQ55" s="60">
        <v>0</v>
      </c>
      <c r="ER55" s="60">
        <v>190</v>
      </c>
      <c r="ES55" s="60">
        <v>0</v>
      </c>
      <c r="ET55" s="60">
        <v>139</v>
      </c>
      <c r="EU55" s="60">
        <v>0</v>
      </c>
      <c r="EV55" s="60">
        <v>0</v>
      </c>
      <c r="EW55" s="60">
        <v>6</v>
      </c>
      <c r="EX55" s="60">
        <v>0</v>
      </c>
      <c r="EY55" s="60">
        <v>45</v>
      </c>
      <c r="EZ55" s="60">
        <v>0</v>
      </c>
      <c r="FA55" s="130">
        <v>72</v>
      </c>
      <c r="FB55" s="63">
        <f t="shared" si="63"/>
        <v>9.5000000000000001E-2</v>
      </c>
      <c r="FC55" s="104">
        <f t="shared" si="64"/>
        <v>0.1</v>
      </c>
      <c r="FD55" s="104">
        <f t="shared" si="65"/>
        <v>0</v>
      </c>
      <c r="FE55" s="104">
        <f t="shared" si="66"/>
        <v>4.2999999999999997E-2</v>
      </c>
      <c r="FF55" s="63">
        <f t="shared" si="67"/>
        <v>0</v>
      </c>
      <c r="FG55" s="104">
        <f t="shared" si="68"/>
        <v>3.1E-2</v>
      </c>
      <c r="FH55" s="63">
        <f t="shared" si="69"/>
        <v>0</v>
      </c>
      <c r="FI55" s="104">
        <f t="shared" si="70"/>
        <v>0</v>
      </c>
      <c r="FJ55" s="63">
        <f t="shared" si="71"/>
        <v>1E-3</v>
      </c>
      <c r="FK55" s="63">
        <f t="shared" si="72"/>
        <v>0</v>
      </c>
      <c r="FL55" s="63">
        <f t="shared" si="73"/>
        <v>0.01</v>
      </c>
      <c r="FM55" s="63">
        <f t="shared" si="74"/>
        <v>0</v>
      </c>
      <c r="FN55" s="63">
        <f t="shared" si="75"/>
        <v>1.6E-2</v>
      </c>
      <c r="FO55" s="140">
        <v>1189</v>
      </c>
      <c r="FP55" s="60">
        <v>1045</v>
      </c>
      <c r="FQ55" s="60">
        <v>928</v>
      </c>
      <c r="FR55" s="104">
        <f t="shared" si="107"/>
        <v>0.879</v>
      </c>
      <c r="FS55" s="104">
        <f t="shared" si="207"/>
        <v>0.78</v>
      </c>
    </row>
    <row r="56" spans="1:175" x14ac:dyDescent="0.2">
      <c r="A56" s="56" t="s">
        <v>882</v>
      </c>
      <c r="B56" s="57" t="s">
        <v>1022</v>
      </c>
      <c r="C56" s="56" t="s">
        <v>946</v>
      </c>
      <c r="D56" s="56" t="s">
        <v>1091</v>
      </c>
      <c r="E56" s="60">
        <v>1087</v>
      </c>
      <c r="F56" s="60">
        <v>853</v>
      </c>
      <c r="G56" s="63">
        <f t="shared" si="135"/>
        <v>0.78500000000000003</v>
      </c>
      <c r="H56" s="60">
        <v>424</v>
      </c>
      <c r="I56" s="63">
        <f t="shared" si="136"/>
        <v>0.39</v>
      </c>
      <c r="J56" s="60">
        <v>97</v>
      </c>
      <c r="K56" s="63">
        <f t="shared" si="137"/>
        <v>8.8999999999999996E-2</v>
      </c>
      <c r="L56" s="60">
        <v>198</v>
      </c>
      <c r="M56" s="63">
        <f t="shared" si="138"/>
        <v>0.182</v>
      </c>
      <c r="N56" s="60">
        <v>368</v>
      </c>
      <c r="O56" s="63">
        <f t="shared" si="139"/>
        <v>0.33900000000000002</v>
      </c>
      <c r="P56" s="60">
        <v>552</v>
      </c>
      <c r="Q56" s="63">
        <f t="shared" si="140"/>
        <v>0.50800000000000001</v>
      </c>
      <c r="R56" s="60">
        <v>263</v>
      </c>
      <c r="S56" s="63">
        <f t="shared" si="141"/>
        <v>0.24199999999999999</v>
      </c>
      <c r="T56" s="356">
        <f t="shared" si="142"/>
        <v>3.63</v>
      </c>
      <c r="U56" s="357">
        <f t="shared" si="143"/>
        <v>4.03</v>
      </c>
      <c r="V56" s="336">
        <v>3951</v>
      </c>
      <c r="W56" s="337">
        <v>1087</v>
      </c>
      <c r="X56" s="337">
        <v>1634</v>
      </c>
      <c r="Y56" s="338">
        <f t="shared" si="208"/>
        <v>1230</v>
      </c>
      <c r="Z56" s="63">
        <f t="shared" si="145"/>
        <v>0.27500000000000002</v>
      </c>
      <c r="AA56" s="63">
        <f t="shared" si="146"/>
        <v>0.41399999999999998</v>
      </c>
      <c r="AB56" s="63">
        <f t="shared" si="147"/>
        <v>0.311</v>
      </c>
      <c r="AC56" s="247">
        <v>3438</v>
      </c>
      <c r="AD56" s="345">
        <v>242</v>
      </c>
      <c r="AE56" s="345">
        <v>104</v>
      </c>
      <c r="AF56" s="346">
        <f t="shared" si="149"/>
        <v>0.43</v>
      </c>
      <c r="AG56" s="240">
        <v>3951</v>
      </c>
      <c r="AH56" s="241">
        <v>1892</v>
      </c>
      <c r="AI56" s="242">
        <f t="shared" si="151"/>
        <v>0.47899999999999998</v>
      </c>
      <c r="AJ56" s="243">
        <v>2059</v>
      </c>
      <c r="AK56" s="244">
        <f t="shared" si="152"/>
        <v>0.52100000000000002</v>
      </c>
      <c r="AL56" s="249">
        <v>91.9</v>
      </c>
      <c r="AM56" s="483">
        <v>3951</v>
      </c>
      <c r="AN56" s="488">
        <f t="shared" si="209"/>
        <v>2470</v>
      </c>
      <c r="AO56" s="489">
        <f t="shared" si="154"/>
        <v>0.62515818780055687</v>
      </c>
      <c r="AP56" s="493">
        <v>1117</v>
      </c>
      <c r="AQ56" s="494">
        <f t="shared" si="155"/>
        <v>0.28271323715515062</v>
      </c>
      <c r="AR56" s="504">
        <v>364</v>
      </c>
      <c r="AS56" s="505">
        <f t="shared" si="156"/>
        <v>9.2128575044292588E-2</v>
      </c>
      <c r="AT56" s="515">
        <f t="shared" si="157"/>
        <v>60</v>
      </c>
      <c r="AU56" s="511">
        <f t="shared" si="210"/>
        <v>45.2</v>
      </c>
      <c r="AV56" s="510">
        <f t="shared" si="211"/>
        <v>14.7</v>
      </c>
      <c r="AW56" s="132">
        <v>60</v>
      </c>
      <c r="AX56" s="132">
        <v>56</v>
      </c>
      <c r="AY56" s="132">
        <v>113</v>
      </c>
      <c r="AZ56" s="132">
        <v>87</v>
      </c>
      <c r="BA56" s="133">
        <v>14</v>
      </c>
      <c r="BB56" s="135">
        <v>1030</v>
      </c>
      <c r="BC56" s="60">
        <v>6</v>
      </c>
      <c r="BD56" s="60">
        <v>44</v>
      </c>
      <c r="BE56" s="60">
        <v>420</v>
      </c>
      <c r="BF56" s="60">
        <v>332</v>
      </c>
      <c r="BG56" s="60">
        <v>228</v>
      </c>
      <c r="BH56" s="104">
        <f t="shared" si="159"/>
        <v>6.0000000000000001E-3</v>
      </c>
      <c r="BI56" s="104">
        <f t="shared" si="160"/>
        <v>4.2999999999999997E-2</v>
      </c>
      <c r="BJ56" s="104">
        <f t="shared" si="161"/>
        <v>0.40799999999999997</v>
      </c>
      <c r="BK56" s="104">
        <f t="shared" si="162"/>
        <v>0.32200000000000001</v>
      </c>
      <c r="BL56" s="104">
        <f t="shared" si="163"/>
        <v>0.221</v>
      </c>
      <c r="BM56" s="353">
        <v>2289</v>
      </c>
      <c r="BN56" s="60">
        <v>243</v>
      </c>
      <c r="BO56" s="60">
        <v>470</v>
      </c>
      <c r="BP56" s="60">
        <v>703</v>
      </c>
      <c r="BQ56" s="60">
        <v>485</v>
      </c>
      <c r="BR56" s="60">
        <v>197</v>
      </c>
      <c r="BS56" s="60">
        <v>143</v>
      </c>
      <c r="BT56" s="60">
        <v>48</v>
      </c>
      <c r="BU56" s="60">
        <v>1576</v>
      </c>
      <c r="BV56" s="60">
        <v>191</v>
      </c>
      <c r="BW56" s="104">
        <f t="shared" si="165"/>
        <v>0.106</v>
      </c>
      <c r="BX56" s="104">
        <f t="shared" si="166"/>
        <v>0.20499999999999999</v>
      </c>
      <c r="BY56" s="104">
        <f t="shared" si="167"/>
        <v>0.307</v>
      </c>
      <c r="BZ56" s="104">
        <f t="shared" si="168"/>
        <v>0.21199999999999999</v>
      </c>
      <c r="CA56" s="104">
        <f t="shared" si="169"/>
        <v>8.5999999999999993E-2</v>
      </c>
      <c r="CB56" s="104">
        <f t="shared" si="170"/>
        <v>6.2E-2</v>
      </c>
      <c r="CC56" s="104">
        <f t="shared" si="171"/>
        <v>2.1000000000000001E-2</v>
      </c>
      <c r="CD56" s="104">
        <f t="shared" si="172"/>
        <v>0.68899999999999995</v>
      </c>
      <c r="CE56" s="104">
        <f t="shared" si="173"/>
        <v>8.3000000000000004E-2</v>
      </c>
      <c r="CF56" s="136">
        <v>2834</v>
      </c>
      <c r="CG56" s="60">
        <v>96</v>
      </c>
      <c r="CH56" s="104">
        <f t="shared" si="175"/>
        <v>3.4000000000000002E-2</v>
      </c>
      <c r="CI56" s="137">
        <v>3951</v>
      </c>
      <c r="CJ56" s="60">
        <v>564</v>
      </c>
      <c r="CK56" s="104">
        <f t="shared" si="177"/>
        <v>0.14299999999999999</v>
      </c>
      <c r="CL56" s="60">
        <v>1117</v>
      </c>
      <c r="CM56" s="60">
        <v>59</v>
      </c>
      <c r="CN56" s="104">
        <f t="shared" si="179"/>
        <v>5.2999999999999999E-2</v>
      </c>
      <c r="CO56" s="60">
        <v>2470</v>
      </c>
      <c r="CP56" s="60">
        <v>395</v>
      </c>
      <c r="CQ56" s="104">
        <f t="shared" si="181"/>
        <v>0.16</v>
      </c>
      <c r="CR56" s="60">
        <v>364</v>
      </c>
      <c r="CS56" s="60">
        <v>110</v>
      </c>
      <c r="CT56" s="104">
        <f t="shared" si="183"/>
        <v>0.30199999999999999</v>
      </c>
      <c r="CU56" s="138">
        <v>3951</v>
      </c>
      <c r="CV56" s="60">
        <v>3001</v>
      </c>
      <c r="CW56" s="60">
        <v>950</v>
      </c>
      <c r="CX56" s="104">
        <f t="shared" si="185"/>
        <v>0.76</v>
      </c>
      <c r="CY56" s="104">
        <f t="shared" si="186"/>
        <v>0.24</v>
      </c>
      <c r="CZ56" s="139">
        <v>950</v>
      </c>
      <c r="DA56" s="60">
        <v>484</v>
      </c>
      <c r="DB56" s="60">
        <v>466</v>
      </c>
      <c r="DC56" s="104">
        <f t="shared" si="188"/>
        <v>0.123</v>
      </c>
      <c r="DD56" s="104">
        <f t="shared" si="189"/>
        <v>0.11799999999999999</v>
      </c>
      <c r="DE56" s="137">
        <v>3623</v>
      </c>
      <c r="DF56" s="60">
        <v>2169</v>
      </c>
      <c r="DG56" s="60">
        <v>1454</v>
      </c>
      <c r="DH56" s="60">
        <v>614</v>
      </c>
      <c r="DI56" s="60">
        <v>1355</v>
      </c>
      <c r="DJ56" s="60">
        <v>555</v>
      </c>
      <c r="DK56" s="60">
        <v>14</v>
      </c>
      <c r="DL56" s="60">
        <v>14</v>
      </c>
      <c r="DM56" s="60">
        <v>85</v>
      </c>
      <c r="DN56" s="60">
        <v>45</v>
      </c>
      <c r="DO56" s="60">
        <v>0</v>
      </c>
      <c r="DP56" s="60">
        <v>0</v>
      </c>
      <c r="DQ56" s="63">
        <f t="shared" si="216"/>
        <v>0.59899999999999998</v>
      </c>
      <c r="DR56" s="63">
        <f t="shared" si="191"/>
        <v>0.40100000000000002</v>
      </c>
      <c r="DS56" s="63">
        <f t="shared" si="192"/>
        <v>0.16900000000000001</v>
      </c>
      <c r="DT56" s="63">
        <f t="shared" si="193"/>
        <v>0.374</v>
      </c>
      <c r="DU56" s="104">
        <f t="shared" si="194"/>
        <v>0.153</v>
      </c>
      <c r="DV56" s="104">
        <f t="shared" si="195"/>
        <v>4.0000000000000001E-3</v>
      </c>
      <c r="DW56" s="104">
        <f t="shared" si="196"/>
        <v>4.0000000000000001E-3</v>
      </c>
      <c r="DX56" s="104">
        <f t="shared" si="197"/>
        <v>2.3E-2</v>
      </c>
      <c r="DY56" s="104">
        <f t="shared" si="198"/>
        <v>1.2E-2</v>
      </c>
      <c r="DZ56" s="104">
        <f t="shared" si="199"/>
        <v>0</v>
      </c>
      <c r="EA56" s="104">
        <f t="shared" si="200"/>
        <v>0</v>
      </c>
      <c r="EB56" s="128">
        <v>3951</v>
      </c>
      <c r="EC56" s="274">
        <v>2509</v>
      </c>
      <c r="ED56" s="275">
        <f t="shared" si="202"/>
        <v>0.63500000000000001</v>
      </c>
      <c r="EE56" s="73">
        <v>1971</v>
      </c>
      <c r="EF56" s="73">
        <v>0</v>
      </c>
      <c r="EG56" s="73">
        <v>0</v>
      </c>
      <c r="EH56" s="73">
        <v>538</v>
      </c>
      <c r="EI56" s="283">
        <f t="shared" si="212"/>
        <v>0.499</v>
      </c>
      <c r="EJ56" s="119">
        <f t="shared" si="213"/>
        <v>0</v>
      </c>
      <c r="EK56" s="119">
        <f t="shared" si="214"/>
        <v>0</v>
      </c>
      <c r="EL56" s="283">
        <f t="shared" si="215"/>
        <v>0.13600000000000001</v>
      </c>
      <c r="EM56" s="129">
        <v>1442</v>
      </c>
      <c r="EN56" s="271">
        <f t="shared" si="204"/>
        <v>0.36499999999999999</v>
      </c>
      <c r="EO56" s="60">
        <v>600</v>
      </c>
      <c r="EP56" s="60">
        <v>723</v>
      </c>
      <c r="EQ56" s="60">
        <v>0</v>
      </c>
      <c r="ER56" s="60">
        <v>93</v>
      </c>
      <c r="ES56" s="60">
        <v>34</v>
      </c>
      <c r="ET56" s="60">
        <v>0</v>
      </c>
      <c r="EU56" s="60">
        <v>0</v>
      </c>
      <c r="EV56" s="60">
        <v>0</v>
      </c>
      <c r="EW56" s="60">
        <v>59</v>
      </c>
      <c r="EX56" s="60">
        <v>0</v>
      </c>
      <c r="EY56" s="60">
        <v>0</v>
      </c>
      <c r="EZ56" s="60">
        <v>26</v>
      </c>
      <c r="FA56" s="130">
        <v>0</v>
      </c>
      <c r="FB56" s="63">
        <f t="shared" si="63"/>
        <v>0.152</v>
      </c>
      <c r="FC56" s="104">
        <f t="shared" si="64"/>
        <v>0.183</v>
      </c>
      <c r="FD56" s="104">
        <f t="shared" si="65"/>
        <v>0</v>
      </c>
      <c r="FE56" s="104">
        <f t="shared" si="66"/>
        <v>2.4E-2</v>
      </c>
      <c r="FF56" s="63">
        <f t="shared" si="67"/>
        <v>8.9999999999999993E-3</v>
      </c>
      <c r="FG56" s="104">
        <f t="shared" si="68"/>
        <v>0</v>
      </c>
      <c r="FH56" s="63">
        <f t="shared" si="69"/>
        <v>0</v>
      </c>
      <c r="FI56" s="104">
        <f t="shared" si="70"/>
        <v>0</v>
      </c>
      <c r="FJ56" s="63">
        <f t="shared" si="71"/>
        <v>1.4999999999999999E-2</v>
      </c>
      <c r="FK56" s="63">
        <f t="shared" si="72"/>
        <v>0</v>
      </c>
      <c r="FL56" s="63">
        <f t="shared" si="73"/>
        <v>0</v>
      </c>
      <c r="FM56" s="63">
        <f t="shared" si="74"/>
        <v>7.0000000000000001E-3</v>
      </c>
      <c r="FN56" s="63">
        <f t="shared" si="75"/>
        <v>0</v>
      </c>
      <c r="FO56" s="140">
        <v>1087</v>
      </c>
      <c r="FP56" s="60">
        <v>1065</v>
      </c>
      <c r="FQ56" s="60">
        <v>948</v>
      </c>
      <c r="FR56" s="104">
        <f t="shared" si="107"/>
        <v>0.98</v>
      </c>
      <c r="FS56" s="104">
        <f t="shared" si="207"/>
        <v>0.872</v>
      </c>
    </row>
    <row r="57" spans="1:175" x14ac:dyDescent="0.2">
      <c r="A57" s="56" t="s">
        <v>882</v>
      </c>
      <c r="B57" s="57" t="s">
        <v>1022</v>
      </c>
      <c r="C57" s="56" t="s">
        <v>947</v>
      </c>
      <c r="D57" s="56" t="s">
        <v>1092</v>
      </c>
      <c r="E57" s="60">
        <v>805</v>
      </c>
      <c r="F57" s="60">
        <v>718</v>
      </c>
      <c r="G57" s="63">
        <f t="shared" si="135"/>
        <v>0.89200000000000002</v>
      </c>
      <c r="H57" s="60">
        <v>448</v>
      </c>
      <c r="I57" s="63">
        <f t="shared" si="136"/>
        <v>0.55700000000000005</v>
      </c>
      <c r="J57" s="60">
        <v>22</v>
      </c>
      <c r="K57" s="63">
        <f t="shared" si="137"/>
        <v>2.7E-2</v>
      </c>
      <c r="L57" s="60">
        <v>118</v>
      </c>
      <c r="M57" s="63">
        <f t="shared" si="138"/>
        <v>0.14699999999999999</v>
      </c>
      <c r="N57" s="60">
        <v>217</v>
      </c>
      <c r="O57" s="63">
        <f t="shared" si="139"/>
        <v>0.27</v>
      </c>
      <c r="P57" s="60">
        <v>488</v>
      </c>
      <c r="Q57" s="63">
        <f t="shared" si="140"/>
        <v>0.60599999999999998</v>
      </c>
      <c r="R57" s="60">
        <v>202</v>
      </c>
      <c r="S57" s="63">
        <f t="shared" si="141"/>
        <v>0.251</v>
      </c>
      <c r="T57" s="356">
        <f t="shared" si="142"/>
        <v>4.2300000000000004</v>
      </c>
      <c r="U57" s="357">
        <f t="shared" si="143"/>
        <v>4.58</v>
      </c>
      <c r="V57" s="336">
        <v>3409</v>
      </c>
      <c r="W57" s="337">
        <v>805</v>
      </c>
      <c r="X57" s="337">
        <v>1266</v>
      </c>
      <c r="Y57" s="338">
        <f t="shared" si="208"/>
        <v>1338</v>
      </c>
      <c r="Z57" s="63">
        <f t="shared" si="145"/>
        <v>0.23599999999999999</v>
      </c>
      <c r="AA57" s="63">
        <f t="shared" si="146"/>
        <v>0.371</v>
      </c>
      <c r="AB57" s="63">
        <f t="shared" si="147"/>
        <v>0.39200000000000002</v>
      </c>
      <c r="AC57" s="247">
        <v>3288</v>
      </c>
      <c r="AD57" s="345">
        <v>158</v>
      </c>
      <c r="AE57" s="345">
        <v>42</v>
      </c>
      <c r="AF57" s="346">
        <f t="shared" si="149"/>
        <v>0.26600000000000001</v>
      </c>
      <c r="AG57" s="240">
        <v>3409</v>
      </c>
      <c r="AH57" s="241">
        <v>1673</v>
      </c>
      <c r="AI57" s="242">
        <f t="shared" si="151"/>
        <v>0.49099999999999999</v>
      </c>
      <c r="AJ57" s="243">
        <v>1736</v>
      </c>
      <c r="AK57" s="244">
        <f t="shared" si="152"/>
        <v>0.50900000000000001</v>
      </c>
      <c r="AL57" s="249">
        <v>96.4</v>
      </c>
      <c r="AM57" s="483">
        <v>3409</v>
      </c>
      <c r="AN57" s="488">
        <f t="shared" si="209"/>
        <v>1985</v>
      </c>
      <c r="AO57" s="489">
        <f t="shared" si="154"/>
        <v>0.58228219419184513</v>
      </c>
      <c r="AP57" s="493">
        <v>1122</v>
      </c>
      <c r="AQ57" s="494">
        <f t="shared" si="155"/>
        <v>0.32912877676738045</v>
      </c>
      <c r="AR57" s="504">
        <v>302</v>
      </c>
      <c r="AS57" s="505">
        <f t="shared" si="156"/>
        <v>8.8589029040774425E-2</v>
      </c>
      <c r="AT57" s="515">
        <f t="shared" si="157"/>
        <v>71.7</v>
      </c>
      <c r="AU57" s="511">
        <f t="shared" si="210"/>
        <v>56.5</v>
      </c>
      <c r="AV57" s="510">
        <f t="shared" si="211"/>
        <v>15.2</v>
      </c>
      <c r="AW57" s="132">
        <v>2</v>
      </c>
      <c r="AX57" s="132">
        <v>2</v>
      </c>
      <c r="AY57" s="132">
        <v>0</v>
      </c>
      <c r="AZ57" s="132">
        <v>6</v>
      </c>
      <c r="BA57" s="133">
        <v>0</v>
      </c>
      <c r="BB57" s="135">
        <v>1248</v>
      </c>
      <c r="BC57" s="60">
        <v>9</v>
      </c>
      <c r="BD57" s="60">
        <v>13</v>
      </c>
      <c r="BE57" s="60">
        <v>705</v>
      </c>
      <c r="BF57" s="60">
        <v>285</v>
      </c>
      <c r="BG57" s="60">
        <v>236</v>
      </c>
      <c r="BH57" s="104">
        <f t="shared" si="159"/>
        <v>7.0000000000000001E-3</v>
      </c>
      <c r="BI57" s="104">
        <f t="shared" si="160"/>
        <v>0.01</v>
      </c>
      <c r="BJ57" s="104">
        <f t="shared" si="161"/>
        <v>0.56499999999999995</v>
      </c>
      <c r="BK57" s="104">
        <f t="shared" si="162"/>
        <v>0.22800000000000001</v>
      </c>
      <c r="BL57" s="104">
        <f t="shared" si="163"/>
        <v>0.189</v>
      </c>
      <c r="BM57" s="353">
        <v>1941</v>
      </c>
      <c r="BN57" s="60">
        <v>337</v>
      </c>
      <c r="BO57" s="60">
        <v>322</v>
      </c>
      <c r="BP57" s="60">
        <v>542</v>
      </c>
      <c r="BQ57" s="60">
        <v>364</v>
      </c>
      <c r="BR57" s="60">
        <v>107</v>
      </c>
      <c r="BS57" s="60">
        <v>248</v>
      </c>
      <c r="BT57" s="60">
        <v>21</v>
      </c>
      <c r="BU57" s="60">
        <v>1282</v>
      </c>
      <c r="BV57" s="60">
        <v>269</v>
      </c>
      <c r="BW57" s="104">
        <f t="shared" si="165"/>
        <v>0.17399999999999999</v>
      </c>
      <c r="BX57" s="104">
        <f t="shared" si="166"/>
        <v>0.16600000000000001</v>
      </c>
      <c r="BY57" s="104">
        <f t="shared" si="167"/>
        <v>0.27900000000000003</v>
      </c>
      <c r="BZ57" s="104">
        <f t="shared" si="168"/>
        <v>0.188</v>
      </c>
      <c r="CA57" s="104">
        <f t="shared" si="169"/>
        <v>5.5E-2</v>
      </c>
      <c r="CB57" s="104">
        <f t="shared" si="170"/>
        <v>0.128</v>
      </c>
      <c r="CC57" s="104">
        <f t="shared" si="171"/>
        <v>1.0999999999999999E-2</v>
      </c>
      <c r="CD57" s="104">
        <f t="shared" si="172"/>
        <v>0.66</v>
      </c>
      <c r="CE57" s="104">
        <f t="shared" si="173"/>
        <v>0.13900000000000001</v>
      </c>
      <c r="CF57" s="136">
        <v>2287</v>
      </c>
      <c r="CG57" s="60">
        <v>73</v>
      </c>
      <c r="CH57" s="104">
        <f t="shared" si="175"/>
        <v>3.2000000000000001E-2</v>
      </c>
      <c r="CI57" s="137">
        <v>3409</v>
      </c>
      <c r="CJ57" s="60">
        <v>461</v>
      </c>
      <c r="CK57" s="104">
        <f t="shared" si="177"/>
        <v>0.13500000000000001</v>
      </c>
      <c r="CL57" s="60">
        <v>1122</v>
      </c>
      <c r="CM57" s="60">
        <v>74</v>
      </c>
      <c r="CN57" s="104">
        <f t="shared" si="179"/>
        <v>6.6000000000000003E-2</v>
      </c>
      <c r="CO57" s="60">
        <v>1985</v>
      </c>
      <c r="CP57" s="60">
        <v>207</v>
      </c>
      <c r="CQ57" s="104">
        <f t="shared" si="181"/>
        <v>0.104</v>
      </c>
      <c r="CR57" s="60">
        <v>302</v>
      </c>
      <c r="CS57" s="60">
        <v>180</v>
      </c>
      <c r="CT57" s="104">
        <f t="shared" si="183"/>
        <v>0.59599999999999997</v>
      </c>
      <c r="CU57" s="138">
        <v>3409</v>
      </c>
      <c r="CV57" s="60">
        <v>2371</v>
      </c>
      <c r="CW57" s="60">
        <v>1038</v>
      </c>
      <c r="CX57" s="104">
        <f t="shared" si="185"/>
        <v>0.69599999999999995</v>
      </c>
      <c r="CY57" s="104">
        <f t="shared" si="186"/>
        <v>0.30399999999999999</v>
      </c>
      <c r="CZ57" s="139">
        <v>1038</v>
      </c>
      <c r="DA57" s="60">
        <v>362</v>
      </c>
      <c r="DB57" s="60">
        <v>676</v>
      </c>
      <c r="DC57" s="104">
        <f t="shared" si="188"/>
        <v>0.106</v>
      </c>
      <c r="DD57" s="104">
        <f t="shared" si="189"/>
        <v>0.19800000000000001</v>
      </c>
      <c r="DE57" s="137">
        <v>3240</v>
      </c>
      <c r="DF57" s="60">
        <v>1192</v>
      </c>
      <c r="DG57" s="60">
        <v>2048</v>
      </c>
      <c r="DH57" s="60">
        <v>1021</v>
      </c>
      <c r="DI57" s="60">
        <v>1984</v>
      </c>
      <c r="DJ57" s="60">
        <v>988</v>
      </c>
      <c r="DK57" s="60">
        <v>0</v>
      </c>
      <c r="DL57" s="60">
        <v>0</v>
      </c>
      <c r="DM57" s="60">
        <v>54</v>
      </c>
      <c r="DN57" s="60">
        <v>23</v>
      </c>
      <c r="DO57" s="60">
        <v>10</v>
      </c>
      <c r="DP57" s="60">
        <v>10</v>
      </c>
      <c r="DQ57" s="63">
        <f t="shared" si="216"/>
        <v>0.36799999999999999</v>
      </c>
      <c r="DR57" s="63">
        <f t="shared" si="191"/>
        <v>0.63200000000000001</v>
      </c>
      <c r="DS57" s="63">
        <f t="shared" si="192"/>
        <v>0.315</v>
      </c>
      <c r="DT57" s="63">
        <f t="shared" si="193"/>
        <v>0.61199999999999999</v>
      </c>
      <c r="DU57" s="104">
        <f t="shared" si="194"/>
        <v>0.30499999999999999</v>
      </c>
      <c r="DV57" s="104">
        <f t="shared" si="195"/>
        <v>0</v>
      </c>
      <c r="DW57" s="104">
        <f t="shared" si="196"/>
        <v>0</v>
      </c>
      <c r="DX57" s="104">
        <f t="shared" si="197"/>
        <v>1.7000000000000001E-2</v>
      </c>
      <c r="DY57" s="104">
        <f t="shared" si="198"/>
        <v>7.0000000000000001E-3</v>
      </c>
      <c r="DZ57" s="104">
        <f t="shared" si="199"/>
        <v>3.0000000000000001E-3</v>
      </c>
      <c r="EA57" s="104">
        <f t="shared" si="200"/>
        <v>3.0000000000000001E-3</v>
      </c>
      <c r="EB57" s="128">
        <v>3409</v>
      </c>
      <c r="EC57" s="274">
        <v>2542</v>
      </c>
      <c r="ED57" s="275">
        <f t="shared" si="202"/>
        <v>0.746</v>
      </c>
      <c r="EE57" s="73">
        <v>1864</v>
      </c>
      <c r="EF57" s="73">
        <v>4</v>
      </c>
      <c r="EG57" s="73">
        <v>11</v>
      </c>
      <c r="EH57" s="73">
        <v>663</v>
      </c>
      <c r="EI57" s="283">
        <f t="shared" si="212"/>
        <v>0.54700000000000004</v>
      </c>
      <c r="EJ57" s="119">
        <f t="shared" si="213"/>
        <v>1E-3</v>
      </c>
      <c r="EK57" s="119">
        <f t="shared" si="214"/>
        <v>3.0000000000000001E-3</v>
      </c>
      <c r="EL57" s="283">
        <f t="shared" si="215"/>
        <v>0.19400000000000001</v>
      </c>
      <c r="EM57" s="129">
        <v>867</v>
      </c>
      <c r="EN57" s="271">
        <f t="shared" si="204"/>
        <v>0.254</v>
      </c>
      <c r="EO57" s="60">
        <v>379</v>
      </c>
      <c r="EP57" s="60">
        <v>86</v>
      </c>
      <c r="EQ57" s="60">
        <v>284</v>
      </c>
      <c r="ER57" s="60">
        <v>57</v>
      </c>
      <c r="ES57" s="60">
        <v>14</v>
      </c>
      <c r="ET57" s="60">
        <v>4</v>
      </c>
      <c r="EU57" s="60">
        <v>22</v>
      </c>
      <c r="EV57" s="60">
        <v>17</v>
      </c>
      <c r="EW57" s="60">
        <v>0</v>
      </c>
      <c r="EX57" s="60">
        <v>0</v>
      </c>
      <c r="EY57" s="60">
        <v>0</v>
      </c>
      <c r="EZ57" s="60">
        <v>284</v>
      </c>
      <c r="FA57" s="130">
        <v>61</v>
      </c>
      <c r="FB57" s="63">
        <f t="shared" si="63"/>
        <v>0.111</v>
      </c>
      <c r="FC57" s="104">
        <f t="shared" si="64"/>
        <v>2.5000000000000001E-2</v>
      </c>
      <c r="FD57" s="104">
        <f t="shared" si="65"/>
        <v>8.3308888237019652E-2</v>
      </c>
      <c r="FE57" s="104">
        <f t="shared" si="66"/>
        <v>1.7000000000000001E-2</v>
      </c>
      <c r="FF57" s="63">
        <f t="shared" si="67"/>
        <v>4.0000000000000001E-3</v>
      </c>
      <c r="FG57" s="104">
        <f t="shared" si="68"/>
        <v>1E-3</v>
      </c>
      <c r="FH57" s="63">
        <f t="shared" si="69"/>
        <v>6.0000000000000001E-3</v>
      </c>
      <c r="FI57" s="104">
        <f t="shared" si="70"/>
        <v>5.0000000000000001E-3</v>
      </c>
      <c r="FJ57" s="63">
        <f t="shared" si="71"/>
        <v>0</v>
      </c>
      <c r="FK57" s="63">
        <f t="shared" si="72"/>
        <v>0</v>
      </c>
      <c r="FL57" s="63">
        <f t="shared" si="73"/>
        <v>0</v>
      </c>
      <c r="FM57" s="63">
        <f t="shared" si="74"/>
        <v>8.3000000000000004E-2</v>
      </c>
      <c r="FN57" s="63">
        <f t="shared" si="75"/>
        <v>1.7999999999999999E-2</v>
      </c>
      <c r="FO57" s="140">
        <v>805</v>
      </c>
      <c r="FP57" s="60">
        <v>773</v>
      </c>
      <c r="FQ57" s="60">
        <v>751</v>
      </c>
      <c r="FR57" s="104">
        <f t="shared" si="107"/>
        <v>0.96</v>
      </c>
      <c r="FS57" s="104">
        <f t="shared" si="207"/>
        <v>0.93300000000000005</v>
      </c>
    </row>
    <row r="58" spans="1:175" x14ac:dyDescent="0.2">
      <c r="A58" s="56" t="s">
        <v>882</v>
      </c>
      <c r="B58" s="57" t="s">
        <v>1022</v>
      </c>
      <c r="C58" s="56" t="s">
        <v>948</v>
      </c>
      <c r="D58" s="56" t="s">
        <v>1093</v>
      </c>
      <c r="E58" s="60">
        <v>1530</v>
      </c>
      <c r="F58" s="60">
        <v>1243</v>
      </c>
      <c r="G58" s="63">
        <f t="shared" si="135"/>
        <v>0.81200000000000006</v>
      </c>
      <c r="H58" s="60">
        <v>785</v>
      </c>
      <c r="I58" s="63">
        <f t="shared" si="136"/>
        <v>0.51300000000000001</v>
      </c>
      <c r="J58" s="60">
        <v>85</v>
      </c>
      <c r="K58" s="63">
        <f t="shared" si="137"/>
        <v>5.6000000000000001E-2</v>
      </c>
      <c r="L58" s="60">
        <v>180</v>
      </c>
      <c r="M58" s="63">
        <f t="shared" si="138"/>
        <v>0.11799999999999999</v>
      </c>
      <c r="N58" s="60">
        <v>480</v>
      </c>
      <c r="O58" s="63">
        <f t="shared" si="139"/>
        <v>0.314</v>
      </c>
      <c r="P58" s="60">
        <v>856</v>
      </c>
      <c r="Q58" s="63">
        <f t="shared" si="140"/>
        <v>0.55900000000000005</v>
      </c>
      <c r="R58" s="60">
        <v>398</v>
      </c>
      <c r="S58" s="63">
        <f t="shared" si="141"/>
        <v>0.26</v>
      </c>
      <c r="T58" s="356">
        <f t="shared" si="142"/>
        <v>4.01</v>
      </c>
      <c r="U58" s="357">
        <f t="shared" si="143"/>
        <v>4.54</v>
      </c>
      <c r="V58" s="336">
        <v>6136</v>
      </c>
      <c r="W58" s="337">
        <v>1530</v>
      </c>
      <c r="X58" s="337">
        <v>2409</v>
      </c>
      <c r="Y58" s="338">
        <f t="shared" si="208"/>
        <v>2197</v>
      </c>
      <c r="Z58" s="63">
        <f t="shared" si="145"/>
        <v>0.249</v>
      </c>
      <c r="AA58" s="63">
        <f t="shared" si="146"/>
        <v>0.39300000000000002</v>
      </c>
      <c r="AB58" s="63">
        <f t="shared" si="147"/>
        <v>0.35799999999999998</v>
      </c>
      <c r="AC58" s="247">
        <v>5643</v>
      </c>
      <c r="AD58" s="345">
        <v>295</v>
      </c>
      <c r="AE58" s="345">
        <v>52</v>
      </c>
      <c r="AF58" s="346">
        <f t="shared" si="149"/>
        <v>0.17599999999999999</v>
      </c>
      <c r="AG58" s="240">
        <v>6158</v>
      </c>
      <c r="AH58" s="241">
        <v>3206</v>
      </c>
      <c r="AI58" s="242">
        <f t="shared" si="151"/>
        <v>0.52100000000000002</v>
      </c>
      <c r="AJ58" s="243">
        <v>2952</v>
      </c>
      <c r="AK58" s="244">
        <f t="shared" si="152"/>
        <v>0.47899999999999998</v>
      </c>
      <c r="AL58" s="249">
        <v>108.6</v>
      </c>
      <c r="AM58" s="483">
        <v>6158</v>
      </c>
      <c r="AN58" s="488">
        <f t="shared" si="209"/>
        <v>3841</v>
      </c>
      <c r="AO58" s="489">
        <f t="shared" si="154"/>
        <v>0.62374147450470929</v>
      </c>
      <c r="AP58" s="493">
        <v>1816</v>
      </c>
      <c r="AQ58" s="494">
        <f t="shared" si="155"/>
        <v>0.29490094186424165</v>
      </c>
      <c r="AR58" s="504">
        <v>501</v>
      </c>
      <c r="AS58" s="505">
        <f t="shared" si="156"/>
        <v>8.1357583631049044E-2</v>
      </c>
      <c r="AT58" s="515">
        <f t="shared" si="157"/>
        <v>60.3</v>
      </c>
      <c r="AU58" s="511">
        <f t="shared" si="210"/>
        <v>47.3</v>
      </c>
      <c r="AV58" s="510">
        <f t="shared" si="211"/>
        <v>13</v>
      </c>
      <c r="AW58" s="132">
        <v>114</v>
      </c>
      <c r="AX58" s="132">
        <v>62</v>
      </c>
      <c r="AY58" s="132">
        <v>0</v>
      </c>
      <c r="AZ58" s="132">
        <v>57</v>
      </c>
      <c r="BA58" s="133">
        <v>98</v>
      </c>
      <c r="BB58" s="135">
        <v>2115</v>
      </c>
      <c r="BC58" s="60">
        <v>35</v>
      </c>
      <c r="BD58" s="60">
        <v>100</v>
      </c>
      <c r="BE58" s="60">
        <v>766</v>
      </c>
      <c r="BF58" s="60">
        <v>831</v>
      </c>
      <c r="BG58" s="60">
        <v>383</v>
      </c>
      <c r="BH58" s="104">
        <f t="shared" si="159"/>
        <v>1.7000000000000001E-2</v>
      </c>
      <c r="BI58" s="104">
        <f t="shared" si="160"/>
        <v>4.7E-2</v>
      </c>
      <c r="BJ58" s="104">
        <f t="shared" si="161"/>
        <v>0.36199999999999999</v>
      </c>
      <c r="BK58" s="104">
        <f t="shared" si="162"/>
        <v>0.39300000000000002</v>
      </c>
      <c r="BL58" s="104">
        <f t="shared" si="163"/>
        <v>0.18099999999999999</v>
      </c>
      <c r="BM58" s="353">
        <v>3387</v>
      </c>
      <c r="BN58" s="60">
        <v>523</v>
      </c>
      <c r="BO58" s="60">
        <v>739</v>
      </c>
      <c r="BP58" s="60">
        <v>1232</v>
      </c>
      <c r="BQ58" s="60">
        <v>575</v>
      </c>
      <c r="BR58" s="60">
        <v>161</v>
      </c>
      <c r="BS58" s="60">
        <v>101</v>
      </c>
      <c r="BT58" s="60">
        <v>56</v>
      </c>
      <c r="BU58" s="60">
        <v>2125</v>
      </c>
      <c r="BV58" s="60">
        <v>157</v>
      </c>
      <c r="BW58" s="104">
        <f t="shared" si="165"/>
        <v>0.154</v>
      </c>
      <c r="BX58" s="104">
        <f t="shared" si="166"/>
        <v>0.218</v>
      </c>
      <c r="BY58" s="104">
        <f t="shared" si="167"/>
        <v>0.36399999999999999</v>
      </c>
      <c r="BZ58" s="104">
        <f t="shared" si="168"/>
        <v>0.17</v>
      </c>
      <c r="CA58" s="104">
        <f t="shared" si="169"/>
        <v>4.8000000000000001E-2</v>
      </c>
      <c r="CB58" s="104">
        <f t="shared" si="170"/>
        <v>0.03</v>
      </c>
      <c r="CC58" s="104">
        <f t="shared" si="171"/>
        <v>1.7000000000000001E-2</v>
      </c>
      <c r="CD58" s="104">
        <f t="shared" si="172"/>
        <v>0.627</v>
      </c>
      <c r="CE58" s="104">
        <f t="shared" si="173"/>
        <v>4.5999999999999999E-2</v>
      </c>
      <c r="CF58" s="136">
        <v>4342</v>
      </c>
      <c r="CG58" s="60">
        <v>71</v>
      </c>
      <c r="CH58" s="104">
        <f t="shared" si="175"/>
        <v>1.6E-2</v>
      </c>
      <c r="CI58" s="137">
        <v>6158</v>
      </c>
      <c r="CJ58" s="60">
        <v>753</v>
      </c>
      <c r="CK58" s="104">
        <f t="shared" si="177"/>
        <v>0.122</v>
      </c>
      <c r="CL58" s="60">
        <v>1810</v>
      </c>
      <c r="CM58" s="60">
        <v>127</v>
      </c>
      <c r="CN58" s="104">
        <f t="shared" si="179"/>
        <v>7.0000000000000007E-2</v>
      </c>
      <c r="CO58" s="60">
        <v>3839</v>
      </c>
      <c r="CP58" s="60">
        <v>491</v>
      </c>
      <c r="CQ58" s="104">
        <f t="shared" si="181"/>
        <v>0.128</v>
      </c>
      <c r="CR58" s="60">
        <v>501</v>
      </c>
      <c r="CS58" s="60">
        <v>135</v>
      </c>
      <c r="CT58" s="104">
        <f t="shared" si="183"/>
        <v>0.26900000000000002</v>
      </c>
      <c r="CU58" s="138">
        <v>6158</v>
      </c>
      <c r="CV58" s="60">
        <v>4479</v>
      </c>
      <c r="CW58" s="60">
        <v>1679</v>
      </c>
      <c r="CX58" s="104">
        <f t="shared" si="185"/>
        <v>0.72699999999999998</v>
      </c>
      <c r="CY58" s="104">
        <f t="shared" si="186"/>
        <v>0.27300000000000002</v>
      </c>
      <c r="CZ58" s="139">
        <v>1679</v>
      </c>
      <c r="DA58" s="60">
        <v>450</v>
      </c>
      <c r="DB58" s="60">
        <v>1229</v>
      </c>
      <c r="DC58" s="104">
        <f t="shared" si="188"/>
        <v>7.2999999999999995E-2</v>
      </c>
      <c r="DD58" s="104">
        <f t="shared" si="189"/>
        <v>0.2</v>
      </c>
      <c r="DE58" s="137">
        <v>5822</v>
      </c>
      <c r="DF58" s="60">
        <v>2806</v>
      </c>
      <c r="DG58" s="60">
        <v>3016</v>
      </c>
      <c r="DH58" s="60">
        <v>1140</v>
      </c>
      <c r="DI58" s="60">
        <v>3001</v>
      </c>
      <c r="DJ58" s="60">
        <v>1130</v>
      </c>
      <c r="DK58" s="60">
        <v>6</v>
      </c>
      <c r="DL58" s="60">
        <v>6</v>
      </c>
      <c r="DM58" s="60">
        <v>9</v>
      </c>
      <c r="DN58" s="60">
        <v>4</v>
      </c>
      <c r="DO58" s="60">
        <v>0</v>
      </c>
      <c r="DP58" s="60">
        <v>0</v>
      </c>
      <c r="DQ58" s="63">
        <f t="shared" si="216"/>
        <v>0.48199999999999998</v>
      </c>
      <c r="DR58" s="63">
        <f t="shared" si="191"/>
        <v>0.51800000000000002</v>
      </c>
      <c r="DS58" s="63">
        <f t="shared" si="192"/>
        <v>0.19600000000000001</v>
      </c>
      <c r="DT58" s="63">
        <f t="shared" si="193"/>
        <v>0.51500000000000001</v>
      </c>
      <c r="DU58" s="104">
        <f t="shared" si="194"/>
        <v>0.19400000000000001</v>
      </c>
      <c r="DV58" s="104">
        <f t="shared" si="195"/>
        <v>1E-3</v>
      </c>
      <c r="DW58" s="104">
        <f t="shared" si="196"/>
        <v>1E-3</v>
      </c>
      <c r="DX58" s="104">
        <f t="shared" si="197"/>
        <v>2E-3</v>
      </c>
      <c r="DY58" s="104">
        <f t="shared" si="198"/>
        <v>1E-3</v>
      </c>
      <c r="DZ58" s="104">
        <f t="shared" si="199"/>
        <v>0</v>
      </c>
      <c r="EA58" s="104">
        <f t="shared" si="200"/>
        <v>0</v>
      </c>
      <c r="EB58" s="128">
        <v>6158</v>
      </c>
      <c r="EC58" s="274">
        <v>4580</v>
      </c>
      <c r="ED58" s="275">
        <f t="shared" si="202"/>
        <v>0.74399999999999999</v>
      </c>
      <c r="EE58" s="73">
        <v>3454</v>
      </c>
      <c r="EF58" s="73">
        <v>0</v>
      </c>
      <c r="EG58" s="73">
        <v>0</v>
      </c>
      <c r="EH58" s="73">
        <v>1126</v>
      </c>
      <c r="EI58" s="283">
        <f t="shared" si="212"/>
        <v>0.56100000000000005</v>
      </c>
      <c r="EJ58" s="119">
        <f t="shared" si="213"/>
        <v>0</v>
      </c>
      <c r="EK58" s="119">
        <f t="shared" si="214"/>
        <v>0</v>
      </c>
      <c r="EL58" s="283">
        <f t="shared" si="215"/>
        <v>0.183</v>
      </c>
      <c r="EM58" s="129">
        <v>1578</v>
      </c>
      <c r="EN58" s="271">
        <f t="shared" si="204"/>
        <v>0.25600000000000001</v>
      </c>
      <c r="EO58" s="60">
        <v>706</v>
      </c>
      <c r="EP58" s="60">
        <v>790</v>
      </c>
      <c r="EQ58" s="60">
        <v>0</v>
      </c>
      <c r="ER58" s="60">
        <v>4</v>
      </c>
      <c r="ES58" s="60">
        <v>0</v>
      </c>
      <c r="ET58" s="60">
        <v>4</v>
      </c>
      <c r="EU58" s="60">
        <v>0</v>
      </c>
      <c r="EV58" s="60">
        <v>0</v>
      </c>
      <c r="EW58" s="60">
        <v>0</v>
      </c>
      <c r="EX58" s="60">
        <v>0</v>
      </c>
      <c r="EY58" s="60">
        <v>0</v>
      </c>
      <c r="EZ58" s="60">
        <v>23</v>
      </c>
      <c r="FA58" s="130">
        <v>55</v>
      </c>
      <c r="FB58" s="63">
        <f t="shared" si="63"/>
        <v>0.115</v>
      </c>
      <c r="FC58" s="104">
        <f t="shared" si="64"/>
        <v>0.128</v>
      </c>
      <c r="FD58" s="104">
        <f t="shared" si="65"/>
        <v>0</v>
      </c>
      <c r="FE58" s="104">
        <f t="shared" si="66"/>
        <v>1E-3</v>
      </c>
      <c r="FF58" s="63">
        <f t="shared" si="67"/>
        <v>0</v>
      </c>
      <c r="FG58" s="104">
        <f t="shared" si="68"/>
        <v>1E-3</v>
      </c>
      <c r="FH58" s="63">
        <f t="shared" si="69"/>
        <v>0</v>
      </c>
      <c r="FI58" s="104">
        <f t="shared" si="70"/>
        <v>0</v>
      </c>
      <c r="FJ58" s="63">
        <f t="shared" si="71"/>
        <v>0</v>
      </c>
      <c r="FK58" s="63">
        <f t="shared" si="72"/>
        <v>0</v>
      </c>
      <c r="FL58" s="63">
        <f t="shared" si="73"/>
        <v>0</v>
      </c>
      <c r="FM58" s="63">
        <f t="shared" si="74"/>
        <v>4.0000000000000001E-3</v>
      </c>
      <c r="FN58" s="63">
        <f t="shared" si="75"/>
        <v>8.9999999999999993E-3</v>
      </c>
      <c r="FO58" s="140">
        <v>1530</v>
      </c>
      <c r="FP58" s="60">
        <v>1395</v>
      </c>
      <c r="FQ58" s="60">
        <v>1356</v>
      </c>
      <c r="FR58" s="104">
        <f t="shared" si="107"/>
        <v>0.91200000000000003</v>
      </c>
      <c r="FS58" s="104">
        <f t="shared" si="207"/>
        <v>0.88600000000000001</v>
      </c>
    </row>
    <row r="59" spans="1:175" x14ac:dyDescent="0.2">
      <c r="A59" s="56" t="s">
        <v>882</v>
      </c>
      <c r="B59" s="57" t="s">
        <v>1022</v>
      </c>
      <c r="C59" s="56" t="s">
        <v>949</v>
      </c>
      <c r="D59" s="56" t="s">
        <v>1094</v>
      </c>
      <c r="E59" s="60">
        <v>1356</v>
      </c>
      <c r="F59" s="60">
        <v>848</v>
      </c>
      <c r="G59" s="63">
        <f t="shared" si="135"/>
        <v>0.625</v>
      </c>
      <c r="H59" s="60">
        <v>481</v>
      </c>
      <c r="I59" s="63">
        <f t="shared" si="136"/>
        <v>0.35499999999999998</v>
      </c>
      <c r="J59" s="60">
        <v>83</v>
      </c>
      <c r="K59" s="63">
        <f t="shared" si="137"/>
        <v>6.0999999999999999E-2</v>
      </c>
      <c r="L59" s="60">
        <v>334</v>
      </c>
      <c r="M59" s="63">
        <f t="shared" si="138"/>
        <v>0.246</v>
      </c>
      <c r="N59" s="60">
        <v>458</v>
      </c>
      <c r="O59" s="63">
        <f t="shared" si="139"/>
        <v>0.33800000000000002</v>
      </c>
      <c r="P59" s="60">
        <v>477</v>
      </c>
      <c r="Q59" s="63">
        <f t="shared" si="140"/>
        <v>0.35199999999999998</v>
      </c>
      <c r="R59" s="60">
        <v>433</v>
      </c>
      <c r="S59" s="63">
        <f t="shared" si="141"/>
        <v>0.31900000000000001</v>
      </c>
      <c r="T59" s="356">
        <f t="shared" si="142"/>
        <v>3.23</v>
      </c>
      <c r="U59" s="357">
        <f t="shared" si="143"/>
        <v>4.09</v>
      </c>
      <c r="V59" s="336">
        <v>4381</v>
      </c>
      <c r="W59" s="337">
        <v>1356</v>
      </c>
      <c r="X59" s="337">
        <v>1520</v>
      </c>
      <c r="Y59" s="338">
        <f t="shared" si="208"/>
        <v>1505</v>
      </c>
      <c r="Z59" s="63">
        <f t="shared" si="145"/>
        <v>0.31</v>
      </c>
      <c r="AA59" s="63">
        <f t="shared" si="146"/>
        <v>0.34699999999999998</v>
      </c>
      <c r="AB59" s="63">
        <f t="shared" si="147"/>
        <v>0.34399999999999997</v>
      </c>
      <c r="AC59" s="247">
        <v>3468</v>
      </c>
      <c r="AD59" s="345">
        <v>80</v>
      </c>
      <c r="AE59" s="345">
        <v>15</v>
      </c>
      <c r="AF59" s="346">
        <f t="shared" si="149"/>
        <v>0.188</v>
      </c>
      <c r="AG59" s="240">
        <v>4381</v>
      </c>
      <c r="AH59" s="241">
        <v>2059</v>
      </c>
      <c r="AI59" s="242">
        <f t="shared" si="151"/>
        <v>0.47</v>
      </c>
      <c r="AJ59" s="243">
        <v>2322</v>
      </c>
      <c r="AK59" s="244">
        <f t="shared" si="152"/>
        <v>0.53</v>
      </c>
      <c r="AL59" s="249">
        <v>88.7</v>
      </c>
      <c r="AM59" s="483">
        <v>4381</v>
      </c>
      <c r="AN59" s="488">
        <f t="shared" si="209"/>
        <v>2706</v>
      </c>
      <c r="AO59" s="489">
        <f t="shared" si="154"/>
        <v>0.61766719926957314</v>
      </c>
      <c r="AP59" s="493">
        <v>1205</v>
      </c>
      <c r="AQ59" s="494">
        <f t="shared" si="155"/>
        <v>0.27505135813741155</v>
      </c>
      <c r="AR59" s="504">
        <v>470</v>
      </c>
      <c r="AS59" s="505">
        <f t="shared" si="156"/>
        <v>0.10728144259301529</v>
      </c>
      <c r="AT59" s="515">
        <f t="shared" si="157"/>
        <v>61.9</v>
      </c>
      <c r="AU59" s="511">
        <f t="shared" si="210"/>
        <v>44.5</v>
      </c>
      <c r="AV59" s="510">
        <f t="shared" si="211"/>
        <v>17.399999999999999</v>
      </c>
      <c r="AW59" s="132">
        <v>13</v>
      </c>
      <c r="AX59" s="132">
        <v>11</v>
      </c>
      <c r="AY59" s="132">
        <v>0</v>
      </c>
      <c r="AZ59" s="132">
        <v>20</v>
      </c>
      <c r="BA59" s="133">
        <v>0</v>
      </c>
      <c r="BB59" s="135">
        <v>1284</v>
      </c>
      <c r="BC59" s="60">
        <v>36</v>
      </c>
      <c r="BD59" s="60">
        <v>119</v>
      </c>
      <c r="BE59" s="60">
        <v>434</v>
      </c>
      <c r="BF59" s="60">
        <v>325</v>
      </c>
      <c r="BG59" s="60">
        <v>370</v>
      </c>
      <c r="BH59" s="104">
        <f t="shared" si="159"/>
        <v>2.8000000000000001E-2</v>
      </c>
      <c r="BI59" s="104">
        <f t="shared" si="160"/>
        <v>9.2999999999999999E-2</v>
      </c>
      <c r="BJ59" s="104">
        <f t="shared" si="161"/>
        <v>0.33800000000000002</v>
      </c>
      <c r="BK59" s="104">
        <f t="shared" si="162"/>
        <v>0.253</v>
      </c>
      <c r="BL59" s="104">
        <f t="shared" si="163"/>
        <v>0.28799999999999998</v>
      </c>
      <c r="BM59" s="353">
        <v>2525</v>
      </c>
      <c r="BN59" s="60">
        <v>337</v>
      </c>
      <c r="BO59" s="60">
        <v>352</v>
      </c>
      <c r="BP59" s="60">
        <v>851</v>
      </c>
      <c r="BQ59" s="60">
        <v>575</v>
      </c>
      <c r="BR59" s="60">
        <v>131</v>
      </c>
      <c r="BS59" s="60">
        <v>176</v>
      </c>
      <c r="BT59" s="60">
        <v>103</v>
      </c>
      <c r="BU59" s="60">
        <v>1836</v>
      </c>
      <c r="BV59" s="60">
        <v>279</v>
      </c>
      <c r="BW59" s="104">
        <f t="shared" si="165"/>
        <v>0.13300000000000001</v>
      </c>
      <c r="BX59" s="104">
        <f t="shared" si="166"/>
        <v>0.13900000000000001</v>
      </c>
      <c r="BY59" s="104">
        <f t="shared" si="167"/>
        <v>0.33700000000000002</v>
      </c>
      <c r="BZ59" s="104">
        <f t="shared" si="168"/>
        <v>0.22800000000000001</v>
      </c>
      <c r="CA59" s="104">
        <f t="shared" si="169"/>
        <v>5.1999999999999998E-2</v>
      </c>
      <c r="CB59" s="104">
        <f t="shared" si="170"/>
        <v>7.0000000000000007E-2</v>
      </c>
      <c r="CC59" s="104">
        <f t="shared" si="171"/>
        <v>4.1000000000000002E-2</v>
      </c>
      <c r="CD59" s="104">
        <f t="shared" si="172"/>
        <v>0.72699999999999998</v>
      </c>
      <c r="CE59" s="104">
        <f t="shared" si="173"/>
        <v>0.11</v>
      </c>
      <c r="CF59" s="136">
        <v>3131</v>
      </c>
      <c r="CG59" s="60">
        <v>247</v>
      </c>
      <c r="CH59" s="104">
        <f t="shared" si="175"/>
        <v>7.9000000000000001E-2</v>
      </c>
      <c r="CI59" s="137">
        <v>4381</v>
      </c>
      <c r="CJ59" s="60">
        <v>532</v>
      </c>
      <c r="CK59" s="104">
        <f t="shared" si="177"/>
        <v>0.121</v>
      </c>
      <c r="CL59" s="60">
        <v>1205</v>
      </c>
      <c r="CM59" s="60">
        <v>20</v>
      </c>
      <c r="CN59" s="104">
        <f t="shared" si="179"/>
        <v>1.7000000000000001E-2</v>
      </c>
      <c r="CO59" s="60">
        <v>2661</v>
      </c>
      <c r="CP59" s="60">
        <v>279</v>
      </c>
      <c r="CQ59" s="104">
        <f t="shared" si="181"/>
        <v>0.105</v>
      </c>
      <c r="CR59" s="60">
        <v>470</v>
      </c>
      <c r="CS59" s="60">
        <v>233</v>
      </c>
      <c r="CT59" s="104">
        <f t="shared" si="183"/>
        <v>0.496</v>
      </c>
      <c r="CU59" s="138">
        <v>4381</v>
      </c>
      <c r="CV59" s="60">
        <v>3413</v>
      </c>
      <c r="CW59" s="60">
        <v>968</v>
      </c>
      <c r="CX59" s="104">
        <f t="shared" si="185"/>
        <v>0.77900000000000003</v>
      </c>
      <c r="CY59" s="104">
        <f t="shared" si="186"/>
        <v>0.221</v>
      </c>
      <c r="CZ59" s="139">
        <v>968</v>
      </c>
      <c r="DA59" s="60">
        <v>383</v>
      </c>
      <c r="DB59" s="60">
        <v>585</v>
      </c>
      <c r="DC59" s="104">
        <f t="shared" si="188"/>
        <v>8.6999999999999994E-2</v>
      </c>
      <c r="DD59" s="104">
        <f t="shared" si="189"/>
        <v>0.13400000000000001</v>
      </c>
      <c r="DE59" s="137">
        <v>4136</v>
      </c>
      <c r="DF59" s="60">
        <v>2170</v>
      </c>
      <c r="DG59" s="60">
        <v>1966</v>
      </c>
      <c r="DH59" s="60">
        <v>835</v>
      </c>
      <c r="DI59" s="60">
        <v>1787</v>
      </c>
      <c r="DJ59" s="60">
        <v>792</v>
      </c>
      <c r="DK59" s="60">
        <v>26</v>
      </c>
      <c r="DL59" s="60">
        <v>10</v>
      </c>
      <c r="DM59" s="60">
        <v>139</v>
      </c>
      <c r="DN59" s="60">
        <v>33</v>
      </c>
      <c r="DO59" s="60">
        <v>14</v>
      </c>
      <c r="DP59" s="60">
        <v>0</v>
      </c>
      <c r="DQ59" s="63">
        <f t="shared" si="216"/>
        <v>0.52500000000000002</v>
      </c>
      <c r="DR59" s="63">
        <f t="shared" si="191"/>
        <v>0.47499999999999998</v>
      </c>
      <c r="DS59" s="63">
        <f t="shared" si="192"/>
        <v>0.20200000000000001</v>
      </c>
      <c r="DT59" s="63">
        <f t="shared" si="193"/>
        <v>0.432</v>
      </c>
      <c r="DU59" s="104">
        <f t="shared" si="194"/>
        <v>0.191</v>
      </c>
      <c r="DV59" s="104">
        <f t="shared" si="195"/>
        <v>6.0000000000000001E-3</v>
      </c>
      <c r="DW59" s="104">
        <f t="shared" si="196"/>
        <v>2E-3</v>
      </c>
      <c r="DX59" s="104">
        <f t="shared" si="197"/>
        <v>3.4000000000000002E-2</v>
      </c>
      <c r="DY59" s="104">
        <f t="shared" si="198"/>
        <v>8.0000000000000002E-3</v>
      </c>
      <c r="DZ59" s="104">
        <f t="shared" si="199"/>
        <v>3.0000000000000001E-3</v>
      </c>
      <c r="EA59" s="104">
        <f t="shared" si="200"/>
        <v>0</v>
      </c>
      <c r="EB59" s="128">
        <v>4381</v>
      </c>
      <c r="EC59" s="274">
        <v>2548</v>
      </c>
      <c r="ED59" s="275">
        <f t="shared" si="202"/>
        <v>0.58199999999999996</v>
      </c>
      <c r="EE59" s="73">
        <v>2046</v>
      </c>
      <c r="EF59" s="73">
        <v>9</v>
      </c>
      <c r="EG59" s="73">
        <v>0</v>
      </c>
      <c r="EH59" s="73">
        <v>493</v>
      </c>
      <c r="EI59" s="283">
        <f t="shared" si="212"/>
        <v>0.46700000000000003</v>
      </c>
      <c r="EJ59" s="119">
        <f t="shared" si="213"/>
        <v>2E-3</v>
      </c>
      <c r="EK59" s="119">
        <f t="shared" si="214"/>
        <v>0</v>
      </c>
      <c r="EL59" s="283">
        <f t="shared" si="215"/>
        <v>0.113</v>
      </c>
      <c r="EM59" s="129">
        <v>1833</v>
      </c>
      <c r="EN59" s="271">
        <f t="shared" si="204"/>
        <v>0.41799999999999998</v>
      </c>
      <c r="EO59" s="60">
        <v>841</v>
      </c>
      <c r="EP59" s="60">
        <v>722</v>
      </c>
      <c r="EQ59" s="60">
        <v>0</v>
      </c>
      <c r="ER59" s="60">
        <v>237</v>
      </c>
      <c r="ES59" s="60">
        <v>31</v>
      </c>
      <c r="ET59" s="60">
        <v>0</v>
      </c>
      <c r="EU59" s="60">
        <v>206</v>
      </c>
      <c r="EV59" s="60">
        <v>0</v>
      </c>
      <c r="EW59" s="60">
        <v>0</v>
      </c>
      <c r="EX59" s="60">
        <v>0</v>
      </c>
      <c r="EY59" s="60">
        <v>0</v>
      </c>
      <c r="EZ59" s="60">
        <v>33</v>
      </c>
      <c r="FA59" s="130">
        <v>0</v>
      </c>
      <c r="FB59" s="63">
        <f t="shared" ref="FB59:FB76" si="217">ROUND(EO59/EB59,3)</f>
        <v>0.192</v>
      </c>
      <c r="FC59" s="104">
        <f t="shared" ref="FC59:FC76" si="218">ROUND(EP59/EB59,3)</f>
        <v>0.16500000000000001</v>
      </c>
      <c r="FD59" s="104">
        <f t="shared" ref="FD59:FD76" si="219">EQ59/EB59</f>
        <v>0</v>
      </c>
      <c r="FE59" s="104">
        <f t="shared" ref="FE59:FE76" si="220">ROUND(ER59/EB59,3)</f>
        <v>5.3999999999999999E-2</v>
      </c>
      <c r="FF59" s="63">
        <f t="shared" ref="FF59:FF91" si="221">ROUND(ES59/EB59,3)</f>
        <v>7.0000000000000001E-3</v>
      </c>
      <c r="FG59" s="104">
        <f t="shared" ref="FG59:FG91" si="222">ROUND(ET59/EB59,3)</f>
        <v>0</v>
      </c>
      <c r="FH59" s="63">
        <f t="shared" ref="FH59:FH91" si="223">ROUND(EU59/EB59,3)</f>
        <v>4.7E-2</v>
      </c>
      <c r="FI59" s="104">
        <f t="shared" ref="FI59:FI91" si="224">ROUND(EV59/EB59,3)</f>
        <v>0</v>
      </c>
      <c r="FJ59" s="63">
        <f t="shared" ref="FJ59:FJ91" si="225">ROUND(EW59/EB59,3)</f>
        <v>0</v>
      </c>
      <c r="FK59" s="63">
        <f t="shared" ref="FK59:FK91" si="226">ROUND(EX59/EB59,3)</f>
        <v>0</v>
      </c>
      <c r="FL59" s="63">
        <f t="shared" ref="FL59:FL91" si="227">ROUND(EY59/EB59,3)</f>
        <v>0</v>
      </c>
      <c r="FM59" s="63">
        <f t="shared" ref="FM59:FM91" si="228">ROUND(EZ59/EB59,3)</f>
        <v>8.0000000000000002E-3</v>
      </c>
      <c r="FN59" s="63">
        <f t="shared" ref="FN59:FN91" si="229">ROUND(FA59/EB59,3)</f>
        <v>0</v>
      </c>
      <c r="FO59" s="140">
        <v>1356</v>
      </c>
      <c r="FP59" s="60">
        <v>1173</v>
      </c>
      <c r="FQ59" s="60">
        <v>992</v>
      </c>
      <c r="FR59" s="104">
        <f t="shared" si="107"/>
        <v>0.86499999999999999</v>
      </c>
      <c r="FS59" s="104">
        <f t="shared" si="207"/>
        <v>0.73199999999999998</v>
      </c>
    </row>
    <row r="60" spans="1:175" x14ac:dyDescent="0.2">
      <c r="A60" s="56" t="s">
        <v>882</v>
      </c>
      <c r="B60" s="57" t="s">
        <v>1022</v>
      </c>
      <c r="C60" s="56" t="s">
        <v>950</v>
      </c>
      <c r="D60" s="56" t="s">
        <v>1095</v>
      </c>
      <c r="E60" s="60">
        <v>1183</v>
      </c>
      <c r="F60" s="60">
        <v>1061</v>
      </c>
      <c r="G60" s="63">
        <f t="shared" si="135"/>
        <v>0.89700000000000002</v>
      </c>
      <c r="H60" s="60">
        <v>666</v>
      </c>
      <c r="I60" s="63">
        <f t="shared" si="136"/>
        <v>0.56299999999999994</v>
      </c>
      <c r="J60" s="60">
        <v>132</v>
      </c>
      <c r="K60" s="63">
        <f t="shared" si="137"/>
        <v>0.112</v>
      </c>
      <c r="L60" s="60">
        <v>98</v>
      </c>
      <c r="M60" s="63">
        <f t="shared" si="138"/>
        <v>8.3000000000000004E-2</v>
      </c>
      <c r="N60" s="60">
        <v>287</v>
      </c>
      <c r="O60" s="63">
        <f t="shared" si="139"/>
        <v>0.24299999999999999</v>
      </c>
      <c r="P60" s="60">
        <v>650</v>
      </c>
      <c r="Q60" s="63">
        <f t="shared" si="140"/>
        <v>0.54900000000000004</v>
      </c>
      <c r="R60" s="60">
        <v>350</v>
      </c>
      <c r="S60" s="63">
        <f t="shared" si="141"/>
        <v>0.29599999999999999</v>
      </c>
      <c r="T60" s="356">
        <f t="shared" si="142"/>
        <v>3.96</v>
      </c>
      <c r="U60" s="357">
        <f t="shared" si="143"/>
        <v>4.0999999999999996</v>
      </c>
      <c r="V60" s="336">
        <v>4686</v>
      </c>
      <c r="W60" s="337">
        <v>1183</v>
      </c>
      <c r="X60" s="337">
        <v>2119</v>
      </c>
      <c r="Y60" s="338">
        <f t="shared" si="208"/>
        <v>1384</v>
      </c>
      <c r="Z60" s="63">
        <f t="shared" si="145"/>
        <v>0.252</v>
      </c>
      <c r="AA60" s="63">
        <f t="shared" si="146"/>
        <v>0.45200000000000001</v>
      </c>
      <c r="AB60" s="63">
        <f t="shared" si="147"/>
        <v>0.29499999999999998</v>
      </c>
      <c r="AC60" s="247">
        <v>4350</v>
      </c>
      <c r="AD60" s="345">
        <v>189</v>
      </c>
      <c r="AE60" s="345">
        <v>0</v>
      </c>
      <c r="AF60" s="346">
        <f t="shared" si="149"/>
        <v>0</v>
      </c>
      <c r="AG60" s="240">
        <v>4694</v>
      </c>
      <c r="AH60" s="241">
        <v>2425</v>
      </c>
      <c r="AI60" s="242">
        <f t="shared" si="151"/>
        <v>0.51700000000000002</v>
      </c>
      <c r="AJ60" s="243">
        <v>2269</v>
      </c>
      <c r="AK60" s="244">
        <f t="shared" si="152"/>
        <v>0.48299999999999998</v>
      </c>
      <c r="AL60" s="249">
        <v>106.9</v>
      </c>
      <c r="AM60" s="483">
        <v>4694</v>
      </c>
      <c r="AN60" s="488">
        <f t="shared" si="209"/>
        <v>2577</v>
      </c>
      <c r="AO60" s="489">
        <f t="shared" si="154"/>
        <v>0.54899872177247555</v>
      </c>
      <c r="AP60" s="493">
        <v>1542</v>
      </c>
      <c r="AQ60" s="494">
        <f t="shared" si="155"/>
        <v>0.32850447379633574</v>
      </c>
      <c r="AR60" s="504">
        <v>575</v>
      </c>
      <c r="AS60" s="505">
        <f t="shared" si="156"/>
        <v>0.12249680443118875</v>
      </c>
      <c r="AT60" s="515">
        <f t="shared" si="157"/>
        <v>82.1</v>
      </c>
      <c r="AU60" s="511">
        <f t="shared" si="210"/>
        <v>59.8</v>
      </c>
      <c r="AV60" s="510">
        <f t="shared" si="211"/>
        <v>22.3</v>
      </c>
      <c r="AW60" s="132">
        <v>68</v>
      </c>
      <c r="AX60" s="132">
        <v>65</v>
      </c>
      <c r="AY60" s="132">
        <v>0</v>
      </c>
      <c r="AZ60" s="132">
        <v>53</v>
      </c>
      <c r="BA60" s="133">
        <v>100</v>
      </c>
      <c r="BB60" s="135">
        <v>1417</v>
      </c>
      <c r="BC60" s="60">
        <v>75</v>
      </c>
      <c r="BD60" s="60">
        <v>160</v>
      </c>
      <c r="BE60" s="60">
        <v>421</v>
      </c>
      <c r="BF60" s="60">
        <v>470</v>
      </c>
      <c r="BG60" s="60">
        <v>291</v>
      </c>
      <c r="BH60" s="104">
        <f t="shared" si="159"/>
        <v>5.2999999999999999E-2</v>
      </c>
      <c r="BI60" s="104">
        <f t="shared" si="160"/>
        <v>0.113</v>
      </c>
      <c r="BJ60" s="104">
        <f t="shared" si="161"/>
        <v>0.29699999999999999</v>
      </c>
      <c r="BK60" s="104">
        <f t="shared" si="162"/>
        <v>0.33200000000000002</v>
      </c>
      <c r="BL60" s="104">
        <f t="shared" si="163"/>
        <v>0.20499999999999999</v>
      </c>
      <c r="BM60" s="353">
        <v>2761</v>
      </c>
      <c r="BN60" s="60">
        <v>323</v>
      </c>
      <c r="BO60" s="60">
        <v>342</v>
      </c>
      <c r="BP60" s="60">
        <v>877</v>
      </c>
      <c r="BQ60" s="60">
        <v>941</v>
      </c>
      <c r="BR60" s="60">
        <v>135</v>
      </c>
      <c r="BS60" s="60">
        <v>96</v>
      </c>
      <c r="BT60" s="60">
        <v>47</v>
      </c>
      <c r="BU60" s="60">
        <v>2096</v>
      </c>
      <c r="BV60" s="60">
        <v>143</v>
      </c>
      <c r="BW60" s="104">
        <f t="shared" si="165"/>
        <v>0.11700000000000001</v>
      </c>
      <c r="BX60" s="104">
        <f t="shared" si="166"/>
        <v>0.124</v>
      </c>
      <c r="BY60" s="104">
        <f t="shared" si="167"/>
        <v>0.318</v>
      </c>
      <c r="BZ60" s="104">
        <f t="shared" si="168"/>
        <v>0.34100000000000003</v>
      </c>
      <c r="CA60" s="104">
        <f t="shared" si="169"/>
        <v>4.9000000000000002E-2</v>
      </c>
      <c r="CB60" s="104">
        <f t="shared" si="170"/>
        <v>3.5000000000000003E-2</v>
      </c>
      <c r="CC60" s="104">
        <f t="shared" si="171"/>
        <v>1.7000000000000001E-2</v>
      </c>
      <c r="CD60" s="104">
        <f t="shared" si="172"/>
        <v>0.75900000000000001</v>
      </c>
      <c r="CE60" s="104">
        <f t="shared" si="173"/>
        <v>5.1999999999999998E-2</v>
      </c>
      <c r="CF60" s="136">
        <v>3152</v>
      </c>
      <c r="CG60" s="60">
        <v>108</v>
      </c>
      <c r="CH60" s="104">
        <f t="shared" si="175"/>
        <v>3.4000000000000002E-2</v>
      </c>
      <c r="CI60" s="137">
        <v>4694</v>
      </c>
      <c r="CJ60" s="60">
        <v>862</v>
      </c>
      <c r="CK60" s="104">
        <f t="shared" si="177"/>
        <v>0.184</v>
      </c>
      <c r="CL60" s="60">
        <v>1542</v>
      </c>
      <c r="CM60" s="60">
        <v>95</v>
      </c>
      <c r="CN60" s="104">
        <f t="shared" si="179"/>
        <v>6.2E-2</v>
      </c>
      <c r="CO60" s="60">
        <v>2577</v>
      </c>
      <c r="CP60" s="60">
        <v>456</v>
      </c>
      <c r="CQ60" s="104">
        <f t="shared" si="181"/>
        <v>0.17699999999999999</v>
      </c>
      <c r="CR60" s="60">
        <v>575</v>
      </c>
      <c r="CS60" s="60">
        <v>311</v>
      </c>
      <c r="CT60" s="104">
        <f t="shared" si="183"/>
        <v>0.54100000000000004</v>
      </c>
      <c r="CU60" s="138">
        <v>4694</v>
      </c>
      <c r="CV60" s="60">
        <v>3442</v>
      </c>
      <c r="CW60" s="60">
        <v>1252</v>
      </c>
      <c r="CX60" s="104">
        <f t="shared" si="185"/>
        <v>0.73299999999999998</v>
      </c>
      <c r="CY60" s="104">
        <f t="shared" si="186"/>
        <v>0.26700000000000002</v>
      </c>
      <c r="CZ60" s="139">
        <v>1252</v>
      </c>
      <c r="DA60" s="60">
        <v>857</v>
      </c>
      <c r="DB60" s="60">
        <v>395</v>
      </c>
      <c r="DC60" s="104">
        <f t="shared" si="188"/>
        <v>0.183</v>
      </c>
      <c r="DD60" s="104">
        <f t="shared" si="189"/>
        <v>8.4000000000000005E-2</v>
      </c>
      <c r="DE60" s="137">
        <v>4299</v>
      </c>
      <c r="DF60" s="60">
        <v>2137</v>
      </c>
      <c r="DG60" s="60">
        <v>2162</v>
      </c>
      <c r="DH60" s="60">
        <v>960</v>
      </c>
      <c r="DI60" s="60">
        <v>2120</v>
      </c>
      <c r="DJ60" s="60">
        <v>945</v>
      </c>
      <c r="DK60" s="60">
        <v>0</v>
      </c>
      <c r="DL60" s="60">
        <v>0</v>
      </c>
      <c r="DM60" s="60">
        <v>42</v>
      </c>
      <c r="DN60" s="60">
        <v>15</v>
      </c>
      <c r="DO60" s="60">
        <v>0</v>
      </c>
      <c r="DP60" s="60">
        <v>0</v>
      </c>
      <c r="DQ60" s="63">
        <f t="shared" si="216"/>
        <v>0.497</v>
      </c>
      <c r="DR60" s="63">
        <f t="shared" si="191"/>
        <v>0.503</v>
      </c>
      <c r="DS60" s="63">
        <f t="shared" si="192"/>
        <v>0.223</v>
      </c>
      <c r="DT60" s="63">
        <f t="shared" si="193"/>
        <v>0.49299999999999999</v>
      </c>
      <c r="DU60" s="104">
        <f t="shared" si="194"/>
        <v>0.22</v>
      </c>
      <c r="DV60" s="104">
        <f t="shared" si="195"/>
        <v>0</v>
      </c>
      <c r="DW60" s="104">
        <f t="shared" si="196"/>
        <v>0</v>
      </c>
      <c r="DX60" s="104">
        <f t="shared" si="197"/>
        <v>0.01</v>
      </c>
      <c r="DY60" s="104">
        <f t="shared" si="198"/>
        <v>3.0000000000000001E-3</v>
      </c>
      <c r="DZ60" s="104">
        <f t="shared" si="199"/>
        <v>0</v>
      </c>
      <c r="EA60" s="104">
        <f t="shared" si="200"/>
        <v>0</v>
      </c>
      <c r="EB60" s="128">
        <v>4694</v>
      </c>
      <c r="EC60" s="274">
        <v>3312</v>
      </c>
      <c r="ED60" s="275">
        <f t="shared" si="202"/>
        <v>0.70599999999999996</v>
      </c>
      <c r="EE60" s="73">
        <v>2120</v>
      </c>
      <c r="EF60" s="73">
        <v>54</v>
      </c>
      <c r="EG60" s="73">
        <v>102</v>
      </c>
      <c r="EH60" s="73">
        <v>1036</v>
      </c>
      <c r="EI60" s="283">
        <f t="shared" si="212"/>
        <v>0.45200000000000001</v>
      </c>
      <c r="EJ60" s="119">
        <f t="shared" si="213"/>
        <v>1.2E-2</v>
      </c>
      <c r="EK60" s="119">
        <f t="shared" si="214"/>
        <v>2.1999999999999999E-2</v>
      </c>
      <c r="EL60" s="283">
        <f t="shared" si="215"/>
        <v>0.221</v>
      </c>
      <c r="EM60" s="129">
        <f t="shared" ref="EM60:EM64" si="230">EO60+EP60+ER60+FA60</f>
        <v>1382</v>
      </c>
      <c r="EN60" s="271">
        <f t="shared" si="204"/>
        <v>0.29399999999999998</v>
      </c>
      <c r="EO60" s="60">
        <v>807</v>
      </c>
      <c r="EP60" s="60">
        <v>227</v>
      </c>
      <c r="EQ60" s="60">
        <v>0</v>
      </c>
      <c r="ER60" s="60">
        <v>204</v>
      </c>
      <c r="ES60" s="60">
        <v>0</v>
      </c>
      <c r="ET60" s="60">
        <v>0</v>
      </c>
      <c r="EU60" s="60">
        <v>204</v>
      </c>
      <c r="EV60" s="60">
        <v>0</v>
      </c>
      <c r="EW60" s="60">
        <v>0</v>
      </c>
      <c r="EX60" s="60">
        <v>0</v>
      </c>
      <c r="EY60" s="60">
        <v>0</v>
      </c>
      <c r="EZ60" s="60">
        <v>0</v>
      </c>
      <c r="FA60" s="130">
        <v>144</v>
      </c>
      <c r="FB60" s="63">
        <f t="shared" si="217"/>
        <v>0.17199999999999999</v>
      </c>
      <c r="FC60" s="104">
        <f t="shared" si="218"/>
        <v>4.8000000000000001E-2</v>
      </c>
      <c r="FD60" s="104">
        <f t="shared" si="219"/>
        <v>0</v>
      </c>
      <c r="FE60" s="104">
        <f t="shared" si="220"/>
        <v>4.2999999999999997E-2</v>
      </c>
      <c r="FF60" s="63">
        <f t="shared" si="221"/>
        <v>0</v>
      </c>
      <c r="FG60" s="104">
        <f t="shared" si="222"/>
        <v>0</v>
      </c>
      <c r="FH60" s="63">
        <f t="shared" si="223"/>
        <v>4.2999999999999997E-2</v>
      </c>
      <c r="FI60" s="104">
        <f t="shared" si="224"/>
        <v>0</v>
      </c>
      <c r="FJ60" s="63">
        <f t="shared" si="225"/>
        <v>0</v>
      </c>
      <c r="FK60" s="63">
        <f t="shared" si="226"/>
        <v>0</v>
      </c>
      <c r="FL60" s="63">
        <f t="shared" si="227"/>
        <v>0</v>
      </c>
      <c r="FM60" s="63">
        <f t="shared" si="228"/>
        <v>0</v>
      </c>
      <c r="FN60" s="63">
        <f t="shared" si="229"/>
        <v>3.1E-2</v>
      </c>
      <c r="FO60" s="140">
        <v>1183</v>
      </c>
      <c r="FP60" s="60">
        <v>1089</v>
      </c>
      <c r="FQ60" s="60">
        <v>1068</v>
      </c>
      <c r="FR60" s="104">
        <f t="shared" si="107"/>
        <v>0.92100000000000004</v>
      </c>
      <c r="FS60" s="104">
        <f t="shared" si="207"/>
        <v>0.90300000000000002</v>
      </c>
    </row>
    <row r="61" spans="1:175" x14ac:dyDescent="0.2">
      <c r="A61" s="56" t="s">
        <v>882</v>
      </c>
      <c r="B61" s="57" t="s">
        <v>1022</v>
      </c>
      <c r="C61" s="56" t="s">
        <v>951</v>
      </c>
      <c r="D61" s="56" t="s">
        <v>1096</v>
      </c>
      <c r="E61" s="60">
        <v>753</v>
      </c>
      <c r="F61" s="60">
        <v>655</v>
      </c>
      <c r="G61" s="63">
        <f t="shared" si="135"/>
        <v>0.87</v>
      </c>
      <c r="H61" s="60">
        <v>435</v>
      </c>
      <c r="I61" s="63">
        <f t="shared" si="136"/>
        <v>0.57799999999999996</v>
      </c>
      <c r="J61" s="60">
        <v>36</v>
      </c>
      <c r="K61" s="63">
        <f t="shared" si="137"/>
        <v>4.8000000000000001E-2</v>
      </c>
      <c r="L61" s="60">
        <v>164</v>
      </c>
      <c r="M61" s="63">
        <f t="shared" si="138"/>
        <v>0.218</v>
      </c>
      <c r="N61" s="60">
        <v>118</v>
      </c>
      <c r="O61" s="63">
        <f t="shared" si="139"/>
        <v>0.157</v>
      </c>
      <c r="P61" s="60">
        <v>396</v>
      </c>
      <c r="Q61" s="63">
        <f t="shared" si="140"/>
        <v>0.52600000000000002</v>
      </c>
      <c r="R61" s="60">
        <v>153</v>
      </c>
      <c r="S61" s="63">
        <f t="shared" si="141"/>
        <v>0.20300000000000001</v>
      </c>
      <c r="T61" s="356">
        <f t="shared" si="142"/>
        <v>4.1900000000000004</v>
      </c>
      <c r="U61" s="357">
        <f t="shared" si="143"/>
        <v>4.34</v>
      </c>
      <c r="V61" s="336">
        <v>3154</v>
      </c>
      <c r="W61" s="337">
        <v>753</v>
      </c>
      <c r="X61" s="337">
        <v>1365</v>
      </c>
      <c r="Y61" s="338">
        <f t="shared" si="208"/>
        <v>1036</v>
      </c>
      <c r="Z61" s="63">
        <f t="shared" si="145"/>
        <v>0.23899999999999999</v>
      </c>
      <c r="AA61" s="63">
        <f t="shared" si="146"/>
        <v>0.433</v>
      </c>
      <c r="AB61" s="63">
        <f t="shared" si="147"/>
        <v>0.32800000000000001</v>
      </c>
      <c r="AC61" s="247">
        <v>2843</v>
      </c>
      <c r="AD61" s="345">
        <v>120</v>
      </c>
      <c r="AE61" s="345">
        <v>21</v>
      </c>
      <c r="AF61" s="346">
        <f t="shared" si="149"/>
        <v>0.17499999999999999</v>
      </c>
      <c r="AG61" s="240">
        <v>3154</v>
      </c>
      <c r="AH61" s="241">
        <v>1716</v>
      </c>
      <c r="AI61" s="242">
        <f t="shared" si="151"/>
        <v>0.54400000000000004</v>
      </c>
      <c r="AJ61" s="243">
        <v>1438</v>
      </c>
      <c r="AK61" s="244">
        <f t="shared" si="152"/>
        <v>0.45600000000000002</v>
      </c>
      <c r="AL61" s="249">
        <v>119.3</v>
      </c>
      <c r="AM61" s="483">
        <v>3154</v>
      </c>
      <c r="AN61" s="488">
        <f t="shared" si="209"/>
        <v>1790</v>
      </c>
      <c r="AO61" s="489">
        <f t="shared" si="154"/>
        <v>0.56753329105897277</v>
      </c>
      <c r="AP61" s="493">
        <v>1135</v>
      </c>
      <c r="AQ61" s="494">
        <f t="shared" si="155"/>
        <v>0.35986049461001901</v>
      </c>
      <c r="AR61" s="504">
        <v>229</v>
      </c>
      <c r="AS61" s="505">
        <f t="shared" si="156"/>
        <v>7.2606214331008237E-2</v>
      </c>
      <c r="AT61" s="515">
        <f t="shared" si="157"/>
        <v>76.2</v>
      </c>
      <c r="AU61" s="511">
        <f t="shared" si="210"/>
        <v>63.4</v>
      </c>
      <c r="AV61" s="510">
        <f t="shared" si="211"/>
        <v>12.8</v>
      </c>
      <c r="AW61" s="132">
        <v>20</v>
      </c>
      <c r="AX61" s="132">
        <v>30</v>
      </c>
      <c r="AY61" s="132">
        <v>0</v>
      </c>
      <c r="AZ61" s="132">
        <v>78</v>
      </c>
      <c r="BA61" s="133">
        <v>0</v>
      </c>
      <c r="BB61" s="135">
        <v>1149</v>
      </c>
      <c r="BC61" s="60">
        <v>25</v>
      </c>
      <c r="BD61" s="60">
        <v>24</v>
      </c>
      <c r="BE61" s="60">
        <v>530</v>
      </c>
      <c r="BF61" s="60">
        <v>314</v>
      </c>
      <c r="BG61" s="60">
        <v>256</v>
      </c>
      <c r="BH61" s="104">
        <f t="shared" si="159"/>
        <v>2.1999999999999999E-2</v>
      </c>
      <c r="BI61" s="104">
        <f t="shared" si="160"/>
        <v>2.1000000000000001E-2</v>
      </c>
      <c r="BJ61" s="104">
        <f t="shared" si="161"/>
        <v>0.46100000000000002</v>
      </c>
      <c r="BK61" s="104">
        <f t="shared" si="162"/>
        <v>0.27300000000000002</v>
      </c>
      <c r="BL61" s="104">
        <f t="shared" si="163"/>
        <v>0.223</v>
      </c>
      <c r="BM61" s="353">
        <v>1697</v>
      </c>
      <c r="BN61" s="60">
        <v>343</v>
      </c>
      <c r="BO61" s="60">
        <v>409</v>
      </c>
      <c r="BP61" s="60">
        <v>375</v>
      </c>
      <c r="BQ61" s="60">
        <v>382</v>
      </c>
      <c r="BR61" s="60">
        <v>79</v>
      </c>
      <c r="BS61" s="60">
        <v>56</v>
      </c>
      <c r="BT61" s="60">
        <v>53</v>
      </c>
      <c r="BU61" s="60">
        <v>945</v>
      </c>
      <c r="BV61" s="60">
        <v>109</v>
      </c>
      <c r="BW61" s="104">
        <f t="shared" si="165"/>
        <v>0.20200000000000001</v>
      </c>
      <c r="BX61" s="104">
        <f t="shared" si="166"/>
        <v>0.24099999999999999</v>
      </c>
      <c r="BY61" s="104">
        <f t="shared" si="167"/>
        <v>0.221</v>
      </c>
      <c r="BZ61" s="104">
        <f t="shared" si="168"/>
        <v>0.22500000000000001</v>
      </c>
      <c r="CA61" s="104">
        <f t="shared" si="169"/>
        <v>4.7E-2</v>
      </c>
      <c r="CB61" s="104">
        <f t="shared" si="170"/>
        <v>3.3000000000000002E-2</v>
      </c>
      <c r="CC61" s="104">
        <f t="shared" si="171"/>
        <v>3.1E-2</v>
      </c>
      <c r="CD61" s="104">
        <f t="shared" si="172"/>
        <v>0.55700000000000005</v>
      </c>
      <c r="CE61" s="104">
        <f t="shared" si="173"/>
        <v>6.4000000000000001E-2</v>
      </c>
      <c r="CF61" s="136">
        <v>2019</v>
      </c>
      <c r="CG61" s="60">
        <v>70</v>
      </c>
      <c r="CH61" s="104">
        <f t="shared" si="175"/>
        <v>3.5000000000000003E-2</v>
      </c>
      <c r="CI61" s="137">
        <v>3154</v>
      </c>
      <c r="CJ61" s="60">
        <v>422</v>
      </c>
      <c r="CK61" s="104">
        <f t="shared" si="177"/>
        <v>0.13400000000000001</v>
      </c>
      <c r="CL61" s="60">
        <v>1135</v>
      </c>
      <c r="CM61" s="60">
        <v>35</v>
      </c>
      <c r="CN61" s="104">
        <f t="shared" si="179"/>
        <v>3.1E-2</v>
      </c>
      <c r="CO61" s="60">
        <v>1790</v>
      </c>
      <c r="CP61" s="60">
        <v>287</v>
      </c>
      <c r="CQ61" s="104">
        <f t="shared" si="181"/>
        <v>0.16</v>
      </c>
      <c r="CR61" s="60">
        <v>229</v>
      </c>
      <c r="CS61" s="60">
        <v>100</v>
      </c>
      <c r="CT61" s="104">
        <f t="shared" si="183"/>
        <v>0.437</v>
      </c>
      <c r="CU61" s="138">
        <v>3154</v>
      </c>
      <c r="CV61" s="60">
        <v>2273</v>
      </c>
      <c r="CW61" s="60">
        <v>881</v>
      </c>
      <c r="CX61" s="104">
        <f t="shared" si="185"/>
        <v>0.72099999999999997</v>
      </c>
      <c r="CY61" s="104">
        <f t="shared" si="186"/>
        <v>0.27900000000000003</v>
      </c>
      <c r="CZ61" s="139">
        <v>881</v>
      </c>
      <c r="DA61" s="60">
        <v>345</v>
      </c>
      <c r="DB61" s="60">
        <v>536</v>
      </c>
      <c r="DC61" s="104">
        <f t="shared" si="188"/>
        <v>0.109</v>
      </c>
      <c r="DD61" s="104">
        <f t="shared" si="189"/>
        <v>0.17</v>
      </c>
      <c r="DE61" s="137">
        <v>2878</v>
      </c>
      <c r="DF61" s="60">
        <v>1067</v>
      </c>
      <c r="DG61" s="60">
        <v>1811</v>
      </c>
      <c r="DH61" s="60">
        <v>794</v>
      </c>
      <c r="DI61" s="60">
        <v>1696</v>
      </c>
      <c r="DJ61" s="60">
        <v>728</v>
      </c>
      <c r="DK61" s="60">
        <v>57</v>
      </c>
      <c r="DL61" s="60">
        <v>19</v>
      </c>
      <c r="DM61" s="60">
        <v>47</v>
      </c>
      <c r="DN61" s="60">
        <v>47</v>
      </c>
      <c r="DO61" s="60">
        <v>11</v>
      </c>
      <c r="DP61" s="60">
        <v>0</v>
      </c>
      <c r="DQ61" s="63">
        <f t="shared" si="216"/>
        <v>0.371</v>
      </c>
      <c r="DR61" s="63">
        <f t="shared" si="191"/>
        <v>0.629</v>
      </c>
      <c r="DS61" s="63">
        <f t="shared" si="192"/>
        <v>0.27600000000000002</v>
      </c>
      <c r="DT61" s="63">
        <f t="shared" si="193"/>
        <v>0.58899999999999997</v>
      </c>
      <c r="DU61" s="104">
        <f t="shared" si="194"/>
        <v>0.253</v>
      </c>
      <c r="DV61" s="104">
        <f t="shared" si="195"/>
        <v>0.02</v>
      </c>
      <c r="DW61" s="104">
        <f t="shared" si="196"/>
        <v>7.0000000000000001E-3</v>
      </c>
      <c r="DX61" s="104">
        <f t="shared" si="197"/>
        <v>1.6E-2</v>
      </c>
      <c r="DY61" s="104">
        <f t="shared" si="198"/>
        <v>1.6E-2</v>
      </c>
      <c r="DZ61" s="104">
        <f t="shared" si="199"/>
        <v>4.0000000000000001E-3</v>
      </c>
      <c r="EA61" s="104">
        <f t="shared" si="200"/>
        <v>0</v>
      </c>
      <c r="EB61" s="128">
        <v>3154</v>
      </c>
      <c r="EC61" s="274">
        <v>2500</v>
      </c>
      <c r="ED61" s="275">
        <f t="shared" si="202"/>
        <v>0.79300000000000004</v>
      </c>
      <c r="EE61" s="73">
        <v>2073</v>
      </c>
      <c r="EF61" s="73">
        <v>100</v>
      </c>
      <c r="EG61" s="73">
        <v>11</v>
      </c>
      <c r="EH61" s="73">
        <v>316</v>
      </c>
      <c r="EI61" s="283">
        <f t="shared" si="212"/>
        <v>0.65700000000000003</v>
      </c>
      <c r="EJ61" s="119">
        <f t="shared" si="213"/>
        <v>3.2000000000000001E-2</v>
      </c>
      <c r="EK61" s="119">
        <f t="shared" si="214"/>
        <v>3.0000000000000001E-3</v>
      </c>
      <c r="EL61" s="283">
        <f t="shared" si="215"/>
        <v>0.1</v>
      </c>
      <c r="EM61" s="129">
        <f t="shared" si="230"/>
        <v>654</v>
      </c>
      <c r="EN61" s="271">
        <f t="shared" si="204"/>
        <v>0.20699999999999999</v>
      </c>
      <c r="EO61" s="60">
        <v>297</v>
      </c>
      <c r="EP61" s="60">
        <v>155</v>
      </c>
      <c r="EQ61" s="60">
        <v>0</v>
      </c>
      <c r="ER61" s="60">
        <v>129</v>
      </c>
      <c r="ES61" s="60">
        <v>50</v>
      </c>
      <c r="ET61" s="60">
        <v>10</v>
      </c>
      <c r="EU61" s="60">
        <v>17</v>
      </c>
      <c r="EV61" s="60">
        <v>0</v>
      </c>
      <c r="EW61" s="60">
        <v>0</v>
      </c>
      <c r="EX61" s="60">
        <v>52</v>
      </c>
      <c r="EY61" s="60">
        <v>0</v>
      </c>
      <c r="EZ61" s="60">
        <v>0</v>
      </c>
      <c r="FA61" s="130">
        <v>73</v>
      </c>
      <c r="FB61" s="63">
        <f t="shared" si="217"/>
        <v>9.4E-2</v>
      </c>
      <c r="FC61" s="104">
        <f t="shared" si="218"/>
        <v>4.9000000000000002E-2</v>
      </c>
      <c r="FD61" s="104">
        <f t="shared" si="219"/>
        <v>0</v>
      </c>
      <c r="FE61" s="104">
        <f t="shared" si="220"/>
        <v>4.1000000000000002E-2</v>
      </c>
      <c r="FF61" s="63">
        <f t="shared" si="221"/>
        <v>1.6E-2</v>
      </c>
      <c r="FG61" s="104">
        <f t="shared" si="222"/>
        <v>3.0000000000000001E-3</v>
      </c>
      <c r="FH61" s="63">
        <f t="shared" si="223"/>
        <v>5.0000000000000001E-3</v>
      </c>
      <c r="FI61" s="104">
        <f t="shared" si="224"/>
        <v>0</v>
      </c>
      <c r="FJ61" s="63">
        <f t="shared" si="225"/>
        <v>0</v>
      </c>
      <c r="FK61" s="63">
        <f t="shared" si="226"/>
        <v>1.6E-2</v>
      </c>
      <c r="FL61" s="63">
        <f t="shared" si="227"/>
        <v>0</v>
      </c>
      <c r="FM61" s="63">
        <f t="shared" si="228"/>
        <v>0</v>
      </c>
      <c r="FN61" s="63">
        <f t="shared" si="229"/>
        <v>2.3E-2</v>
      </c>
      <c r="FO61" s="140">
        <v>753</v>
      </c>
      <c r="FP61" s="60">
        <v>708</v>
      </c>
      <c r="FQ61" s="60">
        <v>709</v>
      </c>
      <c r="FR61" s="104">
        <f t="shared" si="107"/>
        <v>0.94</v>
      </c>
      <c r="FS61" s="104">
        <f t="shared" si="207"/>
        <v>0.94199999999999995</v>
      </c>
    </row>
    <row r="62" spans="1:175" x14ac:dyDescent="0.2">
      <c r="A62" s="56" t="s">
        <v>882</v>
      </c>
      <c r="B62" s="57" t="s">
        <v>1022</v>
      </c>
      <c r="C62" s="56" t="s">
        <v>952</v>
      </c>
      <c r="D62" s="56" t="s">
        <v>1097</v>
      </c>
      <c r="E62" s="60">
        <v>1099</v>
      </c>
      <c r="F62" s="60">
        <v>794</v>
      </c>
      <c r="G62" s="63">
        <f t="shared" ref="G62:G94" si="231">ROUND(F62/E62,3)</f>
        <v>0.72199999999999998</v>
      </c>
      <c r="H62" s="60">
        <v>581</v>
      </c>
      <c r="I62" s="63">
        <f t="shared" ref="I62:I94" si="232">ROUND(H62/E62,3)</f>
        <v>0.52900000000000003</v>
      </c>
      <c r="J62" s="60">
        <v>59</v>
      </c>
      <c r="K62" s="63">
        <f t="shared" ref="K62:K94" si="233">ROUND(J62/E62,3)</f>
        <v>5.3999999999999999E-2</v>
      </c>
      <c r="L62" s="60">
        <v>163</v>
      </c>
      <c r="M62" s="63">
        <f t="shared" ref="M62:M94" si="234">ROUND(L62/E62,3)</f>
        <v>0.14799999999999999</v>
      </c>
      <c r="N62" s="60">
        <v>296</v>
      </c>
      <c r="O62" s="63">
        <f t="shared" ref="O62:O94" si="235">ROUND(N62/E62,3)</f>
        <v>0.26900000000000002</v>
      </c>
      <c r="P62" s="60">
        <v>504</v>
      </c>
      <c r="Q62" s="63">
        <f t="shared" ref="Q62:Q94" si="236">ROUND(P62/E62,3)</f>
        <v>0.45900000000000002</v>
      </c>
      <c r="R62" s="60">
        <v>352</v>
      </c>
      <c r="S62" s="63">
        <f t="shared" ref="S62:S94" si="237">ROUND(R62/E62,3)</f>
        <v>0.32</v>
      </c>
      <c r="T62" s="356">
        <f t="shared" ref="T62:T92" si="238">ROUND(V62/E62,2)</f>
        <v>3.4</v>
      </c>
      <c r="U62" s="357">
        <f t="shared" ref="U62:U92" si="239">ROUND(AC62/F62,2)</f>
        <v>4.01</v>
      </c>
      <c r="V62" s="336">
        <v>3733</v>
      </c>
      <c r="W62" s="337">
        <v>1099</v>
      </c>
      <c r="X62" s="337">
        <v>1364</v>
      </c>
      <c r="Y62" s="338">
        <f t="shared" si="208"/>
        <v>1270</v>
      </c>
      <c r="Z62" s="63">
        <f t="shared" ref="Z62:Z95" si="240">ROUND(W62/V62,3)</f>
        <v>0.29399999999999998</v>
      </c>
      <c r="AA62" s="63">
        <f t="shared" ref="AA62:AA95" si="241">ROUND(X62/V62,3)</f>
        <v>0.36499999999999999</v>
      </c>
      <c r="AB62" s="63">
        <f t="shared" ref="AB62:AB95" si="242">ROUND(Y62/V62,3)</f>
        <v>0.34</v>
      </c>
      <c r="AC62" s="247">
        <v>3184</v>
      </c>
      <c r="AD62" s="345">
        <v>85</v>
      </c>
      <c r="AE62" s="345">
        <v>0</v>
      </c>
      <c r="AF62" s="346">
        <f t="shared" ref="AF62:AF82" si="243">ROUND(AE62/AD62,3)</f>
        <v>0</v>
      </c>
      <c r="AG62" s="240">
        <v>3736</v>
      </c>
      <c r="AH62" s="241">
        <v>1642</v>
      </c>
      <c r="AI62" s="242">
        <f t="shared" si="151"/>
        <v>0.44</v>
      </c>
      <c r="AJ62" s="243">
        <v>2094</v>
      </c>
      <c r="AK62" s="244">
        <f t="shared" si="152"/>
        <v>0.56000000000000005</v>
      </c>
      <c r="AL62" s="249">
        <v>78.400000000000006</v>
      </c>
      <c r="AM62" s="483">
        <v>3736</v>
      </c>
      <c r="AN62" s="488">
        <f t="shared" si="209"/>
        <v>2050</v>
      </c>
      <c r="AO62" s="489">
        <f t="shared" ref="AO62:AO94" si="244">AN62/AM62</f>
        <v>0.54871520342612423</v>
      </c>
      <c r="AP62" s="493">
        <v>1243</v>
      </c>
      <c r="AQ62" s="494">
        <f t="shared" ref="AQ62:AQ94" si="245">AP62/AM62</f>
        <v>0.33270877944325483</v>
      </c>
      <c r="AR62" s="504">
        <v>443</v>
      </c>
      <c r="AS62" s="505">
        <f t="shared" ref="AS62:AS94" si="246">AR62/AM62</f>
        <v>0.11857601713062098</v>
      </c>
      <c r="AT62" s="515">
        <f t="shared" si="157"/>
        <v>82.2</v>
      </c>
      <c r="AU62" s="511">
        <f t="shared" si="210"/>
        <v>60.6</v>
      </c>
      <c r="AV62" s="510">
        <f t="shared" si="211"/>
        <v>21.6</v>
      </c>
      <c r="AW62" s="132">
        <v>61</v>
      </c>
      <c r="AX62" s="132">
        <v>73</v>
      </c>
      <c r="AY62" s="132">
        <v>0</v>
      </c>
      <c r="AZ62" s="132">
        <v>284</v>
      </c>
      <c r="BA62" s="133">
        <v>0</v>
      </c>
      <c r="BB62" s="135">
        <v>1226</v>
      </c>
      <c r="BC62" s="60">
        <v>0</v>
      </c>
      <c r="BD62" s="60">
        <v>86</v>
      </c>
      <c r="BE62" s="60">
        <v>448</v>
      </c>
      <c r="BF62" s="60">
        <v>312</v>
      </c>
      <c r="BG62" s="60">
        <v>380</v>
      </c>
      <c r="BH62" s="104">
        <f t="shared" ref="BH62:BH95" si="247">ROUND(BC62/BB62,3)</f>
        <v>0</v>
      </c>
      <c r="BI62" s="104">
        <f t="shared" ref="BI62:BI95" si="248">ROUND(BD62/BB62,3)</f>
        <v>7.0000000000000007E-2</v>
      </c>
      <c r="BJ62" s="104">
        <f t="shared" ref="BJ62:BJ95" si="249">ROUND(BE62/BB62,3)</f>
        <v>0.36499999999999999</v>
      </c>
      <c r="BK62" s="104">
        <f t="shared" ref="BK62:BK95" si="250">ROUND(BF62/BB62,3)</f>
        <v>0.254</v>
      </c>
      <c r="BL62" s="104">
        <f t="shared" ref="BL62:BL95" si="251">ROUND(BG62/BB62,3)</f>
        <v>0.31</v>
      </c>
      <c r="BM62" s="353">
        <v>2265</v>
      </c>
      <c r="BN62" s="60">
        <v>231</v>
      </c>
      <c r="BO62" s="60">
        <v>347</v>
      </c>
      <c r="BP62" s="60">
        <v>658</v>
      </c>
      <c r="BQ62" s="60">
        <v>510</v>
      </c>
      <c r="BR62" s="60">
        <v>311</v>
      </c>
      <c r="BS62" s="60">
        <v>188</v>
      </c>
      <c r="BT62" s="60">
        <v>20</v>
      </c>
      <c r="BU62" s="60">
        <v>1687</v>
      </c>
      <c r="BV62" s="60">
        <v>208</v>
      </c>
      <c r="BW62" s="104">
        <f t="shared" ref="BW62:BW95" si="252">ROUND(BN62/BM62,3)</f>
        <v>0.10199999999999999</v>
      </c>
      <c r="BX62" s="104">
        <f t="shared" ref="BX62:BX95" si="253">ROUND(BO62/BM62,3)</f>
        <v>0.153</v>
      </c>
      <c r="BY62" s="104">
        <f t="shared" ref="BY62:BY95" si="254">ROUND(BP62/BM62,3)</f>
        <v>0.29099999999999998</v>
      </c>
      <c r="BZ62" s="104">
        <f t="shared" ref="BZ62:BZ95" si="255">ROUND(BQ62/BM62,3)</f>
        <v>0.22500000000000001</v>
      </c>
      <c r="CA62" s="104">
        <f t="shared" ref="CA62:CA95" si="256">ROUND(BR62/BM62,3)</f>
        <v>0.13700000000000001</v>
      </c>
      <c r="CB62" s="104">
        <f t="shared" ref="CB62:CB95" si="257">ROUND(BS62/BM62,3)</f>
        <v>8.3000000000000004E-2</v>
      </c>
      <c r="CC62" s="104">
        <f t="shared" ref="CC62:CC95" si="258">ROUND(BT62/BM62,3)</f>
        <v>8.9999999999999993E-3</v>
      </c>
      <c r="CD62" s="104">
        <f t="shared" ref="CD62:CD95" si="259">ROUND(BU62/BM62,3)</f>
        <v>0.745</v>
      </c>
      <c r="CE62" s="104">
        <f t="shared" ref="CE62:CE95" si="260">ROUND(BV62/BM62,3)</f>
        <v>9.1999999999999998E-2</v>
      </c>
      <c r="CF62" s="136">
        <v>2493</v>
      </c>
      <c r="CG62" s="60">
        <v>199</v>
      </c>
      <c r="CH62" s="104">
        <f t="shared" ref="CH62:CH94" si="261">ROUND(CG62/CF62,3)</f>
        <v>0.08</v>
      </c>
      <c r="CI62" s="137">
        <v>3736</v>
      </c>
      <c r="CJ62" s="60">
        <v>575</v>
      </c>
      <c r="CK62" s="104">
        <f t="shared" ref="CK62:CK94" si="262">ROUND(CJ62/CI62,3)</f>
        <v>0.154</v>
      </c>
      <c r="CL62" s="60">
        <v>1240</v>
      </c>
      <c r="CM62" s="60">
        <v>69</v>
      </c>
      <c r="CN62" s="104">
        <f t="shared" ref="CN62:CN94" si="263">ROUND(CM62/CL62,3)</f>
        <v>5.6000000000000001E-2</v>
      </c>
      <c r="CO62" s="60">
        <v>2050</v>
      </c>
      <c r="CP62" s="60">
        <v>287</v>
      </c>
      <c r="CQ62" s="104">
        <f t="shared" ref="CQ62:CQ94" si="264">ROUND(CP62/CO62,3)</f>
        <v>0.14000000000000001</v>
      </c>
      <c r="CR62" s="60">
        <v>443</v>
      </c>
      <c r="CS62" s="60">
        <v>219</v>
      </c>
      <c r="CT62" s="104">
        <f t="shared" ref="CT62:CT94" si="265">ROUND(CS62/CR62,3)</f>
        <v>0.49399999999999999</v>
      </c>
      <c r="CU62" s="138">
        <v>3736</v>
      </c>
      <c r="CV62" s="60">
        <v>2797</v>
      </c>
      <c r="CW62" s="60">
        <v>939</v>
      </c>
      <c r="CX62" s="104">
        <f t="shared" ref="CX62:CX95" si="266">ROUND(CV62/CU62,3)</f>
        <v>0.749</v>
      </c>
      <c r="CY62" s="104">
        <f t="shared" ref="CY62:CY95" si="267">ROUND(CW62/CU62,3)</f>
        <v>0.251</v>
      </c>
      <c r="CZ62" s="139">
        <v>939</v>
      </c>
      <c r="DA62" s="60">
        <v>399</v>
      </c>
      <c r="DB62" s="60">
        <f t="shared" ref="DB62:DB77" si="268">CZ62-DA62</f>
        <v>540</v>
      </c>
      <c r="DC62" s="104">
        <f t="shared" ref="DC62:DC95" si="269">ROUND(DA62/CU62,3)</f>
        <v>0.107</v>
      </c>
      <c r="DD62" s="104">
        <f t="shared" ref="DD62:DD95" si="270">ROUND(DB62/CU62,3)</f>
        <v>0.14499999999999999</v>
      </c>
      <c r="DE62" s="137">
        <v>3366</v>
      </c>
      <c r="DF62" s="60">
        <v>1533</v>
      </c>
      <c r="DG62" s="60">
        <v>1833</v>
      </c>
      <c r="DH62" s="60">
        <v>593</v>
      </c>
      <c r="DI62" s="60">
        <v>1817</v>
      </c>
      <c r="DJ62" s="60">
        <v>593</v>
      </c>
      <c r="DK62" s="60">
        <v>0</v>
      </c>
      <c r="DL62" s="60">
        <v>0</v>
      </c>
      <c r="DM62" s="60">
        <v>16</v>
      </c>
      <c r="DN62" s="60">
        <v>0</v>
      </c>
      <c r="DO62" s="60">
        <v>0</v>
      </c>
      <c r="DP62" s="60">
        <v>0</v>
      </c>
      <c r="DQ62" s="63">
        <f t="shared" si="216"/>
        <v>0.45500000000000002</v>
      </c>
      <c r="DR62" s="63">
        <f t="shared" ref="DR62:DR95" si="271">ROUND(DG62/DE62,3)</f>
        <v>0.54500000000000004</v>
      </c>
      <c r="DS62" s="63">
        <f t="shared" ref="DS62:DS95" si="272">ROUND(DH62/DE62,3)</f>
        <v>0.17599999999999999</v>
      </c>
      <c r="DT62" s="63">
        <f t="shared" ref="DT62:DT95" si="273">ROUND(DI62/DE62,3)</f>
        <v>0.54</v>
      </c>
      <c r="DU62" s="104">
        <f t="shared" ref="DU62:DU95" si="274">ROUND(DJ62/DE62,3)</f>
        <v>0.17599999999999999</v>
      </c>
      <c r="DV62" s="104">
        <f t="shared" ref="DV62:DV95" si="275">ROUND(DK62/DE62,3)</f>
        <v>0</v>
      </c>
      <c r="DW62" s="104">
        <f t="shared" ref="DW62:DW95" si="276">ROUND(DL62/DE62,3)</f>
        <v>0</v>
      </c>
      <c r="DX62" s="104">
        <f t="shared" ref="DX62:DX95" si="277">ROUND(DM62/DE62,3)</f>
        <v>5.0000000000000001E-3</v>
      </c>
      <c r="DY62" s="104">
        <f t="shared" ref="DY62:DY95" si="278">ROUND(DN62/DE62,3)</f>
        <v>0</v>
      </c>
      <c r="DZ62" s="104">
        <f t="shared" ref="DZ62:DZ84" si="279">ROUND(DO62/DE62,3)</f>
        <v>0</v>
      </c>
      <c r="EA62" s="104">
        <f t="shared" ref="EA62:EA84" si="280">ROUND(DP62/DE62,3)</f>
        <v>0</v>
      </c>
      <c r="EB62" s="128">
        <v>3736</v>
      </c>
      <c r="EC62" s="274">
        <v>2735</v>
      </c>
      <c r="ED62" s="275">
        <f t="shared" si="202"/>
        <v>0.73199999999999998</v>
      </c>
      <c r="EE62" s="73">
        <v>1778</v>
      </c>
      <c r="EF62" s="73">
        <v>78</v>
      </c>
      <c r="EG62" s="73">
        <v>0</v>
      </c>
      <c r="EH62" s="73">
        <v>879</v>
      </c>
      <c r="EI62" s="283">
        <f t="shared" si="212"/>
        <v>0.47599999999999998</v>
      </c>
      <c r="EJ62" s="119">
        <f t="shared" si="213"/>
        <v>2.1000000000000001E-2</v>
      </c>
      <c r="EK62" s="119">
        <f t="shared" si="214"/>
        <v>0</v>
      </c>
      <c r="EL62" s="283">
        <f t="shared" si="215"/>
        <v>0.23499999999999999</v>
      </c>
      <c r="EM62" s="129">
        <f t="shared" si="230"/>
        <v>1001</v>
      </c>
      <c r="EN62" s="271">
        <f t="shared" si="204"/>
        <v>0.26800000000000002</v>
      </c>
      <c r="EO62" s="60">
        <v>457</v>
      </c>
      <c r="EP62" s="60">
        <v>495</v>
      </c>
      <c r="EQ62" s="60">
        <v>0</v>
      </c>
      <c r="ER62" s="60">
        <v>22</v>
      </c>
      <c r="ES62" s="60">
        <v>0</v>
      </c>
      <c r="ET62" s="60">
        <v>0</v>
      </c>
      <c r="EU62" s="60">
        <v>22</v>
      </c>
      <c r="EV62" s="60">
        <v>0</v>
      </c>
      <c r="EW62" s="60">
        <v>0</v>
      </c>
      <c r="EX62" s="60">
        <v>0</v>
      </c>
      <c r="EY62" s="60">
        <v>0</v>
      </c>
      <c r="EZ62" s="60">
        <v>0</v>
      </c>
      <c r="FA62" s="130">
        <v>27</v>
      </c>
      <c r="FB62" s="63">
        <f t="shared" si="217"/>
        <v>0.122</v>
      </c>
      <c r="FC62" s="104">
        <f t="shared" si="218"/>
        <v>0.13200000000000001</v>
      </c>
      <c r="FD62" s="104">
        <f t="shared" si="219"/>
        <v>0</v>
      </c>
      <c r="FE62" s="104">
        <f t="shared" si="220"/>
        <v>6.0000000000000001E-3</v>
      </c>
      <c r="FF62" s="63">
        <f t="shared" si="221"/>
        <v>0</v>
      </c>
      <c r="FG62" s="104">
        <f t="shared" si="222"/>
        <v>0</v>
      </c>
      <c r="FH62" s="63">
        <f t="shared" si="223"/>
        <v>6.0000000000000001E-3</v>
      </c>
      <c r="FI62" s="104">
        <f t="shared" si="224"/>
        <v>0</v>
      </c>
      <c r="FJ62" s="63">
        <f t="shared" si="225"/>
        <v>0</v>
      </c>
      <c r="FK62" s="63">
        <f t="shared" si="226"/>
        <v>0</v>
      </c>
      <c r="FL62" s="63">
        <f t="shared" si="227"/>
        <v>0</v>
      </c>
      <c r="FM62" s="63">
        <f t="shared" si="228"/>
        <v>0</v>
      </c>
      <c r="FN62" s="63">
        <f t="shared" si="229"/>
        <v>7.0000000000000001E-3</v>
      </c>
      <c r="FO62" s="140">
        <v>1099</v>
      </c>
      <c r="FP62" s="60">
        <v>925</v>
      </c>
      <c r="FQ62" s="60">
        <v>959</v>
      </c>
      <c r="FR62" s="104">
        <f t="shared" si="107"/>
        <v>0.84199999999999997</v>
      </c>
      <c r="FS62" s="104">
        <f t="shared" ref="FS62:FS95" si="281">ROUND(FQ62/FO62,3)</f>
        <v>0.873</v>
      </c>
    </row>
    <row r="63" spans="1:175" x14ac:dyDescent="0.2">
      <c r="A63" s="56" t="s">
        <v>882</v>
      </c>
      <c r="B63" s="57" t="s">
        <v>1022</v>
      </c>
      <c r="C63" s="56" t="s">
        <v>953</v>
      </c>
      <c r="D63" s="56" t="s">
        <v>1098</v>
      </c>
      <c r="E63" s="60">
        <v>988</v>
      </c>
      <c r="F63" s="60">
        <v>723</v>
      </c>
      <c r="G63" s="63">
        <f t="shared" si="231"/>
        <v>0.73199999999999998</v>
      </c>
      <c r="H63" s="60">
        <v>484</v>
      </c>
      <c r="I63" s="63">
        <f t="shared" si="232"/>
        <v>0.49</v>
      </c>
      <c r="J63" s="60">
        <v>56</v>
      </c>
      <c r="K63" s="63">
        <f t="shared" si="233"/>
        <v>5.7000000000000002E-2</v>
      </c>
      <c r="L63" s="60">
        <v>129</v>
      </c>
      <c r="M63" s="63">
        <f t="shared" si="234"/>
        <v>0.13100000000000001</v>
      </c>
      <c r="N63" s="60">
        <v>319</v>
      </c>
      <c r="O63" s="63">
        <f t="shared" si="235"/>
        <v>0.32300000000000001</v>
      </c>
      <c r="P63" s="60">
        <v>395</v>
      </c>
      <c r="Q63" s="63">
        <f t="shared" si="236"/>
        <v>0.4</v>
      </c>
      <c r="R63" s="60">
        <v>307</v>
      </c>
      <c r="S63" s="63">
        <f t="shared" si="237"/>
        <v>0.311</v>
      </c>
      <c r="T63" s="356">
        <f t="shared" si="238"/>
        <v>3.53</v>
      </c>
      <c r="U63" s="357">
        <f t="shared" si="239"/>
        <v>4.04</v>
      </c>
      <c r="V63" s="336">
        <v>3489</v>
      </c>
      <c r="W63" s="337">
        <v>988</v>
      </c>
      <c r="X63" s="337">
        <v>1098</v>
      </c>
      <c r="Y63" s="338">
        <f t="shared" ref="Y63:Y77" si="282">V63-(W63+X63)</f>
        <v>1403</v>
      </c>
      <c r="Z63" s="63">
        <f t="shared" si="240"/>
        <v>0.28299999999999997</v>
      </c>
      <c r="AA63" s="63">
        <f t="shared" si="241"/>
        <v>0.315</v>
      </c>
      <c r="AB63" s="63">
        <f t="shared" si="242"/>
        <v>0.40200000000000002</v>
      </c>
      <c r="AC63" s="247">
        <v>2921</v>
      </c>
      <c r="AD63" s="345">
        <v>189</v>
      </c>
      <c r="AE63" s="345">
        <v>76</v>
      </c>
      <c r="AF63" s="346">
        <f t="shared" si="243"/>
        <v>0.40200000000000002</v>
      </c>
      <c r="AG63" s="240">
        <v>3498</v>
      </c>
      <c r="AH63" s="241">
        <v>1570</v>
      </c>
      <c r="AI63" s="242">
        <f t="shared" si="151"/>
        <v>0.44900000000000001</v>
      </c>
      <c r="AJ63" s="243">
        <v>1928</v>
      </c>
      <c r="AK63" s="244">
        <f t="shared" si="152"/>
        <v>0.55100000000000005</v>
      </c>
      <c r="AL63" s="249">
        <v>81.400000000000006</v>
      </c>
      <c r="AM63" s="483">
        <v>3498</v>
      </c>
      <c r="AN63" s="488">
        <f t="shared" si="209"/>
        <v>2070</v>
      </c>
      <c r="AO63" s="489">
        <f t="shared" si="244"/>
        <v>0.59176672384219553</v>
      </c>
      <c r="AP63" s="493">
        <v>895</v>
      </c>
      <c r="AQ63" s="494">
        <f t="shared" si="245"/>
        <v>0.25586049170954833</v>
      </c>
      <c r="AR63" s="504">
        <v>533</v>
      </c>
      <c r="AS63" s="505">
        <f t="shared" si="246"/>
        <v>0.15237278444825614</v>
      </c>
      <c r="AT63" s="515">
        <f t="shared" si="157"/>
        <v>69</v>
      </c>
      <c r="AU63" s="511">
        <f t="shared" si="210"/>
        <v>43.2</v>
      </c>
      <c r="AV63" s="510">
        <f t="shared" si="211"/>
        <v>25.7</v>
      </c>
      <c r="AW63" s="132">
        <v>38</v>
      </c>
      <c r="AX63" s="132">
        <v>48</v>
      </c>
      <c r="AY63" s="132">
        <v>0</v>
      </c>
      <c r="AZ63" s="132">
        <v>95</v>
      </c>
      <c r="BA63" s="133">
        <v>0</v>
      </c>
      <c r="BB63" s="135">
        <v>1070</v>
      </c>
      <c r="BC63" s="60">
        <v>0</v>
      </c>
      <c r="BD63" s="60">
        <v>0</v>
      </c>
      <c r="BE63" s="60">
        <v>550</v>
      </c>
      <c r="BF63" s="60">
        <v>216</v>
      </c>
      <c r="BG63" s="60">
        <v>304</v>
      </c>
      <c r="BH63" s="104">
        <f t="shared" si="247"/>
        <v>0</v>
      </c>
      <c r="BI63" s="104">
        <f t="shared" si="248"/>
        <v>0</v>
      </c>
      <c r="BJ63" s="104">
        <f t="shared" si="249"/>
        <v>0.51400000000000001</v>
      </c>
      <c r="BK63" s="104">
        <f t="shared" si="250"/>
        <v>0.20200000000000001</v>
      </c>
      <c r="BL63" s="104">
        <f t="shared" si="251"/>
        <v>0.28399999999999997</v>
      </c>
      <c r="BM63" s="353">
        <v>2226</v>
      </c>
      <c r="BN63" s="60">
        <v>147</v>
      </c>
      <c r="BO63" s="60">
        <v>348</v>
      </c>
      <c r="BP63" s="60">
        <v>674</v>
      </c>
      <c r="BQ63" s="60">
        <v>481</v>
      </c>
      <c r="BR63" s="60">
        <v>367</v>
      </c>
      <c r="BS63" s="60">
        <v>173</v>
      </c>
      <c r="BT63" s="60">
        <v>36</v>
      </c>
      <c r="BU63" s="60">
        <v>1731</v>
      </c>
      <c r="BV63" s="60">
        <v>209</v>
      </c>
      <c r="BW63" s="104">
        <f t="shared" si="252"/>
        <v>6.6000000000000003E-2</v>
      </c>
      <c r="BX63" s="104">
        <f t="shared" si="253"/>
        <v>0.156</v>
      </c>
      <c r="BY63" s="104">
        <f t="shared" si="254"/>
        <v>0.30299999999999999</v>
      </c>
      <c r="BZ63" s="104">
        <f t="shared" si="255"/>
        <v>0.216</v>
      </c>
      <c r="CA63" s="104">
        <f t="shared" si="256"/>
        <v>0.16500000000000001</v>
      </c>
      <c r="CB63" s="104">
        <f t="shared" si="257"/>
        <v>7.8E-2</v>
      </c>
      <c r="CC63" s="104">
        <f t="shared" si="258"/>
        <v>1.6E-2</v>
      </c>
      <c r="CD63" s="104">
        <f t="shared" si="259"/>
        <v>0.77800000000000002</v>
      </c>
      <c r="CE63" s="104">
        <f t="shared" si="260"/>
        <v>9.4E-2</v>
      </c>
      <c r="CF63" s="136">
        <v>2603</v>
      </c>
      <c r="CG63" s="60">
        <v>121</v>
      </c>
      <c r="CH63" s="104">
        <f t="shared" si="261"/>
        <v>4.5999999999999999E-2</v>
      </c>
      <c r="CI63" s="137">
        <v>3498</v>
      </c>
      <c r="CJ63" s="60">
        <v>510</v>
      </c>
      <c r="CK63" s="104">
        <f t="shared" si="262"/>
        <v>0.14599999999999999</v>
      </c>
      <c r="CL63" s="60">
        <v>895</v>
      </c>
      <c r="CM63" s="60">
        <v>36</v>
      </c>
      <c r="CN63" s="104">
        <f t="shared" si="263"/>
        <v>0.04</v>
      </c>
      <c r="CO63" s="60">
        <v>2070</v>
      </c>
      <c r="CP63" s="60">
        <v>294</v>
      </c>
      <c r="CQ63" s="104">
        <f t="shared" si="264"/>
        <v>0.14199999999999999</v>
      </c>
      <c r="CR63" s="60">
        <v>533</v>
      </c>
      <c r="CS63" s="60">
        <v>180</v>
      </c>
      <c r="CT63" s="104">
        <f t="shared" si="265"/>
        <v>0.33800000000000002</v>
      </c>
      <c r="CU63" s="138">
        <v>3498</v>
      </c>
      <c r="CV63" s="60">
        <v>2504</v>
      </c>
      <c r="CW63" s="60">
        <v>994</v>
      </c>
      <c r="CX63" s="104">
        <f t="shared" si="266"/>
        <v>0.71599999999999997</v>
      </c>
      <c r="CY63" s="104">
        <f t="shared" si="267"/>
        <v>0.28399999999999997</v>
      </c>
      <c r="CZ63" s="139">
        <v>994</v>
      </c>
      <c r="DA63" s="60">
        <v>397</v>
      </c>
      <c r="DB63" s="60">
        <f t="shared" si="268"/>
        <v>597</v>
      </c>
      <c r="DC63" s="104">
        <f t="shared" si="269"/>
        <v>0.113</v>
      </c>
      <c r="DD63" s="104">
        <f t="shared" si="270"/>
        <v>0.17100000000000001</v>
      </c>
      <c r="DE63" s="137">
        <v>3322</v>
      </c>
      <c r="DF63" s="60">
        <v>1612</v>
      </c>
      <c r="DG63" s="60">
        <v>1710</v>
      </c>
      <c r="DH63" s="60">
        <v>687</v>
      </c>
      <c r="DI63" s="60">
        <v>1498</v>
      </c>
      <c r="DJ63" s="60">
        <v>608</v>
      </c>
      <c r="DK63" s="60">
        <v>32</v>
      </c>
      <c r="DL63" s="60">
        <v>32</v>
      </c>
      <c r="DM63" s="60">
        <v>128</v>
      </c>
      <c r="DN63" s="60">
        <v>30</v>
      </c>
      <c r="DO63" s="60">
        <v>52</v>
      </c>
      <c r="DP63" s="60">
        <v>17</v>
      </c>
      <c r="DQ63" s="63">
        <f t="shared" si="216"/>
        <v>0.48499999999999999</v>
      </c>
      <c r="DR63" s="63">
        <f t="shared" si="271"/>
        <v>0.51500000000000001</v>
      </c>
      <c r="DS63" s="63">
        <f t="shared" si="272"/>
        <v>0.20699999999999999</v>
      </c>
      <c r="DT63" s="63">
        <f t="shared" si="273"/>
        <v>0.45100000000000001</v>
      </c>
      <c r="DU63" s="104">
        <f t="shared" si="274"/>
        <v>0.183</v>
      </c>
      <c r="DV63" s="104">
        <f t="shared" si="275"/>
        <v>0.01</v>
      </c>
      <c r="DW63" s="104">
        <f t="shared" si="276"/>
        <v>0.01</v>
      </c>
      <c r="DX63" s="104">
        <f t="shared" si="277"/>
        <v>3.9E-2</v>
      </c>
      <c r="DY63" s="104">
        <f t="shared" si="278"/>
        <v>8.9999999999999993E-3</v>
      </c>
      <c r="DZ63" s="104">
        <f t="shared" si="279"/>
        <v>1.6E-2</v>
      </c>
      <c r="EA63" s="104">
        <f t="shared" si="280"/>
        <v>5.0000000000000001E-3</v>
      </c>
      <c r="EB63" s="128">
        <v>3498</v>
      </c>
      <c r="EC63" s="274">
        <v>2328</v>
      </c>
      <c r="ED63" s="275">
        <f t="shared" si="202"/>
        <v>0.66600000000000004</v>
      </c>
      <c r="EE63" s="73">
        <v>1671</v>
      </c>
      <c r="EF63" s="73">
        <v>0</v>
      </c>
      <c r="EG63" s="73">
        <v>0</v>
      </c>
      <c r="EH63" s="73">
        <v>657</v>
      </c>
      <c r="EI63" s="283">
        <f t="shared" si="212"/>
        <v>0.47799999999999998</v>
      </c>
      <c r="EJ63" s="119">
        <f t="shared" si="213"/>
        <v>0</v>
      </c>
      <c r="EK63" s="119">
        <f t="shared" si="214"/>
        <v>0</v>
      </c>
      <c r="EL63" s="283">
        <f t="shared" si="215"/>
        <v>0.188</v>
      </c>
      <c r="EM63" s="129">
        <f t="shared" si="230"/>
        <v>1170</v>
      </c>
      <c r="EN63" s="271">
        <f t="shared" si="204"/>
        <v>0.33400000000000002</v>
      </c>
      <c r="EO63" s="60">
        <v>562</v>
      </c>
      <c r="EP63" s="60">
        <v>391</v>
      </c>
      <c r="EQ63" s="60">
        <v>0</v>
      </c>
      <c r="ER63" s="60">
        <v>143</v>
      </c>
      <c r="ES63" s="60">
        <v>0</v>
      </c>
      <c r="ET63" s="60">
        <v>0</v>
      </c>
      <c r="EU63" s="60">
        <v>68</v>
      </c>
      <c r="EV63" s="60">
        <v>0</v>
      </c>
      <c r="EW63" s="60">
        <v>0</v>
      </c>
      <c r="EX63" s="60">
        <v>46</v>
      </c>
      <c r="EY63" s="60">
        <v>29</v>
      </c>
      <c r="EZ63" s="60">
        <v>0</v>
      </c>
      <c r="FA63" s="130">
        <v>74</v>
      </c>
      <c r="FB63" s="63">
        <f t="shared" si="217"/>
        <v>0.161</v>
      </c>
      <c r="FC63" s="104">
        <f t="shared" si="218"/>
        <v>0.112</v>
      </c>
      <c r="FD63" s="104">
        <f t="shared" si="219"/>
        <v>0</v>
      </c>
      <c r="FE63" s="104">
        <f t="shared" si="220"/>
        <v>4.1000000000000002E-2</v>
      </c>
      <c r="FF63" s="63">
        <f t="shared" si="221"/>
        <v>0</v>
      </c>
      <c r="FG63" s="104">
        <f t="shared" si="222"/>
        <v>0</v>
      </c>
      <c r="FH63" s="63">
        <f t="shared" si="223"/>
        <v>1.9E-2</v>
      </c>
      <c r="FI63" s="104">
        <f t="shared" si="224"/>
        <v>0</v>
      </c>
      <c r="FJ63" s="63">
        <f t="shared" si="225"/>
        <v>0</v>
      </c>
      <c r="FK63" s="63">
        <f t="shared" si="226"/>
        <v>1.2999999999999999E-2</v>
      </c>
      <c r="FL63" s="63">
        <f t="shared" si="227"/>
        <v>8.0000000000000002E-3</v>
      </c>
      <c r="FM63" s="63">
        <f t="shared" si="228"/>
        <v>0</v>
      </c>
      <c r="FN63" s="63">
        <f t="shared" si="229"/>
        <v>2.1000000000000001E-2</v>
      </c>
      <c r="FO63" s="140">
        <v>988</v>
      </c>
      <c r="FP63" s="60">
        <v>888</v>
      </c>
      <c r="FQ63" s="60">
        <v>868</v>
      </c>
      <c r="FR63" s="104">
        <f t="shared" si="107"/>
        <v>0.89900000000000002</v>
      </c>
      <c r="FS63" s="104">
        <f t="shared" si="281"/>
        <v>0.879</v>
      </c>
    </row>
    <row r="64" spans="1:175" x14ac:dyDescent="0.2">
      <c r="A64" s="56" t="s">
        <v>882</v>
      </c>
      <c r="B64" s="57" t="s">
        <v>1022</v>
      </c>
      <c r="C64" s="56" t="s">
        <v>954</v>
      </c>
      <c r="D64" s="56" t="s">
        <v>1099</v>
      </c>
      <c r="E64" s="60">
        <v>1490</v>
      </c>
      <c r="F64" s="60">
        <v>1291</v>
      </c>
      <c r="G64" s="63">
        <f t="shared" si="231"/>
        <v>0.86599999999999999</v>
      </c>
      <c r="H64" s="60">
        <v>958</v>
      </c>
      <c r="I64" s="63">
        <f t="shared" si="232"/>
        <v>0.64300000000000002</v>
      </c>
      <c r="J64" s="60">
        <v>63</v>
      </c>
      <c r="K64" s="63">
        <f t="shared" si="233"/>
        <v>4.2000000000000003E-2</v>
      </c>
      <c r="L64" s="60">
        <v>136</v>
      </c>
      <c r="M64" s="63">
        <f t="shared" si="234"/>
        <v>9.0999999999999998E-2</v>
      </c>
      <c r="N64" s="60">
        <v>333</v>
      </c>
      <c r="O64" s="63">
        <f t="shared" si="235"/>
        <v>0.223</v>
      </c>
      <c r="P64" s="60">
        <v>931</v>
      </c>
      <c r="Q64" s="63">
        <f t="shared" si="236"/>
        <v>0.625</v>
      </c>
      <c r="R64" s="60">
        <v>248</v>
      </c>
      <c r="S64" s="63">
        <f t="shared" si="237"/>
        <v>0.16600000000000001</v>
      </c>
      <c r="T64" s="356">
        <f t="shared" si="238"/>
        <v>4.13</v>
      </c>
      <c r="U64" s="357">
        <f t="shared" si="239"/>
        <v>4.5</v>
      </c>
      <c r="V64" s="336">
        <v>6158</v>
      </c>
      <c r="W64" s="337">
        <v>1490</v>
      </c>
      <c r="X64" s="337">
        <v>2666</v>
      </c>
      <c r="Y64" s="338">
        <f t="shared" si="282"/>
        <v>2002</v>
      </c>
      <c r="Z64" s="63">
        <f t="shared" si="240"/>
        <v>0.24199999999999999</v>
      </c>
      <c r="AA64" s="63">
        <f t="shared" si="241"/>
        <v>0.433</v>
      </c>
      <c r="AB64" s="63">
        <f t="shared" si="242"/>
        <v>0.32500000000000001</v>
      </c>
      <c r="AC64" s="247">
        <v>5810</v>
      </c>
      <c r="AD64" s="345">
        <v>540</v>
      </c>
      <c r="AE64" s="345">
        <v>155</v>
      </c>
      <c r="AF64" s="346">
        <f t="shared" si="243"/>
        <v>0.28699999999999998</v>
      </c>
      <c r="AG64" s="240">
        <v>6170</v>
      </c>
      <c r="AH64" s="241">
        <v>2885</v>
      </c>
      <c r="AI64" s="242">
        <f t="shared" si="151"/>
        <v>0.46800000000000003</v>
      </c>
      <c r="AJ64" s="243">
        <v>3285</v>
      </c>
      <c r="AK64" s="244">
        <f t="shared" si="152"/>
        <v>0.53200000000000003</v>
      </c>
      <c r="AL64" s="249">
        <v>87.8</v>
      </c>
      <c r="AM64" s="483">
        <v>6170</v>
      </c>
      <c r="AN64" s="488">
        <f t="shared" si="209"/>
        <v>3628</v>
      </c>
      <c r="AO64" s="489">
        <f t="shared" si="244"/>
        <v>0.58800648298217184</v>
      </c>
      <c r="AP64" s="493">
        <v>2199</v>
      </c>
      <c r="AQ64" s="494">
        <f t="shared" si="245"/>
        <v>0.35640194489465155</v>
      </c>
      <c r="AR64" s="504">
        <v>343</v>
      </c>
      <c r="AS64" s="505">
        <f t="shared" si="246"/>
        <v>5.5591572123176662E-2</v>
      </c>
      <c r="AT64" s="515">
        <f t="shared" si="157"/>
        <v>70.099999999999994</v>
      </c>
      <c r="AU64" s="511">
        <f t="shared" si="210"/>
        <v>60.6</v>
      </c>
      <c r="AV64" s="510">
        <f t="shared" si="211"/>
        <v>9.5</v>
      </c>
      <c r="AW64" s="132">
        <v>127</v>
      </c>
      <c r="AX64" s="132">
        <v>72</v>
      </c>
      <c r="AY64" s="132">
        <v>45</v>
      </c>
      <c r="AZ64" s="132">
        <v>49</v>
      </c>
      <c r="BA64" s="133">
        <v>106</v>
      </c>
      <c r="BB64" s="135">
        <v>2449</v>
      </c>
      <c r="BC64" s="60">
        <v>38</v>
      </c>
      <c r="BD64" s="60">
        <v>82</v>
      </c>
      <c r="BE64" s="60">
        <v>968</v>
      </c>
      <c r="BF64" s="60">
        <v>602</v>
      </c>
      <c r="BG64" s="60">
        <v>759</v>
      </c>
      <c r="BH64" s="104">
        <f t="shared" si="247"/>
        <v>1.6E-2</v>
      </c>
      <c r="BI64" s="104">
        <f t="shared" si="248"/>
        <v>3.3000000000000002E-2</v>
      </c>
      <c r="BJ64" s="104">
        <f t="shared" si="249"/>
        <v>0.39500000000000002</v>
      </c>
      <c r="BK64" s="104">
        <f t="shared" si="250"/>
        <v>0.246</v>
      </c>
      <c r="BL64" s="104">
        <f t="shared" si="251"/>
        <v>0.31</v>
      </c>
      <c r="BM64" s="353">
        <v>3284</v>
      </c>
      <c r="BN64" s="60">
        <v>533</v>
      </c>
      <c r="BO64" s="60">
        <v>389</v>
      </c>
      <c r="BP64" s="60">
        <v>1051</v>
      </c>
      <c r="BQ64" s="60">
        <v>882</v>
      </c>
      <c r="BR64" s="60">
        <v>175</v>
      </c>
      <c r="BS64" s="60">
        <v>240</v>
      </c>
      <c r="BT64" s="60">
        <v>14</v>
      </c>
      <c r="BU64" s="60">
        <v>2362</v>
      </c>
      <c r="BV64" s="60">
        <v>254</v>
      </c>
      <c r="BW64" s="104">
        <f t="shared" si="252"/>
        <v>0.16200000000000001</v>
      </c>
      <c r="BX64" s="104">
        <f t="shared" si="253"/>
        <v>0.11799999999999999</v>
      </c>
      <c r="BY64" s="104">
        <f t="shared" si="254"/>
        <v>0.32</v>
      </c>
      <c r="BZ64" s="104">
        <f t="shared" si="255"/>
        <v>0.26900000000000002</v>
      </c>
      <c r="CA64" s="104">
        <f t="shared" si="256"/>
        <v>5.2999999999999999E-2</v>
      </c>
      <c r="CB64" s="104">
        <f t="shared" si="257"/>
        <v>7.2999999999999995E-2</v>
      </c>
      <c r="CC64" s="104">
        <f t="shared" si="258"/>
        <v>4.0000000000000001E-3</v>
      </c>
      <c r="CD64" s="104">
        <f t="shared" si="259"/>
        <v>0.71899999999999997</v>
      </c>
      <c r="CE64" s="104">
        <f t="shared" si="260"/>
        <v>7.6999999999999999E-2</v>
      </c>
      <c r="CF64" s="136">
        <v>3971</v>
      </c>
      <c r="CG64" s="60">
        <v>158</v>
      </c>
      <c r="CH64" s="104">
        <f t="shared" si="261"/>
        <v>0.04</v>
      </c>
      <c r="CI64" s="137">
        <v>6170</v>
      </c>
      <c r="CJ64" s="60">
        <v>530</v>
      </c>
      <c r="CK64" s="104">
        <f t="shared" si="262"/>
        <v>8.5999999999999993E-2</v>
      </c>
      <c r="CL64" s="60">
        <v>2199</v>
      </c>
      <c r="CM64" s="60">
        <v>82</v>
      </c>
      <c r="CN64" s="104">
        <f t="shared" si="263"/>
        <v>3.6999999999999998E-2</v>
      </c>
      <c r="CO64" s="60">
        <v>3628</v>
      </c>
      <c r="CP64" s="60">
        <v>328</v>
      </c>
      <c r="CQ64" s="104">
        <f t="shared" si="264"/>
        <v>0.09</v>
      </c>
      <c r="CR64" s="60">
        <v>343</v>
      </c>
      <c r="CS64" s="60">
        <v>120</v>
      </c>
      <c r="CT64" s="104">
        <f t="shared" si="265"/>
        <v>0.35</v>
      </c>
      <c r="CU64" s="138">
        <v>6170</v>
      </c>
      <c r="CV64" s="60">
        <v>4793</v>
      </c>
      <c r="CW64" s="60">
        <v>1377</v>
      </c>
      <c r="CX64" s="104">
        <f t="shared" si="266"/>
        <v>0.77700000000000002</v>
      </c>
      <c r="CY64" s="104">
        <f t="shared" si="267"/>
        <v>0.223</v>
      </c>
      <c r="CZ64" s="139">
        <v>1377</v>
      </c>
      <c r="DA64" s="60">
        <v>827</v>
      </c>
      <c r="DB64" s="60">
        <f t="shared" si="268"/>
        <v>550</v>
      </c>
      <c r="DC64" s="104">
        <f t="shared" si="269"/>
        <v>0.13400000000000001</v>
      </c>
      <c r="DD64" s="104">
        <f t="shared" si="270"/>
        <v>8.8999999999999996E-2</v>
      </c>
      <c r="DE64" s="137">
        <v>5639</v>
      </c>
      <c r="DF64" s="60">
        <v>2544</v>
      </c>
      <c r="DG64" s="60">
        <v>3095</v>
      </c>
      <c r="DH64" s="60">
        <v>1590</v>
      </c>
      <c r="DI64" s="60">
        <v>3041</v>
      </c>
      <c r="DJ64" s="60">
        <v>1549</v>
      </c>
      <c r="DK64" s="60">
        <v>35</v>
      </c>
      <c r="DL64" s="60">
        <v>35</v>
      </c>
      <c r="DM64" s="60">
        <v>19</v>
      </c>
      <c r="DN64" s="60">
        <v>6</v>
      </c>
      <c r="DO64" s="60">
        <v>0</v>
      </c>
      <c r="DP64" s="60">
        <v>0</v>
      </c>
      <c r="DQ64" s="63">
        <f t="shared" si="216"/>
        <v>0.45100000000000001</v>
      </c>
      <c r="DR64" s="63">
        <f t="shared" si="271"/>
        <v>0.54900000000000004</v>
      </c>
      <c r="DS64" s="63">
        <f t="shared" si="272"/>
        <v>0.28199999999999997</v>
      </c>
      <c r="DT64" s="63">
        <f t="shared" si="273"/>
        <v>0.53900000000000003</v>
      </c>
      <c r="DU64" s="104">
        <f t="shared" si="274"/>
        <v>0.27500000000000002</v>
      </c>
      <c r="DV64" s="104">
        <f t="shared" si="275"/>
        <v>6.0000000000000001E-3</v>
      </c>
      <c r="DW64" s="104">
        <f t="shared" si="276"/>
        <v>6.0000000000000001E-3</v>
      </c>
      <c r="DX64" s="104">
        <f t="shared" si="277"/>
        <v>3.0000000000000001E-3</v>
      </c>
      <c r="DY64" s="104">
        <f t="shared" si="278"/>
        <v>1E-3</v>
      </c>
      <c r="DZ64" s="104">
        <f t="shared" si="279"/>
        <v>0</v>
      </c>
      <c r="EA64" s="104">
        <f t="shared" si="280"/>
        <v>0</v>
      </c>
      <c r="EB64" s="128">
        <v>6170</v>
      </c>
      <c r="EC64" s="274">
        <v>4400</v>
      </c>
      <c r="ED64" s="275">
        <f t="shared" si="202"/>
        <v>0.71299999999999997</v>
      </c>
      <c r="EE64" s="73">
        <v>2911</v>
      </c>
      <c r="EF64" s="73">
        <v>0</v>
      </c>
      <c r="EG64" s="73">
        <v>13</v>
      </c>
      <c r="EH64" s="73">
        <v>1476</v>
      </c>
      <c r="EI64" s="283">
        <f t="shared" si="212"/>
        <v>0.47199999999999998</v>
      </c>
      <c r="EJ64" s="119">
        <f t="shared" si="213"/>
        <v>0</v>
      </c>
      <c r="EK64" s="119">
        <f t="shared" si="214"/>
        <v>2E-3</v>
      </c>
      <c r="EL64" s="283">
        <f t="shared" si="215"/>
        <v>0.23899999999999999</v>
      </c>
      <c r="EM64" s="129">
        <f t="shared" si="230"/>
        <v>1733</v>
      </c>
      <c r="EN64" s="271">
        <f t="shared" si="204"/>
        <v>0.28100000000000003</v>
      </c>
      <c r="EO64" s="60">
        <v>573</v>
      </c>
      <c r="EP64" s="60">
        <v>1008</v>
      </c>
      <c r="EQ64" s="60">
        <v>102</v>
      </c>
      <c r="ER64" s="60">
        <v>23</v>
      </c>
      <c r="ES64" s="60">
        <v>0</v>
      </c>
      <c r="ET64" s="60">
        <v>0</v>
      </c>
      <c r="EU64" s="60">
        <v>23</v>
      </c>
      <c r="EV64" s="60">
        <v>0</v>
      </c>
      <c r="EW64" s="60">
        <v>0</v>
      </c>
      <c r="EX64" s="60">
        <v>0</v>
      </c>
      <c r="EY64" s="60">
        <v>0</v>
      </c>
      <c r="EZ64" s="60">
        <v>37</v>
      </c>
      <c r="FA64" s="130">
        <v>129</v>
      </c>
      <c r="FB64" s="63">
        <f t="shared" si="217"/>
        <v>9.2999999999999999E-2</v>
      </c>
      <c r="FC64" s="104">
        <f t="shared" si="218"/>
        <v>0.16300000000000001</v>
      </c>
      <c r="FD64" s="104">
        <f t="shared" si="219"/>
        <v>1.6531604538087521E-2</v>
      </c>
      <c r="FE64" s="104">
        <f t="shared" si="220"/>
        <v>4.0000000000000001E-3</v>
      </c>
      <c r="FF64" s="63">
        <f t="shared" si="221"/>
        <v>0</v>
      </c>
      <c r="FG64" s="104">
        <f t="shared" si="222"/>
        <v>0</v>
      </c>
      <c r="FH64" s="63">
        <f t="shared" si="223"/>
        <v>4.0000000000000001E-3</v>
      </c>
      <c r="FI64" s="104">
        <f t="shared" si="224"/>
        <v>0</v>
      </c>
      <c r="FJ64" s="63">
        <f t="shared" si="225"/>
        <v>0</v>
      </c>
      <c r="FK64" s="63">
        <f t="shared" si="226"/>
        <v>0</v>
      </c>
      <c r="FL64" s="63">
        <f t="shared" si="227"/>
        <v>0</v>
      </c>
      <c r="FM64" s="63">
        <f t="shared" si="228"/>
        <v>6.0000000000000001E-3</v>
      </c>
      <c r="FN64" s="63">
        <f t="shared" si="229"/>
        <v>2.1000000000000001E-2</v>
      </c>
      <c r="FO64" s="140">
        <v>1490</v>
      </c>
      <c r="FP64" s="60">
        <v>1397</v>
      </c>
      <c r="FQ64" s="60">
        <v>1267</v>
      </c>
      <c r="FR64" s="104">
        <f t="shared" si="107"/>
        <v>0.93799999999999994</v>
      </c>
      <c r="FS64" s="104">
        <f t="shared" si="281"/>
        <v>0.85</v>
      </c>
    </row>
    <row r="65" spans="1:175" x14ac:dyDescent="0.2">
      <c r="A65" s="56" t="s">
        <v>882</v>
      </c>
      <c r="B65" s="57" t="s">
        <v>1022</v>
      </c>
      <c r="C65" s="56" t="s">
        <v>955</v>
      </c>
      <c r="D65" s="56" t="s">
        <v>1100</v>
      </c>
      <c r="E65" s="60">
        <v>1361</v>
      </c>
      <c r="F65" s="60">
        <v>1048</v>
      </c>
      <c r="G65" s="63">
        <f t="shared" si="231"/>
        <v>0.77</v>
      </c>
      <c r="H65" s="60">
        <v>522</v>
      </c>
      <c r="I65" s="63">
        <f t="shared" si="232"/>
        <v>0.38400000000000001</v>
      </c>
      <c r="J65" s="60">
        <v>127</v>
      </c>
      <c r="K65" s="63">
        <f t="shared" si="233"/>
        <v>9.2999999999999999E-2</v>
      </c>
      <c r="L65" s="60">
        <v>180</v>
      </c>
      <c r="M65" s="63">
        <f t="shared" si="234"/>
        <v>0.13200000000000001</v>
      </c>
      <c r="N65" s="60">
        <v>532</v>
      </c>
      <c r="O65" s="63">
        <f t="shared" si="235"/>
        <v>0.39100000000000001</v>
      </c>
      <c r="P65" s="60">
        <v>695</v>
      </c>
      <c r="Q65" s="63">
        <f t="shared" si="236"/>
        <v>0.51100000000000001</v>
      </c>
      <c r="R65" s="60">
        <v>292</v>
      </c>
      <c r="S65" s="63">
        <f t="shared" si="237"/>
        <v>0.215</v>
      </c>
      <c r="T65" s="356">
        <f t="shared" si="238"/>
        <v>3.53</v>
      </c>
      <c r="U65" s="357">
        <f t="shared" si="239"/>
        <v>3.94</v>
      </c>
      <c r="V65" s="336">
        <v>4803</v>
      </c>
      <c r="W65" s="337">
        <v>1361</v>
      </c>
      <c r="X65" s="337">
        <v>1827</v>
      </c>
      <c r="Y65" s="338">
        <f t="shared" si="282"/>
        <v>1615</v>
      </c>
      <c r="Z65" s="63">
        <f t="shared" si="240"/>
        <v>0.28299999999999997</v>
      </c>
      <c r="AA65" s="63">
        <f t="shared" si="241"/>
        <v>0.38</v>
      </c>
      <c r="AB65" s="63">
        <f t="shared" si="242"/>
        <v>0.33600000000000002</v>
      </c>
      <c r="AC65" s="247">
        <v>4129</v>
      </c>
      <c r="AD65" s="345">
        <v>224</v>
      </c>
      <c r="AE65" s="345">
        <v>53</v>
      </c>
      <c r="AF65" s="346">
        <f t="shared" si="243"/>
        <v>0.23699999999999999</v>
      </c>
      <c r="AG65" s="240">
        <v>4803</v>
      </c>
      <c r="AH65" s="241">
        <v>2169</v>
      </c>
      <c r="AI65" s="242">
        <f t="shared" si="151"/>
        <v>0.45200000000000001</v>
      </c>
      <c r="AJ65" s="243">
        <v>2634</v>
      </c>
      <c r="AK65" s="244">
        <f t="shared" si="152"/>
        <v>0.54800000000000004</v>
      </c>
      <c r="AL65" s="249">
        <v>82.3</v>
      </c>
      <c r="AM65" s="483">
        <v>4803</v>
      </c>
      <c r="AN65" s="488">
        <f t="shared" si="209"/>
        <v>2777</v>
      </c>
      <c r="AO65" s="489">
        <f t="shared" si="244"/>
        <v>0.57818030397668119</v>
      </c>
      <c r="AP65" s="493">
        <v>1549</v>
      </c>
      <c r="AQ65" s="494">
        <f t="shared" si="245"/>
        <v>0.32250676660420569</v>
      </c>
      <c r="AR65" s="504">
        <v>477</v>
      </c>
      <c r="AS65" s="505">
        <f t="shared" si="246"/>
        <v>9.9312929419113058E-2</v>
      </c>
      <c r="AT65" s="515">
        <f t="shared" si="157"/>
        <v>73</v>
      </c>
      <c r="AU65" s="511">
        <f t="shared" si="210"/>
        <v>55.8</v>
      </c>
      <c r="AV65" s="510">
        <f t="shared" si="211"/>
        <v>17.2</v>
      </c>
      <c r="AW65" s="132">
        <v>80</v>
      </c>
      <c r="AX65" s="132">
        <v>64</v>
      </c>
      <c r="AY65" s="132">
        <v>0</v>
      </c>
      <c r="AZ65" s="132">
        <v>99</v>
      </c>
      <c r="BA65" s="133">
        <v>45</v>
      </c>
      <c r="BB65" s="135">
        <v>1418</v>
      </c>
      <c r="BC65" s="60">
        <v>78</v>
      </c>
      <c r="BD65" s="60">
        <v>39</v>
      </c>
      <c r="BE65" s="60">
        <v>593</v>
      </c>
      <c r="BF65" s="60">
        <v>336</v>
      </c>
      <c r="BG65" s="60">
        <v>372</v>
      </c>
      <c r="BH65" s="104">
        <f t="shared" si="247"/>
        <v>5.5E-2</v>
      </c>
      <c r="BI65" s="104">
        <f t="shared" si="248"/>
        <v>2.8000000000000001E-2</v>
      </c>
      <c r="BJ65" s="104">
        <f t="shared" si="249"/>
        <v>0.41799999999999998</v>
      </c>
      <c r="BK65" s="104">
        <f t="shared" si="250"/>
        <v>0.23699999999999999</v>
      </c>
      <c r="BL65" s="104">
        <f t="shared" si="251"/>
        <v>0.26200000000000001</v>
      </c>
      <c r="BM65" s="353">
        <v>2873</v>
      </c>
      <c r="BN65" s="60">
        <v>400</v>
      </c>
      <c r="BO65" s="60">
        <v>308</v>
      </c>
      <c r="BP65" s="60">
        <v>933</v>
      </c>
      <c r="BQ65" s="60">
        <v>675</v>
      </c>
      <c r="BR65" s="60">
        <v>286</v>
      </c>
      <c r="BS65" s="60">
        <v>220</v>
      </c>
      <c r="BT65" s="60">
        <v>51</v>
      </c>
      <c r="BU65" s="60">
        <v>2165</v>
      </c>
      <c r="BV65" s="60">
        <v>271</v>
      </c>
      <c r="BW65" s="104">
        <f t="shared" si="252"/>
        <v>0.13900000000000001</v>
      </c>
      <c r="BX65" s="104">
        <f t="shared" si="253"/>
        <v>0.107</v>
      </c>
      <c r="BY65" s="104">
        <f t="shared" si="254"/>
        <v>0.32500000000000001</v>
      </c>
      <c r="BZ65" s="104">
        <f t="shared" si="255"/>
        <v>0.23499999999999999</v>
      </c>
      <c r="CA65" s="104">
        <f t="shared" si="256"/>
        <v>0.1</v>
      </c>
      <c r="CB65" s="104">
        <f t="shared" si="257"/>
        <v>7.6999999999999999E-2</v>
      </c>
      <c r="CC65" s="104">
        <f t="shared" si="258"/>
        <v>1.7999999999999999E-2</v>
      </c>
      <c r="CD65" s="104">
        <f t="shared" si="259"/>
        <v>0.754</v>
      </c>
      <c r="CE65" s="104">
        <f t="shared" si="260"/>
        <v>9.4E-2</v>
      </c>
      <c r="CF65" s="136">
        <v>3249</v>
      </c>
      <c r="CG65" s="60">
        <v>171</v>
      </c>
      <c r="CH65" s="104">
        <f t="shared" si="261"/>
        <v>5.2999999999999999E-2</v>
      </c>
      <c r="CI65" s="137">
        <v>4803</v>
      </c>
      <c r="CJ65" s="60">
        <v>556</v>
      </c>
      <c r="CK65" s="104">
        <f t="shared" si="262"/>
        <v>0.11600000000000001</v>
      </c>
      <c r="CL65" s="60">
        <v>1549</v>
      </c>
      <c r="CM65" s="60">
        <v>53</v>
      </c>
      <c r="CN65" s="104">
        <f t="shared" si="263"/>
        <v>3.4000000000000002E-2</v>
      </c>
      <c r="CO65" s="60">
        <v>2772</v>
      </c>
      <c r="CP65" s="60">
        <v>276</v>
      </c>
      <c r="CQ65" s="104">
        <f t="shared" si="264"/>
        <v>0.1</v>
      </c>
      <c r="CR65" s="60">
        <v>477</v>
      </c>
      <c r="CS65" s="60">
        <v>227</v>
      </c>
      <c r="CT65" s="104">
        <f t="shared" si="265"/>
        <v>0.47599999999999998</v>
      </c>
      <c r="CU65" s="138">
        <v>4803</v>
      </c>
      <c r="CV65" s="60">
        <v>3738</v>
      </c>
      <c r="CW65" s="60">
        <v>1065</v>
      </c>
      <c r="CX65" s="104">
        <f t="shared" si="266"/>
        <v>0.77800000000000002</v>
      </c>
      <c r="CY65" s="104">
        <f t="shared" si="267"/>
        <v>0.222</v>
      </c>
      <c r="CZ65" s="139">
        <v>1065</v>
      </c>
      <c r="DA65" s="60">
        <v>600</v>
      </c>
      <c r="DB65" s="60">
        <f t="shared" si="268"/>
        <v>465</v>
      </c>
      <c r="DC65" s="104">
        <f t="shared" si="269"/>
        <v>0.125</v>
      </c>
      <c r="DD65" s="104">
        <f t="shared" si="270"/>
        <v>9.7000000000000003E-2</v>
      </c>
      <c r="DE65" s="137">
        <v>4209</v>
      </c>
      <c r="DF65" s="60">
        <v>2436</v>
      </c>
      <c r="DG65" s="60">
        <v>1773</v>
      </c>
      <c r="DH65" s="60">
        <v>682</v>
      </c>
      <c r="DI65" s="60">
        <v>1695</v>
      </c>
      <c r="DJ65" s="60">
        <v>642</v>
      </c>
      <c r="DK65" s="60">
        <v>0</v>
      </c>
      <c r="DL65" s="60">
        <v>0</v>
      </c>
      <c r="DM65" s="60">
        <v>41</v>
      </c>
      <c r="DN65" s="60">
        <v>34</v>
      </c>
      <c r="DO65" s="60">
        <v>37</v>
      </c>
      <c r="DP65" s="60">
        <v>6</v>
      </c>
      <c r="DQ65" s="63">
        <f t="shared" si="216"/>
        <v>0.57899999999999996</v>
      </c>
      <c r="DR65" s="63">
        <f t="shared" si="271"/>
        <v>0.42099999999999999</v>
      </c>
      <c r="DS65" s="63">
        <f t="shared" si="272"/>
        <v>0.16200000000000001</v>
      </c>
      <c r="DT65" s="63">
        <f t="shared" si="273"/>
        <v>0.40300000000000002</v>
      </c>
      <c r="DU65" s="104">
        <f t="shared" si="274"/>
        <v>0.153</v>
      </c>
      <c r="DV65" s="104">
        <f t="shared" si="275"/>
        <v>0</v>
      </c>
      <c r="DW65" s="104">
        <f t="shared" si="276"/>
        <v>0</v>
      </c>
      <c r="DX65" s="104">
        <f t="shared" si="277"/>
        <v>0.01</v>
      </c>
      <c r="DY65" s="104">
        <f t="shared" si="278"/>
        <v>8.0000000000000002E-3</v>
      </c>
      <c r="DZ65" s="104">
        <f t="shared" si="279"/>
        <v>8.9999999999999993E-3</v>
      </c>
      <c r="EA65" s="104">
        <f t="shared" si="280"/>
        <v>1E-3</v>
      </c>
      <c r="EB65" s="128">
        <v>4803</v>
      </c>
      <c r="EC65" s="274">
        <v>3108</v>
      </c>
      <c r="ED65" s="275">
        <f t="shared" si="202"/>
        <v>0.64700000000000002</v>
      </c>
      <c r="EE65" s="73">
        <v>2249</v>
      </c>
      <c r="EF65" s="73">
        <v>62</v>
      </c>
      <c r="EG65" s="73">
        <v>18</v>
      </c>
      <c r="EH65" s="73">
        <v>779</v>
      </c>
      <c r="EI65" s="283">
        <f t="shared" si="212"/>
        <v>0.46800000000000003</v>
      </c>
      <c r="EJ65" s="119">
        <f t="shared" si="213"/>
        <v>1.2999999999999999E-2</v>
      </c>
      <c r="EK65" s="119">
        <f t="shared" si="214"/>
        <v>4.0000000000000001E-3</v>
      </c>
      <c r="EL65" s="283">
        <f t="shared" si="215"/>
        <v>0.16200000000000001</v>
      </c>
      <c r="EM65" s="129">
        <f>EO65+EP65+ER65+FA65</f>
        <v>1695</v>
      </c>
      <c r="EN65" s="271">
        <f t="shared" si="204"/>
        <v>0.35299999999999998</v>
      </c>
      <c r="EO65" s="60">
        <v>713</v>
      </c>
      <c r="EP65" s="60">
        <v>695</v>
      </c>
      <c r="EQ65" s="60">
        <v>162</v>
      </c>
      <c r="ER65" s="60">
        <v>81</v>
      </c>
      <c r="ES65" s="60">
        <v>0</v>
      </c>
      <c r="ET65" s="60">
        <v>0</v>
      </c>
      <c r="EU65" s="60">
        <v>81</v>
      </c>
      <c r="EV65" s="60">
        <v>0</v>
      </c>
      <c r="EW65" s="60">
        <v>0</v>
      </c>
      <c r="EX65" s="60">
        <v>0</v>
      </c>
      <c r="EY65" s="60">
        <v>0</v>
      </c>
      <c r="EZ65" s="60">
        <v>0</v>
      </c>
      <c r="FA65" s="130">
        <v>206</v>
      </c>
      <c r="FB65" s="63">
        <f t="shared" si="217"/>
        <v>0.14799999999999999</v>
      </c>
      <c r="FC65" s="104">
        <f t="shared" si="218"/>
        <v>0.14499999999999999</v>
      </c>
      <c r="FD65" s="104">
        <f t="shared" si="219"/>
        <v>3.3728919425359154E-2</v>
      </c>
      <c r="FE65" s="104">
        <f t="shared" si="220"/>
        <v>1.7000000000000001E-2</v>
      </c>
      <c r="FF65" s="63">
        <f t="shared" si="221"/>
        <v>0</v>
      </c>
      <c r="FG65" s="104">
        <f t="shared" si="222"/>
        <v>0</v>
      </c>
      <c r="FH65" s="63">
        <f t="shared" si="223"/>
        <v>1.7000000000000001E-2</v>
      </c>
      <c r="FI65" s="104">
        <f t="shared" si="224"/>
        <v>0</v>
      </c>
      <c r="FJ65" s="63">
        <f t="shared" si="225"/>
        <v>0</v>
      </c>
      <c r="FK65" s="63">
        <f t="shared" si="226"/>
        <v>0</v>
      </c>
      <c r="FL65" s="63">
        <f t="shared" si="227"/>
        <v>0</v>
      </c>
      <c r="FM65" s="63">
        <f t="shared" si="228"/>
        <v>0</v>
      </c>
      <c r="FN65" s="63">
        <f t="shared" si="229"/>
        <v>4.2999999999999997E-2</v>
      </c>
      <c r="FO65" s="140">
        <v>1361</v>
      </c>
      <c r="FP65" s="60">
        <v>1324</v>
      </c>
      <c r="FQ65" s="60">
        <v>1207</v>
      </c>
      <c r="FR65" s="104">
        <f t="shared" si="107"/>
        <v>0.97299999999999998</v>
      </c>
      <c r="FS65" s="104">
        <f t="shared" si="281"/>
        <v>0.88700000000000001</v>
      </c>
    </row>
    <row r="66" spans="1:175" x14ac:dyDescent="0.2">
      <c r="A66" s="56" t="s">
        <v>882</v>
      </c>
      <c r="B66" s="57" t="s">
        <v>1022</v>
      </c>
      <c r="C66" s="56" t="s">
        <v>956</v>
      </c>
      <c r="D66" s="56" t="s">
        <v>1101</v>
      </c>
      <c r="E66" s="60">
        <v>492</v>
      </c>
      <c r="F66" s="60">
        <v>399</v>
      </c>
      <c r="G66" s="63">
        <f t="shared" si="231"/>
        <v>0.81100000000000005</v>
      </c>
      <c r="H66" s="60">
        <v>295</v>
      </c>
      <c r="I66" s="63">
        <f t="shared" si="232"/>
        <v>0.6</v>
      </c>
      <c r="J66" s="60">
        <v>22</v>
      </c>
      <c r="K66" s="63">
        <f t="shared" si="233"/>
        <v>4.4999999999999998E-2</v>
      </c>
      <c r="L66" s="60">
        <v>55</v>
      </c>
      <c r="M66" s="63">
        <f t="shared" si="234"/>
        <v>0.112</v>
      </c>
      <c r="N66" s="60">
        <v>120</v>
      </c>
      <c r="O66" s="63">
        <f t="shared" si="235"/>
        <v>0.24399999999999999</v>
      </c>
      <c r="P66" s="60">
        <v>185</v>
      </c>
      <c r="Q66" s="63">
        <f t="shared" si="236"/>
        <v>0.376</v>
      </c>
      <c r="R66" s="60">
        <v>154</v>
      </c>
      <c r="S66" s="63">
        <f t="shared" si="237"/>
        <v>0.313</v>
      </c>
      <c r="T66" s="356">
        <f t="shared" si="238"/>
        <v>3.57</v>
      </c>
      <c r="U66" s="357">
        <f t="shared" si="239"/>
        <v>3.85</v>
      </c>
      <c r="V66" s="336">
        <v>1758</v>
      </c>
      <c r="W66" s="337">
        <v>492</v>
      </c>
      <c r="X66" s="337">
        <v>528</v>
      </c>
      <c r="Y66" s="338">
        <f t="shared" si="282"/>
        <v>738</v>
      </c>
      <c r="Z66" s="63">
        <f t="shared" si="240"/>
        <v>0.28000000000000003</v>
      </c>
      <c r="AA66" s="63">
        <f t="shared" si="241"/>
        <v>0.3</v>
      </c>
      <c r="AB66" s="63">
        <f t="shared" si="242"/>
        <v>0.42</v>
      </c>
      <c r="AC66" s="247">
        <v>1536</v>
      </c>
      <c r="AD66" s="345">
        <v>89</v>
      </c>
      <c r="AE66" s="345">
        <v>37</v>
      </c>
      <c r="AF66" s="346">
        <f t="shared" si="243"/>
        <v>0.41599999999999998</v>
      </c>
      <c r="AG66" s="240">
        <v>1758</v>
      </c>
      <c r="AH66" s="241">
        <v>908</v>
      </c>
      <c r="AI66" s="242">
        <f t="shared" si="151"/>
        <v>0.51600000000000001</v>
      </c>
      <c r="AJ66" s="243">
        <v>850</v>
      </c>
      <c r="AK66" s="244">
        <f t="shared" si="152"/>
        <v>0.48399999999999999</v>
      </c>
      <c r="AL66" s="249">
        <v>106.8</v>
      </c>
      <c r="AM66" s="483">
        <v>1758</v>
      </c>
      <c r="AN66" s="488">
        <f t="shared" si="209"/>
        <v>969</v>
      </c>
      <c r="AO66" s="489">
        <f t="shared" si="244"/>
        <v>0.55119453924914674</v>
      </c>
      <c r="AP66" s="493">
        <v>542</v>
      </c>
      <c r="AQ66" s="494">
        <f t="shared" si="245"/>
        <v>0.30830489192263938</v>
      </c>
      <c r="AR66" s="504">
        <v>247</v>
      </c>
      <c r="AS66" s="505">
        <f t="shared" si="246"/>
        <v>0.14050056882821388</v>
      </c>
      <c r="AT66" s="515">
        <f t="shared" si="157"/>
        <v>81.400000000000006</v>
      </c>
      <c r="AU66" s="511">
        <f t="shared" si="210"/>
        <v>55.9</v>
      </c>
      <c r="AV66" s="510">
        <f t="shared" si="211"/>
        <v>25.5</v>
      </c>
      <c r="AW66" s="132">
        <v>0</v>
      </c>
      <c r="AX66" s="132">
        <v>0</v>
      </c>
      <c r="AY66" s="132">
        <v>0</v>
      </c>
      <c r="AZ66" s="132">
        <v>0</v>
      </c>
      <c r="BA66" s="133">
        <v>0</v>
      </c>
      <c r="BB66" s="135">
        <v>565</v>
      </c>
      <c r="BC66" s="60">
        <v>45</v>
      </c>
      <c r="BD66" s="60">
        <v>9</v>
      </c>
      <c r="BE66" s="60">
        <v>286</v>
      </c>
      <c r="BF66" s="60">
        <v>145</v>
      </c>
      <c r="BG66" s="60">
        <v>80</v>
      </c>
      <c r="BH66" s="104">
        <f t="shared" si="247"/>
        <v>0.08</v>
      </c>
      <c r="BI66" s="104">
        <f t="shared" si="248"/>
        <v>1.6E-2</v>
      </c>
      <c r="BJ66" s="104">
        <f t="shared" si="249"/>
        <v>0.50600000000000001</v>
      </c>
      <c r="BK66" s="104">
        <f t="shared" si="250"/>
        <v>0.25700000000000001</v>
      </c>
      <c r="BL66" s="104">
        <f t="shared" si="251"/>
        <v>0.14199999999999999</v>
      </c>
      <c r="BM66" s="353">
        <v>1113</v>
      </c>
      <c r="BN66" s="60">
        <v>103</v>
      </c>
      <c r="BO66" s="60">
        <v>54</v>
      </c>
      <c r="BP66" s="60">
        <v>408</v>
      </c>
      <c r="BQ66" s="60">
        <v>275</v>
      </c>
      <c r="BR66" s="60">
        <v>96</v>
      </c>
      <c r="BS66" s="60">
        <v>119</v>
      </c>
      <c r="BT66" s="60">
        <v>58</v>
      </c>
      <c r="BU66" s="60">
        <v>956</v>
      </c>
      <c r="BV66" s="60">
        <v>177</v>
      </c>
      <c r="BW66" s="104">
        <f t="shared" si="252"/>
        <v>9.2999999999999999E-2</v>
      </c>
      <c r="BX66" s="104">
        <f t="shared" si="253"/>
        <v>4.9000000000000002E-2</v>
      </c>
      <c r="BY66" s="104">
        <f t="shared" si="254"/>
        <v>0.36699999999999999</v>
      </c>
      <c r="BZ66" s="104">
        <f t="shared" si="255"/>
        <v>0.247</v>
      </c>
      <c r="CA66" s="104">
        <f t="shared" si="256"/>
        <v>8.5999999999999993E-2</v>
      </c>
      <c r="CB66" s="104">
        <f t="shared" si="257"/>
        <v>0.107</v>
      </c>
      <c r="CC66" s="104">
        <f t="shared" si="258"/>
        <v>5.1999999999999998E-2</v>
      </c>
      <c r="CD66" s="104">
        <f t="shared" si="259"/>
        <v>0.85899999999999999</v>
      </c>
      <c r="CE66" s="104">
        <f t="shared" si="260"/>
        <v>0.159</v>
      </c>
      <c r="CF66" s="136">
        <v>1216</v>
      </c>
      <c r="CG66" s="60">
        <v>103</v>
      </c>
      <c r="CH66" s="104">
        <f t="shared" si="261"/>
        <v>8.5000000000000006E-2</v>
      </c>
      <c r="CI66" s="137">
        <v>1758</v>
      </c>
      <c r="CJ66" s="60">
        <v>175</v>
      </c>
      <c r="CK66" s="104">
        <f t="shared" si="262"/>
        <v>0.1</v>
      </c>
      <c r="CL66" s="60">
        <v>542</v>
      </c>
      <c r="CM66" s="60">
        <v>20</v>
      </c>
      <c r="CN66" s="104">
        <f t="shared" si="263"/>
        <v>3.6999999999999998E-2</v>
      </c>
      <c r="CO66" s="60">
        <v>969</v>
      </c>
      <c r="CP66" s="60">
        <v>104</v>
      </c>
      <c r="CQ66" s="104">
        <f t="shared" si="264"/>
        <v>0.107</v>
      </c>
      <c r="CR66" s="60">
        <v>247</v>
      </c>
      <c r="CS66" s="60">
        <v>51</v>
      </c>
      <c r="CT66" s="104">
        <f t="shared" si="265"/>
        <v>0.20599999999999999</v>
      </c>
      <c r="CU66" s="138">
        <v>1758</v>
      </c>
      <c r="CV66" s="60">
        <v>1440</v>
      </c>
      <c r="CW66" s="60">
        <v>318</v>
      </c>
      <c r="CX66" s="104">
        <f t="shared" si="266"/>
        <v>0.81899999999999995</v>
      </c>
      <c r="CY66" s="104">
        <f t="shared" si="267"/>
        <v>0.18099999999999999</v>
      </c>
      <c r="CZ66" s="139">
        <v>318</v>
      </c>
      <c r="DA66" s="60">
        <v>257</v>
      </c>
      <c r="DB66" s="60">
        <f t="shared" si="268"/>
        <v>61</v>
      </c>
      <c r="DC66" s="104">
        <f t="shared" si="269"/>
        <v>0.14599999999999999</v>
      </c>
      <c r="DD66" s="104">
        <f t="shared" si="270"/>
        <v>3.5000000000000003E-2</v>
      </c>
      <c r="DE66" s="137">
        <v>1631</v>
      </c>
      <c r="DF66" s="60">
        <v>910</v>
      </c>
      <c r="DG66" s="60">
        <v>721</v>
      </c>
      <c r="DH66" s="60">
        <v>242</v>
      </c>
      <c r="DI66" s="60">
        <v>620</v>
      </c>
      <c r="DJ66" s="60">
        <v>190</v>
      </c>
      <c r="DK66" s="60">
        <v>43</v>
      </c>
      <c r="DL66" s="60">
        <v>8</v>
      </c>
      <c r="DM66" s="60">
        <v>58</v>
      </c>
      <c r="DN66" s="60">
        <v>44</v>
      </c>
      <c r="DO66" s="60">
        <v>0</v>
      </c>
      <c r="DP66" s="60">
        <v>0</v>
      </c>
      <c r="DQ66" s="63">
        <f t="shared" si="216"/>
        <v>0.55800000000000005</v>
      </c>
      <c r="DR66" s="63">
        <f t="shared" si="271"/>
        <v>0.442</v>
      </c>
      <c r="DS66" s="63">
        <f t="shared" si="272"/>
        <v>0.14799999999999999</v>
      </c>
      <c r="DT66" s="63">
        <f t="shared" si="273"/>
        <v>0.38</v>
      </c>
      <c r="DU66" s="104">
        <f t="shared" si="274"/>
        <v>0.11600000000000001</v>
      </c>
      <c r="DV66" s="104">
        <f t="shared" si="275"/>
        <v>2.5999999999999999E-2</v>
      </c>
      <c r="DW66" s="104">
        <f t="shared" si="276"/>
        <v>5.0000000000000001E-3</v>
      </c>
      <c r="DX66" s="104">
        <f t="shared" si="277"/>
        <v>3.5999999999999997E-2</v>
      </c>
      <c r="DY66" s="104">
        <f t="shared" si="278"/>
        <v>2.7E-2</v>
      </c>
      <c r="DZ66" s="104">
        <f t="shared" si="279"/>
        <v>0</v>
      </c>
      <c r="EA66" s="104">
        <f t="shared" si="280"/>
        <v>0</v>
      </c>
      <c r="EB66" s="128">
        <v>1758</v>
      </c>
      <c r="EC66" s="274">
        <v>834</v>
      </c>
      <c r="ED66" s="275">
        <f t="shared" si="202"/>
        <v>0.47399999999999998</v>
      </c>
      <c r="EE66" s="73">
        <v>684</v>
      </c>
      <c r="EF66" s="73">
        <v>16</v>
      </c>
      <c r="EG66" s="73">
        <v>0</v>
      </c>
      <c r="EH66" s="73">
        <v>134</v>
      </c>
      <c r="EI66" s="283">
        <f t="shared" si="212"/>
        <v>0.38900000000000001</v>
      </c>
      <c r="EJ66" s="119">
        <f t="shared" si="213"/>
        <v>8.9999999999999993E-3</v>
      </c>
      <c r="EK66" s="119">
        <f t="shared" si="214"/>
        <v>0</v>
      </c>
      <c r="EL66" s="283">
        <f t="shared" si="215"/>
        <v>7.5999999999999998E-2</v>
      </c>
      <c r="EM66" s="129">
        <f t="shared" ref="EM66:EM77" si="283">EO66+EP66+ER66+FA66</f>
        <v>924</v>
      </c>
      <c r="EN66" s="271">
        <f t="shared" si="204"/>
        <v>0.52600000000000002</v>
      </c>
      <c r="EO66" s="60">
        <v>730</v>
      </c>
      <c r="EP66" s="60">
        <v>130</v>
      </c>
      <c r="EQ66" s="60">
        <v>0</v>
      </c>
      <c r="ER66" s="60">
        <v>64</v>
      </c>
      <c r="ES66" s="60">
        <v>0</v>
      </c>
      <c r="ET66" s="60">
        <v>0</v>
      </c>
      <c r="EU66" s="60">
        <v>25</v>
      </c>
      <c r="EV66" s="60">
        <v>0</v>
      </c>
      <c r="EW66" s="60">
        <v>39</v>
      </c>
      <c r="EX66" s="60">
        <v>0</v>
      </c>
      <c r="EY66" s="60">
        <v>0</v>
      </c>
      <c r="EZ66" s="60">
        <v>0</v>
      </c>
      <c r="FA66" s="130">
        <v>0</v>
      </c>
      <c r="FB66" s="63">
        <f t="shared" si="217"/>
        <v>0.41499999999999998</v>
      </c>
      <c r="FC66" s="104">
        <f t="shared" si="218"/>
        <v>7.3999999999999996E-2</v>
      </c>
      <c r="FD66" s="104">
        <f t="shared" si="219"/>
        <v>0</v>
      </c>
      <c r="FE66" s="104">
        <f t="shared" si="220"/>
        <v>3.5999999999999997E-2</v>
      </c>
      <c r="FF66" s="63">
        <f t="shared" si="221"/>
        <v>0</v>
      </c>
      <c r="FG66" s="104">
        <f t="shared" si="222"/>
        <v>0</v>
      </c>
      <c r="FH66" s="63">
        <f t="shared" si="223"/>
        <v>1.4E-2</v>
      </c>
      <c r="FI66" s="104">
        <f t="shared" si="224"/>
        <v>0</v>
      </c>
      <c r="FJ66" s="63">
        <f t="shared" si="225"/>
        <v>2.1999999999999999E-2</v>
      </c>
      <c r="FK66" s="63">
        <f t="shared" si="226"/>
        <v>0</v>
      </c>
      <c r="FL66" s="63">
        <f t="shared" si="227"/>
        <v>0</v>
      </c>
      <c r="FM66" s="63">
        <f t="shared" si="228"/>
        <v>0</v>
      </c>
      <c r="FN66" s="63">
        <f t="shared" si="229"/>
        <v>0</v>
      </c>
      <c r="FO66" s="140">
        <v>492</v>
      </c>
      <c r="FP66" s="60">
        <v>487</v>
      </c>
      <c r="FQ66" s="60">
        <v>474</v>
      </c>
      <c r="FR66" s="104">
        <f t="shared" si="107"/>
        <v>0.99</v>
      </c>
      <c r="FS66" s="104">
        <f t="shared" si="281"/>
        <v>0.96299999999999997</v>
      </c>
    </row>
    <row r="67" spans="1:175" x14ac:dyDescent="0.2">
      <c r="A67" s="56" t="s">
        <v>882</v>
      </c>
      <c r="B67" s="57" t="s">
        <v>1022</v>
      </c>
      <c r="C67" s="56" t="s">
        <v>957</v>
      </c>
      <c r="D67" s="56" t="s">
        <v>1102</v>
      </c>
      <c r="E67" s="60">
        <v>710</v>
      </c>
      <c r="F67" s="60">
        <v>607</v>
      </c>
      <c r="G67" s="63">
        <f t="shared" si="231"/>
        <v>0.85499999999999998</v>
      </c>
      <c r="H67" s="60">
        <v>406</v>
      </c>
      <c r="I67" s="63">
        <f t="shared" si="232"/>
        <v>0.57199999999999995</v>
      </c>
      <c r="J67" s="60">
        <v>42</v>
      </c>
      <c r="K67" s="63">
        <f t="shared" si="233"/>
        <v>5.8999999999999997E-2</v>
      </c>
      <c r="L67" s="60">
        <v>92</v>
      </c>
      <c r="M67" s="63">
        <f t="shared" si="234"/>
        <v>0.13</v>
      </c>
      <c r="N67" s="60">
        <v>170</v>
      </c>
      <c r="O67" s="63">
        <f t="shared" si="235"/>
        <v>0.23899999999999999</v>
      </c>
      <c r="P67" s="60">
        <v>323</v>
      </c>
      <c r="Q67" s="63">
        <f t="shared" si="236"/>
        <v>0.45500000000000002</v>
      </c>
      <c r="R67" s="60">
        <v>289</v>
      </c>
      <c r="S67" s="63">
        <f t="shared" si="237"/>
        <v>0.40699999999999997</v>
      </c>
      <c r="T67" s="356">
        <f t="shared" si="238"/>
        <v>4.26</v>
      </c>
      <c r="U67" s="357">
        <f t="shared" si="239"/>
        <v>4.3600000000000003</v>
      </c>
      <c r="V67" s="336">
        <v>3028</v>
      </c>
      <c r="W67" s="337">
        <v>710</v>
      </c>
      <c r="X67" s="337">
        <v>1114</v>
      </c>
      <c r="Y67" s="338">
        <f t="shared" si="282"/>
        <v>1204</v>
      </c>
      <c r="Z67" s="63">
        <f t="shared" si="240"/>
        <v>0.23400000000000001</v>
      </c>
      <c r="AA67" s="63">
        <f t="shared" si="241"/>
        <v>0.36799999999999999</v>
      </c>
      <c r="AB67" s="63">
        <f t="shared" si="242"/>
        <v>0.39800000000000002</v>
      </c>
      <c r="AC67" s="247">
        <v>2647</v>
      </c>
      <c r="AD67" s="345">
        <v>238</v>
      </c>
      <c r="AE67" s="345">
        <v>14</v>
      </c>
      <c r="AF67" s="346">
        <f t="shared" si="243"/>
        <v>5.8999999999999997E-2</v>
      </c>
      <c r="AG67" s="240">
        <v>3046</v>
      </c>
      <c r="AH67" s="241">
        <v>1464</v>
      </c>
      <c r="AI67" s="242">
        <f t="shared" si="151"/>
        <v>0.48099999999999998</v>
      </c>
      <c r="AJ67" s="243">
        <v>1582</v>
      </c>
      <c r="AK67" s="244">
        <f t="shared" si="152"/>
        <v>0.51900000000000002</v>
      </c>
      <c r="AL67" s="249">
        <v>92.5</v>
      </c>
      <c r="AM67" s="483">
        <v>3046</v>
      </c>
      <c r="AN67" s="488">
        <f t="shared" si="209"/>
        <v>1945</v>
      </c>
      <c r="AO67" s="489">
        <f t="shared" si="244"/>
        <v>0.63854235062376885</v>
      </c>
      <c r="AP67" s="493">
        <v>672</v>
      </c>
      <c r="AQ67" s="494">
        <f t="shared" si="245"/>
        <v>0.2206172028890348</v>
      </c>
      <c r="AR67" s="504">
        <v>429</v>
      </c>
      <c r="AS67" s="505">
        <f t="shared" si="246"/>
        <v>0.14084044648719632</v>
      </c>
      <c r="AT67" s="515">
        <f t="shared" si="157"/>
        <v>56.6</v>
      </c>
      <c r="AU67" s="511">
        <f t="shared" si="210"/>
        <v>34.6</v>
      </c>
      <c r="AV67" s="510">
        <f t="shared" si="211"/>
        <v>22.1</v>
      </c>
      <c r="AW67" s="132">
        <v>22</v>
      </c>
      <c r="AX67" s="132">
        <v>29</v>
      </c>
      <c r="AY67" s="132">
        <v>0</v>
      </c>
      <c r="AZ67" s="132">
        <v>28</v>
      </c>
      <c r="BA67" s="133">
        <v>39</v>
      </c>
      <c r="BB67" s="135">
        <v>804</v>
      </c>
      <c r="BC67" s="60">
        <v>15</v>
      </c>
      <c r="BD67" s="60">
        <v>13</v>
      </c>
      <c r="BE67" s="60">
        <v>314</v>
      </c>
      <c r="BF67" s="60">
        <v>186</v>
      </c>
      <c r="BG67" s="60">
        <v>276</v>
      </c>
      <c r="BH67" s="104">
        <f t="shared" si="247"/>
        <v>1.9E-2</v>
      </c>
      <c r="BI67" s="104">
        <f t="shared" si="248"/>
        <v>1.6E-2</v>
      </c>
      <c r="BJ67" s="104">
        <f t="shared" si="249"/>
        <v>0.39100000000000001</v>
      </c>
      <c r="BK67" s="104">
        <f t="shared" si="250"/>
        <v>0.23100000000000001</v>
      </c>
      <c r="BL67" s="104">
        <f t="shared" si="251"/>
        <v>0.34300000000000003</v>
      </c>
      <c r="BM67" s="353">
        <v>2077</v>
      </c>
      <c r="BN67" s="60">
        <v>332</v>
      </c>
      <c r="BO67" s="60">
        <v>353</v>
      </c>
      <c r="BP67" s="60">
        <v>657</v>
      </c>
      <c r="BQ67" s="60">
        <v>368</v>
      </c>
      <c r="BR67" s="60">
        <v>82</v>
      </c>
      <c r="BS67" s="60">
        <v>154</v>
      </c>
      <c r="BT67" s="60">
        <v>131</v>
      </c>
      <c r="BU67" s="60">
        <v>1392</v>
      </c>
      <c r="BV67" s="60">
        <v>285</v>
      </c>
      <c r="BW67" s="104">
        <f t="shared" si="252"/>
        <v>0.16</v>
      </c>
      <c r="BX67" s="104">
        <f t="shared" si="253"/>
        <v>0.17</v>
      </c>
      <c r="BY67" s="104">
        <f t="shared" si="254"/>
        <v>0.316</v>
      </c>
      <c r="BZ67" s="104">
        <f t="shared" si="255"/>
        <v>0.17699999999999999</v>
      </c>
      <c r="CA67" s="104">
        <f t="shared" si="256"/>
        <v>3.9E-2</v>
      </c>
      <c r="CB67" s="104">
        <f t="shared" si="257"/>
        <v>7.3999999999999996E-2</v>
      </c>
      <c r="CC67" s="104">
        <f t="shared" si="258"/>
        <v>6.3E-2</v>
      </c>
      <c r="CD67" s="104">
        <f t="shared" si="259"/>
        <v>0.67</v>
      </c>
      <c r="CE67" s="104">
        <f t="shared" si="260"/>
        <v>0.13700000000000001</v>
      </c>
      <c r="CF67" s="136">
        <v>2374</v>
      </c>
      <c r="CG67" s="60">
        <v>59</v>
      </c>
      <c r="CH67" s="104">
        <f t="shared" si="261"/>
        <v>2.5000000000000001E-2</v>
      </c>
      <c r="CI67" s="137">
        <v>3046</v>
      </c>
      <c r="CJ67" s="60">
        <v>399</v>
      </c>
      <c r="CK67" s="104">
        <f t="shared" si="262"/>
        <v>0.13100000000000001</v>
      </c>
      <c r="CL67" s="60">
        <v>672</v>
      </c>
      <c r="CM67" s="60">
        <v>18</v>
      </c>
      <c r="CN67" s="104">
        <f t="shared" si="263"/>
        <v>2.7E-2</v>
      </c>
      <c r="CO67" s="60">
        <v>1945</v>
      </c>
      <c r="CP67" s="60">
        <v>172</v>
      </c>
      <c r="CQ67" s="104">
        <f t="shared" si="264"/>
        <v>8.7999999999999995E-2</v>
      </c>
      <c r="CR67" s="60">
        <v>429</v>
      </c>
      <c r="CS67" s="60">
        <v>209</v>
      </c>
      <c r="CT67" s="104">
        <f t="shared" si="265"/>
        <v>0.48699999999999999</v>
      </c>
      <c r="CU67" s="138">
        <v>3046</v>
      </c>
      <c r="CV67" s="60">
        <v>2035</v>
      </c>
      <c r="CW67" s="60">
        <v>1011</v>
      </c>
      <c r="CX67" s="104">
        <f t="shared" si="266"/>
        <v>0.66800000000000004</v>
      </c>
      <c r="CY67" s="104">
        <f t="shared" si="267"/>
        <v>0.33200000000000002</v>
      </c>
      <c r="CZ67" s="139">
        <v>1011</v>
      </c>
      <c r="DA67" s="60">
        <v>503</v>
      </c>
      <c r="DB67" s="60">
        <f t="shared" si="268"/>
        <v>508</v>
      </c>
      <c r="DC67" s="104">
        <f t="shared" si="269"/>
        <v>0.16500000000000001</v>
      </c>
      <c r="DD67" s="104">
        <f t="shared" si="270"/>
        <v>0.16700000000000001</v>
      </c>
      <c r="DE67" s="137">
        <v>2860</v>
      </c>
      <c r="DF67" s="60">
        <v>1102</v>
      </c>
      <c r="DG67" s="60">
        <v>1758</v>
      </c>
      <c r="DH67" s="60">
        <v>675</v>
      </c>
      <c r="DI67" s="60">
        <v>1679</v>
      </c>
      <c r="DJ67" s="60">
        <v>630</v>
      </c>
      <c r="DK67" s="60">
        <v>28</v>
      </c>
      <c r="DL67" s="60">
        <v>22</v>
      </c>
      <c r="DM67" s="60">
        <v>31</v>
      </c>
      <c r="DN67" s="60">
        <v>23</v>
      </c>
      <c r="DO67" s="60">
        <v>20</v>
      </c>
      <c r="DP67" s="60">
        <v>0</v>
      </c>
      <c r="DQ67" s="63">
        <f t="shared" si="216"/>
        <v>0.38500000000000001</v>
      </c>
      <c r="DR67" s="63">
        <f t="shared" si="271"/>
        <v>0.61499999999999999</v>
      </c>
      <c r="DS67" s="63">
        <f t="shared" si="272"/>
        <v>0.23599999999999999</v>
      </c>
      <c r="DT67" s="63">
        <f t="shared" si="273"/>
        <v>0.58699999999999997</v>
      </c>
      <c r="DU67" s="104">
        <f t="shared" si="274"/>
        <v>0.22</v>
      </c>
      <c r="DV67" s="104">
        <f t="shared" si="275"/>
        <v>0.01</v>
      </c>
      <c r="DW67" s="104">
        <f t="shared" si="276"/>
        <v>8.0000000000000002E-3</v>
      </c>
      <c r="DX67" s="104">
        <f t="shared" si="277"/>
        <v>1.0999999999999999E-2</v>
      </c>
      <c r="DY67" s="104">
        <f t="shared" si="278"/>
        <v>8.0000000000000002E-3</v>
      </c>
      <c r="DZ67" s="104">
        <f t="shared" si="279"/>
        <v>7.0000000000000001E-3</v>
      </c>
      <c r="EA67" s="104">
        <f t="shared" si="280"/>
        <v>0</v>
      </c>
      <c r="EB67" s="128">
        <v>3046</v>
      </c>
      <c r="EC67" s="274">
        <v>2165</v>
      </c>
      <c r="ED67" s="275">
        <f t="shared" si="202"/>
        <v>0.71099999999999997</v>
      </c>
      <c r="EE67" s="73">
        <v>1295</v>
      </c>
      <c r="EF67" s="73">
        <v>5</v>
      </c>
      <c r="EG67" s="73">
        <v>12</v>
      </c>
      <c r="EH67" s="73">
        <v>853</v>
      </c>
      <c r="EI67" s="283">
        <f t="shared" si="212"/>
        <v>0.42499999999999999</v>
      </c>
      <c r="EJ67" s="119">
        <f t="shared" si="213"/>
        <v>2E-3</v>
      </c>
      <c r="EK67" s="119">
        <f t="shared" si="214"/>
        <v>4.0000000000000001E-3</v>
      </c>
      <c r="EL67" s="283">
        <f t="shared" si="215"/>
        <v>0.28000000000000003</v>
      </c>
      <c r="EM67" s="129">
        <f t="shared" si="283"/>
        <v>881</v>
      </c>
      <c r="EN67" s="271">
        <f t="shared" si="204"/>
        <v>0.28899999999999998</v>
      </c>
      <c r="EO67" s="60">
        <v>357</v>
      </c>
      <c r="EP67" s="60">
        <v>416</v>
      </c>
      <c r="EQ67" s="60">
        <v>0</v>
      </c>
      <c r="ER67" s="60">
        <v>43</v>
      </c>
      <c r="ES67" s="60">
        <v>0</v>
      </c>
      <c r="ET67" s="60">
        <v>0</v>
      </c>
      <c r="EU67" s="60">
        <v>42</v>
      </c>
      <c r="EV67" s="60">
        <v>0</v>
      </c>
      <c r="EW67" s="60">
        <v>0</v>
      </c>
      <c r="EX67" s="60">
        <v>0</v>
      </c>
      <c r="EY67" s="60">
        <v>1</v>
      </c>
      <c r="EZ67" s="60">
        <v>0</v>
      </c>
      <c r="FA67" s="130">
        <v>65</v>
      </c>
      <c r="FB67" s="63">
        <f t="shared" si="217"/>
        <v>0.11700000000000001</v>
      </c>
      <c r="FC67" s="104">
        <f t="shared" si="218"/>
        <v>0.13700000000000001</v>
      </c>
      <c r="FD67" s="104">
        <f t="shared" si="219"/>
        <v>0</v>
      </c>
      <c r="FE67" s="104">
        <f t="shared" si="220"/>
        <v>1.4E-2</v>
      </c>
      <c r="FF67" s="63">
        <f t="shared" si="221"/>
        <v>0</v>
      </c>
      <c r="FG67" s="104">
        <f t="shared" si="222"/>
        <v>0</v>
      </c>
      <c r="FH67" s="63">
        <f t="shared" si="223"/>
        <v>1.4E-2</v>
      </c>
      <c r="FI67" s="104">
        <f t="shared" si="224"/>
        <v>0</v>
      </c>
      <c r="FJ67" s="63">
        <f t="shared" si="225"/>
        <v>0</v>
      </c>
      <c r="FK67" s="63">
        <f t="shared" si="226"/>
        <v>0</v>
      </c>
      <c r="FL67" s="63">
        <f t="shared" si="227"/>
        <v>0</v>
      </c>
      <c r="FM67" s="63">
        <f t="shared" si="228"/>
        <v>0</v>
      </c>
      <c r="FN67" s="63">
        <f t="shared" si="229"/>
        <v>2.1000000000000001E-2</v>
      </c>
      <c r="FO67" s="140">
        <v>710</v>
      </c>
      <c r="FP67" s="60">
        <v>697</v>
      </c>
      <c r="FQ67" s="60">
        <v>620</v>
      </c>
      <c r="FR67" s="104">
        <f t="shared" si="107"/>
        <v>0.98199999999999998</v>
      </c>
      <c r="FS67" s="104">
        <f t="shared" si="281"/>
        <v>0.873</v>
      </c>
    </row>
    <row r="68" spans="1:175" x14ac:dyDescent="0.2">
      <c r="A68" s="56" t="s">
        <v>882</v>
      </c>
      <c r="B68" s="57" t="s">
        <v>1022</v>
      </c>
      <c r="C68" s="56" t="s">
        <v>958</v>
      </c>
      <c r="D68" s="56" t="s">
        <v>1103</v>
      </c>
      <c r="E68" s="60">
        <v>1470</v>
      </c>
      <c r="F68" s="60">
        <v>1301</v>
      </c>
      <c r="G68" s="63">
        <f t="shared" si="231"/>
        <v>0.88500000000000001</v>
      </c>
      <c r="H68" s="60">
        <v>835</v>
      </c>
      <c r="I68" s="63">
        <f t="shared" si="232"/>
        <v>0.56799999999999995</v>
      </c>
      <c r="J68" s="60">
        <v>96</v>
      </c>
      <c r="K68" s="63">
        <f t="shared" si="233"/>
        <v>6.5000000000000002E-2</v>
      </c>
      <c r="L68" s="60">
        <v>142</v>
      </c>
      <c r="M68" s="63">
        <f t="shared" si="234"/>
        <v>9.7000000000000003E-2</v>
      </c>
      <c r="N68" s="60">
        <v>397</v>
      </c>
      <c r="O68" s="63">
        <f t="shared" si="235"/>
        <v>0.27</v>
      </c>
      <c r="P68" s="60">
        <v>870</v>
      </c>
      <c r="Q68" s="63">
        <f t="shared" si="236"/>
        <v>0.59199999999999997</v>
      </c>
      <c r="R68" s="60">
        <v>428</v>
      </c>
      <c r="S68" s="63">
        <f t="shared" si="237"/>
        <v>0.29099999999999998</v>
      </c>
      <c r="T68" s="356">
        <f t="shared" si="238"/>
        <v>4.29</v>
      </c>
      <c r="U68" s="357">
        <f t="shared" si="239"/>
        <v>4.38</v>
      </c>
      <c r="V68" s="336">
        <v>6310</v>
      </c>
      <c r="W68" s="337">
        <v>1470</v>
      </c>
      <c r="X68" s="337">
        <v>2386</v>
      </c>
      <c r="Y68" s="338">
        <f t="shared" si="282"/>
        <v>2454</v>
      </c>
      <c r="Z68" s="63">
        <f t="shared" si="240"/>
        <v>0.23300000000000001</v>
      </c>
      <c r="AA68" s="63">
        <f t="shared" si="241"/>
        <v>0.378</v>
      </c>
      <c r="AB68" s="63">
        <f t="shared" si="242"/>
        <v>0.38900000000000001</v>
      </c>
      <c r="AC68" s="247">
        <v>5698</v>
      </c>
      <c r="AD68" s="345">
        <v>486</v>
      </c>
      <c r="AE68" s="345">
        <v>119</v>
      </c>
      <c r="AF68" s="346">
        <f t="shared" si="243"/>
        <v>0.245</v>
      </c>
      <c r="AG68" s="240">
        <v>6310</v>
      </c>
      <c r="AH68" s="241">
        <v>3345</v>
      </c>
      <c r="AI68" s="242">
        <f t="shared" si="151"/>
        <v>0.53</v>
      </c>
      <c r="AJ68" s="243">
        <v>2965</v>
      </c>
      <c r="AK68" s="244">
        <f t="shared" si="152"/>
        <v>0.47</v>
      </c>
      <c r="AL68" s="249">
        <v>112.8</v>
      </c>
      <c r="AM68" s="483">
        <v>6310</v>
      </c>
      <c r="AN68" s="488">
        <f t="shared" si="209"/>
        <v>3792</v>
      </c>
      <c r="AO68" s="489">
        <f t="shared" si="244"/>
        <v>0.60095087163232963</v>
      </c>
      <c r="AP68" s="493">
        <v>1916</v>
      </c>
      <c r="AQ68" s="494">
        <f t="shared" si="245"/>
        <v>0.30364500792393029</v>
      </c>
      <c r="AR68" s="504">
        <v>602</v>
      </c>
      <c r="AS68" s="505">
        <f t="shared" si="246"/>
        <v>9.5404120443740095E-2</v>
      </c>
      <c r="AT68" s="515">
        <f t="shared" si="157"/>
        <v>66.400000000000006</v>
      </c>
      <c r="AU68" s="511">
        <f t="shared" si="210"/>
        <v>50.5</v>
      </c>
      <c r="AV68" s="510">
        <f t="shared" si="211"/>
        <v>15.9</v>
      </c>
      <c r="AW68" s="132">
        <v>68</v>
      </c>
      <c r="AX68" s="132">
        <v>40</v>
      </c>
      <c r="AY68" s="132">
        <v>0</v>
      </c>
      <c r="AZ68" s="132">
        <v>35</v>
      </c>
      <c r="BA68" s="133">
        <v>57</v>
      </c>
      <c r="BB68" s="135">
        <v>2072</v>
      </c>
      <c r="BC68" s="60">
        <v>81</v>
      </c>
      <c r="BD68" s="60">
        <v>146</v>
      </c>
      <c r="BE68" s="60">
        <v>817</v>
      </c>
      <c r="BF68" s="60">
        <v>638</v>
      </c>
      <c r="BG68" s="60">
        <v>390</v>
      </c>
      <c r="BH68" s="104">
        <f t="shared" si="247"/>
        <v>3.9E-2</v>
      </c>
      <c r="BI68" s="104">
        <f t="shared" si="248"/>
        <v>7.0000000000000007E-2</v>
      </c>
      <c r="BJ68" s="104">
        <f t="shared" si="249"/>
        <v>0.39400000000000002</v>
      </c>
      <c r="BK68" s="104">
        <f t="shared" si="250"/>
        <v>0.308</v>
      </c>
      <c r="BL68" s="104">
        <f t="shared" si="251"/>
        <v>0.188</v>
      </c>
      <c r="BM68" s="353">
        <v>3591</v>
      </c>
      <c r="BN68" s="60">
        <v>527</v>
      </c>
      <c r="BO68" s="60">
        <v>482</v>
      </c>
      <c r="BP68" s="60">
        <v>1327</v>
      </c>
      <c r="BQ68" s="60">
        <v>765</v>
      </c>
      <c r="BR68" s="60">
        <v>306</v>
      </c>
      <c r="BS68" s="60">
        <v>131</v>
      </c>
      <c r="BT68" s="60">
        <v>53</v>
      </c>
      <c r="BU68" s="60">
        <v>2582</v>
      </c>
      <c r="BV68" s="60">
        <v>184</v>
      </c>
      <c r="BW68" s="104">
        <f t="shared" si="252"/>
        <v>0.14699999999999999</v>
      </c>
      <c r="BX68" s="104">
        <f t="shared" si="253"/>
        <v>0.13400000000000001</v>
      </c>
      <c r="BY68" s="104">
        <f t="shared" si="254"/>
        <v>0.37</v>
      </c>
      <c r="BZ68" s="104">
        <f t="shared" si="255"/>
        <v>0.21299999999999999</v>
      </c>
      <c r="CA68" s="104">
        <f t="shared" si="256"/>
        <v>8.5000000000000006E-2</v>
      </c>
      <c r="CB68" s="104">
        <f t="shared" si="257"/>
        <v>3.5999999999999997E-2</v>
      </c>
      <c r="CC68" s="104">
        <f t="shared" si="258"/>
        <v>1.4999999999999999E-2</v>
      </c>
      <c r="CD68" s="104">
        <f t="shared" si="259"/>
        <v>0.71899999999999997</v>
      </c>
      <c r="CE68" s="104">
        <f t="shared" si="260"/>
        <v>5.0999999999999997E-2</v>
      </c>
      <c r="CF68" s="136">
        <v>4394</v>
      </c>
      <c r="CG68" s="60">
        <v>99</v>
      </c>
      <c r="CH68" s="104">
        <f t="shared" si="261"/>
        <v>2.3E-2</v>
      </c>
      <c r="CI68" s="137">
        <v>6310</v>
      </c>
      <c r="CJ68" s="60">
        <v>686</v>
      </c>
      <c r="CK68" s="104">
        <f t="shared" si="262"/>
        <v>0.109</v>
      </c>
      <c r="CL68" s="60">
        <v>1916</v>
      </c>
      <c r="CM68" s="60">
        <v>94</v>
      </c>
      <c r="CN68" s="104">
        <f t="shared" si="263"/>
        <v>4.9000000000000002E-2</v>
      </c>
      <c r="CO68" s="60">
        <v>3792</v>
      </c>
      <c r="CP68" s="60">
        <v>349</v>
      </c>
      <c r="CQ68" s="104">
        <f t="shared" si="264"/>
        <v>9.1999999999999998E-2</v>
      </c>
      <c r="CR68" s="60">
        <v>602</v>
      </c>
      <c r="CS68" s="60">
        <v>243</v>
      </c>
      <c r="CT68" s="104">
        <f t="shared" si="265"/>
        <v>0.40400000000000003</v>
      </c>
      <c r="CU68" s="138">
        <v>6310</v>
      </c>
      <c r="CV68" s="60">
        <v>4281</v>
      </c>
      <c r="CW68" s="60">
        <v>2029</v>
      </c>
      <c r="CX68" s="104">
        <f t="shared" si="266"/>
        <v>0.67800000000000005</v>
      </c>
      <c r="CY68" s="104">
        <f t="shared" si="267"/>
        <v>0.32200000000000001</v>
      </c>
      <c r="CZ68" s="139">
        <v>2029</v>
      </c>
      <c r="DA68" s="60">
        <v>1042</v>
      </c>
      <c r="DB68" s="60">
        <f t="shared" si="268"/>
        <v>987</v>
      </c>
      <c r="DC68" s="104">
        <f t="shared" si="269"/>
        <v>0.16500000000000001</v>
      </c>
      <c r="DD68" s="104">
        <f t="shared" si="270"/>
        <v>0.156</v>
      </c>
      <c r="DE68" s="137">
        <v>5994</v>
      </c>
      <c r="DF68" s="60">
        <v>2315</v>
      </c>
      <c r="DG68" s="60">
        <v>3679</v>
      </c>
      <c r="DH68" s="60">
        <v>1677</v>
      </c>
      <c r="DI68" s="60">
        <v>3482</v>
      </c>
      <c r="DJ68" s="60">
        <v>1559</v>
      </c>
      <c r="DK68" s="60">
        <v>78</v>
      </c>
      <c r="DL68" s="60">
        <v>58</v>
      </c>
      <c r="DM68" s="60">
        <v>119</v>
      </c>
      <c r="DN68" s="60">
        <v>60</v>
      </c>
      <c r="DO68" s="60">
        <v>0</v>
      </c>
      <c r="DP68" s="60">
        <v>0</v>
      </c>
      <c r="DQ68" s="63">
        <f t="shared" si="216"/>
        <v>0.38600000000000001</v>
      </c>
      <c r="DR68" s="63">
        <f t="shared" si="271"/>
        <v>0.61399999999999999</v>
      </c>
      <c r="DS68" s="63">
        <f t="shared" si="272"/>
        <v>0.28000000000000003</v>
      </c>
      <c r="DT68" s="63">
        <f t="shared" si="273"/>
        <v>0.58099999999999996</v>
      </c>
      <c r="DU68" s="104">
        <f t="shared" si="274"/>
        <v>0.26</v>
      </c>
      <c r="DV68" s="104">
        <f t="shared" si="275"/>
        <v>1.2999999999999999E-2</v>
      </c>
      <c r="DW68" s="104">
        <f t="shared" si="276"/>
        <v>0.01</v>
      </c>
      <c r="DX68" s="104">
        <f t="shared" si="277"/>
        <v>0.02</v>
      </c>
      <c r="DY68" s="104">
        <f t="shared" si="278"/>
        <v>0.01</v>
      </c>
      <c r="DZ68" s="104">
        <f t="shared" si="279"/>
        <v>0</v>
      </c>
      <c r="EA68" s="104">
        <f t="shared" si="280"/>
        <v>0</v>
      </c>
      <c r="EB68" s="128">
        <v>6310</v>
      </c>
      <c r="EC68" s="274">
        <v>4822</v>
      </c>
      <c r="ED68" s="275">
        <f t="shared" si="202"/>
        <v>0.76400000000000001</v>
      </c>
      <c r="EE68" s="73">
        <v>3485</v>
      </c>
      <c r="EF68" s="73">
        <v>0</v>
      </c>
      <c r="EG68" s="73">
        <v>0</v>
      </c>
      <c r="EH68" s="73">
        <v>1337</v>
      </c>
      <c r="EI68" s="283">
        <f t="shared" si="212"/>
        <v>0.55200000000000005</v>
      </c>
      <c r="EJ68" s="119">
        <f t="shared" si="213"/>
        <v>0</v>
      </c>
      <c r="EK68" s="119">
        <f t="shared" si="214"/>
        <v>0</v>
      </c>
      <c r="EL68" s="283">
        <f t="shared" si="215"/>
        <v>0.21199999999999999</v>
      </c>
      <c r="EM68" s="129">
        <f t="shared" si="283"/>
        <v>1488</v>
      </c>
      <c r="EN68" s="271">
        <f t="shared" si="204"/>
        <v>0.23599999999999999</v>
      </c>
      <c r="EO68" s="60">
        <v>507</v>
      </c>
      <c r="EP68" s="60">
        <v>774</v>
      </c>
      <c r="EQ68" s="60">
        <v>28</v>
      </c>
      <c r="ER68" s="60">
        <v>155</v>
      </c>
      <c r="ES68" s="60">
        <v>58</v>
      </c>
      <c r="ET68" s="60">
        <v>0</v>
      </c>
      <c r="EU68" s="60">
        <v>33</v>
      </c>
      <c r="EV68" s="60">
        <v>0</v>
      </c>
      <c r="EW68" s="60">
        <v>10</v>
      </c>
      <c r="EX68" s="60">
        <v>21</v>
      </c>
      <c r="EY68" s="60">
        <v>33</v>
      </c>
      <c r="EZ68" s="60">
        <v>0</v>
      </c>
      <c r="FA68" s="130">
        <v>52</v>
      </c>
      <c r="FB68" s="63">
        <f t="shared" si="217"/>
        <v>0.08</v>
      </c>
      <c r="FC68" s="104">
        <f t="shared" si="218"/>
        <v>0.123</v>
      </c>
      <c r="FD68" s="104">
        <f t="shared" si="219"/>
        <v>4.4374009508716325E-3</v>
      </c>
      <c r="FE68" s="104">
        <f t="shared" si="220"/>
        <v>2.5000000000000001E-2</v>
      </c>
      <c r="FF68" s="63">
        <f t="shared" si="221"/>
        <v>8.9999999999999993E-3</v>
      </c>
      <c r="FG68" s="104">
        <f t="shared" si="222"/>
        <v>0</v>
      </c>
      <c r="FH68" s="63">
        <f t="shared" si="223"/>
        <v>5.0000000000000001E-3</v>
      </c>
      <c r="FI68" s="104">
        <f t="shared" si="224"/>
        <v>0</v>
      </c>
      <c r="FJ68" s="63">
        <f t="shared" si="225"/>
        <v>2E-3</v>
      </c>
      <c r="FK68" s="63">
        <f t="shared" si="226"/>
        <v>3.0000000000000001E-3</v>
      </c>
      <c r="FL68" s="63">
        <f t="shared" si="227"/>
        <v>5.0000000000000001E-3</v>
      </c>
      <c r="FM68" s="63">
        <f t="shared" si="228"/>
        <v>0</v>
      </c>
      <c r="FN68" s="63">
        <f t="shared" si="229"/>
        <v>8.0000000000000002E-3</v>
      </c>
      <c r="FO68" s="140">
        <v>1470</v>
      </c>
      <c r="FP68" s="60">
        <v>1399</v>
      </c>
      <c r="FQ68" s="60">
        <v>1353</v>
      </c>
      <c r="FR68" s="104">
        <f t="shared" si="107"/>
        <v>0.95199999999999996</v>
      </c>
      <c r="FS68" s="104">
        <f t="shared" si="281"/>
        <v>0.92</v>
      </c>
    </row>
    <row r="69" spans="1:175" x14ac:dyDescent="0.2">
      <c r="A69" s="56" t="s">
        <v>882</v>
      </c>
      <c r="B69" s="57" t="s">
        <v>1022</v>
      </c>
      <c r="C69" s="56" t="s">
        <v>959</v>
      </c>
      <c r="D69" s="56" t="s">
        <v>1104</v>
      </c>
      <c r="E69" s="60">
        <v>928</v>
      </c>
      <c r="F69" s="60">
        <v>787</v>
      </c>
      <c r="G69" s="63">
        <f t="shared" si="231"/>
        <v>0.84799999999999998</v>
      </c>
      <c r="H69" s="60">
        <v>554</v>
      </c>
      <c r="I69" s="63">
        <f t="shared" si="232"/>
        <v>0.59699999999999998</v>
      </c>
      <c r="J69" s="60">
        <v>54</v>
      </c>
      <c r="K69" s="63">
        <f t="shared" si="233"/>
        <v>5.8000000000000003E-2</v>
      </c>
      <c r="L69" s="60">
        <v>144</v>
      </c>
      <c r="M69" s="63">
        <f t="shared" si="234"/>
        <v>0.155</v>
      </c>
      <c r="N69" s="60">
        <v>176</v>
      </c>
      <c r="O69" s="63">
        <f t="shared" si="235"/>
        <v>0.19</v>
      </c>
      <c r="P69" s="60">
        <v>503</v>
      </c>
      <c r="Q69" s="63">
        <f t="shared" si="236"/>
        <v>0.54200000000000004</v>
      </c>
      <c r="R69" s="60">
        <v>139</v>
      </c>
      <c r="S69" s="63">
        <f t="shared" si="237"/>
        <v>0.15</v>
      </c>
      <c r="T69" s="356">
        <f t="shared" si="238"/>
        <v>3.95</v>
      </c>
      <c r="U69" s="357">
        <f t="shared" si="239"/>
        <v>4.1500000000000004</v>
      </c>
      <c r="V69" s="336">
        <v>3661</v>
      </c>
      <c r="W69" s="337">
        <v>928</v>
      </c>
      <c r="X69" s="337">
        <v>1431</v>
      </c>
      <c r="Y69" s="338">
        <f t="shared" si="282"/>
        <v>1302</v>
      </c>
      <c r="Z69" s="63">
        <f t="shared" si="240"/>
        <v>0.253</v>
      </c>
      <c r="AA69" s="63">
        <f t="shared" si="241"/>
        <v>0.39100000000000001</v>
      </c>
      <c r="AB69" s="63">
        <f t="shared" si="242"/>
        <v>0.35599999999999998</v>
      </c>
      <c r="AC69" s="247">
        <v>3266</v>
      </c>
      <c r="AD69" s="345">
        <v>113</v>
      </c>
      <c r="AE69" s="345">
        <v>12</v>
      </c>
      <c r="AF69" s="346">
        <f t="shared" si="243"/>
        <v>0.106</v>
      </c>
      <c r="AG69" s="240">
        <v>3661</v>
      </c>
      <c r="AH69" s="241">
        <v>1964</v>
      </c>
      <c r="AI69" s="242">
        <f t="shared" si="151"/>
        <v>0.53600000000000003</v>
      </c>
      <c r="AJ69" s="243">
        <v>1697</v>
      </c>
      <c r="AK69" s="244">
        <f t="shared" si="152"/>
        <v>0.46400000000000002</v>
      </c>
      <c r="AL69" s="249">
        <v>115.7</v>
      </c>
      <c r="AM69" s="483">
        <v>3661</v>
      </c>
      <c r="AN69" s="488">
        <f t="shared" si="209"/>
        <v>2320</v>
      </c>
      <c r="AO69" s="489">
        <f t="shared" si="244"/>
        <v>0.63370663753072931</v>
      </c>
      <c r="AP69" s="493">
        <v>1164</v>
      </c>
      <c r="AQ69" s="494">
        <f t="shared" si="245"/>
        <v>0.31794591641627973</v>
      </c>
      <c r="AR69" s="504">
        <v>177</v>
      </c>
      <c r="AS69" s="505">
        <f t="shared" si="246"/>
        <v>4.8347446052990989E-2</v>
      </c>
      <c r="AT69" s="515">
        <f t="shared" si="157"/>
        <v>57.8</v>
      </c>
      <c r="AU69" s="511">
        <f t="shared" si="210"/>
        <v>50.2</v>
      </c>
      <c r="AV69" s="510">
        <f t="shared" si="211"/>
        <v>7.6</v>
      </c>
      <c r="AW69" s="132">
        <v>63</v>
      </c>
      <c r="AX69" s="132">
        <v>69</v>
      </c>
      <c r="AY69" s="132">
        <v>0</v>
      </c>
      <c r="AZ69" s="132">
        <v>101</v>
      </c>
      <c r="BA69" s="133">
        <v>61</v>
      </c>
      <c r="BB69" s="135">
        <v>1101</v>
      </c>
      <c r="BC69" s="60">
        <v>33</v>
      </c>
      <c r="BD69" s="60">
        <v>61</v>
      </c>
      <c r="BE69" s="60">
        <v>466</v>
      </c>
      <c r="BF69" s="60">
        <v>287</v>
      </c>
      <c r="BG69" s="60">
        <v>254</v>
      </c>
      <c r="BH69" s="104">
        <f t="shared" si="247"/>
        <v>0.03</v>
      </c>
      <c r="BI69" s="104">
        <f t="shared" si="248"/>
        <v>5.5E-2</v>
      </c>
      <c r="BJ69" s="104">
        <f t="shared" si="249"/>
        <v>0.42299999999999999</v>
      </c>
      <c r="BK69" s="104">
        <f t="shared" si="250"/>
        <v>0.26100000000000001</v>
      </c>
      <c r="BL69" s="104">
        <f t="shared" si="251"/>
        <v>0.23100000000000001</v>
      </c>
      <c r="BM69" s="353">
        <v>2017</v>
      </c>
      <c r="BN69" s="60">
        <v>306</v>
      </c>
      <c r="BO69" s="60">
        <v>298</v>
      </c>
      <c r="BP69" s="60">
        <v>707</v>
      </c>
      <c r="BQ69" s="60">
        <v>368</v>
      </c>
      <c r="BR69" s="60">
        <v>150</v>
      </c>
      <c r="BS69" s="60">
        <v>140</v>
      </c>
      <c r="BT69" s="60">
        <v>48</v>
      </c>
      <c r="BU69" s="60">
        <v>1413</v>
      </c>
      <c r="BV69" s="60">
        <v>188</v>
      </c>
      <c r="BW69" s="104">
        <f t="shared" si="252"/>
        <v>0.152</v>
      </c>
      <c r="BX69" s="104">
        <f t="shared" si="253"/>
        <v>0.14799999999999999</v>
      </c>
      <c r="BY69" s="104">
        <f t="shared" si="254"/>
        <v>0.35099999999999998</v>
      </c>
      <c r="BZ69" s="104">
        <f t="shared" si="255"/>
        <v>0.182</v>
      </c>
      <c r="CA69" s="104">
        <f t="shared" si="256"/>
        <v>7.3999999999999996E-2</v>
      </c>
      <c r="CB69" s="104">
        <f t="shared" si="257"/>
        <v>6.9000000000000006E-2</v>
      </c>
      <c r="CC69" s="104">
        <f t="shared" si="258"/>
        <v>2.4E-2</v>
      </c>
      <c r="CD69" s="104">
        <f t="shared" si="259"/>
        <v>0.70099999999999996</v>
      </c>
      <c r="CE69" s="104">
        <f t="shared" si="260"/>
        <v>9.2999999999999999E-2</v>
      </c>
      <c r="CF69" s="136">
        <v>2497</v>
      </c>
      <c r="CG69" s="60">
        <v>82</v>
      </c>
      <c r="CH69" s="104">
        <f t="shared" si="261"/>
        <v>3.3000000000000002E-2</v>
      </c>
      <c r="CI69" s="137">
        <v>3661</v>
      </c>
      <c r="CJ69" s="60">
        <v>387</v>
      </c>
      <c r="CK69" s="104">
        <f t="shared" si="262"/>
        <v>0.106</v>
      </c>
      <c r="CL69" s="60">
        <v>1164</v>
      </c>
      <c r="CM69" s="60">
        <v>59</v>
      </c>
      <c r="CN69" s="104">
        <f t="shared" si="263"/>
        <v>5.0999999999999997E-2</v>
      </c>
      <c r="CO69" s="60">
        <v>2320</v>
      </c>
      <c r="CP69" s="60">
        <v>262</v>
      </c>
      <c r="CQ69" s="104">
        <f t="shared" si="264"/>
        <v>0.113</v>
      </c>
      <c r="CR69" s="60">
        <v>177</v>
      </c>
      <c r="CS69" s="60">
        <v>66</v>
      </c>
      <c r="CT69" s="104">
        <f t="shared" si="265"/>
        <v>0.373</v>
      </c>
      <c r="CU69" s="138">
        <v>3661</v>
      </c>
      <c r="CV69" s="60">
        <v>2527</v>
      </c>
      <c r="CW69" s="60">
        <v>1134</v>
      </c>
      <c r="CX69" s="104">
        <f t="shared" si="266"/>
        <v>0.69</v>
      </c>
      <c r="CY69" s="104">
        <f t="shared" si="267"/>
        <v>0.31</v>
      </c>
      <c r="CZ69" s="139">
        <v>1134</v>
      </c>
      <c r="DA69" s="60">
        <v>437</v>
      </c>
      <c r="DB69" s="60">
        <f t="shared" si="268"/>
        <v>697</v>
      </c>
      <c r="DC69" s="104">
        <f t="shared" si="269"/>
        <v>0.11899999999999999</v>
      </c>
      <c r="DD69" s="104">
        <f t="shared" si="270"/>
        <v>0.19</v>
      </c>
      <c r="DE69" s="137">
        <v>3269</v>
      </c>
      <c r="DF69" s="60">
        <v>1157</v>
      </c>
      <c r="DG69" s="60">
        <v>2112</v>
      </c>
      <c r="DH69" s="60">
        <v>854</v>
      </c>
      <c r="DI69" s="60">
        <v>2064</v>
      </c>
      <c r="DJ69" s="60">
        <v>837</v>
      </c>
      <c r="DK69" s="60">
        <v>8</v>
      </c>
      <c r="DL69" s="60">
        <v>4</v>
      </c>
      <c r="DM69" s="60">
        <v>17</v>
      </c>
      <c r="DN69" s="60">
        <v>13</v>
      </c>
      <c r="DO69" s="60">
        <v>23</v>
      </c>
      <c r="DP69" s="60">
        <v>0</v>
      </c>
      <c r="DQ69" s="63">
        <f t="shared" si="216"/>
        <v>0.35399999999999998</v>
      </c>
      <c r="DR69" s="63">
        <f t="shared" si="271"/>
        <v>0.64600000000000002</v>
      </c>
      <c r="DS69" s="63">
        <f t="shared" si="272"/>
        <v>0.26100000000000001</v>
      </c>
      <c r="DT69" s="63">
        <f t="shared" si="273"/>
        <v>0.63100000000000001</v>
      </c>
      <c r="DU69" s="104">
        <f t="shared" si="274"/>
        <v>0.25600000000000001</v>
      </c>
      <c r="DV69" s="104">
        <f t="shared" si="275"/>
        <v>2E-3</v>
      </c>
      <c r="DW69" s="104">
        <f t="shared" si="276"/>
        <v>1E-3</v>
      </c>
      <c r="DX69" s="104">
        <f t="shared" si="277"/>
        <v>5.0000000000000001E-3</v>
      </c>
      <c r="DY69" s="104">
        <f t="shared" si="278"/>
        <v>4.0000000000000001E-3</v>
      </c>
      <c r="DZ69" s="104">
        <f t="shared" si="279"/>
        <v>7.0000000000000001E-3</v>
      </c>
      <c r="EA69" s="104">
        <f t="shared" si="280"/>
        <v>0</v>
      </c>
      <c r="EB69" s="128">
        <v>3661</v>
      </c>
      <c r="EC69" s="274">
        <v>2819</v>
      </c>
      <c r="ED69" s="275">
        <f t="shared" si="202"/>
        <v>0.77</v>
      </c>
      <c r="EE69" s="73">
        <v>2148</v>
      </c>
      <c r="EF69" s="73">
        <v>0</v>
      </c>
      <c r="EG69" s="73">
        <v>8</v>
      </c>
      <c r="EH69" s="73">
        <v>663</v>
      </c>
      <c r="EI69" s="283">
        <f t="shared" si="212"/>
        <v>0.58699999999999997</v>
      </c>
      <c r="EJ69" s="119">
        <f t="shared" si="213"/>
        <v>0</v>
      </c>
      <c r="EK69" s="119">
        <f t="shared" si="214"/>
        <v>2E-3</v>
      </c>
      <c r="EL69" s="283">
        <f t="shared" si="215"/>
        <v>0.18099999999999999</v>
      </c>
      <c r="EM69" s="129">
        <f t="shared" si="283"/>
        <v>842</v>
      </c>
      <c r="EN69" s="271">
        <f t="shared" si="204"/>
        <v>0.23</v>
      </c>
      <c r="EO69" s="60">
        <v>277</v>
      </c>
      <c r="EP69" s="60">
        <v>405</v>
      </c>
      <c r="EQ69" s="60">
        <v>0</v>
      </c>
      <c r="ER69" s="60">
        <v>44</v>
      </c>
      <c r="ES69" s="60">
        <v>0</v>
      </c>
      <c r="ET69" s="60">
        <v>0</v>
      </c>
      <c r="EU69" s="60">
        <v>25</v>
      </c>
      <c r="EV69" s="60">
        <v>0</v>
      </c>
      <c r="EW69" s="60">
        <v>0</v>
      </c>
      <c r="EX69" s="60">
        <v>0</v>
      </c>
      <c r="EY69" s="60">
        <v>19</v>
      </c>
      <c r="EZ69" s="60">
        <v>0</v>
      </c>
      <c r="FA69" s="130">
        <v>116</v>
      </c>
      <c r="FB69" s="63">
        <f t="shared" si="217"/>
        <v>7.5999999999999998E-2</v>
      </c>
      <c r="FC69" s="104">
        <f t="shared" si="218"/>
        <v>0.111</v>
      </c>
      <c r="FD69" s="104">
        <f t="shared" si="219"/>
        <v>0</v>
      </c>
      <c r="FE69" s="104">
        <f t="shared" si="220"/>
        <v>1.2E-2</v>
      </c>
      <c r="FF69" s="63">
        <f t="shared" si="221"/>
        <v>0</v>
      </c>
      <c r="FG69" s="104">
        <f t="shared" si="222"/>
        <v>0</v>
      </c>
      <c r="FH69" s="63">
        <f t="shared" si="223"/>
        <v>7.0000000000000001E-3</v>
      </c>
      <c r="FI69" s="104">
        <f t="shared" si="224"/>
        <v>0</v>
      </c>
      <c r="FJ69" s="63">
        <f t="shared" si="225"/>
        <v>0</v>
      </c>
      <c r="FK69" s="63">
        <f t="shared" si="226"/>
        <v>0</v>
      </c>
      <c r="FL69" s="63">
        <f t="shared" si="227"/>
        <v>5.0000000000000001E-3</v>
      </c>
      <c r="FM69" s="63">
        <f t="shared" si="228"/>
        <v>0</v>
      </c>
      <c r="FN69" s="63">
        <f t="shared" si="229"/>
        <v>3.2000000000000001E-2</v>
      </c>
      <c r="FO69" s="140">
        <v>928</v>
      </c>
      <c r="FP69" s="60">
        <v>893</v>
      </c>
      <c r="FQ69" s="60">
        <v>809</v>
      </c>
      <c r="FR69" s="104">
        <f t="shared" si="107"/>
        <v>0.96199999999999997</v>
      </c>
      <c r="FS69" s="104">
        <f t="shared" si="281"/>
        <v>0.872</v>
      </c>
    </row>
    <row r="70" spans="1:175" x14ac:dyDescent="0.2">
      <c r="A70" s="56" t="s">
        <v>882</v>
      </c>
      <c r="B70" s="57" t="s">
        <v>1022</v>
      </c>
      <c r="C70" s="56" t="s">
        <v>960</v>
      </c>
      <c r="D70" s="56" t="s">
        <v>1105</v>
      </c>
      <c r="E70" s="60">
        <v>1759</v>
      </c>
      <c r="F70" s="60">
        <v>1352</v>
      </c>
      <c r="G70" s="63">
        <f t="shared" si="231"/>
        <v>0.76900000000000002</v>
      </c>
      <c r="H70" s="60">
        <v>837</v>
      </c>
      <c r="I70" s="63">
        <f t="shared" si="232"/>
        <v>0.47599999999999998</v>
      </c>
      <c r="J70" s="60">
        <v>94</v>
      </c>
      <c r="K70" s="63">
        <f t="shared" si="233"/>
        <v>5.2999999999999999E-2</v>
      </c>
      <c r="L70" s="60">
        <v>373</v>
      </c>
      <c r="M70" s="63">
        <f t="shared" si="234"/>
        <v>0.21199999999999999</v>
      </c>
      <c r="N70" s="60">
        <v>455</v>
      </c>
      <c r="O70" s="63">
        <f t="shared" si="235"/>
        <v>0.25900000000000001</v>
      </c>
      <c r="P70" s="60">
        <v>762</v>
      </c>
      <c r="Q70" s="63">
        <f t="shared" si="236"/>
        <v>0.433</v>
      </c>
      <c r="R70" s="60">
        <v>297</v>
      </c>
      <c r="S70" s="63">
        <f t="shared" si="237"/>
        <v>0.16900000000000001</v>
      </c>
      <c r="T70" s="356">
        <f t="shared" si="238"/>
        <v>3.45</v>
      </c>
      <c r="U70" s="357">
        <f t="shared" si="239"/>
        <v>4.0199999999999996</v>
      </c>
      <c r="V70" s="336">
        <v>6068</v>
      </c>
      <c r="W70" s="337">
        <v>1759</v>
      </c>
      <c r="X70" s="337">
        <v>2431</v>
      </c>
      <c r="Y70" s="338">
        <f t="shared" si="282"/>
        <v>1878</v>
      </c>
      <c r="Z70" s="63">
        <f t="shared" si="240"/>
        <v>0.28999999999999998</v>
      </c>
      <c r="AA70" s="63">
        <f t="shared" si="241"/>
        <v>0.40100000000000002</v>
      </c>
      <c r="AB70" s="63">
        <f t="shared" si="242"/>
        <v>0.309</v>
      </c>
      <c r="AC70" s="247">
        <v>5435</v>
      </c>
      <c r="AD70" s="345">
        <v>237</v>
      </c>
      <c r="AE70" s="345">
        <v>62</v>
      </c>
      <c r="AF70" s="346">
        <f t="shared" si="243"/>
        <v>0.26200000000000001</v>
      </c>
      <c r="AG70" s="240">
        <v>6076</v>
      </c>
      <c r="AH70" s="241">
        <v>3089</v>
      </c>
      <c r="AI70" s="242">
        <f t="shared" si="151"/>
        <v>0.50800000000000001</v>
      </c>
      <c r="AJ70" s="243">
        <v>2987</v>
      </c>
      <c r="AK70" s="244">
        <f t="shared" si="152"/>
        <v>0.49199999999999999</v>
      </c>
      <c r="AL70" s="249">
        <v>103.4</v>
      </c>
      <c r="AM70" s="483">
        <v>6076</v>
      </c>
      <c r="AN70" s="488">
        <f t="shared" si="209"/>
        <v>4027</v>
      </c>
      <c r="AO70" s="489">
        <f t="shared" si="244"/>
        <v>0.66277156023699801</v>
      </c>
      <c r="AP70" s="493">
        <v>1656</v>
      </c>
      <c r="AQ70" s="494">
        <f t="shared" si="245"/>
        <v>0.27254772876892691</v>
      </c>
      <c r="AR70" s="504">
        <v>393</v>
      </c>
      <c r="AS70" s="505">
        <f t="shared" si="246"/>
        <v>6.4680710994075047E-2</v>
      </c>
      <c r="AT70" s="515">
        <f t="shared" si="157"/>
        <v>50.9</v>
      </c>
      <c r="AU70" s="511">
        <f t="shared" si="210"/>
        <v>41.1</v>
      </c>
      <c r="AV70" s="510">
        <f t="shared" si="211"/>
        <v>9.8000000000000007</v>
      </c>
      <c r="AW70" s="132">
        <v>83</v>
      </c>
      <c r="AX70" s="132">
        <v>57</v>
      </c>
      <c r="AY70" s="132">
        <v>0</v>
      </c>
      <c r="AZ70" s="132">
        <v>42</v>
      </c>
      <c r="BA70" s="133">
        <v>91</v>
      </c>
      <c r="BB70" s="135">
        <v>1624</v>
      </c>
      <c r="BC70" s="60">
        <v>25</v>
      </c>
      <c r="BD70" s="60">
        <v>52</v>
      </c>
      <c r="BE70" s="60">
        <v>564</v>
      </c>
      <c r="BF70" s="60">
        <v>506</v>
      </c>
      <c r="BG70" s="60">
        <v>477</v>
      </c>
      <c r="BH70" s="104">
        <f t="shared" si="247"/>
        <v>1.4999999999999999E-2</v>
      </c>
      <c r="BI70" s="104">
        <f t="shared" si="248"/>
        <v>3.2000000000000001E-2</v>
      </c>
      <c r="BJ70" s="104">
        <f t="shared" si="249"/>
        <v>0.34699999999999998</v>
      </c>
      <c r="BK70" s="104">
        <f t="shared" si="250"/>
        <v>0.312</v>
      </c>
      <c r="BL70" s="104">
        <f t="shared" si="251"/>
        <v>0.29399999999999998</v>
      </c>
      <c r="BM70" s="353">
        <v>3765</v>
      </c>
      <c r="BN70" s="60">
        <v>452</v>
      </c>
      <c r="BO70" s="60">
        <v>591</v>
      </c>
      <c r="BP70" s="60">
        <v>1247</v>
      </c>
      <c r="BQ70" s="60">
        <v>860</v>
      </c>
      <c r="BR70" s="60">
        <v>167</v>
      </c>
      <c r="BS70" s="60">
        <v>285</v>
      </c>
      <c r="BT70" s="60">
        <v>163</v>
      </c>
      <c r="BU70" s="60">
        <v>2722</v>
      </c>
      <c r="BV70" s="60">
        <v>448</v>
      </c>
      <c r="BW70" s="104">
        <f t="shared" si="252"/>
        <v>0.12</v>
      </c>
      <c r="BX70" s="104">
        <f t="shared" si="253"/>
        <v>0.157</v>
      </c>
      <c r="BY70" s="104">
        <f t="shared" si="254"/>
        <v>0.33100000000000002</v>
      </c>
      <c r="BZ70" s="104">
        <f t="shared" si="255"/>
        <v>0.22800000000000001</v>
      </c>
      <c r="CA70" s="104">
        <f t="shared" si="256"/>
        <v>4.3999999999999997E-2</v>
      </c>
      <c r="CB70" s="104">
        <f t="shared" si="257"/>
        <v>7.5999999999999998E-2</v>
      </c>
      <c r="CC70" s="104">
        <f t="shared" si="258"/>
        <v>4.2999999999999997E-2</v>
      </c>
      <c r="CD70" s="104">
        <f t="shared" si="259"/>
        <v>0.72299999999999998</v>
      </c>
      <c r="CE70" s="104">
        <f t="shared" si="260"/>
        <v>0.11899999999999999</v>
      </c>
      <c r="CF70" s="136">
        <v>4409</v>
      </c>
      <c r="CG70" s="60">
        <v>165</v>
      </c>
      <c r="CH70" s="104">
        <f t="shared" si="261"/>
        <v>3.6999999999999998E-2</v>
      </c>
      <c r="CI70" s="137">
        <v>6076</v>
      </c>
      <c r="CJ70" s="60">
        <v>645</v>
      </c>
      <c r="CK70" s="104">
        <f t="shared" si="262"/>
        <v>0.106</v>
      </c>
      <c r="CL70" s="60">
        <v>1656</v>
      </c>
      <c r="CM70" s="60">
        <v>14</v>
      </c>
      <c r="CN70" s="104">
        <f t="shared" si="263"/>
        <v>8.0000000000000002E-3</v>
      </c>
      <c r="CO70" s="60">
        <v>4016</v>
      </c>
      <c r="CP70" s="60">
        <v>437</v>
      </c>
      <c r="CQ70" s="104">
        <f t="shared" si="264"/>
        <v>0.109</v>
      </c>
      <c r="CR70" s="60">
        <v>393</v>
      </c>
      <c r="CS70" s="60">
        <v>194</v>
      </c>
      <c r="CT70" s="104">
        <f t="shared" si="265"/>
        <v>0.49399999999999999</v>
      </c>
      <c r="CU70" s="138">
        <v>6076</v>
      </c>
      <c r="CV70" s="60">
        <v>4169</v>
      </c>
      <c r="CW70" s="60">
        <v>1907</v>
      </c>
      <c r="CX70" s="104">
        <f t="shared" si="266"/>
        <v>0.68600000000000005</v>
      </c>
      <c r="CY70" s="104">
        <f t="shared" si="267"/>
        <v>0.314</v>
      </c>
      <c r="CZ70" s="139">
        <v>1907</v>
      </c>
      <c r="DA70" s="60">
        <v>1118</v>
      </c>
      <c r="DB70" s="60">
        <f t="shared" si="268"/>
        <v>789</v>
      </c>
      <c r="DC70" s="104">
        <f t="shared" si="269"/>
        <v>0.184</v>
      </c>
      <c r="DD70" s="104">
        <f t="shared" si="270"/>
        <v>0.13</v>
      </c>
      <c r="DE70" s="137">
        <v>5510</v>
      </c>
      <c r="DF70" s="60">
        <v>2543</v>
      </c>
      <c r="DG70" s="60">
        <v>2967</v>
      </c>
      <c r="DH70" s="60">
        <v>1329</v>
      </c>
      <c r="DI70" s="60">
        <v>2631</v>
      </c>
      <c r="DJ70" s="60">
        <v>1160</v>
      </c>
      <c r="DK70" s="60">
        <v>86</v>
      </c>
      <c r="DL70" s="60">
        <v>36</v>
      </c>
      <c r="DM70" s="60">
        <v>250</v>
      </c>
      <c r="DN70" s="60">
        <v>133</v>
      </c>
      <c r="DO70" s="60">
        <v>0</v>
      </c>
      <c r="DP70" s="60">
        <v>0</v>
      </c>
      <c r="DQ70" s="63">
        <f t="shared" si="216"/>
        <v>0.46200000000000002</v>
      </c>
      <c r="DR70" s="63">
        <f t="shared" si="271"/>
        <v>0.53800000000000003</v>
      </c>
      <c r="DS70" s="63">
        <f t="shared" si="272"/>
        <v>0.24099999999999999</v>
      </c>
      <c r="DT70" s="63">
        <f t="shared" si="273"/>
        <v>0.47699999999999998</v>
      </c>
      <c r="DU70" s="104">
        <f t="shared" si="274"/>
        <v>0.21099999999999999</v>
      </c>
      <c r="DV70" s="104">
        <f t="shared" si="275"/>
        <v>1.6E-2</v>
      </c>
      <c r="DW70" s="104">
        <f t="shared" si="276"/>
        <v>7.0000000000000001E-3</v>
      </c>
      <c r="DX70" s="104">
        <f t="shared" si="277"/>
        <v>4.4999999999999998E-2</v>
      </c>
      <c r="DY70" s="104">
        <f t="shared" si="278"/>
        <v>2.4E-2</v>
      </c>
      <c r="DZ70" s="104">
        <f t="shared" si="279"/>
        <v>0</v>
      </c>
      <c r="EA70" s="104">
        <f t="shared" si="280"/>
        <v>0</v>
      </c>
      <c r="EB70" s="128">
        <v>6076</v>
      </c>
      <c r="EC70" s="274">
        <v>4291</v>
      </c>
      <c r="ED70" s="275">
        <f t="shared" si="202"/>
        <v>0.70599999999999996</v>
      </c>
      <c r="EE70" s="73">
        <v>3395</v>
      </c>
      <c r="EF70" s="73">
        <v>13</v>
      </c>
      <c r="EG70" s="73">
        <v>10</v>
      </c>
      <c r="EH70" s="73">
        <v>873</v>
      </c>
      <c r="EI70" s="283">
        <f t="shared" si="212"/>
        <v>0.55900000000000005</v>
      </c>
      <c r="EJ70" s="119">
        <f t="shared" si="213"/>
        <v>2E-3</v>
      </c>
      <c r="EK70" s="119">
        <f t="shared" si="214"/>
        <v>2E-3</v>
      </c>
      <c r="EL70" s="283">
        <f t="shared" si="215"/>
        <v>0.14399999999999999</v>
      </c>
      <c r="EM70" s="129">
        <f t="shared" si="283"/>
        <v>1785</v>
      </c>
      <c r="EN70" s="271">
        <f t="shared" si="204"/>
        <v>0.29399999999999998</v>
      </c>
      <c r="EO70" s="60">
        <v>592</v>
      </c>
      <c r="EP70" s="60">
        <v>730</v>
      </c>
      <c r="EQ70" s="60">
        <v>18</v>
      </c>
      <c r="ER70" s="60">
        <v>323</v>
      </c>
      <c r="ES70" s="60">
        <v>42</v>
      </c>
      <c r="ET70" s="60">
        <v>0</v>
      </c>
      <c r="EU70" s="60">
        <v>99</v>
      </c>
      <c r="EV70" s="60">
        <v>9</v>
      </c>
      <c r="EW70" s="60">
        <v>3</v>
      </c>
      <c r="EX70" s="60">
        <v>0</v>
      </c>
      <c r="EY70" s="60">
        <v>170</v>
      </c>
      <c r="EZ70" s="60">
        <v>0</v>
      </c>
      <c r="FA70" s="130">
        <v>140</v>
      </c>
      <c r="FB70" s="63">
        <f t="shared" si="217"/>
        <v>9.7000000000000003E-2</v>
      </c>
      <c r="FC70" s="104">
        <f t="shared" si="218"/>
        <v>0.12</v>
      </c>
      <c r="FD70" s="104">
        <f t="shared" si="219"/>
        <v>2.9624753127057276E-3</v>
      </c>
      <c r="FE70" s="104">
        <f t="shared" si="220"/>
        <v>5.2999999999999999E-2</v>
      </c>
      <c r="FF70" s="63">
        <f t="shared" si="221"/>
        <v>7.0000000000000001E-3</v>
      </c>
      <c r="FG70" s="104">
        <f t="shared" si="222"/>
        <v>0</v>
      </c>
      <c r="FH70" s="63">
        <f t="shared" si="223"/>
        <v>1.6E-2</v>
      </c>
      <c r="FI70" s="104">
        <f t="shared" si="224"/>
        <v>1E-3</v>
      </c>
      <c r="FJ70" s="63">
        <f t="shared" si="225"/>
        <v>0</v>
      </c>
      <c r="FK70" s="63">
        <f t="shared" si="226"/>
        <v>0</v>
      </c>
      <c r="FL70" s="63">
        <f t="shared" si="227"/>
        <v>2.8000000000000001E-2</v>
      </c>
      <c r="FM70" s="63">
        <f t="shared" si="228"/>
        <v>0</v>
      </c>
      <c r="FN70" s="63">
        <f t="shared" si="229"/>
        <v>2.3E-2</v>
      </c>
      <c r="FO70" s="140">
        <v>1759</v>
      </c>
      <c r="FP70" s="60">
        <v>1668</v>
      </c>
      <c r="FQ70" s="60">
        <v>1617</v>
      </c>
      <c r="FR70" s="104">
        <f t="shared" si="107"/>
        <v>0.94799999999999995</v>
      </c>
      <c r="FS70" s="104">
        <f t="shared" si="281"/>
        <v>0.91900000000000004</v>
      </c>
    </row>
    <row r="71" spans="1:175" x14ac:dyDescent="0.2">
      <c r="A71" s="56" t="s">
        <v>882</v>
      </c>
      <c r="B71" s="57" t="s">
        <v>1022</v>
      </c>
      <c r="C71" s="56" t="s">
        <v>961</v>
      </c>
      <c r="D71" s="56" t="s">
        <v>1106</v>
      </c>
      <c r="E71" s="60">
        <v>1672</v>
      </c>
      <c r="F71" s="60">
        <v>1429</v>
      </c>
      <c r="G71" s="63">
        <f t="shared" si="231"/>
        <v>0.85499999999999998</v>
      </c>
      <c r="H71" s="60">
        <v>921</v>
      </c>
      <c r="I71" s="63">
        <f t="shared" si="232"/>
        <v>0.55100000000000005</v>
      </c>
      <c r="J71" s="60">
        <v>201</v>
      </c>
      <c r="K71" s="63">
        <f t="shared" si="233"/>
        <v>0.12</v>
      </c>
      <c r="L71" s="60">
        <v>254</v>
      </c>
      <c r="M71" s="63">
        <f t="shared" si="234"/>
        <v>0.152</v>
      </c>
      <c r="N71" s="60">
        <v>296</v>
      </c>
      <c r="O71" s="63">
        <f t="shared" si="235"/>
        <v>0.17699999999999999</v>
      </c>
      <c r="P71" s="60">
        <v>739</v>
      </c>
      <c r="Q71" s="63">
        <f t="shared" si="236"/>
        <v>0.442</v>
      </c>
      <c r="R71" s="60">
        <v>374</v>
      </c>
      <c r="S71" s="63">
        <f t="shared" si="237"/>
        <v>0.224</v>
      </c>
      <c r="T71" s="356">
        <f t="shared" si="238"/>
        <v>3.54</v>
      </c>
      <c r="U71" s="357">
        <f t="shared" si="239"/>
        <v>3.69</v>
      </c>
      <c r="V71" s="336">
        <v>5916</v>
      </c>
      <c r="W71" s="337">
        <v>1672</v>
      </c>
      <c r="X71" s="337">
        <v>2429</v>
      </c>
      <c r="Y71" s="338">
        <f t="shared" si="282"/>
        <v>1815</v>
      </c>
      <c r="Z71" s="63">
        <f t="shared" si="240"/>
        <v>0.28299999999999997</v>
      </c>
      <c r="AA71" s="63">
        <f t="shared" si="241"/>
        <v>0.41099999999999998</v>
      </c>
      <c r="AB71" s="63">
        <f t="shared" si="242"/>
        <v>0.307</v>
      </c>
      <c r="AC71" s="247">
        <v>5273</v>
      </c>
      <c r="AD71" s="345">
        <v>262</v>
      </c>
      <c r="AE71" s="345">
        <v>91</v>
      </c>
      <c r="AF71" s="346">
        <f t="shared" si="243"/>
        <v>0.34699999999999998</v>
      </c>
      <c r="AG71" s="240">
        <v>5916</v>
      </c>
      <c r="AH71" s="241">
        <v>3106</v>
      </c>
      <c r="AI71" s="242">
        <f t="shared" si="151"/>
        <v>0.52500000000000002</v>
      </c>
      <c r="AJ71" s="243">
        <v>2810</v>
      </c>
      <c r="AK71" s="244">
        <f t="shared" si="152"/>
        <v>0.47499999999999998</v>
      </c>
      <c r="AL71" s="249">
        <v>110.5</v>
      </c>
      <c r="AM71" s="483">
        <v>5916</v>
      </c>
      <c r="AN71" s="488">
        <f t="shared" si="209"/>
        <v>3852</v>
      </c>
      <c r="AO71" s="489">
        <f t="shared" si="244"/>
        <v>0.65111561866125756</v>
      </c>
      <c r="AP71" s="493">
        <v>1599</v>
      </c>
      <c r="AQ71" s="494">
        <f t="shared" si="245"/>
        <v>0.27028397565922924</v>
      </c>
      <c r="AR71" s="504">
        <v>465</v>
      </c>
      <c r="AS71" s="505">
        <f t="shared" si="246"/>
        <v>7.860040567951318E-2</v>
      </c>
      <c r="AT71" s="515">
        <f t="shared" si="157"/>
        <v>53.6</v>
      </c>
      <c r="AU71" s="511">
        <f t="shared" si="210"/>
        <v>41.5</v>
      </c>
      <c r="AV71" s="510">
        <f t="shared" si="211"/>
        <v>12.1</v>
      </c>
      <c r="AW71" s="132">
        <v>80</v>
      </c>
      <c r="AX71" s="132">
        <v>59</v>
      </c>
      <c r="AY71" s="132">
        <v>0</v>
      </c>
      <c r="AZ71" s="132">
        <v>124</v>
      </c>
      <c r="BA71" s="133">
        <v>0</v>
      </c>
      <c r="BB71" s="135">
        <v>1522</v>
      </c>
      <c r="BC71" s="60">
        <v>51</v>
      </c>
      <c r="BD71" s="60">
        <v>117</v>
      </c>
      <c r="BE71" s="60">
        <v>734</v>
      </c>
      <c r="BF71" s="60">
        <v>234</v>
      </c>
      <c r="BG71" s="60">
        <v>386</v>
      </c>
      <c r="BH71" s="104">
        <f t="shared" si="247"/>
        <v>3.4000000000000002E-2</v>
      </c>
      <c r="BI71" s="104">
        <f t="shared" si="248"/>
        <v>7.6999999999999999E-2</v>
      </c>
      <c r="BJ71" s="104">
        <f t="shared" si="249"/>
        <v>0.48199999999999998</v>
      </c>
      <c r="BK71" s="104">
        <f t="shared" si="250"/>
        <v>0.154</v>
      </c>
      <c r="BL71" s="104">
        <f t="shared" si="251"/>
        <v>0.254</v>
      </c>
      <c r="BM71" s="353">
        <v>3570</v>
      </c>
      <c r="BN71" s="60">
        <v>371</v>
      </c>
      <c r="BO71" s="60">
        <v>573</v>
      </c>
      <c r="BP71" s="60">
        <v>1040</v>
      </c>
      <c r="BQ71" s="60">
        <v>847</v>
      </c>
      <c r="BR71" s="60">
        <v>289</v>
      </c>
      <c r="BS71" s="60">
        <v>371</v>
      </c>
      <c r="BT71" s="60">
        <v>79</v>
      </c>
      <c r="BU71" s="60">
        <v>2626</v>
      </c>
      <c r="BV71" s="60">
        <v>450</v>
      </c>
      <c r="BW71" s="104">
        <f t="shared" si="252"/>
        <v>0.104</v>
      </c>
      <c r="BX71" s="104">
        <f t="shared" si="253"/>
        <v>0.161</v>
      </c>
      <c r="BY71" s="104">
        <f t="shared" si="254"/>
        <v>0.29099999999999998</v>
      </c>
      <c r="BZ71" s="104">
        <f t="shared" si="255"/>
        <v>0.23699999999999999</v>
      </c>
      <c r="CA71" s="104">
        <f t="shared" si="256"/>
        <v>8.1000000000000003E-2</v>
      </c>
      <c r="CB71" s="104">
        <f t="shared" si="257"/>
        <v>0.104</v>
      </c>
      <c r="CC71" s="104">
        <f t="shared" si="258"/>
        <v>2.1999999999999999E-2</v>
      </c>
      <c r="CD71" s="104">
        <f t="shared" si="259"/>
        <v>0.73599999999999999</v>
      </c>
      <c r="CE71" s="104">
        <f t="shared" si="260"/>
        <v>0.126</v>
      </c>
      <c r="CF71" s="136">
        <v>4306</v>
      </c>
      <c r="CG71" s="60">
        <v>217</v>
      </c>
      <c r="CH71" s="104">
        <f t="shared" si="261"/>
        <v>0.05</v>
      </c>
      <c r="CI71" s="137">
        <v>5916</v>
      </c>
      <c r="CJ71" s="60">
        <v>869</v>
      </c>
      <c r="CK71" s="104">
        <f t="shared" si="262"/>
        <v>0.14699999999999999</v>
      </c>
      <c r="CL71" s="60">
        <v>1599</v>
      </c>
      <c r="CM71" s="60">
        <v>229</v>
      </c>
      <c r="CN71" s="104">
        <f t="shared" si="263"/>
        <v>0.14299999999999999</v>
      </c>
      <c r="CO71" s="60">
        <v>3841</v>
      </c>
      <c r="CP71" s="60">
        <v>444</v>
      </c>
      <c r="CQ71" s="104">
        <f t="shared" si="264"/>
        <v>0.11600000000000001</v>
      </c>
      <c r="CR71" s="60">
        <v>465</v>
      </c>
      <c r="CS71" s="60">
        <v>196</v>
      </c>
      <c r="CT71" s="104">
        <f t="shared" si="265"/>
        <v>0.42199999999999999</v>
      </c>
      <c r="CU71" s="138">
        <v>5916</v>
      </c>
      <c r="CV71" s="60">
        <v>4550</v>
      </c>
      <c r="CW71" s="60">
        <v>1366</v>
      </c>
      <c r="CX71" s="104">
        <f t="shared" si="266"/>
        <v>0.76900000000000002</v>
      </c>
      <c r="CY71" s="104">
        <f t="shared" si="267"/>
        <v>0.23100000000000001</v>
      </c>
      <c r="CZ71" s="139">
        <v>1366</v>
      </c>
      <c r="DA71" s="60">
        <v>783</v>
      </c>
      <c r="DB71" s="60">
        <f t="shared" si="268"/>
        <v>583</v>
      </c>
      <c r="DC71" s="104">
        <f t="shared" si="269"/>
        <v>0.13200000000000001</v>
      </c>
      <c r="DD71" s="104">
        <f t="shared" si="270"/>
        <v>9.9000000000000005E-2</v>
      </c>
      <c r="DE71" s="137">
        <v>5391</v>
      </c>
      <c r="DF71" s="60">
        <v>2787</v>
      </c>
      <c r="DG71" s="60">
        <v>2604</v>
      </c>
      <c r="DH71" s="60">
        <v>1256</v>
      </c>
      <c r="DI71" s="60">
        <v>2459</v>
      </c>
      <c r="DJ71" s="60">
        <v>1194</v>
      </c>
      <c r="DK71" s="60">
        <v>88</v>
      </c>
      <c r="DL71" s="60">
        <v>33</v>
      </c>
      <c r="DM71" s="60">
        <v>29</v>
      </c>
      <c r="DN71" s="60">
        <v>15</v>
      </c>
      <c r="DO71" s="60">
        <v>28</v>
      </c>
      <c r="DP71" s="60">
        <v>14</v>
      </c>
      <c r="DQ71" s="63">
        <f t="shared" si="216"/>
        <v>0.51700000000000002</v>
      </c>
      <c r="DR71" s="63">
        <f t="shared" si="271"/>
        <v>0.48299999999999998</v>
      </c>
      <c r="DS71" s="63">
        <f t="shared" si="272"/>
        <v>0.23300000000000001</v>
      </c>
      <c r="DT71" s="63">
        <f t="shared" si="273"/>
        <v>0.45600000000000002</v>
      </c>
      <c r="DU71" s="104">
        <f t="shared" si="274"/>
        <v>0.221</v>
      </c>
      <c r="DV71" s="104">
        <f t="shared" si="275"/>
        <v>1.6E-2</v>
      </c>
      <c r="DW71" s="104">
        <f t="shared" si="276"/>
        <v>6.0000000000000001E-3</v>
      </c>
      <c r="DX71" s="104">
        <f t="shared" si="277"/>
        <v>5.0000000000000001E-3</v>
      </c>
      <c r="DY71" s="104">
        <f t="shared" si="278"/>
        <v>3.0000000000000001E-3</v>
      </c>
      <c r="DZ71" s="104">
        <f t="shared" si="279"/>
        <v>5.0000000000000001E-3</v>
      </c>
      <c r="EA71" s="104">
        <f t="shared" si="280"/>
        <v>3.0000000000000001E-3</v>
      </c>
      <c r="EB71" s="128">
        <v>5916</v>
      </c>
      <c r="EC71" s="274">
        <v>4156</v>
      </c>
      <c r="ED71" s="275">
        <f t="shared" si="202"/>
        <v>0.70299999999999996</v>
      </c>
      <c r="EE71" s="73">
        <v>3225</v>
      </c>
      <c r="EF71" s="73">
        <v>10</v>
      </c>
      <c r="EG71" s="73">
        <v>12</v>
      </c>
      <c r="EH71" s="73">
        <v>909</v>
      </c>
      <c r="EI71" s="283">
        <f t="shared" si="212"/>
        <v>0.54500000000000004</v>
      </c>
      <c r="EJ71" s="119">
        <f t="shared" si="213"/>
        <v>2E-3</v>
      </c>
      <c r="EK71" s="119">
        <f t="shared" si="214"/>
        <v>2E-3</v>
      </c>
      <c r="EL71" s="283">
        <f t="shared" si="215"/>
        <v>0.154</v>
      </c>
      <c r="EM71" s="129">
        <f t="shared" si="283"/>
        <v>1760</v>
      </c>
      <c r="EN71" s="271">
        <f t="shared" si="204"/>
        <v>0.29699999999999999</v>
      </c>
      <c r="EO71" s="60">
        <v>897</v>
      </c>
      <c r="EP71" s="60">
        <v>757</v>
      </c>
      <c r="EQ71" s="60">
        <v>0</v>
      </c>
      <c r="ER71" s="60">
        <v>59</v>
      </c>
      <c r="ES71" s="60">
        <v>21</v>
      </c>
      <c r="ET71" s="60">
        <v>0</v>
      </c>
      <c r="EU71" s="60">
        <v>7</v>
      </c>
      <c r="EV71" s="60">
        <v>0</v>
      </c>
      <c r="EW71" s="60">
        <v>0</v>
      </c>
      <c r="EX71" s="60">
        <v>8</v>
      </c>
      <c r="EY71" s="60">
        <v>23</v>
      </c>
      <c r="EZ71" s="60">
        <v>0</v>
      </c>
      <c r="FA71" s="130">
        <v>47</v>
      </c>
      <c r="FB71" s="63">
        <f t="shared" si="217"/>
        <v>0.152</v>
      </c>
      <c r="FC71" s="104">
        <f t="shared" si="218"/>
        <v>0.128</v>
      </c>
      <c r="FD71" s="104">
        <f t="shared" si="219"/>
        <v>0</v>
      </c>
      <c r="FE71" s="104">
        <f t="shared" si="220"/>
        <v>0.01</v>
      </c>
      <c r="FF71" s="63">
        <f t="shared" si="221"/>
        <v>4.0000000000000001E-3</v>
      </c>
      <c r="FG71" s="104">
        <f t="shared" si="222"/>
        <v>0</v>
      </c>
      <c r="FH71" s="63">
        <f t="shared" si="223"/>
        <v>1E-3</v>
      </c>
      <c r="FI71" s="104">
        <f t="shared" si="224"/>
        <v>0</v>
      </c>
      <c r="FJ71" s="63">
        <f t="shared" si="225"/>
        <v>0</v>
      </c>
      <c r="FK71" s="63">
        <f t="shared" si="226"/>
        <v>1E-3</v>
      </c>
      <c r="FL71" s="63">
        <f t="shared" si="227"/>
        <v>4.0000000000000001E-3</v>
      </c>
      <c r="FM71" s="63">
        <f t="shared" si="228"/>
        <v>0</v>
      </c>
      <c r="FN71" s="63">
        <f t="shared" si="229"/>
        <v>8.0000000000000002E-3</v>
      </c>
      <c r="FO71" s="140">
        <v>1672</v>
      </c>
      <c r="FP71" s="60">
        <v>1553</v>
      </c>
      <c r="FQ71" s="60">
        <v>1526</v>
      </c>
      <c r="FR71" s="104">
        <f t="shared" si="107"/>
        <v>0.92900000000000005</v>
      </c>
      <c r="FS71" s="104">
        <f t="shared" si="281"/>
        <v>0.91300000000000003</v>
      </c>
    </row>
    <row r="72" spans="1:175" x14ac:dyDescent="0.2">
      <c r="A72" s="56" t="s">
        <v>882</v>
      </c>
      <c r="B72" s="57" t="s">
        <v>1022</v>
      </c>
      <c r="C72" s="56" t="s">
        <v>962</v>
      </c>
      <c r="D72" s="56" t="s">
        <v>1107</v>
      </c>
      <c r="E72" s="60">
        <v>540</v>
      </c>
      <c r="F72" s="60">
        <v>473</v>
      </c>
      <c r="G72" s="63">
        <f t="shared" si="231"/>
        <v>0.876</v>
      </c>
      <c r="H72" s="60">
        <v>458</v>
      </c>
      <c r="I72" s="63">
        <f t="shared" si="232"/>
        <v>0.84799999999999998</v>
      </c>
      <c r="J72" s="60">
        <v>13</v>
      </c>
      <c r="K72" s="63">
        <f t="shared" si="233"/>
        <v>2.4E-2</v>
      </c>
      <c r="L72" s="60">
        <v>15</v>
      </c>
      <c r="M72" s="63">
        <f t="shared" si="234"/>
        <v>2.8000000000000001E-2</v>
      </c>
      <c r="N72" s="60">
        <v>54</v>
      </c>
      <c r="O72" s="63">
        <f t="shared" si="235"/>
        <v>0.1</v>
      </c>
      <c r="P72" s="60">
        <v>292</v>
      </c>
      <c r="Q72" s="63">
        <f t="shared" si="236"/>
        <v>0.54100000000000004</v>
      </c>
      <c r="R72" s="60">
        <v>147</v>
      </c>
      <c r="S72" s="63">
        <f t="shared" si="237"/>
        <v>0.27200000000000002</v>
      </c>
      <c r="T72" s="356">
        <f t="shared" si="238"/>
        <v>4.29</v>
      </c>
      <c r="U72" s="357">
        <f t="shared" si="239"/>
        <v>4.46</v>
      </c>
      <c r="V72" s="336">
        <v>2315</v>
      </c>
      <c r="W72" s="337">
        <v>540</v>
      </c>
      <c r="X72" s="337">
        <v>876</v>
      </c>
      <c r="Y72" s="338">
        <f t="shared" si="282"/>
        <v>899</v>
      </c>
      <c r="Z72" s="63">
        <f t="shared" si="240"/>
        <v>0.23300000000000001</v>
      </c>
      <c r="AA72" s="63">
        <f t="shared" si="241"/>
        <v>0.378</v>
      </c>
      <c r="AB72" s="63">
        <f t="shared" si="242"/>
        <v>0.38800000000000001</v>
      </c>
      <c r="AC72" s="247">
        <v>2110</v>
      </c>
      <c r="AD72" s="345">
        <v>33</v>
      </c>
      <c r="AE72" s="345">
        <v>14</v>
      </c>
      <c r="AF72" s="346">
        <f t="shared" si="243"/>
        <v>0.42399999999999999</v>
      </c>
      <c r="AG72" s="240">
        <v>2329</v>
      </c>
      <c r="AH72" s="241">
        <v>1259</v>
      </c>
      <c r="AI72" s="242">
        <f t="shared" si="151"/>
        <v>0.54100000000000004</v>
      </c>
      <c r="AJ72" s="243">
        <v>1070</v>
      </c>
      <c r="AK72" s="244">
        <f t="shared" si="152"/>
        <v>0.45900000000000002</v>
      </c>
      <c r="AL72" s="249">
        <v>117.7</v>
      </c>
      <c r="AM72" s="483">
        <v>2329</v>
      </c>
      <c r="AN72" s="488">
        <f t="shared" si="209"/>
        <v>1277</v>
      </c>
      <c r="AO72" s="489">
        <f t="shared" si="244"/>
        <v>0.54830399313009881</v>
      </c>
      <c r="AP72" s="493">
        <v>708</v>
      </c>
      <c r="AQ72" s="494">
        <f t="shared" si="245"/>
        <v>0.30399313009875484</v>
      </c>
      <c r="AR72" s="504">
        <v>344</v>
      </c>
      <c r="AS72" s="505">
        <f t="shared" si="246"/>
        <v>0.14770287677114641</v>
      </c>
      <c r="AT72" s="515">
        <f t="shared" si="157"/>
        <v>82.4</v>
      </c>
      <c r="AU72" s="511">
        <f t="shared" si="210"/>
        <v>55.4</v>
      </c>
      <c r="AV72" s="510">
        <f t="shared" si="211"/>
        <v>26.9</v>
      </c>
      <c r="AW72" s="132">
        <v>0</v>
      </c>
      <c r="AX72" s="132">
        <v>0</v>
      </c>
      <c r="AY72" s="132">
        <v>0</v>
      </c>
      <c r="AZ72" s="132">
        <v>0</v>
      </c>
      <c r="BA72" s="133">
        <v>0</v>
      </c>
      <c r="BB72" s="135">
        <v>933</v>
      </c>
      <c r="BC72" s="60">
        <v>61</v>
      </c>
      <c r="BD72" s="60">
        <v>93</v>
      </c>
      <c r="BE72" s="60">
        <v>352</v>
      </c>
      <c r="BF72" s="60">
        <v>252</v>
      </c>
      <c r="BG72" s="60">
        <v>175</v>
      </c>
      <c r="BH72" s="104">
        <f t="shared" si="247"/>
        <v>6.5000000000000002E-2</v>
      </c>
      <c r="BI72" s="104">
        <f t="shared" si="248"/>
        <v>0.1</v>
      </c>
      <c r="BJ72" s="104">
        <f t="shared" si="249"/>
        <v>0.377</v>
      </c>
      <c r="BK72" s="104">
        <f t="shared" si="250"/>
        <v>0.27</v>
      </c>
      <c r="BL72" s="104">
        <f t="shared" si="251"/>
        <v>0.188</v>
      </c>
      <c r="BM72" s="353">
        <v>1393</v>
      </c>
      <c r="BN72" s="60">
        <v>38</v>
      </c>
      <c r="BO72" s="60">
        <v>132</v>
      </c>
      <c r="BP72" s="60">
        <v>595</v>
      </c>
      <c r="BQ72" s="60">
        <v>284</v>
      </c>
      <c r="BR72" s="60">
        <v>64</v>
      </c>
      <c r="BS72" s="60">
        <v>278</v>
      </c>
      <c r="BT72" s="60">
        <v>2</v>
      </c>
      <c r="BU72" s="60">
        <v>1223</v>
      </c>
      <c r="BV72" s="60">
        <v>280</v>
      </c>
      <c r="BW72" s="104">
        <f t="shared" si="252"/>
        <v>2.7E-2</v>
      </c>
      <c r="BX72" s="104">
        <f t="shared" si="253"/>
        <v>9.5000000000000001E-2</v>
      </c>
      <c r="BY72" s="104">
        <f t="shared" si="254"/>
        <v>0.42699999999999999</v>
      </c>
      <c r="BZ72" s="104">
        <f t="shared" si="255"/>
        <v>0.20399999999999999</v>
      </c>
      <c r="CA72" s="104">
        <f t="shared" si="256"/>
        <v>4.5999999999999999E-2</v>
      </c>
      <c r="CB72" s="104">
        <f t="shared" si="257"/>
        <v>0.2</v>
      </c>
      <c r="CC72" s="104">
        <f t="shared" si="258"/>
        <v>1E-3</v>
      </c>
      <c r="CD72" s="104">
        <f t="shared" si="259"/>
        <v>0.878</v>
      </c>
      <c r="CE72" s="104">
        <f t="shared" si="260"/>
        <v>0.20100000000000001</v>
      </c>
      <c r="CF72" s="136">
        <v>1621</v>
      </c>
      <c r="CG72" s="60">
        <v>70</v>
      </c>
      <c r="CH72" s="104">
        <f t="shared" si="261"/>
        <v>4.2999999999999997E-2</v>
      </c>
      <c r="CI72" s="137">
        <v>2329</v>
      </c>
      <c r="CJ72" s="60">
        <v>221</v>
      </c>
      <c r="CK72" s="104">
        <f t="shared" si="262"/>
        <v>9.5000000000000001E-2</v>
      </c>
      <c r="CL72" s="60">
        <v>708</v>
      </c>
      <c r="CM72" s="60">
        <v>0</v>
      </c>
      <c r="CN72" s="104">
        <f t="shared" si="263"/>
        <v>0</v>
      </c>
      <c r="CO72" s="60">
        <v>1277</v>
      </c>
      <c r="CP72" s="60">
        <v>67</v>
      </c>
      <c r="CQ72" s="104">
        <f t="shared" si="264"/>
        <v>5.1999999999999998E-2</v>
      </c>
      <c r="CR72" s="60">
        <v>344</v>
      </c>
      <c r="CS72" s="60">
        <v>154</v>
      </c>
      <c r="CT72" s="104">
        <f t="shared" si="265"/>
        <v>0.44800000000000001</v>
      </c>
      <c r="CU72" s="138">
        <v>2329</v>
      </c>
      <c r="CV72" s="60">
        <v>1582</v>
      </c>
      <c r="CW72" s="60">
        <v>747</v>
      </c>
      <c r="CX72" s="104">
        <f t="shared" si="266"/>
        <v>0.67900000000000005</v>
      </c>
      <c r="CY72" s="104">
        <f t="shared" si="267"/>
        <v>0.32100000000000001</v>
      </c>
      <c r="CZ72" s="139">
        <v>747</v>
      </c>
      <c r="DA72" s="60">
        <v>418</v>
      </c>
      <c r="DB72" s="60">
        <f t="shared" si="268"/>
        <v>329</v>
      </c>
      <c r="DC72" s="104">
        <f t="shared" si="269"/>
        <v>0.17899999999999999</v>
      </c>
      <c r="DD72" s="104">
        <f t="shared" si="270"/>
        <v>0.14099999999999999</v>
      </c>
      <c r="DE72" s="137">
        <v>2320</v>
      </c>
      <c r="DF72" s="60">
        <v>860</v>
      </c>
      <c r="DG72" s="60">
        <v>1460</v>
      </c>
      <c r="DH72" s="60">
        <v>578</v>
      </c>
      <c r="DI72" s="60">
        <v>1460</v>
      </c>
      <c r="DJ72" s="60">
        <v>578</v>
      </c>
      <c r="DK72" s="60">
        <v>0</v>
      </c>
      <c r="DL72" s="60">
        <v>0</v>
      </c>
      <c r="DM72" s="60">
        <v>0</v>
      </c>
      <c r="DN72" s="60">
        <v>0</v>
      </c>
      <c r="DO72" s="60">
        <v>0</v>
      </c>
      <c r="DP72" s="60">
        <v>0</v>
      </c>
      <c r="DQ72" s="63">
        <f t="shared" ref="DQ72:DQ95" si="284">ROUND(DF72/DE72,3)</f>
        <v>0.371</v>
      </c>
      <c r="DR72" s="63">
        <f t="shared" si="271"/>
        <v>0.629</v>
      </c>
      <c r="DS72" s="63">
        <f t="shared" si="272"/>
        <v>0.249</v>
      </c>
      <c r="DT72" s="63">
        <f t="shared" si="273"/>
        <v>0.629</v>
      </c>
      <c r="DU72" s="104">
        <f t="shared" si="274"/>
        <v>0.249</v>
      </c>
      <c r="DV72" s="104">
        <f t="shared" si="275"/>
        <v>0</v>
      </c>
      <c r="DW72" s="104">
        <f t="shared" si="276"/>
        <v>0</v>
      </c>
      <c r="DX72" s="104">
        <f t="shared" si="277"/>
        <v>0</v>
      </c>
      <c r="DY72" s="104">
        <f t="shared" si="278"/>
        <v>0</v>
      </c>
      <c r="DZ72" s="104">
        <f t="shared" si="279"/>
        <v>0</v>
      </c>
      <c r="EA72" s="104">
        <f t="shared" si="280"/>
        <v>0</v>
      </c>
      <c r="EB72" s="128">
        <v>2329</v>
      </c>
      <c r="EC72" s="274">
        <v>2039</v>
      </c>
      <c r="ED72" s="275">
        <f t="shared" si="202"/>
        <v>0.875</v>
      </c>
      <c r="EE72" s="73">
        <v>1244</v>
      </c>
      <c r="EF72" s="73">
        <v>0</v>
      </c>
      <c r="EG72" s="73">
        <v>0</v>
      </c>
      <c r="EH72" s="73">
        <v>795</v>
      </c>
      <c r="EI72" s="283">
        <f t="shared" si="212"/>
        <v>0.53400000000000003</v>
      </c>
      <c r="EJ72" s="119">
        <f t="shared" si="213"/>
        <v>0</v>
      </c>
      <c r="EK72" s="119">
        <f t="shared" si="214"/>
        <v>0</v>
      </c>
      <c r="EL72" s="283">
        <f t="shared" si="215"/>
        <v>0.34100000000000003</v>
      </c>
      <c r="EM72" s="129">
        <f t="shared" si="283"/>
        <v>290</v>
      </c>
      <c r="EN72" s="271">
        <f t="shared" si="204"/>
        <v>0.125</v>
      </c>
      <c r="EO72" s="60">
        <v>119</v>
      </c>
      <c r="EP72" s="60">
        <v>171</v>
      </c>
      <c r="EQ72" s="60">
        <v>0</v>
      </c>
      <c r="ER72" s="60">
        <v>0</v>
      </c>
      <c r="ES72" s="60">
        <v>0</v>
      </c>
      <c r="ET72" s="60">
        <v>0</v>
      </c>
      <c r="EU72" s="60">
        <v>0</v>
      </c>
      <c r="EV72" s="60">
        <v>0</v>
      </c>
      <c r="EW72" s="60">
        <v>0</v>
      </c>
      <c r="EX72" s="60">
        <v>0</v>
      </c>
      <c r="EY72" s="60">
        <v>0</v>
      </c>
      <c r="EZ72" s="60">
        <v>0</v>
      </c>
      <c r="FA72" s="130">
        <v>0</v>
      </c>
      <c r="FB72" s="63">
        <f t="shared" si="217"/>
        <v>5.0999999999999997E-2</v>
      </c>
      <c r="FC72" s="104">
        <f t="shared" si="218"/>
        <v>7.2999999999999995E-2</v>
      </c>
      <c r="FD72" s="104">
        <f t="shared" si="219"/>
        <v>0</v>
      </c>
      <c r="FE72" s="104">
        <f t="shared" si="220"/>
        <v>0</v>
      </c>
      <c r="FF72" s="63">
        <f t="shared" si="221"/>
        <v>0</v>
      </c>
      <c r="FG72" s="104">
        <f t="shared" si="222"/>
        <v>0</v>
      </c>
      <c r="FH72" s="63">
        <f t="shared" si="223"/>
        <v>0</v>
      </c>
      <c r="FI72" s="104">
        <f t="shared" si="224"/>
        <v>0</v>
      </c>
      <c r="FJ72" s="63">
        <f t="shared" si="225"/>
        <v>0</v>
      </c>
      <c r="FK72" s="63">
        <f t="shared" si="226"/>
        <v>0</v>
      </c>
      <c r="FL72" s="63">
        <f t="shared" si="227"/>
        <v>0</v>
      </c>
      <c r="FM72" s="63">
        <f t="shared" si="228"/>
        <v>0</v>
      </c>
      <c r="FN72" s="63">
        <f t="shared" si="229"/>
        <v>0</v>
      </c>
      <c r="FO72" s="140">
        <v>540</v>
      </c>
      <c r="FP72" s="60">
        <v>540</v>
      </c>
      <c r="FQ72" s="60">
        <v>423</v>
      </c>
      <c r="FR72" s="104">
        <f t="shared" si="107"/>
        <v>1</v>
      </c>
      <c r="FS72" s="104">
        <f t="shared" si="281"/>
        <v>0.78300000000000003</v>
      </c>
    </row>
    <row r="73" spans="1:175" x14ac:dyDescent="0.2">
      <c r="A73" s="56" t="s">
        <v>882</v>
      </c>
      <c r="B73" s="57" t="s">
        <v>1022</v>
      </c>
      <c r="C73" s="56" t="s">
        <v>963</v>
      </c>
      <c r="D73" s="56" t="s">
        <v>1108</v>
      </c>
      <c r="E73" s="60">
        <v>1229</v>
      </c>
      <c r="F73" s="60">
        <v>1026</v>
      </c>
      <c r="G73" s="63">
        <f t="shared" si="231"/>
        <v>0.83499999999999996</v>
      </c>
      <c r="H73" s="60">
        <v>855</v>
      </c>
      <c r="I73" s="63">
        <f t="shared" si="232"/>
        <v>0.69599999999999995</v>
      </c>
      <c r="J73" s="60">
        <v>47</v>
      </c>
      <c r="K73" s="63">
        <f t="shared" si="233"/>
        <v>3.7999999999999999E-2</v>
      </c>
      <c r="L73" s="60">
        <v>229</v>
      </c>
      <c r="M73" s="63">
        <f t="shared" si="234"/>
        <v>0.186</v>
      </c>
      <c r="N73" s="60">
        <v>98</v>
      </c>
      <c r="O73" s="63">
        <f t="shared" si="235"/>
        <v>0.08</v>
      </c>
      <c r="P73" s="60">
        <v>614</v>
      </c>
      <c r="Q73" s="63">
        <f t="shared" si="236"/>
        <v>0.5</v>
      </c>
      <c r="R73" s="60">
        <v>199</v>
      </c>
      <c r="S73" s="63">
        <f t="shared" si="237"/>
        <v>0.16200000000000001</v>
      </c>
      <c r="T73" s="356">
        <f t="shared" si="238"/>
        <v>4.01</v>
      </c>
      <c r="U73" s="357">
        <f t="shared" si="239"/>
        <v>4.3099999999999996</v>
      </c>
      <c r="V73" s="336">
        <v>4930</v>
      </c>
      <c r="W73" s="337">
        <v>1229</v>
      </c>
      <c r="X73" s="337">
        <v>2073</v>
      </c>
      <c r="Y73" s="338">
        <f t="shared" si="282"/>
        <v>1628</v>
      </c>
      <c r="Z73" s="63">
        <f t="shared" si="240"/>
        <v>0.249</v>
      </c>
      <c r="AA73" s="63">
        <f t="shared" si="241"/>
        <v>0.42</v>
      </c>
      <c r="AB73" s="63">
        <f t="shared" si="242"/>
        <v>0.33</v>
      </c>
      <c r="AC73" s="247">
        <v>4422</v>
      </c>
      <c r="AD73" s="345">
        <v>183</v>
      </c>
      <c r="AE73" s="345">
        <v>109</v>
      </c>
      <c r="AF73" s="346">
        <f t="shared" si="243"/>
        <v>0.59599999999999997</v>
      </c>
      <c r="AG73" s="240">
        <v>4930</v>
      </c>
      <c r="AH73" s="241">
        <v>2642</v>
      </c>
      <c r="AI73" s="242">
        <f t="shared" si="151"/>
        <v>0.53600000000000003</v>
      </c>
      <c r="AJ73" s="243">
        <v>2288</v>
      </c>
      <c r="AK73" s="244">
        <f t="shared" si="152"/>
        <v>0.46400000000000002</v>
      </c>
      <c r="AL73" s="249">
        <v>115.5</v>
      </c>
      <c r="AM73" s="483">
        <v>4930</v>
      </c>
      <c r="AN73" s="488">
        <f t="shared" si="209"/>
        <v>3357</v>
      </c>
      <c r="AO73" s="489">
        <f t="shared" si="244"/>
        <v>0.68093306288032451</v>
      </c>
      <c r="AP73" s="493">
        <v>1296</v>
      </c>
      <c r="AQ73" s="494">
        <f t="shared" si="245"/>
        <v>0.26288032454361054</v>
      </c>
      <c r="AR73" s="504">
        <v>277</v>
      </c>
      <c r="AS73" s="505">
        <f t="shared" si="246"/>
        <v>5.6186612576064908E-2</v>
      </c>
      <c r="AT73" s="515">
        <f t="shared" si="157"/>
        <v>46.9</v>
      </c>
      <c r="AU73" s="511">
        <f t="shared" si="210"/>
        <v>38.6</v>
      </c>
      <c r="AV73" s="510">
        <f t="shared" si="211"/>
        <v>8.3000000000000007</v>
      </c>
      <c r="AW73" s="132">
        <v>72</v>
      </c>
      <c r="AX73" s="132">
        <v>57</v>
      </c>
      <c r="AY73" s="132">
        <v>0</v>
      </c>
      <c r="AZ73" s="132">
        <v>81</v>
      </c>
      <c r="BA73" s="133">
        <v>40</v>
      </c>
      <c r="BB73" s="135">
        <v>1681</v>
      </c>
      <c r="BC73" s="60">
        <v>0</v>
      </c>
      <c r="BD73" s="60">
        <v>0</v>
      </c>
      <c r="BE73" s="60">
        <v>868</v>
      </c>
      <c r="BF73" s="60">
        <v>256</v>
      </c>
      <c r="BG73" s="60">
        <v>557</v>
      </c>
      <c r="BH73" s="104">
        <f t="shared" si="247"/>
        <v>0</v>
      </c>
      <c r="BI73" s="104">
        <f t="shared" si="248"/>
        <v>0</v>
      </c>
      <c r="BJ73" s="104">
        <f t="shared" si="249"/>
        <v>0.51600000000000001</v>
      </c>
      <c r="BK73" s="104">
        <f t="shared" si="250"/>
        <v>0.152</v>
      </c>
      <c r="BL73" s="104">
        <f t="shared" si="251"/>
        <v>0.33100000000000002</v>
      </c>
      <c r="BM73" s="353">
        <v>2934</v>
      </c>
      <c r="BN73" s="60">
        <v>639</v>
      </c>
      <c r="BO73" s="60">
        <v>419</v>
      </c>
      <c r="BP73" s="60">
        <v>707</v>
      </c>
      <c r="BQ73" s="60">
        <v>593</v>
      </c>
      <c r="BR73" s="60">
        <v>183</v>
      </c>
      <c r="BS73" s="60">
        <v>320</v>
      </c>
      <c r="BT73" s="60">
        <v>73</v>
      </c>
      <c r="BU73" s="60">
        <v>1876</v>
      </c>
      <c r="BV73" s="60">
        <v>393</v>
      </c>
      <c r="BW73" s="104">
        <f t="shared" si="252"/>
        <v>0.218</v>
      </c>
      <c r="BX73" s="104">
        <f t="shared" si="253"/>
        <v>0.14299999999999999</v>
      </c>
      <c r="BY73" s="104">
        <f t="shared" si="254"/>
        <v>0.24099999999999999</v>
      </c>
      <c r="BZ73" s="104">
        <f t="shared" si="255"/>
        <v>0.20200000000000001</v>
      </c>
      <c r="CA73" s="104">
        <f t="shared" si="256"/>
        <v>6.2E-2</v>
      </c>
      <c r="CB73" s="104">
        <f t="shared" si="257"/>
        <v>0.109</v>
      </c>
      <c r="CC73" s="104">
        <f t="shared" si="258"/>
        <v>2.5000000000000001E-2</v>
      </c>
      <c r="CD73" s="104">
        <f t="shared" si="259"/>
        <v>0.63900000000000001</v>
      </c>
      <c r="CE73" s="104">
        <f t="shared" si="260"/>
        <v>0.13400000000000001</v>
      </c>
      <c r="CF73" s="136">
        <v>3634</v>
      </c>
      <c r="CG73" s="60">
        <v>247</v>
      </c>
      <c r="CH73" s="104">
        <f t="shared" si="261"/>
        <v>6.8000000000000005E-2</v>
      </c>
      <c r="CI73" s="137">
        <v>4930</v>
      </c>
      <c r="CJ73" s="60">
        <v>448</v>
      </c>
      <c r="CK73" s="104">
        <f t="shared" si="262"/>
        <v>9.0999999999999998E-2</v>
      </c>
      <c r="CL73" s="60">
        <v>1296</v>
      </c>
      <c r="CM73" s="60">
        <v>62</v>
      </c>
      <c r="CN73" s="104">
        <f t="shared" si="263"/>
        <v>4.8000000000000001E-2</v>
      </c>
      <c r="CO73" s="60">
        <v>3357</v>
      </c>
      <c r="CP73" s="60">
        <v>236</v>
      </c>
      <c r="CQ73" s="104">
        <f t="shared" si="264"/>
        <v>7.0000000000000007E-2</v>
      </c>
      <c r="CR73" s="60">
        <v>277</v>
      </c>
      <c r="CS73" s="60">
        <v>150</v>
      </c>
      <c r="CT73" s="104">
        <f t="shared" si="265"/>
        <v>0.54200000000000004</v>
      </c>
      <c r="CU73" s="138">
        <v>4930</v>
      </c>
      <c r="CV73" s="60">
        <v>3156</v>
      </c>
      <c r="CW73" s="60">
        <v>1774</v>
      </c>
      <c r="CX73" s="104">
        <f t="shared" si="266"/>
        <v>0.64</v>
      </c>
      <c r="CY73" s="104">
        <f t="shared" si="267"/>
        <v>0.36</v>
      </c>
      <c r="CZ73" s="139">
        <v>1774</v>
      </c>
      <c r="DA73" s="60">
        <v>1104</v>
      </c>
      <c r="DB73" s="60">
        <f t="shared" si="268"/>
        <v>670</v>
      </c>
      <c r="DC73" s="104">
        <f t="shared" si="269"/>
        <v>0.224</v>
      </c>
      <c r="DD73" s="104">
        <f t="shared" si="270"/>
        <v>0.13600000000000001</v>
      </c>
      <c r="DE73" s="137">
        <v>4756</v>
      </c>
      <c r="DF73" s="60">
        <v>1478</v>
      </c>
      <c r="DG73" s="60">
        <v>3278</v>
      </c>
      <c r="DH73" s="60">
        <v>1472</v>
      </c>
      <c r="DI73" s="60">
        <v>3229</v>
      </c>
      <c r="DJ73" s="60">
        <v>1455</v>
      </c>
      <c r="DK73" s="60">
        <v>0</v>
      </c>
      <c r="DL73" s="60">
        <v>0</v>
      </c>
      <c r="DM73" s="60">
        <v>49</v>
      </c>
      <c r="DN73" s="60">
        <v>17</v>
      </c>
      <c r="DO73" s="60">
        <v>0</v>
      </c>
      <c r="DP73" s="60">
        <v>0</v>
      </c>
      <c r="DQ73" s="63">
        <f t="shared" si="284"/>
        <v>0.311</v>
      </c>
      <c r="DR73" s="63">
        <f t="shared" si="271"/>
        <v>0.68899999999999995</v>
      </c>
      <c r="DS73" s="63">
        <f t="shared" si="272"/>
        <v>0.31</v>
      </c>
      <c r="DT73" s="63">
        <f t="shared" si="273"/>
        <v>0.67900000000000005</v>
      </c>
      <c r="DU73" s="104">
        <f t="shared" si="274"/>
        <v>0.30599999999999999</v>
      </c>
      <c r="DV73" s="104">
        <f t="shared" si="275"/>
        <v>0</v>
      </c>
      <c r="DW73" s="104">
        <f t="shared" si="276"/>
        <v>0</v>
      </c>
      <c r="DX73" s="104">
        <f t="shared" si="277"/>
        <v>0.01</v>
      </c>
      <c r="DY73" s="104">
        <f t="shared" si="278"/>
        <v>4.0000000000000001E-3</v>
      </c>
      <c r="DZ73" s="104">
        <f t="shared" si="279"/>
        <v>0</v>
      </c>
      <c r="EA73" s="104">
        <f t="shared" si="280"/>
        <v>0</v>
      </c>
      <c r="EB73" s="128">
        <v>4930</v>
      </c>
      <c r="EC73" s="274">
        <v>3892</v>
      </c>
      <c r="ED73" s="275">
        <f t="shared" si="202"/>
        <v>0.78900000000000003</v>
      </c>
      <c r="EE73" s="73">
        <v>2120</v>
      </c>
      <c r="EF73" s="73">
        <v>44</v>
      </c>
      <c r="EG73" s="73">
        <v>0</v>
      </c>
      <c r="EH73" s="73">
        <v>1728</v>
      </c>
      <c r="EI73" s="283">
        <f t="shared" si="212"/>
        <v>0.43</v>
      </c>
      <c r="EJ73" s="119">
        <f t="shared" si="213"/>
        <v>8.9999999999999993E-3</v>
      </c>
      <c r="EK73" s="119">
        <f t="shared" si="214"/>
        <v>0</v>
      </c>
      <c r="EL73" s="283">
        <f t="shared" si="215"/>
        <v>0.35099999999999998</v>
      </c>
      <c r="EM73" s="129">
        <f t="shared" si="283"/>
        <v>1038</v>
      </c>
      <c r="EN73" s="271">
        <f t="shared" si="204"/>
        <v>0.21099999999999999</v>
      </c>
      <c r="EO73" s="60">
        <v>501</v>
      </c>
      <c r="EP73" s="60">
        <v>183</v>
      </c>
      <c r="EQ73" s="60">
        <v>40</v>
      </c>
      <c r="ER73" s="60">
        <v>49</v>
      </c>
      <c r="ES73" s="60">
        <v>0</v>
      </c>
      <c r="ET73" s="60">
        <v>0</v>
      </c>
      <c r="EU73" s="60">
        <v>49</v>
      </c>
      <c r="EV73" s="60">
        <v>0</v>
      </c>
      <c r="EW73" s="60">
        <v>0</v>
      </c>
      <c r="EX73" s="60">
        <v>0</v>
      </c>
      <c r="EY73" s="60">
        <v>0</v>
      </c>
      <c r="EZ73" s="60">
        <v>0</v>
      </c>
      <c r="FA73" s="130">
        <v>305</v>
      </c>
      <c r="FB73" s="63">
        <f t="shared" si="217"/>
        <v>0.10199999999999999</v>
      </c>
      <c r="FC73" s="104">
        <f t="shared" si="218"/>
        <v>3.6999999999999998E-2</v>
      </c>
      <c r="FD73" s="104">
        <f t="shared" si="219"/>
        <v>8.1135902636916835E-3</v>
      </c>
      <c r="FE73" s="104">
        <f t="shared" si="220"/>
        <v>0.01</v>
      </c>
      <c r="FF73" s="63">
        <f t="shared" si="221"/>
        <v>0</v>
      </c>
      <c r="FG73" s="104">
        <f t="shared" si="222"/>
        <v>0</v>
      </c>
      <c r="FH73" s="63">
        <f t="shared" si="223"/>
        <v>0.01</v>
      </c>
      <c r="FI73" s="104">
        <f t="shared" si="224"/>
        <v>0</v>
      </c>
      <c r="FJ73" s="63">
        <f t="shared" si="225"/>
        <v>0</v>
      </c>
      <c r="FK73" s="63">
        <f t="shared" si="226"/>
        <v>0</v>
      </c>
      <c r="FL73" s="63">
        <f t="shared" si="227"/>
        <v>0</v>
      </c>
      <c r="FM73" s="63">
        <f t="shared" si="228"/>
        <v>0</v>
      </c>
      <c r="FN73" s="63">
        <f t="shared" si="229"/>
        <v>6.2E-2</v>
      </c>
      <c r="FO73" s="140">
        <v>1229</v>
      </c>
      <c r="FP73" s="60">
        <v>1199</v>
      </c>
      <c r="FQ73" s="60">
        <v>1155</v>
      </c>
      <c r="FR73" s="104">
        <f t="shared" si="107"/>
        <v>0.97599999999999998</v>
      </c>
      <c r="FS73" s="104">
        <f t="shared" si="281"/>
        <v>0.94</v>
      </c>
    </row>
    <row r="74" spans="1:175" x14ac:dyDescent="0.2">
      <c r="A74" s="56" t="s">
        <v>882</v>
      </c>
      <c r="B74" s="57" t="s">
        <v>1022</v>
      </c>
      <c r="C74" s="56" t="s">
        <v>964</v>
      </c>
      <c r="D74" s="56" t="s">
        <v>1109</v>
      </c>
      <c r="E74" s="60">
        <v>854</v>
      </c>
      <c r="F74" s="60">
        <v>839</v>
      </c>
      <c r="G74" s="63">
        <f t="shared" si="231"/>
        <v>0.98199999999999998</v>
      </c>
      <c r="H74" s="60">
        <v>573</v>
      </c>
      <c r="I74" s="63">
        <f t="shared" si="232"/>
        <v>0.67100000000000004</v>
      </c>
      <c r="J74" s="60">
        <v>57</v>
      </c>
      <c r="K74" s="63">
        <f t="shared" si="233"/>
        <v>6.7000000000000004E-2</v>
      </c>
      <c r="L74" s="60">
        <v>53</v>
      </c>
      <c r="M74" s="63">
        <f t="shared" si="234"/>
        <v>6.2E-2</v>
      </c>
      <c r="N74" s="60">
        <v>171</v>
      </c>
      <c r="O74" s="63">
        <f t="shared" si="235"/>
        <v>0.2</v>
      </c>
      <c r="P74" s="60">
        <v>411</v>
      </c>
      <c r="Q74" s="63">
        <f t="shared" si="236"/>
        <v>0.48099999999999998</v>
      </c>
      <c r="R74" s="60">
        <v>287</v>
      </c>
      <c r="S74" s="63">
        <f t="shared" si="237"/>
        <v>0.33600000000000002</v>
      </c>
      <c r="T74" s="356">
        <f t="shared" si="238"/>
        <v>4.4800000000000004</v>
      </c>
      <c r="U74" s="357">
        <f t="shared" si="239"/>
        <v>4.32</v>
      </c>
      <c r="V74" s="336">
        <v>3828</v>
      </c>
      <c r="W74" s="337">
        <v>854</v>
      </c>
      <c r="X74" s="337">
        <v>1395</v>
      </c>
      <c r="Y74" s="338">
        <f t="shared" si="282"/>
        <v>1579</v>
      </c>
      <c r="Z74" s="63">
        <f t="shared" si="240"/>
        <v>0.223</v>
      </c>
      <c r="AA74" s="63">
        <f t="shared" si="241"/>
        <v>0.36399999999999999</v>
      </c>
      <c r="AB74" s="63">
        <f t="shared" si="242"/>
        <v>0.41199999999999998</v>
      </c>
      <c r="AC74" s="247">
        <v>3624</v>
      </c>
      <c r="AD74" s="345">
        <v>158</v>
      </c>
      <c r="AE74" s="345">
        <v>80</v>
      </c>
      <c r="AF74" s="346">
        <f t="shared" si="243"/>
        <v>0.50600000000000001</v>
      </c>
      <c r="AG74" s="240">
        <v>3828</v>
      </c>
      <c r="AH74" s="241">
        <v>1772</v>
      </c>
      <c r="AI74" s="242">
        <f t="shared" si="151"/>
        <v>0.46300000000000002</v>
      </c>
      <c r="AJ74" s="243">
        <v>2056</v>
      </c>
      <c r="AK74" s="244">
        <f t="shared" si="152"/>
        <v>0.53700000000000003</v>
      </c>
      <c r="AL74" s="249">
        <v>86.2</v>
      </c>
      <c r="AM74" s="483">
        <v>3828</v>
      </c>
      <c r="AN74" s="488">
        <f t="shared" si="209"/>
        <v>2320</v>
      </c>
      <c r="AO74" s="489">
        <f t="shared" si="244"/>
        <v>0.60606060606060608</v>
      </c>
      <c r="AP74" s="493">
        <v>1149</v>
      </c>
      <c r="AQ74" s="494">
        <f t="shared" si="245"/>
        <v>0.30015673981191221</v>
      </c>
      <c r="AR74" s="504">
        <v>359</v>
      </c>
      <c r="AS74" s="505">
        <f t="shared" si="246"/>
        <v>9.3782654127481713E-2</v>
      </c>
      <c r="AT74" s="515">
        <f t="shared" si="157"/>
        <v>65</v>
      </c>
      <c r="AU74" s="511">
        <f t="shared" si="210"/>
        <v>49.5</v>
      </c>
      <c r="AV74" s="510">
        <f t="shared" si="211"/>
        <v>15.5</v>
      </c>
      <c r="AW74" s="132">
        <v>30</v>
      </c>
      <c r="AX74" s="132">
        <v>25</v>
      </c>
      <c r="AY74" s="132">
        <v>0</v>
      </c>
      <c r="AZ74" s="132">
        <v>63</v>
      </c>
      <c r="BA74" s="133">
        <v>0</v>
      </c>
      <c r="BB74" s="135">
        <v>1302</v>
      </c>
      <c r="BC74" s="60">
        <v>27</v>
      </c>
      <c r="BD74" s="60">
        <v>0</v>
      </c>
      <c r="BE74" s="60">
        <v>564</v>
      </c>
      <c r="BF74" s="60">
        <v>405</v>
      </c>
      <c r="BG74" s="60">
        <v>306</v>
      </c>
      <c r="BH74" s="104">
        <f t="shared" si="247"/>
        <v>2.1000000000000001E-2</v>
      </c>
      <c r="BI74" s="104">
        <f t="shared" si="248"/>
        <v>0</v>
      </c>
      <c r="BJ74" s="104">
        <f t="shared" si="249"/>
        <v>0.433</v>
      </c>
      <c r="BK74" s="104">
        <f t="shared" si="250"/>
        <v>0.311</v>
      </c>
      <c r="BL74" s="104">
        <f t="shared" si="251"/>
        <v>0.23499999999999999</v>
      </c>
      <c r="BM74" s="353">
        <v>2161</v>
      </c>
      <c r="BN74" s="60">
        <v>348</v>
      </c>
      <c r="BO74" s="60">
        <v>205</v>
      </c>
      <c r="BP74" s="60">
        <v>761</v>
      </c>
      <c r="BQ74" s="60">
        <v>446</v>
      </c>
      <c r="BR74" s="60">
        <v>146</v>
      </c>
      <c r="BS74" s="60">
        <v>169</v>
      </c>
      <c r="BT74" s="60">
        <v>86</v>
      </c>
      <c r="BU74" s="60">
        <v>1608</v>
      </c>
      <c r="BV74" s="60">
        <v>255</v>
      </c>
      <c r="BW74" s="104">
        <f t="shared" si="252"/>
        <v>0.161</v>
      </c>
      <c r="BX74" s="104">
        <f t="shared" si="253"/>
        <v>9.5000000000000001E-2</v>
      </c>
      <c r="BY74" s="104">
        <f t="shared" si="254"/>
        <v>0.35199999999999998</v>
      </c>
      <c r="BZ74" s="104">
        <f t="shared" si="255"/>
        <v>0.20599999999999999</v>
      </c>
      <c r="CA74" s="104">
        <f t="shared" si="256"/>
        <v>6.8000000000000005E-2</v>
      </c>
      <c r="CB74" s="104">
        <f t="shared" si="257"/>
        <v>7.8E-2</v>
      </c>
      <c r="CC74" s="104">
        <f t="shared" si="258"/>
        <v>0.04</v>
      </c>
      <c r="CD74" s="104">
        <f t="shared" si="259"/>
        <v>0.74399999999999999</v>
      </c>
      <c r="CE74" s="104">
        <f t="shared" si="260"/>
        <v>0.11799999999999999</v>
      </c>
      <c r="CF74" s="136">
        <v>2679</v>
      </c>
      <c r="CG74" s="60">
        <v>81</v>
      </c>
      <c r="CH74" s="104">
        <f t="shared" si="261"/>
        <v>0.03</v>
      </c>
      <c r="CI74" s="137">
        <v>3828</v>
      </c>
      <c r="CJ74" s="60">
        <v>637</v>
      </c>
      <c r="CK74" s="104">
        <f t="shared" si="262"/>
        <v>0.16600000000000001</v>
      </c>
      <c r="CL74" s="60">
        <v>1149</v>
      </c>
      <c r="CM74" s="60">
        <v>0</v>
      </c>
      <c r="CN74" s="104">
        <f t="shared" si="263"/>
        <v>0</v>
      </c>
      <c r="CO74" s="60">
        <v>2320</v>
      </c>
      <c r="CP74" s="60">
        <v>454</v>
      </c>
      <c r="CQ74" s="104">
        <f t="shared" si="264"/>
        <v>0.19600000000000001</v>
      </c>
      <c r="CR74" s="60">
        <v>359</v>
      </c>
      <c r="CS74" s="60">
        <v>183</v>
      </c>
      <c r="CT74" s="104">
        <f t="shared" si="265"/>
        <v>0.51</v>
      </c>
      <c r="CU74" s="138">
        <v>3828</v>
      </c>
      <c r="CV74" s="60">
        <v>2909</v>
      </c>
      <c r="CW74" s="60">
        <v>919</v>
      </c>
      <c r="CX74" s="104">
        <f t="shared" si="266"/>
        <v>0.76</v>
      </c>
      <c r="CY74" s="104">
        <f t="shared" si="267"/>
        <v>0.24</v>
      </c>
      <c r="CZ74" s="139">
        <v>919</v>
      </c>
      <c r="DA74" s="60">
        <v>437</v>
      </c>
      <c r="DB74" s="60">
        <f t="shared" si="268"/>
        <v>482</v>
      </c>
      <c r="DC74" s="104">
        <f t="shared" si="269"/>
        <v>0.114</v>
      </c>
      <c r="DD74" s="104">
        <f t="shared" si="270"/>
        <v>0.126</v>
      </c>
      <c r="DE74" s="137">
        <v>3644</v>
      </c>
      <c r="DF74" s="60">
        <v>1976</v>
      </c>
      <c r="DG74" s="60">
        <v>1668</v>
      </c>
      <c r="DH74" s="60">
        <v>1082</v>
      </c>
      <c r="DI74" s="60">
        <v>1593</v>
      </c>
      <c r="DJ74" s="60">
        <v>1082</v>
      </c>
      <c r="DK74" s="60">
        <v>0</v>
      </c>
      <c r="DL74" s="60">
        <v>0</v>
      </c>
      <c r="DM74" s="60">
        <v>75</v>
      </c>
      <c r="DN74" s="60">
        <v>0</v>
      </c>
      <c r="DO74" s="60">
        <v>0</v>
      </c>
      <c r="DP74" s="60">
        <v>0</v>
      </c>
      <c r="DQ74" s="63">
        <f t="shared" si="284"/>
        <v>0.54200000000000004</v>
      </c>
      <c r="DR74" s="63">
        <f t="shared" si="271"/>
        <v>0.45800000000000002</v>
      </c>
      <c r="DS74" s="63">
        <f t="shared" si="272"/>
        <v>0.29699999999999999</v>
      </c>
      <c r="DT74" s="63">
        <f t="shared" si="273"/>
        <v>0.437</v>
      </c>
      <c r="DU74" s="104">
        <f t="shared" si="274"/>
        <v>0.29699999999999999</v>
      </c>
      <c r="DV74" s="104">
        <f t="shared" si="275"/>
        <v>0</v>
      </c>
      <c r="DW74" s="104">
        <f t="shared" si="276"/>
        <v>0</v>
      </c>
      <c r="DX74" s="104">
        <f t="shared" si="277"/>
        <v>2.1000000000000001E-2</v>
      </c>
      <c r="DY74" s="104">
        <f t="shared" si="278"/>
        <v>0</v>
      </c>
      <c r="DZ74" s="104">
        <f t="shared" si="279"/>
        <v>0</v>
      </c>
      <c r="EA74" s="104">
        <f t="shared" si="280"/>
        <v>0</v>
      </c>
      <c r="EB74" s="128">
        <v>3828</v>
      </c>
      <c r="EC74" s="274">
        <v>2477</v>
      </c>
      <c r="ED74" s="275">
        <f t="shared" si="202"/>
        <v>0.64700000000000002</v>
      </c>
      <c r="EE74" s="73">
        <v>2038</v>
      </c>
      <c r="EF74" s="73">
        <v>0</v>
      </c>
      <c r="EG74" s="73">
        <v>0</v>
      </c>
      <c r="EH74" s="73">
        <v>439</v>
      </c>
      <c r="EI74" s="283">
        <f t="shared" si="212"/>
        <v>0.53200000000000003</v>
      </c>
      <c r="EJ74" s="119">
        <f t="shared" si="213"/>
        <v>0</v>
      </c>
      <c r="EK74" s="119">
        <f t="shared" si="214"/>
        <v>0</v>
      </c>
      <c r="EL74" s="283">
        <f t="shared" si="215"/>
        <v>0.115</v>
      </c>
      <c r="EM74" s="129">
        <f t="shared" si="283"/>
        <v>1351</v>
      </c>
      <c r="EN74" s="271">
        <f t="shared" si="204"/>
        <v>0.35299999999999998</v>
      </c>
      <c r="EO74" s="60">
        <v>194</v>
      </c>
      <c r="EP74" s="60">
        <v>1022</v>
      </c>
      <c r="EQ74" s="60">
        <v>0</v>
      </c>
      <c r="ER74" s="60">
        <v>135</v>
      </c>
      <c r="ES74" s="60">
        <v>15</v>
      </c>
      <c r="ET74" s="60">
        <v>120</v>
      </c>
      <c r="EU74" s="60">
        <v>0</v>
      </c>
      <c r="EV74" s="60">
        <v>0</v>
      </c>
      <c r="EW74" s="60">
        <v>0</v>
      </c>
      <c r="EX74" s="60">
        <v>0</v>
      </c>
      <c r="EY74" s="60">
        <v>0</v>
      </c>
      <c r="EZ74" s="60">
        <v>0</v>
      </c>
      <c r="FA74" s="130">
        <v>0</v>
      </c>
      <c r="FB74" s="63">
        <f t="shared" si="217"/>
        <v>5.0999999999999997E-2</v>
      </c>
      <c r="FC74" s="104">
        <f t="shared" si="218"/>
        <v>0.26700000000000002</v>
      </c>
      <c r="FD74" s="104">
        <f t="shared" si="219"/>
        <v>0</v>
      </c>
      <c r="FE74" s="104">
        <f t="shared" si="220"/>
        <v>3.5000000000000003E-2</v>
      </c>
      <c r="FF74" s="63">
        <f t="shared" si="221"/>
        <v>4.0000000000000001E-3</v>
      </c>
      <c r="FG74" s="104">
        <f t="shared" si="222"/>
        <v>3.1E-2</v>
      </c>
      <c r="FH74" s="63">
        <f t="shared" si="223"/>
        <v>0</v>
      </c>
      <c r="FI74" s="104">
        <f t="shared" si="224"/>
        <v>0</v>
      </c>
      <c r="FJ74" s="63">
        <f t="shared" si="225"/>
        <v>0</v>
      </c>
      <c r="FK74" s="63">
        <f t="shared" si="226"/>
        <v>0</v>
      </c>
      <c r="FL74" s="63">
        <f t="shared" si="227"/>
        <v>0</v>
      </c>
      <c r="FM74" s="63">
        <f t="shared" si="228"/>
        <v>0</v>
      </c>
      <c r="FN74" s="63">
        <f t="shared" si="229"/>
        <v>0</v>
      </c>
      <c r="FO74" s="140">
        <v>854</v>
      </c>
      <c r="FP74" s="60">
        <v>726</v>
      </c>
      <c r="FQ74" s="60">
        <v>669</v>
      </c>
      <c r="FR74" s="104">
        <f t="shared" si="107"/>
        <v>0.85</v>
      </c>
      <c r="FS74" s="104">
        <f t="shared" si="281"/>
        <v>0.78300000000000003</v>
      </c>
    </row>
    <row r="75" spans="1:175" x14ac:dyDescent="0.2">
      <c r="A75" s="56" t="s">
        <v>882</v>
      </c>
      <c r="B75" s="57" t="s">
        <v>1022</v>
      </c>
      <c r="C75" s="56" t="s">
        <v>965</v>
      </c>
      <c r="D75" s="56" t="s">
        <v>1110</v>
      </c>
      <c r="E75" s="60">
        <v>1391</v>
      </c>
      <c r="F75" s="60">
        <v>1004</v>
      </c>
      <c r="G75" s="63">
        <f t="shared" si="231"/>
        <v>0.72199999999999998</v>
      </c>
      <c r="H75" s="60">
        <v>550</v>
      </c>
      <c r="I75" s="63">
        <f t="shared" si="232"/>
        <v>0.39500000000000002</v>
      </c>
      <c r="J75" s="60">
        <v>238</v>
      </c>
      <c r="K75" s="63">
        <f t="shared" si="233"/>
        <v>0.17100000000000001</v>
      </c>
      <c r="L75" s="60">
        <v>167</v>
      </c>
      <c r="M75" s="63">
        <f t="shared" si="234"/>
        <v>0.12</v>
      </c>
      <c r="N75" s="60">
        <v>436</v>
      </c>
      <c r="O75" s="63">
        <f t="shared" si="235"/>
        <v>0.313</v>
      </c>
      <c r="P75" s="60">
        <v>476</v>
      </c>
      <c r="Q75" s="63">
        <f t="shared" si="236"/>
        <v>0.34200000000000003</v>
      </c>
      <c r="R75" s="60">
        <v>479</v>
      </c>
      <c r="S75" s="63">
        <f t="shared" si="237"/>
        <v>0.34399999999999997</v>
      </c>
      <c r="T75" s="356">
        <f t="shared" si="238"/>
        <v>3.3</v>
      </c>
      <c r="U75" s="357">
        <f t="shared" si="239"/>
        <v>3.87</v>
      </c>
      <c r="V75" s="336">
        <v>4591</v>
      </c>
      <c r="W75" s="337">
        <v>1391</v>
      </c>
      <c r="X75" s="337">
        <v>1779</v>
      </c>
      <c r="Y75" s="338">
        <f t="shared" si="282"/>
        <v>1421</v>
      </c>
      <c r="Z75" s="63">
        <f t="shared" si="240"/>
        <v>0.30299999999999999</v>
      </c>
      <c r="AA75" s="63">
        <f t="shared" si="241"/>
        <v>0.38700000000000001</v>
      </c>
      <c r="AB75" s="63">
        <f t="shared" si="242"/>
        <v>0.31</v>
      </c>
      <c r="AC75" s="247">
        <v>3885</v>
      </c>
      <c r="AD75" s="345">
        <v>102</v>
      </c>
      <c r="AE75" s="345">
        <v>38</v>
      </c>
      <c r="AF75" s="346">
        <f t="shared" si="243"/>
        <v>0.373</v>
      </c>
      <c r="AG75" s="240">
        <v>4591</v>
      </c>
      <c r="AH75" s="241">
        <v>2213</v>
      </c>
      <c r="AI75" s="242">
        <f t="shared" si="151"/>
        <v>0.48199999999999998</v>
      </c>
      <c r="AJ75" s="243">
        <v>2378</v>
      </c>
      <c r="AK75" s="244">
        <f t="shared" si="152"/>
        <v>0.51800000000000002</v>
      </c>
      <c r="AL75" s="249">
        <v>93.1</v>
      </c>
      <c r="AM75" s="483">
        <v>4591</v>
      </c>
      <c r="AN75" s="488">
        <f t="shared" si="209"/>
        <v>2671</v>
      </c>
      <c r="AO75" s="489">
        <f t="shared" si="244"/>
        <v>0.58179045959485953</v>
      </c>
      <c r="AP75" s="493">
        <v>1172</v>
      </c>
      <c r="AQ75" s="494">
        <f t="shared" si="245"/>
        <v>0.25528207362230448</v>
      </c>
      <c r="AR75" s="504">
        <v>748</v>
      </c>
      <c r="AS75" s="505">
        <f t="shared" si="246"/>
        <v>0.16292746678283598</v>
      </c>
      <c r="AT75" s="515">
        <f t="shared" si="157"/>
        <v>71.900000000000006</v>
      </c>
      <c r="AU75" s="511">
        <f t="shared" si="210"/>
        <v>43.9</v>
      </c>
      <c r="AV75" s="510">
        <f t="shared" si="211"/>
        <v>28</v>
      </c>
      <c r="AW75" s="132">
        <v>93</v>
      </c>
      <c r="AX75" s="132">
        <v>101</v>
      </c>
      <c r="AY75" s="132">
        <v>0</v>
      </c>
      <c r="AZ75" s="132">
        <v>146</v>
      </c>
      <c r="BA75" s="133">
        <v>81</v>
      </c>
      <c r="BB75" s="135">
        <v>1154</v>
      </c>
      <c r="BC75" s="60">
        <v>149</v>
      </c>
      <c r="BD75" s="60">
        <v>74</v>
      </c>
      <c r="BE75" s="60">
        <v>406</v>
      </c>
      <c r="BF75" s="60">
        <v>337</v>
      </c>
      <c r="BG75" s="60">
        <v>188</v>
      </c>
      <c r="BH75" s="104">
        <f t="shared" si="247"/>
        <v>0.129</v>
      </c>
      <c r="BI75" s="104">
        <f t="shared" si="248"/>
        <v>6.4000000000000001E-2</v>
      </c>
      <c r="BJ75" s="104">
        <f t="shared" si="249"/>
        <v>0.35199999999999998</v>
      </c>
      <c r="BK75" s="104">
        <f t="shared" si="250"/>
        <v>0.29199999999999998</v>
      </c>
      <c r="BL75" s="104">
        <f t="shared" si="251"/>
        <v>0.16300000000000001</v>
      </c>
      <c r="BM75" s="353">
        <v>3035</v>
      </c>
      <c r="BN75" s="60">
        <v>470</v>
      </c>
      <c r="BO75" s="60">
        <v>410</v>
      </c>
      <c r="BP75" s="60">
        <v>937</v>
      </c>
      <c r="BQ75" s="60">
        <v>617</v>
      </c>
      <c r="BR75" s="60">
        <v>45</v>
      </c>
      <c r="BS75" s="60">
        <v>473</v>
      </c>
      <c r="BT75" s="60">
        <v>83</v>
      </c>
      <c r="BU75" s="60">
        <v>2155</v>
      </c>
      <c r="BV75" s="60">
        <v>556</v>
      </c>
      <c r="BW75" s="104">
        <f t="shared" si="252"/>
        <v>0.155</v>
      </c>
      <c r="BX75" s="104">
        <f t="shared" si="253"/>
        <v>0.13500000000000001</v>
      </c>
      <c r="BY75" s="104">
        <f t="shared" si="254"/>
        <v>0.309</v>
      </c>
      <c r="BZ75" s="104">
        <f t="shared" si="255"/>
        <v>0.20300000000000001</v>
      </c>
      <c r="CA75" s="104">
        <f t="shared" si="256"/>
        <v>1.4999999999999999E-2</v>
      </c>
      <c r="CB75" s="104">
        <f t="shared" si="257"/>
        <v>0.156</v>
      </c>
      <c r="CC75" s="104">
        <f t="shared" si="258"/>
        <v>2.7E-2</v>
      </c>
      <c r="CD75" s="104">
        <f t="shared" si="259"/>
        <v>0.71</v>
      </c>
      <c r="CE75" s="104">
        <f t="shared" si="260"/>
        <v>0.183</v>
      </c>
      <c r="CF75" s="136">
        <v>3419</v>
      </c>
      <c r="CG75" s="60">
        <v>140</v>
      </c>
      <c r="CH75" s="104">
        <f t="shared" si="261"/>
        <v>4.1000000000000002E-2</v>
      </c>
      <c r="CI75" s="137">
        <v>4591</v>
      </c>
      <c r="CJ75" s="60">
        <v>937</v>
      </c>
      <c r="CK75" s="104">
        <f t="shared" si="262"/>
        <v>0.20399999999999999</v>
      </c>
      <c r="CL75" s="60">
        <v>1172</v>
      </c>
      <c r="CM75" s="60">
        <v>68</v>
      </c>
      <c r="CN75" s="104">
        <f t="shared" si="263"/>
        <v>5.8000000000000003E-2</v>
      </c>
      <c r="CO75" s="60">
        <v>2671</v>
      </c>
      <c r="CP75" s="60">
        <v>473</v>
      </c>
      <c r="CQ75" s="104">
        <f t="shared" si="264"/>
        <v>0.17699999999999999</v>
      </c>
      <c r="CR75" s="60">
        <v>748</v>
      </c>
      <c r="CS75" s="60">
        <v>396</v>
      </c>
      <c r="CT75" s="104">
        <f t="shared" si="265"/>
        <v>0.52900000000000003</v>
      </c>
      <c r="CU75" s="138">
        <v>4591</v>
      </c>
      <c r="CV75" s="60">
        <v>3386</v>
      </c>
      <c r="CW75" s="60">
        <v>1205</v>
      </c>
      <c r="CX75" s="104">
        <f t="shared" si="266"/>
        <v>0.73799999999999999</v>
      </c>
      <c r="CY75" s="104">
        <f t="shared" si="267"/>
        <v>0.26200000000000001</v>
      </c>
      <c r="CZ75" s="139">
        <v>1205</v>
      </c>
      <c r="DA75" s="60">
        <v>736</v>
      </c>
      <c r="DB75" s="60">
        <f t="shared" si="268"/>
        <v>469</v>
      </c>
      <c r="DC75" s="104">
        <f t="shared" si="269"/>
        <v>0.16</v>
      </c>
      <c r="DD75" s="104">
        <f t="shared" si="270"/>
        <v>0.10199999999999999</v>
      </c>
      <c r="DE75" s="137">
        <v>4135</v>
      </c>
      <c r="DF75" s="60">
        <v>1931</v>
      </c>
      <c r="DG75" s="60">
        <v>2204</v>
      </c>
      <c r="DH75" s="60">
        <v>891</v>
      </c>
      <c r="DI75" s="60">
        <v>1817</v>
      </c>
      <c r="DJ75" s="60">
        <v>723</v>
      </c>
      <c r="DK75" s="60">
        <v>154</v>
      </c>
      <c r="DL75" s="60">
        <v>7</v>
      </c>
      <c r="DM75" s="60">
        <v>233</v>
      </c>
      <c r="DN75" s="60">
        <v>161</v>
      </c>
      <c r="DO75" s="60">
        <v>0</v>
      </c>
      <c r="DP75" s="60">
        <v>0</v>
      </c>
      <c r="DQ75" s="63">
        <f t="shared" si="284"/>
        <v>0.46700000000000003</v>
      </c>
      <c r="DR75" s="63">
        <f t="shared" si="271"/>
        <v>0.53300000000000003</v>
      </c>
      <c r="DS75" s="63">
        <f t="shared" si="272"/>
        <v>0.215</v>
      </c>
      <c r="DT75" s="63">
        <f t="shared" si="273"/>
        <v>0.439</v>
      </c>
      <c r="DU75" s="104">
        <f t="shared" si="274"/>
        <v>0.17499999999999999</v>
      </c>
      <c r="DV75" s="104">
        <f t="shared" si="275"/>
        <v>3.6999999999999998E-2</v>
      </c>
      <c r="DW75" s="104">
        <f t="shared" si="276"/>
        <v>2E-3</v>
      </c>
      <c r="DX75" s="104">
        <f t="shared" si="277"/>
        <v>5.6000000000000001E-2</v>
      </c>
      <c r="DY75" s="104">
        <f t="shared" si="278"/>
        <v>3.9E-2</v>
      </c>
      <c r="DZ75" s="104">
        <f t="shared" si="279"/>
        <v>0</v>
      </c>
      <c r="EA75" s="104">
        <f t="shared" si="280"/>
        <v>0</v>
      </c>
      <c r="EB75" s="128">
        <v>4591</v>
      </c>
      <c r="EC75" s="274">
        <v>2945</v>
      </c>
      <c r="ED75" s="275">
        <f t="shared" si="202"/>
        <v>0.64100000000000001</v>
      </c>
      <c r="EE75" s="73">
        <v>2361</v>
      </c>
      <c r="EF75" s="73">
        <v>112</v>
      </c>
      <c r="EG75" s="73">
        <v>0</v>
      </c>
      <c r="EH75" s="73">
        <v>472</v>
      </c>
      <c r="EI75" s="283">
        <f t="shared" si="212"/>
        <v>0.51400000000000001</v>
      </c>
      <c r="EJ75" s="119">
        <f t="shared" si="213"/>
        <v>2.4E-2</v>
      </c>
      <c r="EK75" s="119">
        <f t="shared" si="214"/>
        <v>0</v>
      </c>
      <c r="EL75" s="283">
        <f t="shared" si="215"/>
        <v>0.10299999999999999</v>
      </c>
      <c r="EM75" s="129">
        <f t="shared" si="283"/>
        <v>1646</v>
      </c>
      <c r="EN75" s="271">
        <f t="shared" si="204"/>
        <v>0.35899999999999999</v>
      </c>
      <c r="EO75" s="60">
        <v>1005</v>
      </c>
      <c r="EP75" s="60">
        <v>354</v>
      </c>
      <c r="EQ75" s="60">
        <v>0</v>
      </c>
      <c r="ER75" s="60">
        <v>287</v>
      </c>
      <c r="ES75" s="60">
        <v>0</v>
      </c>
      <c r="ET75" s="60">
        <v>0</v>
      </c>
      <c r="EU75" s="60">
        <v>247</v>
      </c>
      <c r="EV75" s="60">
        <v>0</v>
      </c>
      <c r="EW75" s="60">
        <v>0</v>
      </c>
      <c r="EX75" s="60">
        <v>0</v>
      </c>
      <c r="EY75" s="60">
        <v>40</v>
      </c>
      <c r="EZ75" s="60">
        <v>0</v>
      </c>
      <c r="FA75" s="130">
        <v>0</v>
      </c>
      <c r="FB75" s="63">
        <f t="shared" si="217"/>
        <v>0.219</v>
      </c>
      <c r="FC75" s="104">
        <f t="shared" si="218"/>
        <v>7.6999999999999999E-2</v>
      </c>
      <c r="FD75" s="104">
        <f t="shared" si="219"/>
        <v>0</v>
      </c>
      <c r="FE75" s="104">
        <f t="shared" si="220"/>
        <v>6.3E-2</v>
      </c>
      <c r="FF75" s="63">
        <f t="shared" si="221"/>
        <v>0</v>
      </c>
      <c r="FG75" s="104">
        <f t="shared" si="222"/>
        <v>0</v>
      </c>
      <c r="FH75" s="63">
        <f t="shared" si="223"/>
        <v>5.3999999999999999E-2</v>
      </c>
      <c r="FI75" s="104">
        <f t="shared" si="224"/>
        <v>0</v>
      </c>
      <c r="FJ75" s="63">
        <f t="shared" si="225"/>
        <v>0</v>
      </c>
      <c r="FK75" s="63">
        <f t="shared" si="226"/>
        <v>0</v>
      </c>
      <c r="FL75" s="63">
        <f t="shared" si="227"/>
        <v>8.9999999999999993E-3</v>
      </c>
      <c r="FM75" s="63">
        <f t="shared" si="228"/>
        <v>0</v>
      </c>
      <c r="FN75" s="63">
        <f t="shared" si="229"/>
        <v>0</v>
      </c>
      <c r="FO75" s="140">
        <v>1391</v>
      </c>
      <c r="FP75" s="60">
        <v>1355</v>
      </c>
      <c r="FQ75" s="60">
        <v>1186</v>
      </c>
      <c r="FR75" s="104">
        <f t="shared" si="107"/>
        <v>0.97399999999999998</v>
      </c>
      <c r="FS75" s="104">
        <f t="shared" si="281"/>
        <v>0.85299999999999998</v>
      </c>
    </row>
    <row r="76" spans="1:175" x14ac:dyDescent="0.2">
      <c r="A76" s="56" t="s">
        <v>882</v>
      </c>
      <c r="B76" s="57" t="s">
        <v>1022</v>
      </c>
      <c r="C76" s="56" t="s">
        <v>966</v>
      </c>
      <c r="D76" s="56" t="s">
        <v>1111</v>
      </c>
      <c r="E76" s="60">
        <v>974</v>
      </c>
      <c r="F76" s="60">
        <v>837</v>
      </c>
      <c r="G76" s="63">
        <f t="shared" si="231"/>
        <v>0.85899999999999999</v>
      </c>
      <c r="H76" s="60">
        <v>520</v>
      </c>
      <c r="I76" s="63">
        <f t="shared" si="232"/>
        <v>0.53400000000000003</v>
      </c>
      <c r="J76" s="60">
        <v>0</v>
      </c>
      <c r="K76" s="63">
        <f t="shared" si="233"/>
        <v>0</v>
      </c>
      <c r="L76" s="60">
        <v>326</v>
      </c>
      <c r="M76" s="63">
        <f t="shared" si="234"/>
        <v>0.33500000000000002</v>
      </c>
      <c r="N76" s="60">
        <v>128</v>
      </c>
      <c r="O76" s="63">
        <f t="shared" si="235"/>
        <v>0.13100000000000001</v>
      </c>
      <c r="P76" s="60">
        <v>604</v>
      </c>
      <c r="Q76" s="63">
        <f t="shared" si="236"/>
        <v>0.62</v>
      </c>
      <c r="R76" s="60">
        <v>223</v>
      </c>
      <c r="S76" s="63">
        <f t="shared" si="237"/>
        <v>0.22900000000000001</v>
      </c>
      <c r="T76" s="356">
        <f t="shared" si="238"/>
        <v>3.33</v>
      </c>
      <c r="U76" s="357">
        <f t="shared" si="239"/>
        <v>3.71</v>
      </c>
      <c r="V76" s="336">
        <v>3239</v>
      </c>
      <c r="W76" s="337">
        <v>974</v>
      </c>
      <c r="X76" s="337">
        <v>1378</v>
      </c>
      <c r="Y76" s="338">
        <f t="shared" si="282"/>
        <v>887</v>
      </c>
      <c r="Z76" s="63">
        <f t="shared" si="240"/>
        <v>0.30099999999999999</v>
      </c>
      <c r="AA76" s="63">
        <f t="shared" si="241"/>
        <v>0.42499999999999999</v>
      </c>
      <c r="AB76" s="63">
        <f t="shared" si="242"/>
        <v>0.27400000000000002</v>
      </c>
      <c r="AC76" s="247">
        <v>3105</v>
      </c>
      <c r="AD76" s="345">
        <v>190</v>
      </c>
      <c r="AE76" s="345">
        <v>13</v>
      </c>
      <c r="AF76" s="346">
        <f t="shared" si="243"/>
        <v>6.8000000000000005E-2</v>
      </c>
      <c r="AG76" s="240">
        <v>3247</v>
      </c>
      <c r="AH76" s="241">
        <v>1769</v>
      </c>
      <c r="AI76" s="242">
        <f t="shared" si="151"/>
        <v>0.54500000000000004</v>
      </c>
      <c r="AJ76" s="243">
        <v>1478</v>
      </c>
      <c r="AK76" s="244">
        <f t="shared" si="152"/>
        <v>0.45500000000000002</v>
      </c>
      <c r="AL76" s="249">
        <v>119.7</v>
      </c>
      <c r="AM76" s="483">
        <v>3247</v>
      </c>
      <c r="AN76" s="488">
        <f t="shared" si="209"/>
        <v>1685</v>
      </c>
      <c r="AO76" s="489">
        <f t="shared" si="244"/>
        <v>0.51894056051740067</v>
      </c>
      <c r="AP76" s="493">
        <v>1243</v>
      </c>
      <c r="AQ76" s="494">
        <f t="shared" si="245"/>
        <v>0.38281490606713892</v>
      </c>
      <c r="AR76" s="504">
        <v>319</v>
      </c>
      <c r="AS76" s="505">
        <f t="shared" si="246"/>
        <v>9.8244533415460425E-2</v>
      </c>
      <c r="AT76" s="515">
        <f t="shared" si="157"/>
        <v>92.7</v>
      </c>
      <c r="AU76" s="511">
        <f t="shared" si="210"/>
        <v>73.8</v>
      </c>
      <c r="AV76" s="510">
        <f t="shared" si="211"/>
        <v>18.899999999999999</v>
      </c>
      <c r="AW76" s="132">
        <v>71</v>
      </c>
      <c r="AX76" s="132">
        <v>120</v>
      </c>
      <c r="AY76" s="132">
        <v>115</v>
      </c>
      <c r="AZ76" s="132">
        <v>284</v>
      </c>
      <c r="BA76" s="133">
        <v>0</v>
      </c>
      <c r="BB76" s="135">
        <v>1088</v>
      </c>
      <c r="BC76" s="60">
        <v>49</v>
      </c>
      <c r="BD76" s="60">
        <v>26</v>
      </c>
      <c r="BE76" s="60">
        <v>708</v>
      </c>
      <c r="BF76" s="60">
        <v>233</v>
      </c>
      <c r="BG76" s="60">
        <v>72</v>
      </c>
      <c r="BH76" s="104">
        <f t="shared" si="247"/>
        <v>4.4999999999999998E-2</v>
      </c>
      <c r="BI76" s="104">
        <f t="shared" si="248"/>
        <v>2.4E-2</v>
      </c>
      <c r="BJ76" s="104">
        <f t="shared" si="249"/>
        <v>0.65100000000000002</v>
      </c>
      <c r="BK76" s="104">
        <f t="shared" si="250"/>
        <v>0.214</v>
      </c>
      <c r="BL76" s="104">
        <f t="shared" si="251"/>
        <v>6.6000000000000003E-2</v>
      </c>
      <c r="BM76" s="353">
        <v>1868</v>
      </c>
      <c r="BN76" s="60">
        <v>217</v>
      </c>
      <c r="BO76" s="60">
        <v>304</v>
      </c>
      <c r="BP76" s="60">
        <v>381</v>
      </c>
      <c r="BQ76" s="60">
        <v>634</v>
      </c>
      <c r="BR76" s="60">
        <v>151</v>
      </c>
      <c r="BS76" s="60">
        <v>132</v>
      </c>
      <c r="BT76" s="60">
        <v>49</v>
      </c>
      <c r="BU76" s="60">
        <v>1347</v>
      </c>
      <c r="BV76" s="60">
        <v>181</v>
      </c>
      <c r="BW76" s="104">
        <f t="shared" si="252"/>
        <v>0.11600000000000001</v>
      </c>
      <c r="BX76" s="104">
        <f t="shared" si="253"/>
        <v>0.16300000000000001</v>
      </c>
      <c r="BY76" s="104">
        <f t="shared" si="254"/>
        <v>0.20399999999999999</v>
      </c>
      <c r="BZ76" s="104">
        <f t="shared" si="255"/>
        <v>0.33900000000000002</v>
      </c>
      <c r="CA76" s="104">
        <f t="shared" si="256"/>
        <v>8.1000000000000003E-2</v>
      </c>
      <c r="CB76" s="104">
        <f t="shared" si="257"/>
        <v>7.0999999999999994E-2</v>
      </c>
      <c r="CC76" s="104">
        <f t="shared" si="258"/>
        <v>2.5999999999999999E-2</v>
      </c>
      <c r="CD76" s="104">
        <f t="shared" si="259"/>
        <v>0.72099999999999997</v>
      </c>
      <c r="CE76" s="104">
        <f t="shared" si="260"/>
        <v>9.7000000000000003E-2</v>
      </c>
      <c r="CF76" s="136">
        <v>2004</v>
      </c>
      <c r="CG76" s="60">
        <v>96</v>
      </c>
      <c r="CH76" s="104">
        <f t="shared" si="261"/>
        <v>4.8000000000000001E-2</v>
      </c>
      <c r="CI76" s="137">
        <v>3247</v>
      </c>
      <c r="CJ76" s="60">
        <v>226</v>
      </c>
      <c r="CK76" s="104">
        <f t="shared" si="262"/>
        <v>7.0000000000000007E-2</v>
      </c>
      <c r="CL76" s="60">
        <v>1243</v>
      </c>
      <c r="CM76" s="60">
        <v>0</v>
      </c>
      <c r="CN76" s="104">
        <f t="shared" si="263"/>
        <v>0</v>
      </c>
      <c r="CO76" s="60">
        <v>1685</v>
      </c>
      <c r="CP76" s="60">
        <v>125</v>
      </c>
      <c r="CQ76" s="104">
        <f t="shared" si="264"/>
        <v>7.3999999999999996E-2</v>
      </c>
      <c r="CR76" s="60">
        <v>319</v>
      </c>
      <c r="CS76" s="60">
        <v>101</v>
      </c>
      <c r="CT76" s="104">
        <f t="shared" si="265"/>
        <v>0.317</v>
      </c>
      <c r="CU76" s="138">
        <v>3247</v>
      </c>
      <c r="CV76" s="60">
        <v>2709</v>
      </c>
      <c r="CW76" s="60">
        <v>538</v>
      </c>
      <c r="CX76" s="104">
        <f t="shared" si="266"/>
        <v>0.83399999999999996</v>
      </c>
      <c r="CY76" s="104">
        <f t="shared" si="267"/>
        <v>0.16600000000000001</v>
      </c>
      <c r="CZ76" s="139">
        <v>538</v>
      </c>
      <c r="DA76" s="60">
        <v>390</v>
      </c>
      <c r="DB76" s="60">
        <f t="shared" si="268"/>
        <v>148</v>
      </c>
      <c r="DC76" s="104">
        <f t="shared" si="269"/>
        <v>0.12</v>
      </c>
      <c r="DD76" s="104">
        <f t="shared" si="270"/>
        <v>4.5999999999999999E-2</v>
      </c>
      <c r="DE76" s="137">
        <v>2990</v>
      </c>
      <c r="DF76" s="60">
        <v>1829</v>
      </c>
      <c r="DG76" s="60">
        <v>1161</v>
      </c>
      <c r="DH76" s="60">
        <v>613</v>
      </c>
      <c r="DI76" s="60">
        <v>901</v>
      </c>
      <c r="DJ76" s="60">
        <v>519</v>
      </c>
      <c r="DK76" s="60">
        <v>56</v>
      </c>
      <c r="DL76" s="60">
        <v>0</v>
      </c>
      <c r="DM76" s="60">
        <v>203</v>
      </c>
      <c r="DN76" s="60">
        <v>94</v>
      </c>
      <c r="DO76" s="60">
        <v>1</v>
      </c>
      <c r="DP76" s="60">
        <v>0</v>
      </c>
      <c r="DQ76" s="63">
        <f t="shared" si="284"/>
        <v>0.61199999999999999</v>
      </c>
      <c r="DR76" s="63">
        <f t="shared" si="271"/>
        <v>0.38800000000000001</v>
      </c>
      <c r="DS76" s="63">
        <f t="shared" si="272"/>
        <v>0.20499999999999999</v>
      </c>
      <c r="DT76" s="63">
        <f t="shared" si="273"/>
        <v>0.30099999999999999</v>
      </c>
      <c r="DU76" s="104">
        <f t="shared" si="274"/>
        <v>0.17399999999999999</v>
      </c>
      <c r="DV76" s="104">
        <f t="shared" si="275"/>
        <v>1.9E-2</v>
      </c>
      <c r="DW76" s="104">
        <f t="shared" si="276"/>
        <v>0</v>
      </c>
      <c r="DX76" s="104">
        <f t="shared" si="277"/>
        <v>6.8000000000000005E-2</v>
      </c>
      <c r="DY76" s="104">
        <f t="shared" si="278"/>
        <v>3.1E-2</v>
      </c>
      <c r="DZ76" s="104">
        <f t="shared" si="279"/>
        <v>0</v>
      </c>
      <c r="EA76" s="104">
        <f t="shared" si="280"/>
        <v>0</v>
      </c>
      <c r="EB76" s="128">
        <v>3247</v>
      </c>
      <c r="EC76" s="274">
        <v>1496</v>
      </c>
      <c r="ED76" s="275">
        <f t="shared" si="202"/>
        <v>0.46100000000000002</v>
      </c>
      <c r="EE76" s="73">
        <v>1188</v>
      </c>
      <c r="EF76" s="73">
        <v>95</v>
      </c>
      <c r="EG76" s="73">
        <v>0</v>
      </c>
      <c r="EH76" s="73">
        <v>213</v>
      </c>
      <c r="EI76" s="283">
        <f t="shared" si="212"/>
        <v>0.36599999999999999</v>
      </c>
      <c r="EJ76" s="119">
        <f t="shared" si="213"/>
        <v>2.9000000000000001E-2</v>
      </c>
      <c r="EK76" s="119">
        <f t="shared" si="214"/>
        <v>0</v>
      </c>
      <c r="EL76" s="283">
        <f t="shared" si="215"/>
        <v>6.6000000000000003E-2</v>
      </c>
      <c r="EM76" s="129">
        <f t="shared" si="283"/>
        <v>1751</v>
      </c>
      <c r="EN76" s="271">
        <f t="shared" si="204"/>
        <v>0.53900000000000003</v>
      </c>
      <c r="EO76" s="60">
        <v>1224</v>
      </c>
      <c r="EP76" s="60">
        <v>322</v>
      </c>
      <c r="EQ76" s="60">
        <v>0</v>
      </c>
      <c r="ER76" s="60">
        <v>203</v>
      </c>
      <c r="ES76" s="60">
        <v>0</v>
      </c>
      <c r="ET76" s="60">
        <v>0</v>
      </c>
      <c r="EU76" s="60">
        <v>132</v>
      </c>
      <c r="EV76" s="60">
        <v>0</v>
      </c>
      <c r="EW76" s="60">
        <v>0</v>
      </c>
      <c r="EX76" s="60">
        <v>71</v>
      </c>
      <c r="EY76" s="60">
        <v>0</v>
      </c>
      <c r="EZ76" s="60">
        <v>0</v>
      </c>
      <c r="FA76" s="130">
        <v>2</v>
      </c>
      <c r="FB76" s="63">
        <f t="shared" si="217"/>
        <v>0.377</v>
      </c>
      <c r="FC76" s="104">
        <f t="shared" si="218"/>
        <v>9.9000000000000005E-2</v>
      </c>
      <c r="FD76" s="104">
        <f t="shared" si="219"/>
        <v>0</v>
      </c>
      <c r="FE76" s="104">
        <f t="shared" si="220"/>
        <v>6.3E-2</v>
      </c>
      <c r="FF76" s="63">
        <f t="shared" si="221"/>
        <v>0</v>
      </c>
      <c r="FG76" s="104">
        <f t="shared" si="222"/>
        <v>0</v>
      </c>
      <c r="FH76" s="63">
        <f t="shared" si="223"/>
        <v>4.1000000000000002E-2</v>
      </c>
      <c r="FI76" s="104">
        <f t="shared" si="224"/>
        <v>0</v>
      </c>
      <c r="FJ76" s="63">
        <f t="shared" si="225"/>
        <v>0</v>
      </c>
      <c r="FK76" s="63">
        <f t="shared" si="226"/>
        <v>2.1999999999999999E-2</v>
      </c>
      <c r="FL76" s="63">
        <f t="shared" si="227"/>
        <v>0</v>
      </c>
      <c r="FM76" s="63">
        <f t="shared" si="228"/>
        <v>0</v>
      </c>
      <c r="FN76" s="63">
        <f t="shared" si="229"/>
        <v>1E-3</v>
      </c>
      <c r="FO76" s="140">
        <v>974</v>
      </c>
      <c r="FP76" s="60">
        <v>974</v>
      </c>
      <c r="FQ76" s="60">
        <v>974</v>
      </c>
      <c r="FR76" s="104">
        <f t="shared" si="107"/>
        <v>1</v>
      </c>
      <c r="FS76" s="104">
        <f t="shared" si="281"/>
        <v>1</v>
      </c>
    </row>
    <row r="77" spans="1:175" x14ac:dyDescent="0.2">
      <c r="A77" s="56" t="s">
        <v>882</v>
      </c>
      <c r="B77" s="57" t="s">
        <v>1022</v>
      </c>
      <c r="C77" s="56" t="s">
        <v>967</v>
      </c>
      <c r="D77" s="56" t="s">
        <v>1112</v>
      </c>
      <c r="E77" s="60">
        <v>1057</v>
      </c>
      <c r="F77" s="60">
        <v>828</v>
      </c>
      <c r="G77" s="63">
        <f t="shared" si="231"/>
        <v>0.78300000000000003</v>
      </c>
      <c r="H77" s="60">
        <v>742</v>
      </c>
      <c r="I77" s="63">
        <f t="shared" si="232"/>
        <v>0.70199999999999996</v>
      </c>
      <c r="J77" s="60">
        <v>73</v>
      </c>
      <c r="K77" s="63">
        <f t="shared" si="233"/>
        <v>6.9000000000000006E-2</v>
      </c>
      <c r="L77" s="60">
        <v>93</v>
      </c>
      <c r="M77" s="63">
        <f t="shared" si="234"/>
        <v>8.7999999999999995E-2</v>
      </c>
      <c r="N77" s="60">
        <v>149</v>
      </c>
      <c r="O77" s="63">
        <f t="shared" si="235"/>
        <v>0.14099999999999999</v>
      </c>
      <c r="P77" s="60">
        <v>315</v>
      </c>
      <c r="Q77" s="63">
        <f t="shared" si="236"/>
        <v>0.29799999999999999</v>
      </c>
      <c r="R77" s="60">
        <v>339</v>
      </c>
      <c r="S77" s="63">
        <f t="shared" si="237"/>
        <v>0.32100000000000001</v>
      </c>
      <c r="T77" s="356">
        <f t="shared" si="238"/>
        <v>2.82</v>
      </c>
      <c r="U77" s="357">
        <f t="shared" si="239"/>
        <v>3.14</v>
      </c>
      <c r="V77" s="336">
        <v>2986</v>
      </c>
      <c r="W77" s="337">
        <v>1057</v>
      </c>
      <c r="X77" s="337">
        <v>929</v>
      </c>
      <c r="Y77" s="338">
        <f t="shared" si="282"/>
        <v>1000</v>
      </c>
      <c r="Z77" s="63">
        <f t="shared" si="240"/>
        <v>0.35399999999999998</v>
      </c>
      <c r="AA77" s="63">
        <f t="shared" si="241"/>
        <v>0.311</v>
      </c>
      <c r="AB77" s="63">
        <f t="shared" si="242"/>
        <v>0.33500000000000002</v>
      </c>
      <c r="AC77" s="247">
        <v>2600</v>
      </c>
      <c r="AD77" s="345">
        <v>87</v>
      </c>
      <c r="AE77" s="345">
        <v>30</v>
      </c>
      <c r="AF77" s="346">
        <f t="shared" si="243"/>
        <v>0.34499999999999997</v>
      </c>
      <c r="AG77" s="240">
        <v>2986</v>
      </c>
      <c r="AH77" s="241">
        <v>1489</v>
      </c>
      <c r="AI77" s="242">
        <f t="shared" si="151"/>
        <v>0.499</v>
      </c>
      <c r="AJ77" s="243">
        <v>1497</v>
      </c>
      <c r="AK77" s="244">
        <f t="shared" si="152"/>
        <v>0.501</v>
      </c>
      <c r="AL77" s="249">
        <v>99.5</v>
      </c>
      <c r="AM77" s="483">
        <v>2986</v>
      </c>
      <c r="AN77" s="488">
        <f t="shared" si="209"/>
        <v>1930</v>
      </c>
      <c r="AO77" s="489">
        <f t="shared" si="244"/>
        <v>0.64634963161419956</v>
      </c>
      <c r="AP77" s="493">
        <v>577</v>
      </c>
      <c r="AQ77" s="494">
        <f t="shared" si="245"/>
        <v>0.19323509711989284</v>
      </c>
      <c r="AR77" s="504">
        <v>479</v>
      </c>
      <c r="AS77" s="505">
        <f t="shared" si="246"/>
        <v>0.16041527126590757</v>
      </c>
      <c r="AT77" s="515">
        <f t="shared" si="157"/>
        <v>54.7</v>
      </c>
      <c r="AU77" s="511">
        <f t="shared" si="210"/>
        <v>29.9</v>
      </c>
      <c r="AV77" s="510">
        <f t="shared" si="211"/>
        <v>24.8</v>
      </c>
      <c r="AW77" s="132">
        <v>5</v>
      </c>
      <c r="AX77" s="132">
        <v>9</v>
      </c>
      <c r="AY77" s="132">
        <v>0</v>
      </c>
      <c r="AZ77" s="132">
        <v>42</v>
      </c>
      <c r="BA77" s="133">
        <v>0</v>
      </c>
      <c r="BB77" s="135">
        <v>724</v>
      </c>
      <c r="BC77" s="60">
        <v>18</v>
      </c>
      <c r="BD77" s="60">
        <v>0</v>
      </c>
      <c r="BE77" s="60">
        <v>272</v>
      </c>
      <c r="BF77" s="60">
        <v>220</v>
      </c>
      <c r="BG77" s="60">
        <v>214</v>
      </c>
      <c r="BH77" s="104">
        <f t="shared" si="247"/>
        <v>2.5000000000000001E-2</v>
      </c>
      <c r="BI77" s="104">
        <f t="shared" si="248"/>
        <v>0</v>
      </c>
      <c r="BJ77" s="104">
        <f t="shared" si="249"/>
        <v>0.376</v>
      </c>
      <c r="BK77" s="104">
        <f t="shared" si="250"/>
        <v>0.30399999999999999</v>
      </c>
      <c r="BL77" s="104">
        <f t="shared" si="251"/>
        <v>0.29599999999999999</v>
      </c>
      <c r="BM77" s="353">
        <v>2172</v>
      </c>
      <c r="BN77" s="60">
        <v>90</v>
      </c>
      <c r="BO77" s="60">
        <v>121</v>
      </c>
      <c r="BP77" s="60">
        <v>528</v>
      </c>
      <c r="BQ77" s="60">
        <v>685</v>
      </c>
      <c r="BR77" s="60">
        <v>289</v>
      </c>
      <c r="BS77" s="60">
        <v>403</v>
      </c>
      <c r="BT77" s="60">
        <v>56</v>
      </c>
      <c r="BU77" s="60">
        <v>1961</v>
      </c>
      <c r="BV77" s="60">
        <v>459</v>
      </c>
      <c r="BW77" s="104">
        <f t="shared" si="252"/>
        <v>4.1000000000000002E-2</v>
      </c>
      <c r="BX77" s="104">
        <f t="shared" si="253"/>
        <v>5.6000000000000001E-2</v>
      </c>
      <c r="BY77" s="104">
        <f t="shared" si="254"/>
        <v>0.24299999999999999</v>
      </c>
      <c r="BZ77" s="104">
        <f t="shared" si="255"/>
        <v>0.315</v>
      </c>
      <c r="CA77" s="104">
        <f t="shared" si="256"/>
        <v>0.13300000000000001</v>
      </c>
      <c r="CB77" s="104">
        <f t="shared" si="257"/>
        <v>0.186</v>
      </c>
      <c r="CC77" s="104">
        <f t="shared" si="258"/>
        <v>2.5999999999999999E-2</v>
      </c>
      <c r="CD77" s="104">
        <f t="shared" si="259"/>
        <v>0.90300000000000002</v>
      </c>
      <c r="CE77" s="104">
        <f t="shared" si="260"/>
        <v>0.21099999999999999</v>
      </c>
      <c r="CF77" s="136">
        <v>2409</v>
      </c>
      <c r="CG77" s="60">
        <v>193</v>
      </c>
      <c r="CH77" s="104">
        <f t="shared" si="261"/>
        <v>0.08</v>
      </c>
      <c r="CI77" s="137">
        <v>2986</v>
      </c>
      <c r="CJ77" s="60">
        <v>343</v>
      </c>
      <c r="CK77" s="104">
        <f t="shared" si="262"/>
        <v>0.115</v>
      </c>
      <c r="CL77" s="60">
        <v>577</v>
      </c>
      <c r="CM77" s="60">
        <v>33</v>
      </c>
      <c r="CN77" s="104">
        <f t="shared" si="263"/>
        <v>5.7000000000000002E-2</v>
      </c>
      <c r="CO77" s="60">
        <v>1930</v>
      </c>
      <c r="CP77" s="60">
        <v>182</v>
      </c>
      <c r="CQ77" s="104">
        <f t="shared" si="264"/>
        <v>9.4E-2</v>
      </c>
      <c r="CR77" s="60">
        <v>479</v>
      </c>
      <c r="CS77" s="60">
        <v>128</v>
      </c>
      <c r="CT77" s="104">
        <f t="shared" si="265"/>
        <v>0.26700000000000002</v>
      </c>
      <c r="CU77" s="138">
        <v>2986</v>
      </c>
      <c r="CV77" s="60">
        <v>2650</v>
      </c>
      <c r="CW77" s="60">
        <v>336</v>
      </c>
      <c r="CX77" s="104">
        <f t="shared" si="266"/>
        <v>0.88700000000000001</v>
      </c>
      <c r="CY77" s="104">
        <f t="shared" si="267"/>
        <v>0.113</v>
      </c>
      <c r="CZ77" s="139">
        <v>336</v>
      </c>
      <c r="DA77" s="60">
        <v>254</v>
      </c>
      <c r="DB77" s="60">
        <f t="shared" si="268"/>
        <v>82</v>
      </c>
      <c r="DC77" s="104">
        <f t="shared" si="269"/>
        <v>8.5000000000000006E-2</v>
      </c>
      <c r="DD77" s="104">
        <f t="shared" si="270"/>
        <v>2.7E-2</v>
      </c>
      <c r="DE77" s="137">
        <v>2900</v>
      </c>
      <c r="DF77" s="60">
        <v>2330</v>
      </c>
      <c r="DG77" s="60">
        <v>570</v>
      </c>
      <c r="DH77" s="60">
        <v>241</v>
      </c>
      <c r="DI77" s="60">
        <v>487</v>
      </c>
      <c r="DJ77" s="60">
        <v>216</v>
      </c>
      <c r="DK77" s="60">
        <v>13</v>
      </c>
      <c r="DL77" s="60">
        <v>0</v>
      </c>
      <c r="DM77" s="60">
        <v>70</v>
      </c>
      <c r="DN77" s="60">
        <v>25</v>
      </c>
      <c r="DO77" s="60">
        <v>0</v>
      </c>
      <c r="DP77" s="60">
        <v>0</v>
      </c>
      <c r="DQ77" s="63">
        <f t="shared" si="284"/>
        <v>0.80300000000000005</v>
      </c>
      <c r="DR77" s="63">
        <f t="shared" si="271"/>
        <v>0.19700000000000001</v>
      </c>
      <c r="DS77" s="63">
        <f t="shared" si="272"/>
        <v>8.3000000000000004E-2</v>
      </c>
      <c r="DT77" s="63">
        <f t="shared" si="273"/>
        <v>0.16800000000000001</v>
      </c>
      <c r="DU77" s="104">
        <f t="shared" si="274"/>
        <v>7.3999999999999996E-2</v>
      </c>
      <c r="DV77" s="104">
        <f t="shared" si="275"/>
        <v>4.0000000000000001E-3</v>
      </c>
      <c r="DW77" s="104">
        <f t="shared" si="276"/>
        <v>0</v>
      </c>
      <c r="DX77" s="104">
        <f t="shared" si="277"/>
        <v>2.4E-2</v>
      </c>
      <c r="DY77" s="104">
        <f t="shared" si="278"/>
        <v>8.9999999999999993E-3</v>
      </c>
      <c r="DZ77" s="104">
        <f t="shared" si="279"/>
        <v>0</v>
      </c>
      <c r="EA77" s="104">
        <f t="shared" si="280"/>
        <v>0</v>
      </c>
      <c r="EB77" s="128">
        <v>2986</v>
      </c>
      <c r="EC77" s="274">
        <v>1062</v>
      </c>
      <c r="ED77" s="275">
        <f t="shared" si="202"/>
        <v>0.35599999999999998</v>
      </c>
      <c r="EE77" s="73">
        <v>1015</v>
      </c>
      <c r="EF77" s="73">
        <v>0</v>
      </c>
      <c r="EG77" s="73">
        <v>0</v>
      </c>
      <c r="EH77" s="73">
        <v>47</v>
      </c>
      <c r="EI77" s="283">
        <f t="shared" si="212"/>
        <v>0.34</v>
      </c>
      <c r="EJ77" s="119">
        <f t="shared" si="213"/>
        <v>0</v>
      </c>
      <c r="EK77" s="119">
        <f t="shared" si="214"/>
        <v>0</v>
      </c>
      <c r="EL77" s="283">
        <f t="shared" si="215"/>
        <v>1.6E-2</v>
      </c>
      <c r="EM77" s="129">
        <f t="shared" si="283"/>
        <v>1924</v>
      </c>
      <c r="EN77" s="271">
        <f t="shared" si="204"/>
        <v>0.64400000000000002</v>
      </c>
      <c r="EO77" s="60">
        <v>1848</v>
      </c>
      <c r="EP77" s="60">
        <v>0</v>
      </c>
      <c r="EQ77" s="60">
        <v>0</v>
      </c>
      <c r="ER77" s="60">
        <v>68</v>
      </c>
      <c r="ES77" s="60">
        <v>0</v>
      </c>
      <c r="ET77" s="60">
        <v>0</v>
      </c>
      <c r="EU77" s="60">
        <v>30</v>
      </c>
      <c r="EV77" s="60">
        <v>13</v>
      </c>
      <c r="EW77" s="60">
        <v>25</v>
      </c>
      <c r="EX77" s="60">
        <v>0</v>
      </c>
      <c r="EY77" s="60">
        <v>0</v>
      </c>
      <c r="EZ77" s="60">
        <v>0</v>
      </c>
      <c r="FA77" s="130">
        <v>8</v>
      </c>
      <c r="FB77" s="63">
        <f t="shared" ref="FB77:FB92" si="285">ROUND(EO77/EB77,3)</f>
        <v>0.61899999999999999</v>
      </c>
      <c r="FC77" s="104">
        <f t="shared" ref="FC77:FC92" si="286">ROUND(EP77/EB77,3)</f>
        <v>0</v>
      </c>
      <c r="FD77" s="104">
        <f t="shared" ref="FD77:FD92" si="287">EQ77/EB77</f>
        <v>0</v>
      </c>
      <c r="FE77" s="104">
        <f t="shared" ref="FE77:FE92" si="288">ROUND(ER77/EB77,3)</f>
        <v>2.3E-2</v>
      </c>
      <c r="FF77" s="63">
        <f t="shared" si="221"/>
        <v>0</v>
      </c>
      <c r="FG77" s="104">
        <f t="shared" si="222"/>
        <v>0</v>
      </c>
      <c r="FH77" s="63">
        <f t="shared" si="223"/>
        <v>0.01</v>
      </c>
      <c r="FI77" s="104">
        <f t="shared" si="224"/>
        <v>4.0000000000000001E-3</v>
      </c>
      <c r="FJ77" s="63">
        <f t="shared" si="225"/>
        <v>8.0000000000000002E-3</v>
      </c>
      <c r="FK77" s="63">
        <f t="shared" si="226"/>
        <v>0</v>
      </c>
      <c r="FL77" s="63">
        <f t="shared" si="227"/>
        <v>0</v>
      </c>
      <c r="FM77" s="63">
        <f t="shared" si="228"/>
        <v>0</v>
      </c>
      <c r="FN77" s="63">
        <f t="shared" si="229"/>
        <v>3.0000000000000001E-3</v>
      </c>
      <c r="FO77" s="140">
        <v>1057</v>
      </c>
      <c r="FP77" s="60">
        <v>1032</v>
      </c>
      <c r="FQ77" s="60">
        <v>1004</v>
      </c>
      <c r="FR77" s="104">
        <f t="shared" si="107"/>
        <v>0.97599999999999998</v>
      </c>
      <c r="FS77" s="104">
        <f t="shared" si="281"/>
        <v>0.95</v>
      </c>
    </row>
    <row r="78" spans="1:175" s="84" customFormat="1" x14ac:dyDescent="0.2">
      <c r="A78" s="81" t="s">
        <v>882</v>
      </c>
      <c r="B78" s="82" t="s">
        <v>1022</v>
      </c>
      <c r="C78" s="81"/>
      <c r="D78" s="81"/>
      <c r="E78" s="84">
        <f>SUM(E41:E77)</f>
        <v>46030</v>
      </c>
      <c r="F78" s="84">
        <f>SUM(F41:F77)</f>
        <v>36721</v>
      </c>
      <c r="G78" s="97">
        <f t="shared" si="231"/>
        <v>0.79800000000000004</v>
      </c>
      <c r="H78" s="84">
        <f>SUM(H41:H77)</f>
        <v>24648</v>
      </c>
      <c r="I78" s="97">
        <f t="shared" si="232"/>
        <v>0.53500000000000003</v>
      </c>
      <c r="J78" s="84">
        <f>SUM(J41:J77)</f>
        <v>3291</v>
      </c>
      <c r="K78" s="97">
        <f t="shared" si="233"/>
        <v>7.0999999999999994E-2</v>
      </c>
      <c r="L78" s="84">
        <f>SUM(L41:L77)</f>
        <v>6684</v>
      </c>
      <c r="M78" s="97">
        <f t="shared" si="234"/>
        <v>0.14499999999999999</v>
      </c>
      <c r="N78" s="84">
        <f>SUM(N41:N77)</f>
        <v>11407</v>
      </c>
      <c r="O78" s="97">
        <f t="shared" si="235"/>
        <v>0.248</v>
      </c>
      <c r="P78" s="84">
        <f>SUM(P41:P77)</f>
        <v>21312</v>
      </c>
      <c r="Q78" s="97">
        <f t="shared" si="236"/>
        <v>0.46300000000000002</v>
      </c>
      <c r="R78" s="84">
        <f>SUM(R41:R77)</f>
        <v>12330</v>
      </c>
      <c r="S78" s="97">
        <f t="shared" si="237"/>
        <v>0.26800000000000002</v>
      </c>
      <c r="T78" s="356">
        <f t="shared" si="238"/>
        <v>3.55</v>
      </c>
      <c r="U78" s="357">
        <f t="shared" si="239"/>
        <v>3.94</v>
      </c>
      <c r="V78" s="339">
        <f t="shared" ref="V78:X78" si="289">SUM(V41:V77)</f>
        <v>163182</v>
      </c>
      <c r="W78" s="340">
        <f t="shared" si="289"/>
        <v>46030</v>
      </c>
      <c r="X78" s="340">
        <f t="shared" si="289"/>
        <v>61485</v>
      </c>
      <c r="Y78" s="341">
        <f>SUM(Y41:Y77)</f>
        <v>55667</v>
      </c>
      <c r="Z78" s="97">
        <f t="shared" si="240"/>
        <v>0.28199999999999997</v>
      </c>
      <c r="AA78" s="97">
        <f t="shared" si="241"/>
        <v>0.377</v>
      </c>
      <c r="AB78" s="97">
        <f t="shared" si="242"/>
        <v>0.34100000000000003</v>
      </c>
      <c r="AC78" s="255">
        <f t="shared" ref="AC78:AE78" si="290">SUM(AC41:AC77)</f>
        <v>144815</v>
      </c>
      <c r="AD78" s="347">
        <f t="shared" si="290"/>
        <v>7417</v>
      </c>
      <c r="AE78" s="347">
        <f t="shared" si="290"/>
        <v>1909</v>
      </c>
      <c r="AF78" s="348">
        <f t="shared" si="243"/>
        <v>0.25700000000000001</v>
      </c>
      <c r="AG78" s="250">
        <f t="shared" ref="AG78:AH78" si="291">SUM(AG41:AG77)</f>
        <v>163421</v>
      </c>
      <c r="AH78" s="251">
        <f t="shared" si="291"/>
        <v>80405</v>
      </c>
      <c r="AI78" s="394">
        <f t="shared" si="151"/>
        <v>0.49199999999999999</v>
      </c>
      <c r="AJ78" s="252">
        <f>SUM(AJ41:AJ77)</f>
        <v>83016</v>
      </c>
      <c r="AK78" s="395">
        <f t="shared" si="152"/>
        <v>0.50800000000000001</v>
      </c>
      <c r="AL78" s="249">
        <f>(AH78/AJ78)*100</f>
        <v>96.854823166618488</v>
      </c>
      <c r="AM78" s="484">
        <f t="shared" ref="AM78:AN78" si="292">SUM(AM41:AM77)</f>
        <v>163421</v>
      </c>
      <c r="AN78" s="490">
        <f t="shared" si="292"/>
        <v>98481</v>
      </c>
      <c r="AO78" s="491">
        <f t="shared" si="244"/>
        <v>0.60262145011962964</v>
      </c>
      <c r="AP78" s="495">
        <f>SUM(AP41:AP77)</f>
        <v>47845</v>
      </c>
      <c r="AQ78" s="534">
        <f t="shared" si="245"/>
        <v>0.29277143084426116</v>
      </c>
      <c r="AR78" s="506">
        <f>SUM(AR41:AR77)</f>
        <v>17095</v>
      </c>
      <c r="AS78" s="535">
        <f t="shared" si="246"/>
        <v>0.10460711903610918</v>
      </c>
      <c r="AT78" s="536">
        <f t="shared" si="157"/>
        <v>65.900000000000006</v>
      </c>
      <c r="AU78" s="537">
        <f t="shared" si="210"/>
        <v>48.6</v>
      </c>
      <c r="AV78" s="538">
        <f t="shared" si="211"/>
        <v>17.399999999999999</v>
      </c>
      <c r="AW78" s="141">
        <f t="shared" ref="AW78:BG78" si="293">SUM(AW41:AW77)</f>
        <v>2125</v>
      </c>
      <c r="AX78" s="141">
        <f t="shared" si="293"/>
        <v>1958</v>
      </c>
      <c r="AY78" s="141">
        <f t="shared" si="293"/>
        <v>284</v>
      </c>
      <c r="AZ78" s="141">
        <f t="shared" si="293"/>
        <v>3259</v>
      </c>
      <c r="BA78" s="142">
        <f t="shared" si="293"/>
        <v>1120</v>
      </c>
      <c r="BB78" s="152">
        <f t="shared" si="293"/>
        <v>50449</v>
      </c>
      <c r="BC78" s="84">
        <f t="shared" si="293"/>
        <v>1830</v>
      </c>
      <c r="BD78" s="84">
        <f t="shared" si="293"/>
        <v>2322</v>
      </c>
      <c r="BE78" s="84">
        <f t="shared" si="293"/>
        <v>21454</v>
      </c>
      <c r="BF78" s="84">
        <f t="shared" si="293"/>
        <v>12619</v>
      </c>
      <c r="BG78" s="84">
        <f t="shared" si="293"/>
        <v>12224</v>
      </c>
      <c r="BH78" s="153">
        <f t="shared" si="247"/>
        <v>3.5999999999999997E-2</v>
      </c>
      <c r="BI78" s="153">
        <f t="shared" si="248"/>
        <v>4.5999999999999999E-2</v>
      </c>
      <c r="BJ78" s="153">
        <f t="shared" si="249"/>
        <v>0.42499999999999999</v>
      </c>
      <c r="BK78" s="153">
        <f t="shared" si="250"/>
        <v>0.25</v>
      </c>
      <c r="BL78" s="153">
        <f t="shared" si="251"/>
        <v>0.24199999999999999</v>
      </c>
      <c r="BM78" s="354">
        <f t="shared" ref="BM78:BV78" si="294">SUM(BM41:BM77)</f>
        <v>98836</v>
      </c>
      <c r="BN78" s="84">
        <f t="shared" si="294"/>
        <v>11255</v>
      </c>
      <c r="BO78" s="84">
        <f t="shared" si="294"/>
        <v>12399</v>
      </c>
      <c r="BP78" s="84">
        <f t="shared" si="294"/>
        <v>28311</v>
      </c>
      <c r="BQ78" s="84">
        <f t="shared" si="294"/>
        <v>23986</v>
      </c>
      <c r="BR78" s="84">
        <f t="shared" si="294"/>
        <v>7403</v>
      </c>
      <c r="BS78" s="84">
        <f t="shared" si="294"/>
        <v>10842</v>
      </c>
      <c r="BT78" s="84">
        <f t="shared" si="294"/>
        <v>4640</v>
      </c>
      <c r="BU78" s="84">
        <f t="shared" si="294"/>
        <v>75182</v>
      </c>
      <c r="BV78" s="84">
        <f t="shared" si="294"/>
        <v>15482</v>
      </c>
      <c r="BW78" s="153">
        <f t="shared" si="252"/>
        <v>0.114</v>
      </c>
      <c r="BX78" s="153">
        <f t="shared" si="253"/>
        <v>0.125</v>
      </c>
      <c r="BY78" s="153">
        <f t="shared" si="254"/>
        <v>0.28599999999999998</v>
      </c>
      <c r="BZ78" s="153">
        <f t="shared" si="255"/>
        <v>0.24299999999999999</v>
      </c>
      <c r="CA78" s="153">
        <f t="shared" si="256"/>
        <v>7.4999999999999997E-2</v>
      </c>
      <c r="CB78" s="153">
        <f t="shared" si="257"/>
        <v>0.11</v>
      </c>
      <c r="CC78" s="153">
        <f t="shared" si="258"/>
        <v>4.7E-2</v>
      </c>
      <c r="CD78" s="153">
        <f t="shared" si="259"/>
        <v>0.76100000000000001</v>
      </c>
      <c r="CE78" s="153">
        <f t="shared" si="260"/>
        <v>0.157</v>
      </c>
      <c r="CF78" s="143">
        <f t="shared" ref="CF78:CG78" si="295">SUM(CF41:CF77)</f>
        <v>115439</v>
      </c>
      <c r="CG78" s="84">
        <f t="shared" si="295"/>
        <v>6008</v>
      </c>
      <c r="CH78" s="153">
        <f t="shared" si="261"/>
        <v>5.1999999999999998E-2</v>
      </c>
      <c r="CI78" s="144">
        <f t="shared" ref="CI78:CJ78" si="296">SUM(CI41:CI77)</f>
        <v>163421</v>
      </c>
      <c r="CJ78" s="84">
        <f t="shared" si="296"/>
        <v>19610</v>
      </c>
      <c r="CK78" s="153">
        <f t="shared" si="262"/>
        <v>0.12</v>
      </c>
      <c r="CL78" s="84">
        <f t="shared" ref="CL78:CM78" si="297">SUM(CL41:CL77)</f>
        <v>47822</v>
      </c>
      <c r="CM78" s="84">
        <f t="shared" si="297"/>
        <v>2077</v>
      </c>
      <c r="CN78" s="153">
        <f t="shared" si="263"/>
        <v>4.2999999999999997E-2</v>
      </c>
      <c r="CO78" s="84">
        <f t="shared" ref="CO78:CP78" si="298">SUM(CO41:CO77)</f>
        <v>98338</v>
      </c>
      <c r="CP78" s="84">
        <f t="shared" si="298"/>
        <v>10845</v>
      </c>
      <c r="CQ78" s="153">
        <f t="shared" si="264"/>
        <v>0.11</v>
      </c>
      <c r="CR78" s="84">
        <f t="shared" ref="CR78:CS78" si="299">SUM(CR41:CR77)</f>
        <v>17095</v>
      </c>
      <c r="CS78" s="84">
        <f t="shared" si="299"/>
        <v>6688</v>
      </c>
      <c r="CT78" s="153">
        <f t="shared" si="265"/>
        <v>0.39100000000000001</v>
      </c>
      <c r="CU78" s="145">
        <f t="shared" ref="CU78:CW78" si="300">SUM(CU41:CU77)</f>
        <v>163421</v>
      </c>
      <c r="CV78" s="84">
        <f t="shared" si="300"/>
        <v>123835</v>
      </c>
      <c r="CW78" s="84">
        <f t="shared" si="300"/>
        <v>39586</v>
      </c>
      <c r="CX78" s="153">
        <f t="shared" si="266"/>
        <v>0.75800000000000001</v>
      </c>
      <c r="CY78" s="153">
        <f t="shared" si="267"/>
        <v>0.24199999999999999</v>
      </c>
      <c r="CZ78" s="146">
        <f t="shared" ref="CZ78:DB78" si="301">SUM(CZ41:CZ77)</f>
        <v>39586</v>
      </c>
      <c r="DA78" s="84">
        <f t="shared" si="301"/>
        <v>21784</v>
      </c>
      <c r="DB78" s="84">
        <f t="shared" si="301"/>
        <v>17802</v>
      </c>
      <c r="DC78" s="153">
        <f t="shared" si="269"/>
        <v>0.13300000000000001</v>
      </c>
      <c r="DD78" s="153">
        <f t="shared" si="270"/>
        <v>0.109</v>
      </c>
      <c r="DE78" s="144">
        <f t="shared" ref="DE78:DO78" si="302">SUM(DE41:DE77)</f>
        <v>151521</v>
      </c>
      <c r="DF78" s="84">
        <f t="shared" si="302"/>
        <v>81538</v>
      </c>
      <c r="DG78" s="84">
        <f t="shared" si="302"/>
        <v>69983</v>
      </c>
      <c r="DH78" s="84">
        <f t="shared" si="302"/>
        <v>29639</v>
      </c>
      <c r="DI78" s="84">
        <f t="shared" si="302"/>
        <v>62837</v>
      </c>
      <c r="DJ78" s="84">
        <f t="shared" si="302"/>
        <v>26801</v>
      </c>
      <c r="DK78" s="84">
        <f t="shared" si="302"/>
        <v>2382</v>
      </c>
      <c r="DL78" s="84">
        <f t="shared" si="302"/>
        <v>754</v>
      </c>
      <c r="DM78" s="84">
        <f t="shared" si="302"/>
        <v>4221</v>
      </c>
      <c r="DN78" s="84">
        <f t="shared" si="302"/>
        <v>1976</v>
      </c>
      <c r="DO78" s="84">
        <f t="shared" si="302"/>
        <v>543</v>
      </c>
      <c r="DP78" s="84">
        <f>SUM(DP41:DP77)</f>
        <v>108</v>
      </c>
      <c r="DQ78" s="97">
        <f t="shared" si="284"/>
        <v>0.53800000000000003</v>
      </c>
      <c r="DR78" s="97">
        <f t="shared" si="271"/>
        <v>0.46200000000000002</v>
      </c>
      <c r="DS78" s="97">
        <f t="shared" si="272"/>
        <v>0.19600000000000001</v>
      </c>
      <c r="DT78" s="97">
        <f t="shared" si="273"/>
        <v>0.41499999999999998</v>
      </c>
      <c r="DU78" s="153">
        <f t="shared" si="274"/>
        <v>0.17699999999999999</v>
      </c>
      <c r="DV78" s="153">
        <f t="shared" si="275"/>
        <v>1.6E-2</v>
      </c>
      <c r="DW78" s="153">
        <f t="shared" si="276"/>
        <v>5.0000000000000001E-3</v>
      </c>
      <c r="DX78" s="153">
        <f t="shared" si="277"/>
        <v>2.8000000000000001E-2</v>
      </c>
      <c r="DY78" s="153">
        <f t="shared" si="278"/>
        <v>1.2999999999999999E-2</v>
      </c>
      <c r="DZ78" s="153">
        <f t="shared" si="279"/>
        <v>4.0000000000000001E-3</v>
      </c>
      <c r="EA78" s="153">
        <f t="shared" si="280"/>
        <v>1E-3</v>
      </c>
      <c r="EB78" s="147">
        <f t="shared" ref="EB78:EC78" si="303">SUM(EB41:EB77)</f>
        <v>163421</v>
      </c>
      <c r="EC78" s="276">
        <f t="shared" si="303"/>
        <v>98723</v>
      </c>
      <c r="ED78" s="277">
        <f t="shared" si="202"/>
        <v>0.60399999999999998</v>
      </c>
      <c r="EE78" s="118">
        <f t="shared" ref="EE78:EG78" si="304">SUM(EE41:EE77)</f>
        <v>72807</v>
      </c>
      <c r="EF78" s="118">
        <f t="shared" si="304"/>
        <v>1062</v>
      </c>
      <c r="EG78" s="118">
        <f t="shared" si="304"/>
        <v>540</v>
      </c>
      <c r="EH78" s="118">
        <f>SUM(EH41:EH77)</f>
        <v>24314</v>
      </c>
      <c r="EI78" s="284">
        <f t="shared" si="212"/>
        <v>0.44600000000000001</v>
      </c>
      <c r="EJ78" s="285">
        <f t="shared" si="213"/>
        <v>6.0000000000000001E-3</v>
      </c>
      <c r="EK78" s="285">
        <f t="shared" si="214"/>
        <v>3.0000000000000001E-3</v>
      </c>
      <c r="EL78" s="284">
        <f t="shared" si="215"/>
        <v>0.14899999999999999</v>
      </c>
      <c r="EM78" s="148">
        <f>SUM(EM41:EM77)</f>
        <v>64661</v>
      </c>
      <c r="EN78" s="272">
        <f t="shared" si="204"/>
        <v>0.39600000000000002</v>
      </c>
      <c r="EO78" s="84">
        <f t="shared" ref="EO78:FA78" si="305">SUM(EO41:EO77)</f>
        <v>34755</v>
      </c>
      <c r="EP78" s="84">
        <f t="shared" si="305"/>
        <v>18522</v>
      </c>
      <c r="EQ78" s="84">
        <f t="shared" si="305"/>
        <v>1020</v>
      </c>
      <c r="ER78" s="84">
        <f t="shared" si="305"/>
        <v>6736</v>
      </c>
      <c r="ES78" s="84">
        <f t="shared" si="305"/>
        <v>869</v>
      </c>
      <c r="ET78" s="84">
        <f t="shared" si="305"/>
        <v>550</v>
      </c>
      <c r="EU78" s="84">
        <f t="shared" si="305"/>
        <v>3576</v>
      </c>
      <c r="EV78" s="84">
        <f t="shared" si="305"/>
        <v>158</v>
      </c>
      <c r="EW78" s="84">
        <f t="shared" si="305"/>
        <v>550</v>
      </c>
      <c r="EX78" s="84">
        <f t="shared" si="305"/>
        <v>476</v>
      </c>
      <c r="EY78" s="84">
        <f t="shared" si="305"/>
        <v>557</v>
      </c>
      <c r="EZ78" s="84">
        <f t="shared" si="305"/>
        <v>615</v>
      </c>
      <c r="FA78" s="149">
        <f t="shared" si="305"/>
        <v>4070</v>
      </c>
      <c r="FB78" s="63">
        <f t="shared" si="285"/>
        <v>0.21299999999999999</v>
      </c>
      <c r="FC78" s="104">
        <f t="shared" si="286"/>
        <v>0.113</v>
      </c>
      <c r="FD78" s="104">
        <f t="shared" si="287"/>
        <v>6.2415479038801626E-3</v>
      </c>
      <c r="FE78" s="104">
        <f t="shared" si="288"/>
        <v>4.1000000000000002E-2</v>
      </c>
      <c r="FF78" s="63">
        <f t="shared" si="221"/>
        <v>5.0000000000000001E-3</v>
      </c>
      <c r="FG78" s="104">
        <f t="shared" si="222"/>
        <v>3.0000000000000001E-3</v>
      </c>
      <c r="FH78" s="63">
        <f t="shared" si="223"/>
        <v>2.1999999999999999E-2</v>
      </c>
      <c r="FI78" s="104">
        <f t="shared" si="224"/>
        <v>1E-3</v>
      </c>
      <c r="FJ78" s="63">
        <f t="shared" si="225"/>
        <v>3.0000000000000001E-3</v>
      </c>
      <c r="FK78" s="63">
        <f t="shared" si="226"/>
        <v>3.0000000000000001E-3</v>
      </c>
      <c r="FL78" s="63">
        <f t="shared" si="227"/>
        <v>3.0000000000000001E-3</v>
      </c>
      <c r="FM78" s="63">
        <f t="shared" si="228"/>
        <v>4.0000000000000001E-3</v>
      </c>
      <c r="FN78" s="63">
        <f t="shared" si="229"/>
        <v>2.5000000000000001E-2</v>
      </c>
      <c r="FO78" s="150">
        <f>SUM(FO41:FO77)</f>
        <v>46030</v>
      </c>
      <c r="FP78" s="84">
        <f>SUM(FP41:FP77)</f>
        <v>43089</v>
      </c>
      <c r="FQ78" s="84">
        <f>SUM(FQ41:FQ77)</f>
        <v>40794</v>
      </c>
      <c r="FR78" s="153">
        <f t="shared" ref="FR78:FR84" si="306">ROUND(FP78/FO78,3)</f>
        <v>0.93600000000000005</v>
      </c>
      <c r="FS78" s="153">
        <f t="shared" si="281"/>
        <v>0.88600000000000001</v>
      </c>
    </row>
    <row r="79" spans="1:175" x14ac:dyDescent="0.2">
      <c r="A79" s="56" t="s">
        <v>882</v>
      </c>
      <c r="B79" s="57" t="s">
        <v>2326</v>
      </c>
      <c r="C79" s="56" t="s">
        <v>928</v>
      </c>
      <c r="D79" s="56" t="s">
        <v>1073</v>
      </c>
      <c r="E79" s="60">
        <v>625</v>
      </c>
      <c r="F79" s="60">
        <v>460</v>
      </c>
      <c r="G79" s="63">
        <f>ROUND(F79/E79,3)</f>
        <v>0.73599999999999999</v>
      </c>
      <c r="H79" s="60">
        <v>317</v>
      </c>
      <c r="I79" s="63">
        <f>ROUND(H79/E79,3)</f>
        <v>0.50700000000000001</v>
      </c>
      <c r="J79" s="60">
        <v>3</v>
      </c>
      <c r="K79" s="63">
        <f>ROUND(J79/E79,3)</f>
        <v>5.0000000000000001E-3</v>
      </c>
      <c r="L79" s="60">
        <v>133</v>
      </c>
      <c r="M79" s="63">
        <f>ROUND(L79/E79,3)</f>
        <v>0.21299999999999999</v>
      </c>
      <c r="N79" s="60">
        <v>172</v>
      </c>
      <c r="O79" s="63">
        <f>ROUND(N79/E79,3)</f>
        <v>0.27500000000000002</v>
      </c>
      <c r="P79" s="60">
        <v>268</v>
      </c>
      <c r="Q79" s="63">
        <f>ROUND(P79/E79,3)</f>
        <v>0.42899999999999999</v>
      </c>
      <c r="R79" s="60">
        <v>196</v>
      </c>
      <c r="S79" s="63">
        <f>ROUND(R79/E79,3)</f>
        <v>0.314</v>
      </c>
      <c r="T79" s="356">
        <f>ROUND(V79/E79,2)</f>
        <v>3.95</v>
      </c>
      <c r="U79" s="357">
        <f>ROUND(AC79/F79,2)</f>
        <v>4.82</v>
      </c>
      <c r="V79" s="336">
        <v>2469</v>
      </c>
      <c r="W79" s="337">
        <v>625</v>
      </c>
      <c r="X79" s="337">
        <v>892</v>
      </c>
      <c r="Y79" s="338">
        <f>V79-(W79+X79)</f>
        <v>952</v>
      </c>
      <c r="Z79" s="63">
        <f>ROUND(W79/V79,3)</f>
        <v>0.253</v>
      </c>
      <c r="AA79" s="63">
        <f>ROUND(X79/V79,3)</f>
        <v>0.36099999999999999</v>
      </c>
      <c r="AB79" s="63">
        <f>ROUND(Y79/V79,3)</f>
        <v>0.38600000000000001</v>
      </c>
      <c r="AC79" s="247">
        <v>2217</v>
      </c>
      <c r="AD79" s="345">
        <v>171</v>
      </c>
      <c r="AE79" s="345">
        <v>11</v>
      </c>
      <c r="AF79" s="346">
        <f>ROUND(AE79/AD79,3)</f>
        <v>6.4000000000000001E-2</v>
      </c>
      <c r="AG79" s="240">
        <v>2475</v>
      </c>
      <c r="AH79" s="241">
        <v>1313</v>
      </c>
      <c r="AI79" s="242">
        <f>ROUND(AH79/AG79,3)</f>
        <v>0.53100000000000003</v>
      </c>
      <c r="AJ79" s="243">
        <v>1162</v>
      </c>
      <c r="AK79" s="244">
        <f>ROUND(AJ79/AG79,3)</f>
        <v>0.46899999999999997</v>
      </c>
      <c r="AL79" s="249">
        <f>(AH79/AJ79)*100</f>
        <v>112.99483648881238</v>
      </c>
      <c r="AM79" s="483">
        <v>2475</v>
      </c>
      <c r="AN79" s="488">
        <f>AM79-(AP79+AR79)</f>
        <v>1289</v>
      </c>
      <c r="AO79" s="489">
        <f>AN79/AM79</f>
        <v>0.52080808080808083</v>
      </c>
      <c r="AP79" s="493">
        <v>904</v>
      </c>
      <c r="AQ79" s="494">
        <f>AP79/AM79</f>
        <v>0.36525252525252527</v>
      </c>
      <c r="AR79" s="504">
        <v>282</v>
      </c>
      <c r="AS79" s="505">
        <f>AR79/AM79</f>
        <v>0.11393939393939394</v>
      </c>
      <c r="AT79" s="515">
        <f>ROUND((AP79+AR79)/AN79*100,1)</f>
        <v>92</v>
      </c>
      <c r="AU79" s="511">
        <f>ROUND((AP79)/AN79*100,1)</f>
        <v>70.099999999999994</v>
      </c>
      <c r="AV79" s="510">
        <f>ROUND((AR79/AN79)*100,1)</f>
        <v>21.9</v>
      </c>
      <c r="AW79" s="132">
        <v>20</v>
      </c>
      <c r="AX79" s="132">
        <v>37</v>
      </c>
      <c r="AY79" s="132">
        <v>10</v>
      </c>
      <c r="AZ79" s="132">
        <v>79</v>
      </c>
      <c r="BA79" s="133">
        <v>0</v>
      </c>
      <c r="BB79" s="135">
        <v>1032</v>
      </c>
      <c r="BC79" s="60">
        <v>32</v>
      </c>
      <c r="BD79" s="60">
        <v>82</v>
      </c>
      <c r="BE79" s="60">
        <v>542</v>
      </c>
      <c r="BF79" s="60">
        <v>220</v>
      </c>
      <c r="BG79" s="60">
        <v>156</v>
      </c>
      <c r="BH79" s="104">
        <f>ROUND(BC79/BB79,3)</f>
        <v>3.1E-2</v>
      </c>
      <c r="BI79" s="104">
        <f>ROUND(BD79/BB79,3)</f>
        <v>7.9000000000000001E-2</v>
      </c>
      <c r="BJ79" s="104">
        <f>ROUND(BE79/BB79,3)</f>
        <v>0.52500000000000002</v>
      </c>
      <c r="BK79" s="104">
        <f>ROUND(BF79/BB79,3)</f>
        <v>0.21299999999999999</v>
      </c>
      <c r="BL79" s="104">
        <f>ROUND(BG79/BB79,3)</f>
        <v>0.151</v>
      </c>
      <c r="BM79" s="353">
        <v>1384</v>
      </c>
      <c r="BN79" s="60">
        <v>227</v>
      </c>
      <c r="BO79" s="60">
        <v>236</v>
      </c>
      <c r="BP79" s="60">
        <v>477</v>
      </c>
      <c r="BQ79" s="60">
        <v>181</v>
      </c>
      <c r="BR79" s="60">
        <v>54</v>
      </c>
      <c r="BS79" s="60">
        <v>130</v>
      </c>
      <c r="BT79" s="60">
        <v>79</v>
      </c>
      <c r="BU79" s="60">
        <v>921</v>
      </c>
      <c r="BV79" s="60">
        <v>209</v>
      </c>
      <c r="BW79" s="104">
        <f>ROUND(BN79/BM79,3)</f>
        <v>0.16400000000000001</v>
      </c>
      <c r="BX79" s="104">
        <f>ROUND(BO79/BM79,3)</f>
        <v>0.17100000000000001</v>
      </c>
      <c r="BY79" s="104">
        <f>ROUND(BP79/BM79,3)</f>
        <v>0.34499999999999997</v>
      </c>
      <c r="BZ79" s="104">
        <f>ROUND(BQ79/BM79,3)</f>
        <v>0.13100000000000001</v>
      </c>
      <c r="CA79" s="104">
        <f>ROUND(BR79/BM79,3)</f>
        <v>3.9E-2</v>
      </c>
      <c r="CB79" s="104">
        <f>ROUND(BS79/BM79,3)</f>
        <v>9.4E-2</v>
      </c>
      <c r="CC79" s="104">
        <f>ROUND(BT79/BM79,3)</f>
        <v>5.7000000000000002E-2</v>
      </c>
      <c r="CD79" s="104">
        <f>ROUND(BU79/BM79,3)</f>
        <v>0.66500000000000004</v>
      </c>
      <c r="CE79" s="104">
        <f>ROUND(BV79/BM79,3)</f>
        <v>0.151</v>
      </c>
      <c r="CF79" s="136">
        <v>1571</v>
      </c>
      <c r="CG79" s="60">
        <v>100</v>
      </c>
      <c r="CH79" s="104">
        <f>ROUND(CG79/CF79,3)</f>
        <v>6.4000000000000001E-2</v>
      </c>
      <c r="CI79" s="137">
        <v>2475</v>
      </c>
      <c r="CJ79" s="60">
        <v>186</v>
      </c>
      <c r="CK79" s="104">
        <f>ROUND(CJ79/CI79,3)</f>
        <v>7.4999999999999997E-2</v>
      </c>
      <c r="CL79" s="60">
        <v>904</v>
      </c>
      <c r="CM79" s="60">
        <v>42</v>
      </c>
      <c r="CN79" s="104">
        <f>ROUND(CM79/CL79,3)</f>
        <v>4.5999999999999999E-2</v>
      </c>
      <c r="CO79" s="60">
        <v>1289</v>
      </c>
      <c r="CP79" s="60">
        <v>81</v>
      </c>
      <c r="CQ79" s="104">
        <f>ROUND(CP79/CO79,3)</f>
        <v>6.3E-2</v>
      </c>
      <c r="CR79" s="60">
        <v>282</v>
      </c>
      <c r="CS79" s="60">
        <v>63</v>
      </c>
      <c r="CT79" s="104">
        <f>ROUND(CS79/CR79,3)</f>
        <v>0.223</v>
      </c>
      <c r="CU79" s="138">
        <v>2475</v>
      </c>
      <c r="CV79" s="60">
        <v>2246</v>
      </c>
      <c r="CW79" s="60">
        <v>229</v>
      </c>
      <c r="CX79" s="104">
        <f>ROUND(CV79/CU79,3)</f>
        <v>0.90700000000000003</v>
      </c>
      <c r="CY79" s="104">
        <f>ROUND(CW79/CU79,3)</f>
        <v>9.2999999999999999E-2</v>
      </c>
      <c r="CZ79" s="139">
        <v>229</v>
      </c>
      <c r="DA79" s="60">
        <v>58</v>
      </c>
      <c r="DB79" s="60">
        <v>171</v>
      </c>
      <c r="DC79" s="104">
        <f>ROUND(DA79/CU79,3)</f>
        <v>2.3E-2</v>
      </c>
      <c r="DD79" s="104">
        <f>ROUND(DB79/CU79,3)</f>
        <v>6.9000000000000006E-2</v>
      </c>
      <c r="DE79" s="137">
        <v>2360</v>
      </c>
      <c r="DF79" s="60">
        <v>1267</v>
      </c>
      <c r="DG79" s="60">
        <v>1093</v>
      </c>
      <c r="DH79" s="60">
        <v>651</v>
      </c>
      <c r="DI79" s="60">
        <v>1037</v>
      </c>
      <c r="DJ79" s="60">
        <v>637</v>
      </c>
      <c r="DK79" s="60">
        <v>12</v>
      </c>
      <c r="DL79" s="60">
        <v>0</v>
      </c>
      <c r="DM79" s="60">
        <v>44</v>
      </c>
      <c r="DN79" s="60">
        <v>14</v>
      </c>
      <c r="DO79" s="60">
        <v>0</v>
      </c>
      <c r="DP79" s="60">
        <v>0</v>
      </c>
      <c r="DQ79" s="63">
        <f>ROUND(DF79/DE79,3)</f>
        <v>0.53700000000000003</v>
      </c>
      <c r="DR79" s="63">
        <f>ROUND(DG79/DE79,3)</f>
        <v>0.46300000000000002</v>
      </c>
      <c r="DS79" s="63">
        <f>ROUND(DH79/DE79,3)</f>
        <v>0.27600000000000002</v>
      </c>
      <c r="DT79" s="63">
        <f>ROUND(DI79/DE79,3)</f>
        <v>0.439</v>
      </c>
      <c r="DU79" s="104">
        <f>ROUND(DJ79/DE79,3)</f>
        <v>0.27</v>
      </c>
      <c r="DV79" s="104">
        <f>ROUND(DK79/DE79,3)</f>
        <v>5.0000000000000001E-3</v>
      </c>
      <c r="DW79" s="104">
        <f>ROUND(DL79/DE79,3)</f>
        <v>0</v>
      </c>
      <c r="DX79" s="104">
        <f>ROUND(DM79/DE79,3)</f>
        <v>1.9E-2</v>
      </c>
      <c r="DY79" s="104">
        <f>ROUND(DN79/DE79,3)</f>
        <v>6.0000000000000001E-3</v>
      </c>
      <c r="DZ79" s="104">
        <f>ROUND(DO79/DE79,3)</f>
        <v>0</v>
      </c>
      <c r="EA79" s="104">
        <f>ROUND(DP79/DE79,3)</f>
        <v>0</v>
      </c>
      <c r="EB79" s="128">
        <v>2475</v>
      </c>
      <c r="EC79" s="274">
        <v>1254</v>
      </c>
      <c r="ED79" s="275">
        <f>ROUND(EC79/EB79,3)</f>
        <v>0.50700000000000001</v>
      </c>
      <c r="EE79" s="73">
        <v>1254</v>
      </c>
      <c r="EF79" s="73">
        <v>0</v>
      </c>
      <c r="EG79" s="73">
        <v>0</v>
      </c>
      <c r="EH79" s="73">
        <v>0</v>
      </c>
      <c r="EI79" s="283">
        <f>ROUND(EE79/EB79,3)</f>
        <v>0.50700000000000001</v>
      </c>
      <c r="EJ79" s="119">
        <f>ROUND(EF79/EB79,3)</f>
        <v>0</v>
      </c>
      <c r="EK79" s="119">
        <f>ROUND(EG79/EB79,3)</f>
        <v>0</v>
      </c>
      <c r="EL79" s="283">
        <f>ROUND(EH79/EB79,3)</f>
        <v>0</v>
      </c>
      <c r="EM79" s="129">
        <v>1221</v>
      </c>
      <c r="EN79" s="271">
        <f>ROUND(EM79/EB79,3)</f>
        <v>0.49299999999999999</v>
      </c>
      <c r="EO79" s="60">
        <v>915</v>
      </c>
      <c r="EP79" s="60">
        <v>91</v>
      </c>
      <c r="EQ79" s="60">
        <v>148</v>
      </c>
      <c r="ER79" s="60">
        <v>63</v>
      </c>
      <c r="ES79" s="60">
        <v>0</v>
      </c>
      <c r="ET79" s="60">
        <v>12</v>
      </c>
      <c r="EU79" s="60">
        <v>37</v>
      </c>
      <c r="EV79" s="60">
        <v>0</v>
      </c>
      <c r="EW79" s="60">
        <v>14</v>
      </c>
      <c r="EX79" s="60">
        <v>0</v>
      </c>
      <c r="EY79" s="60">
        <v>0</v>
      </c>
      <c r="EZ79" s="60">
        <v>0</v>
      </c>
      <c r="FA79" s="130">
        <v>152</v>
      </c>
      <c r="FB79" s="63">
        <f t="shared" si="285"/>
        <v>0.37</v>
      </c>
      <c r="FC79" s="104">
        <f t="shared" si="286"/>
        <v>3.6999999999999998E-2</v>
      </c>
      <c r="FD79" s="104">
        <f t="shared" si="287"/>
        <v>5.9797979797979801E-2</v>
      </c>
      <c r="FE79" s="104">
        <f t="shared" si="288"/>
        <v>2.5000000000000001E-2</v>
      </c>
      <c r="FF79" s="63">
        <f t="shared" si="221"/>
        <v>0</v>
      </c>
      <c r="FG79" s="104">
        <f t="shared" si="222"/>
        <v>5.0000000000000001E-3</v>
      </c>
      <c r="FH79" s="63">
        <f t="shared" si="223"/>
        <v>1.4999999999999999E-2</v>
      </c>
      <c r="FI79" s="104">
        <f t="shared" si="224"/>
        <v>0</v>
      </c>
      <c r="FJ79" s="63">
        <f t="shared" si="225"/>
        <v>6.0000000000000001E-3</v>
      </c>
      <c r="FK79" s="63">
        <f t="shared" si="226"/>
        <v>0</v>
      </c>
      <c r="FL79" s="63">
        <f t="shared" si="227"/>
        <v>0</v>
      </c>
      <c r="FM79" s="63">
        <f t="shared" si="228"/>
        <v>0</v>
      </c>
      <c r="FN79" s="63">
        <f t="shared" si="229"/>
        <v>6.0999999999999999E-2</v>
      </c>
      <c r="FO79" s="140">
        <v>625</v>
      </c>
      <c r="FP79" s="60">
        <v>496</v>
      </c>
      <c r="FQ79" s="60">
        <v>474</v>
      </c>
      <c r="FR79" s="104">
        <f>ROUND(FP79/FO79,3)</f>
        <v>0.79400000000000004</v>
      </c>
      <c r="FS79" s="104">
        <f>ROUND(FQ79/FO79,3)</f>
        <v>0.75800000000000001</v>
      </c>
    </row>
    <row r="80" spans="1:175" x14ac:dyDescent="0.2">
      <c r="A80" s="56" t="s">
        <v>882</v>
      </c>
      <c r="B80" s="57" t="s">
        <v>2326</v>
      </c>
      <c r="C80" s="56" t="s">
        <v>929</v>
      </c>
      <c r="D80" s="56" t="s">
        <v>1074</v>
      </c>
      <c r="E80" s="60">
        <v>1996</v>
      </c>
      <c r="F80" s="60">
        <v>1758</v>
      </c>
      <c r="G80" s="63">
        <f>ROUND(F80/E80,3)</f>
        <v>0.88100000000000001</v>
      </c>
      <c r="H80" s="60">
        <v>1327</v>
      </c>
      <c r="I80" s="63">
        <f>ROUND(H80/E80,3)</f>
        <v>0.66500000000000004</v>
      </c>
      <c r="J80" s="60">
        <v>200</v>
      </c>
      <c r="K80" s="63">
        <f>ROUND(J80/E80,3)</f>
        <v>0.1</v>
      </c>
      <c r="L80" s="60">
        <v>215</v>
      </c>
      <c r="M80" s="63">
        <f>ROUND(L80/E80,3)</f>
        <v>0.108</v>
      </c>
      <c r="N80" s="60">
        <v>254</v>
      </c>
      <c r="O80" s="63">
        <f>ROUND(N80/E80,3)</f>
        <v>0.127</v>
      </c>
      <c r="P80" s="60">
        <v>1024</v>
      </c>
      <c r="Q80" s="63">
        <f>ROUND(P80/E80,3)</f>
        <v>0.51300000000000001</v>
      </c>
      <c r="R80" s="60">
        <v>429</v>
      </c>
      <c r="S80" s="63">
        <f>ROUND(R80/E80,3)</f>
        <v>0.215</v>
      </c>
      <c r="T80" s="356">
        <f>ROUND(V80/E80,2)</f>
        <v>4.05</v>
      </c>
      <c r="U80" s="357">
        <f>ROUND(AC80/F80,2)</f>
        <v>4.28</v>
      </c>
      <c r="V80" s="336">
        <v>8081</v>
      </c>
      <c r="W80" s="337">
        <v>1996</v>
      </c>
      <c r="X80" s="337">
        <v>3123</v>
      </c>
      <c r="Y80" s="338">
        <f>V80-(W80+X80)</f>
        <v>2962</v>
      </c>
      <c r="Z80" s="63">
        <f>ROUND(W80/V80,3)</f>
        <v>0.247</v>
      </c>
      <c r="AA80" s="63">
        <f>ROUND(X80/V80,3)</f>
        <v>0.38600000000000001</v>
      </c>
      <c r="AB80" s="63">
        <f>ROUND(Y80/V80,3)</f>
        <v>0.36699999999999999</v>
      </c>
      <c r="AC80" s="247">
        <v>7524</v>
      </c>
      <c r="AD80" s="345">
        <v>843</v>
      </c>
      <c r="AE80" s="345">
        <v>88</v>
      </c>
      <c r="AF80" s="346">
        <f>ROUND(AE80/AD80,3)</f>
        <v>0.104</v>
      </c>
      <c r="AG80" s="240">
        <v>8081</v>
      </c>
      <c r="AH80" s="241">
        <v>3875</v>
      </c>
      <c r="AI80" s="242">
        <f>ROUND(AH80/AG80,3)</f>
        <v>0.48</v>
      </c>
      <c r="AJ80" s="243">
        <v>4206</v>
      </c>
      <c r="AK80" s="244">
        <f>ROUND(AJ80/AG80,3)</f>
        <v>0.52</v>
      </c>
      <c r="AL80" s="249">
        <f>(AH80/AJ80)*100</f>
        <v>92.130290061816453</v>
      </c>
      <c r="AM80" s="483">
        <v>8081</v>
      </c>
      <c r="AN80" s="488">
        <f>AM80-(AP80+AR80)</f>
        <v>4940</v>
      </c>
      <c r="AO80" s="489">
        <f>AN80/AM80</f>
        <v>0.61131048137606736</v>
      </c>
      <c r="AP80" s="493">
        <v>2384</v>
      </c>
      <c r="AQ80" s="494">
        <f>AP80/AM80</f>
        <v>0.29501299344140575</v>
      </c>
      <c r="AR80" s="504">
        <v>757</v>
      </c>
      <c r="AS80" s="505">
        <f>AR80/AM80</f>
        <v>9.3676525182526921E-2</v>
      </c>
      <c r="AT80" s="515">
        <f>ROUND((AP80+AR80)/AN80*100,1)</f>
        <v>63.6</v>
      </c>
      <c r="AU80" s="511">
        <f>ROUND((AP80)/AN80*100,1)</f>
        <v>48.3</v>
      </c>
      <c r="AV80" s="510">
        <f>ROUND((AR80/AN80)*100,1)</f>
        <v>15.3</v>
      </c>
      <c r="AW80" s="132">
        <v>85</v>
      </c>
      <c r="AX80" s="132">
        <v>45</v>
      </c>
      <c r="AY80" s="132">
        <v>0</v>
      </c>
      <c r="AZ80" s="132">
        <v>125</v>
      </c>
      <c r="BA80" s="133">
        <v>0</v>
      </c>
      <c r="BB80" s="135">
        <v>2304</v>
      </c>
      <c r="BC80" s="60">
        <v>63</v>
      </c>
      <c r="BD80" s="60">
        <v>148</v>
      </c>
      <c r="BE80" s="60">
        <v>978</v>
      </c>
      <c r="BF80" s="60">
        <v>595</v>
      </c>
      <c r="BG80" s="60">
        <v>520</v>
      </c>
      <c r="BH80" s="104">
        <f>ROUND(BC80/BB80,3)</f>
        <v>2.7E-2</v>
      </c>
      <c r="BI80" s="104">
        <f>ROUND(BD80/BB80,3)</f>
        <v>6.4000000000000001E-2</v>
      </c>
      <c r="BJ80" s="104">
        <f>ROUND(BE80/BB80,3)</f>
        <v>0.42399999999999999</v>
      </c>
      <c r="BK80" s="104">
        <f>ROUND(BF80/BB80,3)</f>
        <v>0.25800000000000001</v>
      </c>
      <c r="BL80" s="104">
        <f>ROUND(BG80/BB80,3)</f>
        <v>0.22600000000000001</v>
      </c>
      <c r="BM80" s="353">
        <v>4999</v>
      </c>
      <c r="BN80" s="60">
        <v>966</v>
      </c>
      <c r="BO80" s="60">
        <v>896</v>
      </c>
      <c r="BP80" s="60">
        <v>1429</v>
      </c>
      <c r="BQ80" s="60">
        <v>984</v>
      </c>
      <c r="BR80" s="60">
        <v>438</v>
      </c>
      <c r="BS80" s="60">
        <v>286</v>
      </c>
      <c r="BT80" s="60">
        <v>0</v>
      </c>
      <c r="BU80" s="60">
        <v>3137</v>
      </c>
      <c r="BV80" s="60">
        <v>286</v>
      </c>
      <c r="BW80" s="104">
        <f>ROUND(BN80/BM80,3)</f>
        <v>0.193</v>
      </c>
      <c r="BX80" s="104">
        <f>ROUND(BO80/BM80,3)</f>
        <v>0.17899999999999999</v>
      </c>
      <c r="BY80" s="104">
        <f>ROUND(BP80/BM80,3)</f>
        <v>0.28599999999999998</v>
      </c>
      <c r="BZ80" s="104">
        <f>ROUND(BQ80/BM80,3)</f>
        <v>0.19700000000000001</v>
      </c>
      <c r="CA80" s="104">
        <f>ROUND(BR80/BM80,3)</f>
        <v>8.7999999999999995E-2</v>
      </c>
      <c r="CB80" s="104">
        <f>ROUND(BS80/BM80,3)</f>
        <v>5.7000000000000002E-2</v>
      </c>
      <c r="CC80" s="104">
        <f>ROUND(BT80/BM80,3)</f>
        <v>0</v>
      </c>
      <c r="CD80" s="104">
        <f>ROUND(BU80/BM80,3)</f>
        <v>0.628</v>
      </c>
      <c r="CE80" s="104">
        <f>ROUND(BV80/BM80,3)</f>
        <v>5.7000000000000002E-2</v>
      </c>
      <c r="CF80" s="136">
        <v>5697</v>
      </c>
      <c r="CG80" s="60">
        <v>185</v>
      </c>
      <c r="CH80" s="104">
        <f>ROUND(CG80/CF80,3)</f>
        <v>3.2000000000000001E-2</v>
      </c>
      <c r="CI80" s="137">
        <v>8081</v>
      </c>
      <c r="CJ80" s="60">
        <v>736</v>
      </c>
      <c r="CK80" s="104">
        <f>ROUND(CJ80/CI80,3)</f>
        <v>9.0999999999999998E-2</v>
      </c>
      <c r="CL80" s="60">
        <v>2384</v>
      </c>
      <c r="CM80" s="60">
        <v>16</v>
      </c>
      <c r="CN80" s="104">
        <f>ROUND(CM80/CL80,3)</f>
        <v>7.0000000000000001E-3</v>
      </c>
      <c r="CO80" s="60">
        <v>4940</v>
      </c>
      <c r="CP80" s="60">
        <v>459</v>
      </c>
      <c r="CQ80" s="104">
        <f>ROUND(CP80/CO80,3)</f>
        <v>9.2999999999999999E-2</v>
      </c>
      <c r="CR80" s="60">
        <v>757</v>
      </c>
      <c r="CS80" s="60">
        <v>261</v>
      </c>
      <c r="CT80" s="104">
        <f>ROUND(CS80/CR80,3)</f>
        <v>0.34499999999999997</v>
      </c>
      <c r="CU80" s="138">
        <v>8081</v>
      </c>
      <c r="CV80" s="60">
        <v>6080</v>
      </c>
      <c r="CW80" s="60">
        <v>2001</v>
      </c>
      <c r="CX80" s="104">
        <f>ROUND(CV80/CU80,3)</f>
        <v>0.752</v>
      </c>
      <c r="CY80" s="104">
        <f>ROUND(CW80/CU80,3)</f>
        <v>0.248</v>
      </c>
      <c r="CZ80" s="139">
        <v>2001</v>
      </c>
      <c r="DA80" s="60">
        <v>987</v>
      </c>
      <c r="DB80" s="60">
        <v>1014</v>
      </c>
      <c r="DC80" s="104">
        <f>ROUND(DA80/CU80,3)</f>
        <v>0.122</v>
      </c>
      <c r="DD80" s="104">
        <f>ROUND(DB80/CU80,3)</f>
        <v>0.125</v>
      </c>
      <c r="DE80" s="137">
        <v>7491</v>
      </c>
      <c r="DF80" s="60">
        <v>3727</v>
      </c>
      <c r="DG80" s="60">
        <v>3764</v>
      </c>
      <c r="DH80" s="60">
        <v>1524</v>
      </c>
      <c r="DI80" s="60">
        <v>3506</v>
      </c>
      <c r="DJ80" s="60">
        <v>1406</v>
      </c>
      <c r="DK80" s="60">
        <v>139</v>
      </c>
      <c r="DL80" s="60">
        <v>104</v>
      </c>
      <c r="DM80" s="60">
        <v>69</v>
      </c>
      <c r="DN80" s="60">
        <v>0</v>
      </c>
      <c r="DO80" s="60">
        <v>50</v>
      </c>
      <c r="DP80" s="60">
        <v>14</v>
      </c>
      <c r="DQ80" s="63">
        <f>ROUND(DF80/DE80,3)</f>
        <v>0.498</v>
      </c>
      <c r="DR80" s="63">
        <f>ROUND(DG80/DE80,3)</f>
        <v>0.502</v>
      </c>
      <c r="DS80" s="63">
        <f>ROUND(DH80/DE80,3)</f>
        <v>0.20300000000000001</v>
      </c>
      <c r="DT80" s="63">
        <f>ROUND(DI80/DE80,3)</f>
        <v>0.46800000000000003</v>
      </c>
      <c r="DU80" s="104">
        <f>ROUND(DJ80/DE80,3)</f>
        <v>0.188</v>
      </c>
      <c r="DV80" s="104">
        <f>ROUND(DK80/DE80,3)</f>
        <v>1.9E-2</v>
      </c>
      <c r="DW80" s="104">
        <f>ROUND(DL80/DE80,3)</f>
        <v>1.4E-2</v>
      </c>
      <c r="DX80" s="104">
        <f>ROUND(DM80/DE80,3)</f>
        <v>8.9999999999999993E-3</v>
      </c>
      <c r="DY80" s="104">
        <f>ROUND(DN80/DE80,3)</f>
        <v>0</v>
      </c>
      <c r="DZ80" s="104">
        <f>ROUND(DO80/DE80,3)</f>
        <v>7.0000000000000001E-3</v>
      </c>
      <c r="EA80" s="104">
        <f>ROUND(DP80/DE80,3)</f>
        <v>2E-3</v>
      </c>
      <c r="EB80" s="128">
        <v>8081</v>
      </c>
      <c r="EC80" s="274">
        <v>5552</v>
      </c>
      <c r="ED80" s="275">
        <f>ROUND(EC80/EB80,3)</f>
        <v>0.68700000000000006</v>
      </c>
      <c r="EE80" s="73">
        <v>4923</v>
      </c>
      <c r="EF80" s="73">
        <v>0</v>
      </c>
      <c r="EG80" s="73">
        <v>0</v>
      </c>
      <c r="EH80" s="73">
        <v>629</v>
      </c>
      <c r="EI80" s="283">
        <f>ROUND(EE80/EB80,3)</f>
        <v>0.60899999999999999</v>
      </c>
      <c r="EJ80" s="119">
        <f>ROUND(EF80/EB80,3)</f>
        <v>0</v>
      </c>
      <c r="EK80" s="119">
        <f>ROUND(EG80/EB80,3)</f>
        <v>0</v>
      </c>
      <c r="EL80" s="283">
        <f>ROUND(EH80/EB80,3)</f>
        <v>7.8E-2</v>
      </c>
      <c r="EM80" s="129">
        <v>2529</v>
      </c>
      <c r="EN80" s="271">
        <f>ROUND(EM80/EB80,3)</f>
        <v>0.313</v>
      </c>
      <c r="EO80" s="60">
        <v>1951</v>
      </c>
      <c r="EP80" s="60">
        <v>259</v>
      </c>
      <c r="EQ80" s="60">
        <v>167</v>
      </c>
      <c r="ER80" s="60">
        <v>54</v>
      </c>
      <c r="ES80" s="60">
        <v>0</v>
      </c>
      <c r="ET80" s="60">
        <v>0</v>
      </c>
      <c r="EU80" s="60">
        <v>54</v>
      </c>
      <c r="EV80" s="60">
        <v>0</v>
      </c>
      <c r="EW80" s="60">
        <v>0</v>
      </c>
      <c r="EX80" s="60">
        <v>0</v>
      </c>
      <c r="EY80" s="60">
        <v>0</v>
      </c>
      <c r="EZ80" s="60">
        <v>0</v>
      </c>
      <c r="FA80" s="130">
        <v>265</v>
      </c>
      <c r="FB80" s="63">
        <f t="shared" si="285"/>
        <v>0.24099999999999999</v>
      </c>
      <c r="FC80" s="104">
        <f t="shared" si="286"/>
        <v>3.2000000000000001E-2</v>
      </c>
      <c r="FD80" s="104">
        <f t="shared" si="287"/>
        <v>2.0665759188219279E-2</v>
      </c>
      <c r="FE80" s="104">
        <f t="shared" si="288"/>
        <v>7.0000000000000001E-3</v>
      </c>
      <c r="FF80" s="63">
        <f t="shared" si="221"/>
        <v>0</v>
      </c>
      <c r="FG80" s="104">
        <f t="shared" si="222"/>
        <v>0</v>
      </c>
      <c r="FH80" s="63">
        <f t="shared" si="223"/>
        <v>7.0000000000000001E-3</v>
      </c>
      <c r="FI80" s="104">
        <f t="shared" si="224"/>
        <v>0</v>
      </c>
      <c r="FJ80" s="63">
        <f t="shared" si="225"/>
        <v>0</v>
      </c>
      <c r="FK80" s="63">
        <f t="shared" si="226"/>
        <v>0</v>
      </c>
      <c r="FL80" s="63">
        <f t="shared" si="227"/>
        <v>0</v>
      </c>
      <c r="FM80" s="63">
        <f t="shared" si="228"/>
        <v>0</v>
      </c>
      <c r="FN80" s="63">
        <f t="shared" si="229"/>
        <v>3.3000000000000002E-2</v>
      </c>
      <c r="FO80" s="140">
        <v>1996</v>
      </c>
      <c r="FP80" s="60">
        <v>1926</v>
      </c>
      <c r="FQ80" s="60">
        <v>1872</v>
      </c>
      <c r="FR80" s="104">
        <f>ROUND(FP80/FO80,3)</f>
        <v>0.96499999999999997</v>
      </c>
      <c r="FS80" s="104">
        <f>ROUND(FQ80/FO80,3)</f>
        <v>0.93799999999999994</v>
      </c>
    </row>
    <row r="81" spans="1:175" x14ac:dyDescent="0.2">
      <c r="A81" s="56" t="s">
        <v>882</v>
      </c>
      <c r="B81" s="57" t="s">
        <v>2326</v>
      </c>
      <c r="C81" s="56" t="s">
        <v>971</v>
      </c>
      <c r="D81" s="56" t="s">
        <v>1116</v>
      </c>
      <c r="E81" s="60">
        <v>2064</v>
      </c>
      <c r="F81" s="60">
        <v>1757</v>
      </c>
      <c r="G81" s="63">
        <f>ROUND(F81/E81,3)</f>
        <v>0.85099999999999998</v>
      </c>
      <c r="H81" s="60">
        <v>1237</v>
      </c>
      <c r="I81" s="63">
        <f>ROUND(H81/E81,3)</f>
        <v>0.59899999999999998</v>
      </c>
      <c r="J81" s="60">
        <v>129</v>
      </c>
      <c r="K81" s="63">
        <f>ROUND(J81/E81,3)</f>
        <v>6.3E-2</v>
      </c>
      <c r="L81" s="60">
        <v>320</v>
      </c>
      <c r="M81" s="63">
        <f>ROUND(L81/E81,3)</f>
        <v>0.155</v>
      </c>
      <c r="N81" s="60">
        <v>378</v>
      </c>
      <c r="O81" s="63">
        <f>ROUND(N81/E81,3)</f>
        <v>0.183</v>
      </c>
      <c r="P81" s="60">
        <v>897</v>
      </c>
      <c r="Q81" s="63">
        <f>ROUND(P81/E81,3)</f>
        <v>0.435</v>
      </c>
      <c r="R81" s="60">
        <v>675</v>
      </c>
      <c r="S81" s="63">
        <f>ROUND(R81/E81,3)</f>
        <v>0.32700000000000001</v>
      </c>
      <c r="T81" s="356">
        <f>ROUND(V81/E81,2)</f>
        <v>4.0599999999999996</v>
      </c>
      <c r="U81" s="357">
        <f>ROUND(AC81/F81,2)</f>
        <v>4.32</v>
      </c>
      <c r="V81" s="336">
        <v>8372</v>
      </c>
      <c r="W81" s="337">
        <v>2064</v>
      </c>
      <c r="X81" s="337">
        <v>2878</v>
      </c>
      <c r="Y81" s="338">
        <f>V81-(W81+X81)</f>
        <v>3430</v>
      </c>
      <c r="Z81" s="63">
        <f>ROUND(W81/V81,3)</f>
        <v>0.247</v>
      </c>
      <c r="AA81" s="63">
        <f>ROUND(X81/V81,3)</f>
        <v>0.34399999999999997</v>
      </c>
      <c r="AB81" s="63">
        <f>ROUND(Y81/V81,3)</f>
        <v>0.41</v>
      </c>
      <c r="AC81" s="247">
        <v>7590</v>
      </c>
      <c r="AD81" s="345">
        <v>707</v>
      </c>
      <c r="AE81" s="345">
        <v>152</v>
      </c>
      <c r="AF81" s="346">
        <f>ROUND(AE81/AD81,3)</f>
        <v>0.215</v>
      </c>
      <c r="AG81" s="240">
        <v>8380</v>
      </c>
      <c r="AH81" s="241">
        <v>4208</v>
      </c>
      <c r="AI81" s="242">
        <f>ROUND(AH81/AG81,3)</f>
        <v>0.502</v>
      </c>
      <c r="AJ81" s="243">
        <v>4172</v>
      </c>
      <c r="AK81" s="244">
        <f>ROUND(AJ81/AG81,3)</f>
        <v>0.498</v>
      </c>
      <c r="AL81" s="249">
        <f t="shared" ref="AL81:AL87" si="307">(AH81/AJ81)*100</f>
        <v>100.86289549376797</v>
      </c>
      <c r="AM81" s="483">
        <v>8380</v>
      </c>
      <c r="AN81" s="488">
        <f>AM81-(AP81+AR81)</f>
        <v>5128</v>
      </c>
      <c r="AO81" s="489">
        <f>AN81/AM81</f>
        <v>0.61193317422434368</v>
      </c>
      <c r="AP81" s="493">
        <v>2384</v>
      </c>
      <c r="AQ81" s="494">
        <f>AP81/AM81</f>
        <v>0.28448687350835322</v>
      </c>
      <c r="AR81" s="504">
        <v>868</v>
      </c>
      <c r="AS81" s="505">
        <f>AR81/AM81</f>
        <v>0.1035799522673031</v>
      </c>
      <c r="AT81" s="515">
        <f>ROUND((AP81+AR81)/AN81*100,1)</f>
        <v>63.4</v>
      </c>
      <c r="AU81" s="511">
        <f>ROUND((AP81)/AN81*100,1)</f>
        <v>46.5</v>
      </c>
      <c r="AV81" s="510">
        <f>ROUND((AR81/AN81)*100,1)</f>
        <v>16.899999999999999</v>
      </c>
      <c r="AW81" s="132">
        <v>294</v>
      </c>
      <c r="AX81" s="132">
        <v>164</v>
      </c>
      <c r="AY81" s="132">
        <v>37</v>
      </c>
      <c r="AZ81" s="132">
        <v>319</v>
      </c>
      <c r="BA81" s="133">
        <v>16</v>
      </c>
      <c r="BB81" s="135">
        <v>2111</v>
      </c>
      <c r="BC81" s="60">
        <v>73</v>
      </c>
      <c r="BD81" s="60">
        <v>196</v>
      </c>
      <c r="BE81" s="60">
        <v>887</v>
      </c>
      <c r="BF81" s="60">
        <v>566</v>
      </c>
      <c r="BG81" s="60">
        <v>389</v>
      </c>
      <c r="BH81" s="104">
        <f>ROUND(BC81/BB81,3)</f>
        <v>3.5000000000000003E-2</v>
      </c>
      <c r="BI81" s="104">
        <f>ROUND(BD81/BB81,3)</f>
        <v>9.2999999999999999E-2</v>
      </c>
      <c r="BJ81" s="104">
        <f>ROUND(BE81/BB81,3)</f>
        <v>0.42</v>
      </c>
      <c r="BK81" s="104">
        <f>ROUND(BF81/BB81,3)</f>
        <v>0.26800000000000002</v>
      </c>
      <c r="BL81" s="104">
        <f>ROUND(BG81/BB81,3)</f>
        <v>0.184</v>
      </c>
      <c r="BM81" s="353">
        <v>4899</v>
      </c>
      <c r="BN81" s="60">
        <v>1108</v>
      </c>
      <c r="BO81" s="60">
        <v>742</v>
      </c>
      <c r="BP81" s="60">
        <v>1454</v>
      </c>
      <c r="BQ81" s="60">
        <v>954</v>
      </c>
      <c r="BR81" s="60">
        <v>354</v>
      </c>
      <c r="BS81" s="60">
        <v>175</v>
      </c>
      <c r="BT81" s="60">
        <v>112</v>
      </c>
      <c r="BU81" s="60">
        <v>3049</v>
      </c>
      <c r="BV81" s="60">
        <v>287</v>
      </c>
      <c r="BW81" s="104">
        <f>ROUND(BN81/BM81,3)</f>
        <v>0.22600000000000001</v>
      </c>
      <c r="BX81" s="104">
        <f>ROUND(BO81/BM81,3)</f>
        <v>0.151</v>
      </c>
      <c r="BY81" s="104">
        <f>ROUND(BP81/BM81,3)</f>
        <v>0.29699999999999999</v>
      </c>
      <c r="BZ81" s="104">
        <f>ROUND(BQ81/BM81,3)</f>
        <v>0.19500000000000001</v>
      </c>
      <c r="CA81" s="104">
        <f>ROUND(BR81/BM81,3)</f>
        <v>7.1999999999999995E-2</v>
      </c>
      <c r="CB81" s="104">
        <f>ROUND(BS81/BM81,3)</f>
        <v>3.5999999999999997E-2</v>
      </c>
      <c r="CC81" s="104">
        <f>ROUND(BT81/BM81,3)</f>
        <v>2.3E-2</v>
      </c>
      <c r="CD81" s="104">
        <f>ROUND(BU81/BM81,3)</f>
        <v>0.622</v>
      </c>
      <c r="CE81" s="104">
        <f>ROUND(BV81/BM81,3)</f>
        <v>5.8999999999999997E-2</v>
      </c>
      <c r="CF81" s="136">
        <v>5996</v>
      </c>
      <c r="CG81" s="60">
        <v>126</v>
      </c>
      <c r="CH81" s="104">
        <f>ROUND(CG81/CF81,3)</f>
        <v>2.1000000000000001E-2</v>
      </c>
      <c r="CI81" s="137">
        <v>8380</v>
      </c>
      <c r="CJ81" s="60">
        <v>943</v>
      </c>
      <c r="CK81" s="104">
        <f>ROUND(CJ81/CI81,3)</f>
        <v>0.113</v>
      </c>
      <c r="CL81" s="60">
        <v>2384</v>
      </c>
      <c r="CM81" s="60">
        <v>94</v>
      </c>
      <c r="CN81" s="104">
        <f>ROUND(CM81/CL81,3)</f>
        <v>3.9E-2</v>
      </c>
      <c r="CO81" s="60">
        <v>5128</v>
      </c>
      <c r="CP81" s="60">
        <v>518</v>
      </c>
      <c r="CQ81" s="104">
        <f>ROUND(CP81/CO81,3)</f>
        <v>0.10100000000000001</v>
      </c>
      <c r="CR81" s="60">
        <v>868</v>
      </c>
      <c r="CS81" s="60">
        <v>331</v>
      </c>
      <c r="CT81" s="104">
        <f>ROUND(CS81/CR81,3)</f>
        <v>0.38100000000000001</v>
      </c>
      <c r="CU81" s="138">
        <v>8380</v>
      </c>
      <c r="CV81" s="60">
        <v>6156</v>
      </c>
      <c r="CW81" s="60">
        <v>2224</v>
      </c>
      <c r="CX81" s="104">
        <f>ROUND(CV81/CU81,3)</f>
        <v>0.73499999999999999</v>
      </c>
      <c r="CY81" s="104">
        <f>ROUND(CW81/CU81,3)</f>
        <v>0.26500000000000001</v>
      </c>
      <c r="CZ81" s="139">
        <v>2224</v>
      </c>
      <c r="DA81" s="60">
        <v>907</v>
      </c>
      <c r="DB81" s="60">
        <f>CZ81-DA81</f>
        <v>1317</v>
      </c>
      <c r="DC81" s="104">
        <f>ROUND(DA81/CU81,3)</f>
        <v>0.108</v>
      </c>
      <c r="DD81" s="104">
        <f>ROUND(DB81/CU81,3)</f>
        <v>0.157</v>
      </c>
      <c r="DE81" s="137">
        <v>7557</v>
      </c>
      <c r="DF81" s="60">
        <v>2947</v>
      </c>
      <c r="DG81" s="60">
        <v>4610</v>
      </c>
      <c r="DH81" s="60">
        <v>1974</v>
      </c>
      <c r="DI81" s="60">
        <v>4417</v>
      </c>
      <c r="DJ81" s="60">
        <v>1919</v>
      </c>
      <c r="DK81" s="60">
        <v>105</v>
      </c>
      <c r="DL81" s="60">
        <v>0</v>
      </c>
      <c r="DM81" s="60">
        <v>88</v>
      </c>
      <c r="DN81" s="60">
        <v>55</v>
      </c>
      <c r="DO81" s="60">
        <v>0</v>
      </c>
      <c r="DP81" s="60">
        <v>0</v>
      </c>
      <c r="DQ81" s="63">
        <f>ROUND(DF81/DE81,3)</f>
        <v>0.39</v>
      </c>
      <c r="DR81" s="63">
        <f>ROUND(DG81/DE81,3)</f>
        <v>0.61</v>
      </c>
      <c r="DS81" s="63">
        <f>ROUND(DH81/DE81,3)</f>
        <v>0.26100000000000001</v>
      </c>
      <c r="DT81" s="63">
        <f>ROUND(DI81/DE81,3)</f>
        <v>0.58399999999999996</v>
      </c>
      <c r="DU81" s="104">
        <f>ROUND(DJ81/DE81,3)</f>
        <v>0.254</v>
      </c>
      <c r="DV81" s="104">
        <f>ROUND(DK81/DE81,3)</f>
        <v>1.4E-2</v>
      </c>
      <c r="DW81" s="104">
        <f>ROUND(DL81/DE81,3)</f>
        <v>0</v>
      </c>
      <c r="DX81" s="104">
        <f>ROUND(DM81/DE81,3)</f>
        <v>1.2E-2</v>
      </c>
      <c r="DY81" s="104">
        <f>ROUND(DN81/DE81,3)</f>
        <v>7.0000000000000001E-3</v>
      </c>
      <c r="DZ81" s="104">
        <f>ROUND(DO81/DE81,3)</f>
        <v>0</v>
      </c>
      <c r="EA81" s="104">
        <f>ROUND(DP81/DE81,3)</f>
        <v>0</v>
      </c>
      <c r="EB81" s="128">
        <v>8380</v>
      </c>
      <c r="EC81" s="274">
        <v>6163</v>
      </c>
      <c r="ED81" s="275">
        <f>ROUND(EC81/EB81,3)</f>
        <v>0.73499999999999999</v>
      </c>
      <c r="EE81" s="73">
        <v>5238</v>
      </c>
      <c r="EF81" s="73">
        <v>20</v>
      </c>
      <c r="EG81" s="73">
        <v>0</v>
      </c>
      <c r="EH81" s="73">
        <v>905</v>
      </c>
      <c r="EI81" s="283">
        <f>ROUND(EE81/EB81,3)</f>
        <v>0.625</v>
      </c>
      <c r="EJ81" s="119">
        <f>ROUND(EF81/EB81,3)</f>
        <v>2E-3</v>
      </c>
      <c r="EK81" s="119">
        <f>ROUND(EG81/EB81,3)</f>
        <v>0</v>
      </c>
      <c r="EL81" s="283">
        <f>ROUND(EH81/EB81,3)</f>
        <v>0.108</v>
      </c>
      <c r="EM81" s="129">
        <v>2217</v>
      </c>
      <c r="EN81" s="271">
        <f>ROUND(EM81/EB81,3)</f>
        <v>0.26500000000000001</v>
      </c>
      <c r="EO81" s="60">
        <v>1129</v>
      </c>
      <c r="EP81" s="60">
        <v>767</v>
      </c>
      <c r="EQ81" s="60">
        <v>30</v>
      </c>
      <c r="ER81" s="60">
        <v>119</v>
      </c>
      <c r="ES81" s="60">
        <v>0</v>
      </c>
      <c r="ET81" s="60">
        <v>0</v>
      </c>
      <c r="EU81" s="60">
        <v>53</v>
      </c>
      <c r="EV81" s="60">
        <v>8</v>
      </c>
      <c r="EW81" s="60">
        <v>0</v>
      </c>
      <c r="EX81" s="60">
        <v>0</v>
      </c>
      <c r="EY81" s="60">
        <v>58</v>
      </c>
      <c r="EZ81" s="60">
        <v>0</v>
      </c>
      <c r="FA81" s="130">
        <v>202</v>
      </c>
      <c r="FB81" s="63">
        <f t="shared" si="285"/>
        <v>0.13500000000000001</v>
      </c>
      <c r="FC81" s="104">
        <f t="shared" si="286"/>
        <v>9.1999999999999998E-2</v>
      </c>
      <c r="FD81" s="104">
        <f t="shared" si="287"/>
        <v>3.5799522673031028E-3</v>
      </c>
      <c r="FE81" s="104">
        <f t="shared" si="288"/>
        <v>1.4E-2</v>
      </c>
      <c r="FF81" s="63">
        <f t="shared" si="221"/>
        <v>0</v>
      </c>
      <c r="FG81" s="104">
        <f t="shared" si="222"/>
        <v>0</v>
      </c>
      <c r="FH81" s="63">
        <f t="shared" si="223"/>
        <v>6.0000000000000001E-3</v>
      </c>
      <c r="FI81" s="104">
        <f t="shared" si="224"/>
        <v>1E-3</v>
      </c>
      <c r="FJ81" s="63">
        <f t="shared" si="225"/>
        <v>0</v>
      </c>
      <c r="FK81" s="63">
        <f t="shared" si="226"/>
        <v>0</v>
      </c>
      <c r="FL81" s="63">
        <f t="shared" si="227"/>
        <v>7.0000000000000001E-3</v>
      </c>
      <c r="FM81" s="63">
        <f t="shared" si="228"/>
        <v>0</v>
      </c>
      <c r="FN81" s="63">
        <f t="shared" si="229"/>
        <v>2.4E-2</v>
      </c>
      <c r="FO81" s="140">
        <v>2064</v>
      </c>
      <c r="FP81" s="60">
        <v>1912</v>
      </c>
      <c r="FQ81" s="60">
        <v>1665</v>
      </c>
      <c r="FR81" s="104">
        <f>ROUND(FP81/FO81,3)</f>
        <v>0.92600000000000005</v>
      </c>
      <c r="FS81" s="104">
        <f>ROUND(FQ81/FO81,3)</f>
        <v>0.80700000000000005</v>
      </c>
    </row>
    <row r="82" spans="1:175" s="84" customFormat="1" x14ac:dyDescent="0.2">
      <c r="A82" s="81" t="s">
        <v>882</v>
      </c>
      <c r="B82" s="82" t="s">
        <v>2326</v>
      </c>
      <c r="C82" s="81"/>
      <c r="D82" s="81"/>
      <c r="E82" s="84">
        <f>SUM(E79:E81)</f>
        <v>4685</v>
      </c>
      <c r="F82" s="84">
        <f>SUM(F79:F81)</f>
        <v>3975</v>
      </c>
      <c r="G82" s="97">
        <f t="shared" si="231"/>
        <v>0.84799999999999998</v>
      </c>
      <c r="H82" s="84">
        <f>SUM(H79:H81)</f>
        <v>2881</v>
      </c>
      <c r="I82" s="97">
        <f t="shared" si="232"/>
        <v>0.61499999999999999</v>
      </c>
      <c r="J82" s="84">
        <f>SUM(J79:J81)</f>
        <v>332</v>
      </c>
      <c r="K82" s="97">
        <f t="shared" si="233"/>
        <v>7.0999999999999994E-2</v>
      </c>
      <c r="L82" s="84">
        <f>SUM(L79:L81)</f>
        <v>668</v>
      </c>
      <c r="M82" s="97">
        <f t="shared" si="234"/>
        <v>0.14299999999999999</v>
      </c>
      <c r="N82" s="84">
        <f>SUM(N79:N81)</f>
        <v>804</v>
      </c>
      <c r="O82" s="97">
        <f t="shared" si="235"/>
        <v>0.17199999999999999</v>
      </c>
      <c r="P82" s="84">
        <f>SUM(P79:P81)</f>
        <v>2189</v>
      </c>
      <c r="Q82" s="97">
        <f t="shared" si="236"/>
        <v>0.46700000000000003</v>
      </c>
      <c r="R82" s="84">
        <f>SUM(R79:R81)</f>
        <v>1300</v>
      </c>
      <c r="S82" s="97">
        <f t="shared" si="237"/>
        <v>0.27700000000000002</v>
      </c>
      <c r="T82" s="356">
        <f t="shared" si="238"/>
        <v>4.04</v>
      </c>
      <c r="U82" s="357">
        <f t="shared" si="239"/>
        <v>4.3600000000000003</v>
      </c>
      <c r="V82" s="339">
        <f t="shared" ref="V82:X82" si="308">SUM(V79:V81)</f>
        <v>18922</v>
      </c>
      <c r="W82" s="340">
        <f t="shared" si="308"/>
        <v>4685</v>
      </c>
      <c r="X82" s="340">
        <f t="shared" si="308"/>
        <v>6893</v>
      </c>
      <c r="Y82" s="341">
        <f>SUM(Y79:Y81)</f>
        <v>7344</v>
      </c>
      <c r="Z82" s="97">
        <f t="shared" si="240"/>
        <v>0.248</v>
      </c>
      <c r="AA82" s="97">
        <f t="shared" si="241"/>
        <v>0.36399999999999999</v>
      </c>
      <c r="AB82" s="97">
        <f t="shared" si="242"/>
        <v>0.38800000000000001</v>
      </c>
      <c r="AC82" s="255">
        <f t="shared" ref="AC82:AE82" si="309">SUM(AC79:AC81)</f>
        <v>17331</v>
      </c>
      <c r="AD82" s="347">
        <f t="shared" si="309"/>
        <v>1721</v>
      </c>
      <c r="AE82" s="347">
        <f t="shared" si="309"/>
        <v>251</v>
      </c>
      <c r="AF82" s="348">
        <f t="shared" si="243"/>
        <v>0.14599999999999999</v>
      </c>
      <c r="AG82" s="250">
        <f t="shared" ref="AG82:AH82" si="310">SUM(AG79:AG81)</f>
        <v>18936</v>
      </c>
      <c r="AH82" s="251">
        <f t="shared" si="310"/>
        <v>9396</v>
      </c>
      <c r="AI82" s="394">
        <f t="shared" si="151"/>
        <v>0.496</v>
      </c>
      <c r="AJ82" s="252">
        <f>SUM(AJ79:AJ81)</f>
        <v>9540</v>
      </c>
      <c r="AK82" s="395">
        <f t="shared" si="152"/>
        <v>0.504</v>
      </c>
      <c r="AL82" s="249">
        <f t="shared" si="307"/>
        <v>98.490566037735846</v>
      </c>
      <c r="AM82" s="484">
        <f t="shared" ref="AM82:AN82" si="311">SUM(AM79:AM81)</f>
        <v>18936</v>
      </c>
      <c r="AN82" s="490">
        <f t="shared" si="311"/>
        <v>11357</v>
      </c>
      <c r="AO82" s="491">
        <f t="shared" si="244"/>
        <v>0.59975707646810306</v>
      </c>
      <c r="AP82" s="495">
        <f>SUM(AP79:AP81)</f>
        <v>5672</v>
      </c>
      <c r="AQ82" s="534">
        <f t="shared" si="245"/>
        <v>0.29953527672158853</v>
      </c>
      <c r="AR82" s="506">
        <f>SUM(AR79:AR81)</f>
        <v>1907</v>
      </c>
      <c r="AS82" s="535">
        <f t="shared" si="246"/>
        <v>0.1007076468103084</v>
      </c>
      <c r="AT82" s="536">
        <f t="shared" si="157"/>
        <v>66.7</v>
      </c>
      <c r="AU82" s="537">
        <f t="shared" si="210"/>
        <v>49.9</v>
      </c>
      <c r="AV82" s="538">
        <f t="shared" si="211"/>
        <v>16.8</v>
      </c>
      <c r="AW82" s="141">
        <f t="shared" ref="AW82:BF82" si="312">SUM(AW79:AW81)</f>
        <v>399</v>
      </c>
      <c r="AX82" s="141">
        <f t="shared" si="312"/>
        <v>246</v>
      </c>
      <c r="AY82" s="141">
        <f t="shared" si="312"/>
        <v>47</v>
      </c>
      <c r="AZ82" s="141">
        <f t="shared" si="312"/>
        <v>523</v>
      </c>
      <c r="BA82" s="142">
        <f t="shared" si="312"/>
        <v>16</v>
      </c>
      <c r="BB82" s="152">
        <f t="shared" si="312"/>
        <v>5447</v>
      </c>
      <c r="BC82" s="84">
        <f t="shared" si="312"/>
        <v>168</v>
      </c>
      <c r="BD82" s="84">
        <f t="shared" si="312"/>
        <v>426</v>
      </c>
      <c r="BE82" s="84">
        <f t="shared" si="312"/>
        <v>2407</v>
      </c>
      <c r="BF82" s="84">
        <f t="shared" si="312"/>
        <v>1381</v>
      </c>
      <c r="BG82" s="84">
        <f>SUM(BG79:BG81)</f>
        <v>1065</v>
      </c>
      <c r="BH82" s="153">
        <f t="shared" si="247"/>
        <v>3.1E-2</v>
      </c>
      <c r="BI82" s="153">
        <f t="shared" si="248"/>
        <v>7.8E-2</v>
      </c>
      <c r="BJ82" s="153">
        <f t="shared" si="249"/>
        <v>0.442</v>
      </c>
      <c r="BK82" s="153">
        <f t="shared" si="250"/>
        <v>0.254</v>
      </c>
      <c r="BL82" s="153">
        <f t="shared" si="251"/>
        <v>0.19600000000000001</v>
      </c>
      <c r="BM82" s="354">
        <f t="shared" ref="BM82:BV82" si="313">SUM(BM79:BM81)</f>
        <v>11282</v>
      </c>
      <c r="BN82" s="84">
        <f t="shared" si="313"/>
        <v>2301</v>
      </c>
      <c r="BO82" s="84">
        <f t="shared" si="313"/>
        <v>1874</v>
      </c>
      <c r="BP82" s="84">
        <f t="shared" si="313"/>
        <v>3360</v>
      </c>
      <c r="BQ82" s="84">
        <f t="shared" si="313"/>
        <v>2119</v>
      </c>
      <c r="BR82" s="84">
        <f t="shared" si="313"/>
        <v>846</v>
      </c>
      <c r="BS82" s="84">
        <f t="shared" si="313"/>
        <v>591</v>
      </c>
      <c r="BT82" s="84">
        <f t="shared" si="313"/>
        <v>191</v>
      </c>
      <c r="BU82" s="84">
        <f t="shared" si="313"/>
        <v>7107</v>
      </c>
      <c r="BV82" s="84">
        <f t="shared" si="313"/>
        <v>782</v>
      </c>
      <c r="BW82" s="153">
        <f t="shared" si="252"/>
        <v>0.20399999999999999</v>
      </c>
      <c r="BX82" s="153">
        <f t="shared" si="253"/>
        <v>0.16600000000000001</v>
      </c>
      <c r="BY82" s="153">
        <f t="shared" si="254"/>
        <v>0.29799999999999999</v>
      </c>
      <c r="BZ82" s="153">
        <f t="shared" si="255"/>
        <v>0.188</v>
      </c>
      <c r="CA82" s="153">
        <f t="shared" si="256"/>
        <v>7.4999999999999997E-2</v>
      </c>
      <c r="CB82" s="153">
        <f t="shared" si="257"/>
        <v>5.1999999999999998E-2</v>
      </c>
      <c r="CC82" s="153">
        <f t="shared" si="258"/>
        <v>1.7000000000000001E-2</v>
      </c>
      <c r="CD82" s="153">
        <f t="shared" si="259"/>
        <v>0.63</v>
      </c>
      <c r="CE82" s="153">
        <f t="shared" si="260"/>
        <v>6.9000000000000006E-2</v>
      </c>
      <c r="CF82" s="143">
        <f t="shared" ref="CF82:CG82" si="314">SUM(CF79:CF81)</f>
        <v>13264</v>
      </c>
      <c r="CG82" s="84">
        <f t="shared" si="314"/>
        <v>411</v>
      </c>
      <c r="CH82" s="153">
        <f t="shared" si="261"/>
        <v>3.1E-2</v>
      </c>
      <c r="CI82" s="144">
        <f t="shared" ref="CI82:CJ82" si="315">SUM(CI79:CI81)</f>
        <v>18936</v>
      </c>
      <c r="CJ82" s="84">
        <f t="shared" si="315"/>
        <v>1865</v>
      </c>
      <c r="CK82" s="153">
        <f t="shared" si="262"/>
        <v>9.8000000000000004E-2</v>
      </c>
      <c r="CL82" s="84">
        <f t="shared" ref="CL82:CM82" si="316">SUM(CL79:CL81)</f>
        <v>5672</v>
      </c>
      <c r="CM82" s="84">
        <f t="shared" si="316"/>
        <v>152</v>
      </c>
      <c r="CN82" s="153">
        <f t="shared" si="263"/>
        <v>2.7E-2</v>
      </c>
      <c r="CO82" s="84">
        <f t="shared" ref="CO82:CP82" si="317">SUM(CO79:CO81)</f>
        <v>11357</v>
      </c>
      <c r="CP82" s="84">
        <f t="shared" si="317"/>
        <v>1058</v>
      </c>
      <c r="CQ82" s="153">
        <f t="shared" si="264"/>
        <v>9.2999999999999999E-2</v>
      </c>
      <c r="CR82" s="84">
        <f t="shared" ref="CR82:CS82" si="318">SUM(CR79:CR81)</f>
        <v>1907</v>
      </c>
      <c r="CS82" s="84">
        <f t="shared" si="318"/>
        <v>655</v>
      </c>
      <c r="CT82" s="153">
        <f t="shared" si="265"/>
        <v>0.34300000000000003</v>
      </c>
      <c r="CU82" s="145">
        <f t="shared" ref="CU82:CV82" si="319">SUM(CU79:CU81)</f>
        <v>18936</v>
      </c>
      <c r="CV82" s="84">
        <f t="shared" si="319"/>
        <v>14482</v>
      </c>
      <c r="CW82" s="84">
        <f>SUM(CW79:CW81)</f>
        <v>4454</v>
      </c>
      <c r="CX82" s="153">
        <f t="shared" si="266"/>
        <v>0.76500000000000001</v>
      </c>
      <c r="CY82" s="153">
        <f t="shared" si="267"/>
        <v>0.23499999999999999</v>
      </c>
      <c r="CZ82" s="146">
        <f t="shared" ref="CZ82:DB82" si="320">SUM(CZ79:CZ81)</f>
        <v>4454</v>
      </c>
      <c r="DA82" s="84">
        <f t="shared" si="320"/>
        <v>1952</v>
      </c>
      <c r="DB82" s="84">
        <f t="shared" si="320"/>
        <v>2502</v>
      </c>
      <c r="DC82" s="153">
        <f t="shared" si="269"/>
        <v>0.10299999999999999</v>
      </c>
      <c r="DD82" s="153">
        <f t="shared" si="270"/>
        <v>0.13200000000000001</v>
      </c>
      <c r="DE82" s="144">
        <f t="shared" ref="DE82:DP82" si="321">SUM(DE79:DE81)</f>
        <v>17408</v>
      </c>
      <c r="DF82" s="84">
        <f t="shared" si="321"/>
        <v>7941</v>
      </c>
      <c r="DG82" s="84">
        <f t="shared" si="321"/>
        <v>9467</v>
      </c>
      <c r="DH82" s="84">
        <f t="shared" si="321"/>
        <v>4149</v>
      </c>
      <c r="DI82" s="84">
        <f t="shared" si="321"/>
        <v>8960</v>
      </c>
      <c r="DJ82" s="84">
        <f t="shared" si="321"/>
        <v>3962</v>
      </c>
      <c r="DK82" s="84">
        <f t="shared" si="321"/>
        <v>256</v>
      </c>
      <c r="DL82" s="84">
        <f t="shared" si="321"/>
        <v>104</v>
      </c>
      <c r="DM82" s="84">
        <f t="shared" si="321"/>
        <v>201</v>
      </c>
      <c r="DN82" s="84">
        <f t="shared" si="321"/>
        <v>69</v>
      </c>
      <c r="DO82" s="84">
        <f t="shared" si="321"/>
        <v>50</v>
      </c>
      <c r="DP82" s="84">
        <f t="shared" si="321"/>
        <v>14</v>
      </c>
      <c r="DQ82" s="97">
        <f t="shared" si="284"/>
        <v>0.45600000000000002</v>
      </c>
      <c r="DR82" s="97">
        <f t="shared" si="271"/>
        <v>0.54400000000000004</v>
      </c>
      <c r="DS82" s="97">
        <f t="shared" si="272"/>
        <v>0.23799999999999999</v>
      </c>
      <c r="DT82" s="97">
        <f t="shared" si="273"/>
        <v>0.51500000000000001</v>
      </c>
      <c r="DU82" s="153">
        <f t="shared" si="274"/>
        <v>0.22800000000000001</v>
      </c>
      <c r="DV82" s="153">
        <f t="shared" si="275"/>
        <v>1.4999999999999999E-2</v>
      </c>
      <c r="DW82" s="153">
        <f t="shared" si="276"/>
        <v>6.0000000000000001E-3</v>
      </c>
      <c r="DX82" s="153">
        <f t="shared" si="277"/>
        <v>1.2E-2</v>
      </c>
      <c r="DY82" s="153">
        <f t="shared" si="278"/>
        <v>4.0000000000000001E-3</v>
      </c>
      <c r="DZ82" s="153">
        <f t="shared" si="279"/>
        <v>3.0000000000000001E-3</v>
      </c>
      <c r="EA82" s="153">
        <f t="shared" si="280"/>
        <v>1E-3</v>
      </c>
      <c r="EB82" s="147">
        <f>SUM(EB79:EB81)</f>
        <v>18936</v>
      </c>
      <c r="EC82" s="276">
        <f>SUM(EC79:EC81)</f>
        <v>12969</v>
      </c>
      <c r="ED82" s="277">
        <f t="shared" si="202"/>
        <v>0.68500000000000005</v>
      </c>
      <c r="EE82" s="118">
        <f t="shared" ref="EE82:EH82" si="322">SUM(EE79:EE81)</f>
        <v>11415</v>
      </c>
      <c r="EF82" s="118">
        <f t="shared" si="322"/>
        <v>20</v>
      </c>
      <c r="EG82" s="118">
        <f t="shared" si="322"/>
        <v>0</v>
      </c>
      <c r="EH82" s="118">
        <f t="shared" si="322"/>
        <v>1534</v>
      </c>
      <c r="EI82" s="284">
        <f t="shared" si="212"/>
        <v>0.60299999999999998</v>
      </c>
      <c r="EJ82" s="285">
        <f t="shared" si="213"/>
        <v>1E-3</v>
      </c>
      <c r="EK82" s="285">
        <f t="shared" si="214"/>
        <v>0</v>
      </c>
      <c r="EL82" s="284">
        <f t="shared" si="215"/>
        <v>8.1000000000000003E-2</v>
      </c>
      <c r="EM82" s="148">
        <f>SUM(EM79:EM81)</f>
        <v>5967</v>
      </c>
      <c r="EN82" s="272">
        <f t="shared" si="204"/>
        <v>0.315</v>
      </c>
      <c r="EO82" s="84">
        <f t="shared" ref="EO82:FA82" si="323">SUM(EO79:EO81)</f>
        <v>3995</v>
      </c>
      <c r="EP82" s="84">
        <f t="shared" si="323"/>
        <v>1117</v>
      </c>
      <c r="EQ82" s="84">
        <f t="shared" si="323"/>
        <v>345</v>
      </c>
      <c r="ER82" s="84">
        <f t="shared" si="323"/>
        <v>236</v>
      </c>
      <c r="ES82" s="84">
        <f t="shared" si="323"/>
        <v>0</v>
      </c>
      <c r="ET82" s="84">
        <f t="shared" si="323"/>
        <v>12</v>
      </c>
      <c r="EU82" s="84">
        <f t="shared" si="323"/>
        <v>144</v>
      </c>
      <c r="EV82" s="84">
        <f t="shared" si="323"/>
        <v>8</v>
      </c>
      <c r="EW82" s="84">
        <f t="shared" si="323"/>
        <v>14</v>
      </c>
      <c r="EX82" s="84">
        <f t="shared" si="323"/>
        <v>0</v>
      </c>
      <c r="EY82" s="84">
        <f t="shared" si="323"/>
        <v>58</v>
      </c>
      <c r="EZ82" s="84">
        <f t="shared" si="323"/>
        <v>0</v>
      </c>
      <c r="FA82" s="149">
        <f t="shared" si="323"/>
        <v>619</v>
      </c>
      <c r="FB82" s="63">
        <f t="shared" si="285"/>
        <v>0.21099999999999999</v>
      </c>
      <c r="FC82" s="104">
        <f t="shared" si="286"/>
        <v>5.8999999999999997E-2</v>
      </c>
      <c r="FD82" s="104">
        <f t="shared" si="287"/>
        <v>1.8219264892268695E-2</v>
      </c>
      <c r="FE82" s="104">
        <f t="shared" si="288"/>
        <v>1.2E-2</v>
      </c>
      <c r="FF82" s="63">
        <f t="shared" si="221"/>
        <v>0</v>
      </c>
      <c r="FG82" s="104">
        <f t="shared" si="222"/>
        <v>1E-3</v>
      </c>
      <c r="FH82" s="63">
        <f t="shared" si="223"/>
        <v>8.0000000000000002E-3</v>
      </c>
      <c r="FI82" s="104">
        <f t="shared" si="224"/>
        <v>0</v>
      </c>
      <c r="FJ82" s="63">
        <f t="shared" si="225"/>
        <v>1E-3</v>
      </c>
      <c r="FK82" s="63">
        <f t="shared" si="226"/>
        <v>0</v>
      </c>
      <c r="FL82" s="63">
        <f t="shared" si="227"/>
        <v>3.0000000000000001E-3</v>
      </c>
      <c r="FM82" s="63">
        <f t="shared" si="228"/>
        <v>0</v>
      </c>
      <c r="FN82" s="63">
        <f t="shared" si="229"/>
        <v>3.3000000000000002E-2</v>
      </c>
      <c r="FO82" s="150">
        <f t="shared" ref="FO82:FQ82" si="324">SUM(FO79:FO81)</f>
        <v>4685</v>
      </c>
      <c r="FP82" s="84">
        <f t="shared" si="324"/>
        <v>4334</v>
      </c>
      <c r="FQ82" s="84">
        <f t="shared" si="324"/>
        <v>4011</v>
      </c>
      <c r="FR82" s="153">
        <f t="shared" ref="FR82" si="325">ROUND(FP82/FO82,3)</f>
        <v>0.92500000000000004</v>
      </c>
      <c r="FS82" s="153">
        <f t="shared" si="281"/>
        <v>0.85599999999999998</v>
      </c>
    </row>
    <row r="83" spans="1:175" x14ac:dyDescent="0.2">
      <c r="A83" s="56" t="s">
        <v>882</v>
      </c>
      <c r="B83" s="57" t="s">
        <v>2328</v>
      </c>
      <c r="C83" s="56" t="s">
        <v>926</v>
      </c>
      <c r="D83" s="56" t="s">
        <v>1071</v>
      </c>
      <c r="E83" s="60">
        <v>653</v>
      </c>
      <c r="F83" s="60">
        <v>430</v>
      </c>
      <c r="G83" s="63">
        <f>ROUND(F83/E83,3)</f>
        <v>0.65800000000000003</v>
      </c>
      <c r="H83" s="60">
        <v>402</v>
      </c>
      <c r="I83" s="63">
        <f>ROUND(H83/E83,3)</f>
        <v>0.61599999999999999</v>
      </c>
      <c r="J83" s="60">
        <v>21</v>
      </c>
      <c r="K83" s="63">
        <f>ROUND(J83/E83,3)</f>
        <v>3.2000000000000001E-2</v>
      </c>
      <c r="L83" s="60">
        <v>124</v>
      </c>
      <c r="M83" s="63">
        <f>ROUND(L83/E83,3)</f>
        <v>0.19</v>
      </c>
      <c r="N83" s="60">
        <v>106</v>
      </c>
      <c r="O83" s="63">
        <f>ROUND(N83/E83,3)</f>
        <v>0.16200000000000001</v>
      </c>
      <c r="P83" s="60">
        <v>153</v>
      </c>
      <c r="Q83" s="63">
        <f>ROUND(P83/E83,3)</f>
        <v>0.23400000000000001</v>
      </c>
      <c r="R83" s="60">
        <v>333</v>
      </c>
      <c r="S83" s="63">
        <f>ROUND(R83/E83,3)</f>
        <v>0.51</v>
      </c>
      <c r="T83" s="356">
        <f>ROUND(V83/E83,2)</f>
        <v>2.58</v>
      </c>
      <c r="U83" s="357">
        <f>ROUND(AC83/F83,2)</f>
        <v>3.16</v>
      </c>
      <c r="V83" s="336">
        <v>1685</v>
      </c>
      <c r="W83" s="337">
        <v>653</v>
      </c>
      <c r="X83" s="337">
        <v>465</v>
      </c>
      <c r="Y83" s="338">
        <f>V83-(W83+X83)</f>
        <v>567</v>
      </c>
      <c r="Z83" s="63">
        <f>ROUND(W83/V83,3)</f>
        <v>0.38800000000000001</v>
      </c>
      <c r="AA83" s="63">
        <f>ROUND(X83/V83,3)</f>
        <v>0.27600000000000002</v>
      </c>
      <c r="AB83" s="63">
        <f>ROUND(Y83/V83,3)</f>
        <v>0.33600000000000002</v>
      </c>
      <c r="AC83" s="247">
        <v>1359</v>
      </c>
      <c r="AD83" s="345">
        <v>7</v>
      </c>
      <c r="AE83" s="345">
        <v>7</v>
      </c>
      <c r="AF83" s="346">
        <f>ROUND(AE83/AD83,3)</f>
        <v>1</v>
      </c>
      <c r="AG83" s="240">
        <v>1685</v>
      </c>
      <c r="AH83" s="241">
        <v>880</v>
      </c>
      <c r="AI83" s="242">
        <f>ROUND(AH83/AG83,3)</f>
        <v>0.52200000000000002</v>
      </c>
      <c r="AJ83" s="243">
        <v>805</v>
      </c>
      <c r="AK83" s="244">
        <f>ROUND(AJ83/AG83,3)</f>
        <v>0.47799999999999998</v>
      </c>
      <c r="AL83" s="249">
        <f t="shared" si="307"/>
        <v>109.3167701863354</v>
      </c>
      <c r="AM83" s="483">
        <v>1685</v>
      </c>
      <c r="AN83" s="488">
        <f>AM83-(AP83+AR83)</f>
        <v>827</v>
      </c>
      <c r="AO83" s="489">
        <f>AN83/AM83</f>
        <v>0.49080118694362018</v>
      </c>
      <c r="AP83" s="493">
        <v>388</v>
      </c>
      <c r="AQ83" s="494">
        <f>AP83/AM83</f>
        <v>0.23026706231454006</v>
      </c>
      <c r="AR83" s="504">
        <v>470</v>
      </c>
      <c r="AS83" s="505">
        <f>AR83/AM83</f>
        <v>0.27893175074183979</v>
      </c>
      <c r="AT83" s="515">
        <f>ROUND((AP83+AR83)/AN83*100,1)</f>
        <v>103.7</v>
      </c>
      <c r="AU83" s="511">
        <f>ROUND((AP83)/AN83*100,1)</f>
        <v>46.9</v>
      </c>
      <c r="AV83" s="510">
        <f>ROUND((AR83/AN83)*100,1)</f>
        <v>56.8</v>
      </c>
      <c r="AW83" s="132">
        <v>40</v>
      </c>
      <c r="AX83" s="132">
        <v>206</v>
      </c>
      <c r="AY83" s="132">
        <v>0</v>
      </c>
      <c r="AZ83" s="132">
        <v>0</v>
      </c>
      <c r="BA83" s="133">
        <v>404</v>
      </c>
      <c r="BB83" s="135">
        <v>245</v>
      </c>
      <c r="BC83" s="60">
        <v>4</v>
      </c>
      <c r="BD83" s="60">
        <v>13</v>
      </c>
      <c r="BE83" s="60">
        <v>106</v>
      </c>
      <c r="BF83" s="60">
        <v>59</v>
      </c>
      <c r="BG83" s="60">
        <v>63</v>
      </c>
      <c r="BH83" s="104">
        <f>ROUND(BC83/BB83,3)</f>
        <v>1.6E-2</v>
      </c>
      <c r="BI83" s="104">
        <f>ROUND(BD83/BB83,3)</f>
        <v>5.2999999999999999E-2</v>
      </c>
      <c r="BJ83" s="104">
        <f>ROUND(BE83/BB83,3)</f>
        <v>0.433</v>
      </c>
      <c r="BK83" s="104">
        <f>ROUND(BF83/BB83,3)</f>
        <v>0.24099999999999999</v>
      </c>
      <c r="BL83" s="104">
        <f>ROUND(BG83/BB83,3)</f>
        <v>0.25700000000000001</v>
      </c>
      <c r="BM83" s="353">
        <v>1230</v>
      </c>
      <c r="BN83" s="60">
        <v>70</v>
      </c>
      <c r="BO83" s="60">
        <v>46</v>
      </c>
      <c r="BP83" s="60">
        <v>292</v>
      </c>
      <c r="BQ83" s="60">
        <v>387</v>
      </c>
      <c r="BR83" s="60">
        <v>181</v>
      </c>
      <c r="BS83" s="60">
        <v>156</v>
      </c>
      <c r="BT83" s="60">
        <v>98</v>
      </c>
      <c r="BU83" s="60">
        <v>1114</v>
      </c>
      <c r="BV83" s="60">
        <v>254</v>
      </c>
      <c r="BW83" s="104">
        <f>ROUND(BN83/BM83,3)</f>
        <v>5.7000000000000002E-2</v>
      </c>
      <c r="BX83" s="104">
        <f>ROUND(BO83/BM83,3)</f>
        <v>3.6999999999999998E-2</v>
      </c>
      <c r="BY83" s="104">
        <f>ROUND(BP83/BM83,3)</f>
        <v>0.23699999999999999</v>
      </c>
      <c r="BZ83" s="104">
        <f>ROUND(BQ83/BM83,3)</f>
        <v>0.315</v>
      </c>
      <c r="CA83" s="104">
        <f>ROUND(BR83/BM83,3)</f>
        <v>0.14699999999999999</v>
      </c>
      <c r="CB83" s="104">
        <f>ROUND(BS83/BM83,3)</f>
        <v>0.127</v>
      </c>
      <c r="CC83" s="104">
        <f>ROUND(BT83/BM83,3)</f>
        <v>0.08</v>
      </c>
      <c r="CD83" s="104">
        <f>ROUND(BU83/BM83,3)</f>
        <v>0.90600000000000003</v>
      </c>
      <c r="CE83" s="104">
        <f>ROUND(BV83/BM83,3)</f>
        <v>0.20699999999999999</v>
      </c>
      <c r="CF83" s="136">
        <v>1297</v>
      </c>
      <c r="CG83" s="60">
        <v>138</v>
      </c>
      <c r="CH83" s="104">
        <f>ROUND(CG83/CF83,3)</f>
        <v>0.106</v>
      </c>
      <c r="CI83" s="137">
        <v>1685</v>
      </c>
      <c r="CJ83" s="60">
        <v>363</v>
      </c>
      <c r="CK83" s="104">
        <f>ROUND(CJ83/CI83,3)</f>
        <v>0.215</v>
      </c>
      <c r="CL83" s="60">
        <v>388</v>
      </c>
      <c r="CM83" s="60">
        <v>0</v>
      </c>
      <c r="CN83" s="104">
        <f>ROUND(CM83/CL83,3)</f>
        <v>0</v>
      </c>
      <c r="CO83" s="60">
        <v>827</v>
      </c>
      <c r="CP83" s="60">
        <v>118</v>
      </c>
      <c r="CQ83" s="104">
        <f>ROUND(CP83/CO83,3)</f>
        <v>0.14299999999999999</v>
      </c>
      <c r="CR83" s="60">
        <v>470</v>
      </c>
      <c r="CS83" s="60">
        <v>245</v>
      </c>
      <c r="CT83" s="104">
        <f>ROUND(CS83/CR83,3)</f>
        <v>0.52100000000000002</v>
      </c>
      <c r="CU83" s="138">
        <v>1685</v>
      </c>
      <c r="CV83" s="60">
        <v>1531</v>
      </c>
      <c r="CW83" s="60">
        <v>154</v>
      </c>
      <c r="CX83" s="104">
        <f>ROUND(CV83/CU83,3)</f>
        <v>0.90900000000000003</v>
      </c>
      <c r="CY83" s="104">
        <f>ROUND(CW83/CU83,3)</f>
        <v>9.0999999999999998E-2</v>
      </c>
      <c r="CZ83" s="139">
        <v>154</v>
      </c>
      <c r="DA83" s="60">
        <v>150</v>
      </c>
      <c r="DB83" s="60">
        <v>4</v>
      </c>
      <c r="DC83" s="104">
        <f>ROUND(DA83/CU83,3)</f>
        <v>8.8999999999999996E-2</v>
      </c>
      <c r="DD83" s="104">
        <f>ROUND(DB83/CU83,3)</f>
        <v>2E-3</v>
      </c>
      <c r="DE83" s="137">
        <v>1479</v>
      </c>
      <c r="DF83" s="60">
        <v>1316</v>
      </c>
      <c r="DG83" s="60">
        <v>163</v>
      </c>
      <c r="DH83" s="60">
        <v>76</v>
      </c>
      <c r="DI83" s="60">
        <v>94</v>
      </c>
      <c r="DJ83" s="60">
        <v>76</v>
      </c>
      <c r="DK83" s="60">
        <v>4</v>
      </c>
      <c r="DL83" s="60">
        <v>0</v>
      </c>
      <c r="DM83" s="60">
        <v>65</v>
      </c>
      <c r="DN83" s="60">
        <v>0</v>
      </c>
      <c r="DO83" s="60">
        <v>0</v>
      </c>
      <c r="DP83" s="60">
        <v>0</v>
      </c>
      <c r="DQ83" s="63">
        <f>ROUND(DF83/DE83,3)</f>
        <v>0.89</v>
      </c>
      <c r="DR83" s="63">
        <f>ROUND(DG83/DE83,3)</f>
        <v>0.11</v>
      </c>
      <c r="DS83" s="63">
        <f>ROUND(DH83/DE83,3)</f>
        <v>5.0999999999999997E-2</v>
      </c>
      <c r="DT83" s="63">
        <f>ROUND(DI83/DE83,3)</f>
        <v>6.4000000000000001E-2</v>
      </c>
      <c r="DU83" s="104">
        <f>ROUND(DJ83/DE83,3)</f>
        <v>5.0999999999999997E-2</v>
      </c>
      <c r="DV83" s="104">
        <f>ROUND(DK83/DE83,3)</f>
        <v>3.0000000000000001E-3</v>
      </c>
      <c r="DW83" s="104">
        <f>ROUND(DL83/DE83,3)</f>
        <v>0</v>
      </c>
      <c r="DX83" s="104">
        <f>ROUND(DM83/DE83,3)</f>
        <v>4.3999999999999997E-2</v>
      </c>
      <c r="DY83" s="104">
        <f>ROUND(DN83/DE83,3)</f>
        <v>0</v>
      </c>
      <c r="DZ83" s="104">
        <f>ROUND(DO83/DE83,3)</f>
        <v>0</v>
      </c>
      <c r="EA83" s="104">
        <f>ROUND(DP83/DE83,3)</f>
        <v>0</v>
      </c>
      <c r="EB83" s="128">
        <v>1685</v>
      </c>
      <c r="EC83" s="274">
        <v>204</v>
      </c>
      <c r="ED83" s="275">
        <f>ROUND(EC83/EB83,3)</f>
        <v>0.121</v>
      </c>
      <c r="EE83" s="73">
        <v>146</v>
      </c>
      <c r="EF83" s="73">
        <v>0</v>
      </c>
      <c r="EG83" s="73">
        <v>0</v>
      </c>
      <c r="EH83" s="73">
        <v>58</v>
      </c>
      <c r="EI83" s="283">
        <f>ROUND(EE83/EB83,3)</f>
        <v>8.6999999999999994E-2</v>
      </c>
      <c r="EJ83" s="119">
        <f>ROUND(EF83/EB83,3)</f>
        <v>0</v>
      </c>
      <c r="EK83" s="119">
        <f>ROUND(EG83/EB83,3)</f>
        <v>0</v>
      </c>
      <c r="EL83" s="283">
        <f>ROUND(EH83/EB83,3)</f>
        <v>3.4000000000000002E-2</v>
      </c>
      <c r="EM83" s="129">
        <v>1481</v>
      </c>
      <c r="EN83" s="271">
        <f>ROUND(EM83/EB83,3)</f>
        <v>0.879</v>
      </c>
      <c r="EO83" s="60">
        <v>1204</v>
      </c>
      <c r="EP83" s="60">
        <v>19</v>
      </c>
      <c r="EQ83" s="60">
        <v>65</v>
      </c>
      <c r="ER83" s="60">
        <v>177</v>
      </c>
      <c r="ES83" s="60">
        <v>0</v>
      </c>
      <c r="ET83" s="60">
        <v>177</v>
      </c>
      <c r="EU83" s="60">
        <v>0</v>
      </c>
      <c r="EV83" s="60">
        <v>0</v>
      </c>
      <c r="EW83" s="60">
        <v>0</v>
      </c>
      <c r="EX83" s="60">
        <v>0</v>
      </c>
      <c r="EY83" s="60">
        <v>0</v>
      </c>
      <c r="EZ83" s="60">
        <v>0</v>
      </c>
      <c r="FA83" s="130">
        <v>81</v>
      </c>
      <c r="FB83" s="63">
        <f t="shared" si="285"/>
        <v>0.71499999999999997</v>
      </c>
      <c r="FC83" s="104">
        <f t="shared" si="286"/>
        <v>1.0999999999999999E-2</v>
      </c>
      <c r="FD83" s="104">
        <f t="shared" si="287"/>
        <v>3.857566765578635E-2</v>
      </c>
      <c r="FE83" s="104">
        <f t="shared" si="288"/>
        <v>0.105</v>
      </c>
      <c r="FF83" s="63">
        <f t="shared" si="221"/>
        <v>0</v>
      </c>
      <c r="FG83" s="104">
        <f t="shared" si="222"/>
        <v>0.105</v>
      </c>
      <c r="FH83" s="63">
        <f t="shared" si="223"/>
        <v>0</v>
      </c>
      <c r="FI83" s="104">
        <f t="shared" si="224"/>
        <v>0</v>
      </c>
      <c r="FJ83" s="63">
        <f t="shared" si="225"/>
        <v>0</v>
      </c>
      <c r="FK83" s="63">
        <f t="shared" si="226"/>
        <v>0</v>
      </c>
      <c r="FL83" s="63">
        <f t="shared" si="227"/>
        <v>0</v>
      </c>
      <c r="FM83" s="63">
        <f t="shared" si="228"/>
        <v>0</v>
      </c>
      <c r="FN83" s="63">
        <f t="shared" si="229"/>
        <v>4.8000000000000001E-2</v>
      </c>
      <c r="FO83" s="140">
        <v>653</v>
      </c>
      <c r="FP83" s="60">
        <v>574</v>
      </c>
      <c r="FQ83" s="60">
        <v>516</v>
      </c>
      <c r="FR83" s="104">
        <f>ROUND(FP83/FO83,3)</f>
        <v>0.879</v>
      </c>
      <c r="FS83" s="104">
        <f>ROUND(FQ83/FO83,3)</f>
        <v>0.79</v>
      </c>
    </row>
    <row r="84" spans="1:175" s="84" customFormat="1" x14ac:dyDescent="0.2">
      <c r="A84" s="81" t="s">
        <v>882</v>
      </c>
      <c r="B84" s="82" t="s">
        <v>2328</v>
      </c>
      <c r="C84" s="81"/>
      <c r="D84" s="81"/>
      <c r="E84" s="84">
        <f>E83</f>
        <v>653</v>
      </c>
      <c r="F84" s="84">
        <v>430</v>
      </c>
      <c r="G84" s="97">
        <f t="shared" si="231"/>
        <v>0.65800000000000003</v>
      </c>
      <c r="H84" s="84">
        <v>402</v>
      </c>
      <c r="I84" s="97">
        <f t="shared" si="232"/>
        <v>0.61599999999999999</v>
      </c>
      <c r="J84" s="84">
        <v>21</v>
      </c>
      <c r="K84" s="97">
        <f t="shared" si="233"/>
        <v>3.2000000000000001E-2</v>
      </c>
      <c r="L84" s="84">
        <v>124</v>
      </c>
      <c r="M84" s="97">
        <f t="shared" si="234"/>
        <v>0.19</v>
      </c>
      <c r="N84" s="84">
        <v>106</v>
      </c>
      <c r="O84" s="97">
        <f t="shared" si="235"/>
        <v>0.16200000000000001</v>
      </c>
      <c r="P84" s="84">
        <v>153</v>
      </c>
      <c r="Q84" s="97">
        <f t="shared" si="236"/>
        <v>0.23400000000000001</v>
      </c>
      <c r="R84" s="84">
        <v>333</v>
      </c>
      <c r="S84" s="97">
        <f t="shared" si="237"/>
        <v>0.51</v>
      </c>
      <c r="T84" s="356">
        <f t="shared" si="238"/>
        <v>2.58</v>
      </c>
      <c r="U84" s="357">
        <v>3.2</v>
      </c>
      <c r="V84" s="339">
        <v>1685</v>
      </c>
      <c r="W84" s="340">
        <v>653</v>
      </c>
      <c r="X84" s="340">
        <v>465</v>
      </c>
      <c r="Y84" s="341">
        <v>567</v>
      </c>
      <c r="Z84" s="97">
        <f t="shared" si="240"/>
        <v>0.38800000000000001</v>
      </c>
      <c r="AA84" s="97">
        <f t="shared" si="241"/>
        <v>0.27600000000000002</v>
      </c>
      <c r="AB84" s="97">
        <f t="shared" si="242"/>
        <v>0.33600000000000002</v>
      </c>
      <c r="AC84" s="255">
        <v>1359</v>
      </c>
      <c r="AD84" s="347">
        <v>7</v>
      </c>
      <c r="AE84" s="347">
        <v>7</v>
      </c>
      <c r="AF84" s="348" t="e">
        <f>SUM(#REF!)</f>
        <v>#REF!</v>
      </c>
      <c r="AG84" s="250">
        <v>1685</v>
      </c>
      <c r="AH84" s="251">
        <v>880</v>
      </c>
      <c r="AI84" s="394">
        <f t="shared" si="151"/>
        <v>0.52200000000000002</v>
      </c>
      <c r="AJ84" s="252">
        <v>805</v>
      </c>
      <c r="AK84" s="395">
        <f t="shared" si="152"/>
        <v>0.47799999999999998</v>
      </c>
      <c r="AL84" s="249">
        <f t="shared" si="307"/>
        <v>109.3167701863354</v>
      </c>
      <c r="AM84" s="484">
        <v>1685</v>
      </c>
      <c r="AN84" s="490">
        <v>827</v>
      </c>
      <c r="AO84" s="491">
        <f t="shared" si="244"/>
        <v>0.49080118694362018</v>
      </c>
      <c r="AP84" s="495">
        <v>388</v>
      </c>
      <c r="AQ84" s="534">
        <f t="shared" si="245"/>
        <v>0.23026706231454006</v>
      </c>
      <c r="AR84" s="506">
        <v>470</v>
      </c>
      <c r="AS84" s="535">
        <f t="shared" si="246"/>
        <v>0.27893175074183979</v>
      </c>
      <c r="AT84" s="536">
        <f t="shared" si="157"/>
        <v>103.7</v>
      </c>
      <c r="AU84" s="537">
        <f t="shared" si="210"/>
        <v>46.9</v>
      </c>
      <c r="AV84" s="538">
        <f t="shared" si="211"/>
        <v>56.8</v>
      </c>
      <c r="AW84" s="141">
        <v>40</v>
      </c>
      <c r="AX84" s="141" t="e">
        <f>SUM(#REF!)</f>
        <v>#REF!</v>
      </c>
      <c r="AY84" s="141" t="e">
        <f>SUM(#REF!)</f>
        <v>#REF!</v>
      </c>
      <c r="AZ84" s="141">
        <v>0</v>
      </c>
      <c r="BA84" s="142">
        <v>404</v>
      </c>
      <c r="BB84" s="152">
        <v>245</v>
      </c>
      <c r="BC84" s="84">
        <v>4</v>
      </c>
      <c r="BD84" s="84">
        <v>13</v>
      </c>
      <c r="BE84" s="84">
        <v>106</v>
      </c>
      <c r="BF84" s="84">
        <v>59</v>
      </c>
      <c r="BG84" s="84">
        <v>63</v>
      </c>
      <c r="BH84" s="153">
        <f t="shared" si="247"/>
        <v>1.6E-2</v>
      </c>
      <c r="BI84" s="153">
        <f t="shared" si="248"/>
        <v>5.2999999999999999E-2</v>
      </c>
      <c r="BJ84" s="153">
        <f t="shared" si="249"/>
        <v>0.433</v>
      </c>
      <c r="BK84" s="153">
        <f t="shared" si="250"/>
        <v>0.24099999999999999</v>
      </c>
      <c r="BL84" s="153">
        <f t="shared" si="251"/>
        <v>0.25700000000000001</v>
      </c>
      <c r="BM84" s="354">
        <v>1230</v>
      </c>
      <c r="BN84" s="84">
        <v>70</v>
      </c>
      <c r="BO84" s="84">
        <v>46</v>
      </c>
      <c r="BP84" s="84">
        <v>292</v>
      </c>
      <c r="BQ84" s="84">
        <v>387</v>
      </c>
      <c r="BR84" s="84">
        <v>181</v>
      </c>
      <c r="BS84" s="84">
        <v>156</v>
      </c>
      <c r="BT84" s="84">
        <v>98</v>
      </c>
      <c r="BU84" s="84">
        <v>1114</v>
      </c>
      <c r="BV84" s="84">
        <v>254</v>
      </c>
      <c r="BW84" s="153">
        <f t="shared" si="252"/>
        <v>5.7000000000000002E-2</v>
      </c>
      <c r="BX84" s="153">
        <f t="shared" si="253"/>
        <v>3.6999999999999998E-2</v>
      </c>
      <c r="BY84" s="153">
        <f t="shared" si="254"/>
        <v>0.23699999999999999</v>
      </c>
      <c r="BZ84" s="153">
        <f t="shared" si="255"/>
        <v>0.315</v>
      </c>
      <c r="CA84" s="153">
        <f t="shared" si="256"/>
        <v>0.14699999999999999</v>
      </c>
      <c r="CB84" s="153">
        <f t="shared" si="257"/>
        <v>0.127</v>
      </c>
      <c r="CC84" s="153">
        <f t="shared" si="258"/>
        <v>0.08</v>
      </c>
      <c r="CD84" s="153">
        <f t="shared" si="259"/>
        <v>0.90600000000000003</v>
      </c>
      <c r="CE84" s="153">
        <f t="shared" si="260"/>
        <v>0.20699999999999999</v>
      </c>
      <c r="CF84" s="143">
        <v>1297</v>
      </c>
      <c r="CG84" s="84">
        <v>138</v>
      </c>
      <c r="CH84" s="153">
        <f t="shared" si="261"/>
        <v>0.106</v>
      </c>
      <c r="CI84" s="144">
        <v>1685</v>
      </c>
      <c r="CJ84" s="84">
        <v>363</v>
      </c>
      <c r="CK84" s="153">
        <f t="shared" si="262"/>
        <v>0.215</v>
      </c>
      <c r="CL84" s="84">
        <v>388</v>
      </c>
      <c r="CM84" s="84">
        <v>0</v>
      </c>
      <c r="CN84" s="153">
        <f t="shared" si="263"/>
        <v>0</v>
      </c>
      <c r="CO84" s="84">
        <v>827</v>
      </c>
      <c r="CP84" s="84">
        <v>118</v>
      </c>
      <c r="CQ84" s="153">
        <f t="shared" si="264"/>
        <v>0.14299999999999999</v>
      </c>
      <c r="CR84" s="84">
        <v>470</v>
      </c>
      <c r="CS84" s="84">
        <v>245</v>
      </c>
      <c r="CT84" s="153">
        <f t="shared" si="265"/>
        <v>0.52100000000000002</v>
      </c>
      <c r="CU84" s="145">
        <v>1685</v>
      </c>
      <c r="CV84" s="84">
        <v>1531</v>
      </c>
      <c r="CW84" s="84">
        <v>154</v>
      </c>
      <c r="CX84" s="153">
        <f t="shared" si="266"/>
        <v>0.90900000000000003</v>
      </c>
      <c r="CY84" s="153">
        <f t="shared" si="267"/>
        <v>9.0999999999999998E-2</v>
      </c>
      <c r="CZ84" s="146">
        <v>154</v>
      </c>
      <c r="DA84" s="84">
        <v>150</v>
      </c>
      <c r="DB84" s="84">
        <v>4</v>
      </c>
      <c r="DC84" s="153">
        <f t="shared" si="269"/>
        <v>8.8999999999999996E-2</v>
      </c>
      <c r="DD84" s="153">
        <f t="shared" si="270"/>
        <v>2E-3</v>
      </c>
      <c r="DE84" s="144">
        <v>1479</v>
      </c>
      <c r="DF84" s="84">
        <v>1316</v>
      </c>
      <c r="DG84" s="84">
        <v>163</v>
      </c>
      <c r="DH84" s="84">
        <v>76</v>
      </c>
      <c r="DI84" s="84">
        <v>94</v>
      </c>
      <c r="DJ84" s="84">
        <v>76</v>
      </c>
      <c r="DK84" s="84">
        <v>4</v>
      </c>
      <c r="DL84" s="84">
        <v>0</v>
      </c>
      <c r="DM84" s="84">
        <v>65</v>
      </c>
      <c r="DN84" s="84">
        <v>0</v>
      </c>
      <c r="DO84" s="84">
        <v>0</v>
      </c>
      <c r="DP84" s="84" t="e">
        <f>SUM(#REF!)</f>
        <v>#REF!</v>
      </c>
      <c r="DQ84" s="97">
        <f t="shared" si="284"/>
        <v>0.89</v>
      </c>
      <c r="DR84" s="97">
        <f t="shared" si="271"/>
        <v>0.11</v>
      </c>
      <c r="DS84" s="97">
        <f t="shared" si="272"/>
        <v>5.0999999999999997E-2</v>
      </c>
      <c r="DT84" s="97">
        <f t="shared" si="273"/>
        <v>6.4000000000000001E-2</v>
      </c>
      <c r="DU84" s="153">
        <f t="shared" si="274"/>
        <v>5.0999999999999997E-2</v>
      </c>
      <c r="DV84" s="153">
        <f t="shared" si="275"/>
        <v>3.0000000000000001E-3</v>
      </c>
      <c r="DW84" s="153">
        <f t="shared" si="276"/>
        <v>0</v>
      </c>
      <c r="DX84" s="153">
        <f t="shared" si="277"/>
        <v>4.3999999999999997E-2</v>
      </c>
      <c r="DY84" s="153">
        <f t="shared" si="278"/>
        <v>0</v>
      </c>
      <c r="DZ84" s="153">
        <f t="shared" si="279"/>
        <v>0</v>
      </c>
      <c r="EA84" s="153" t="e">
        <f t="shared" si="280"/>
        <v>#REF!</v>
      </c>
      <c r="EB84" s="147">
        <v>1685</v>
      </c>
      <c r="EC84" s="276">
        <v>204</v>
      </c>
      <c r="ED84" s="277">
        <f t="shared" si="202"/>
        <v>0.121</v>
      </c>
      <c r="EE84" s="118">
        <v>146</v>
      </c>
      <c r="EF84" s="118">
        <v>0</v>
      </c>
      <c r="EG84" s="118">
        <v>0</v>
      </c>
      <c r="EH84" s="118">
        <v>58</v>
      </c>
      <c r="EI84" s="284">
        <f t="shared" si="212"/>
        <v>8.6999999999999994E-2</v>
      </c>
      <c r="EJ84" s="285">
        <f t="shared" si="213"/>
        <v>0</v>
      </c>
      <c r="EK84" s="285">
        <f t="shared" si="214"/>
        <v>0</v>
      </c>
      <c r="EL84" s="284">
        <f t="shared" si="215"/>
        <v>3.4000000000000002E-2</v>
      </c>
      <c r="EM84" s="148">
        <v>1481</v>
      </c>
      <c r="EN84" s="272">
        <f t="shared" si="204"/>
        <v>0.879</v>
      </c>
      <c r="EO84" s="84">
        <v>1204</v>
      </c>
      <c r="EP84" s="84">
        <v>19</v>
      </c>
      <c r="EQ84" s="84">
        <v>65</v>
      </c>
      <c r="ER84" s="84">
        <v>177</v>
      </c>
      <c r="ES84" s="84">
        <v>0</v>
      </c>
      <c r="ET84" s="84">
        <v>177</v>
      </c>
      <c r="EU84" s="84">
        <v>0</v>
      </c>
      <c r="EV84" s="84" t="e">
        <f>SUM(#REF!)</f>
        <v>#REF!</v>
      </c>
      <c r="EW84" s="84">
        <v>0</v>
      </c>
      <c r="EX84" s="84" t="e">
        <f>SUM(#REF!)</f>
        <v>#REF!</v>
      </c>
      <c r="EY84" s="84">
        <v>0</v>
      </c>
      <c r="EZ84" s="84">
        <v>0</v>
      </c>
      <c r="FA84" s="149">
        <v>81</v>
      </c>
      <c r="FB84" s="97">
        <f t="shared" si="285"/>
        <v>0.71499999999999997</v>
      </c>
      <c r="FC84" s="153">
        <f t="shared" si="286"/>
        <v>1.0999999999999999E-2</v>
      </c>
      <c r="FD84" s="153">
        <f t="shared" si="287"/>
        <v>3.857566765578635E-2</v>
      </c>
      <c r="FE84" s="153">
        <f t="shared" si="288"/>
        <v>0.105</v>
      </c>
      <c r="FF84" s="97">
        <f t="shared" si="221"/>
        <v>0</v>
      </c>
      <c r="FG84" s="153">
        <f t="shared" si="222"/>
        <v>0.105</v>
      </c>
      <c r="FH84" s="97">
        <f t="shared" si="223"/>
        <v>0</v>
      </c>
      <c r="FI84" s="153" t="e">
        <f t="shared" si="224"/>
        <v>#REF!</v>
      </c>
      <c r="FJ84" s="97">
        <f t="shared" si="225"/>
        <v>0</v>
      </c>
      <c r="FK84" s="97" t="e">
        <f t="shared" si="226"/>
        <v>#REF!</v>
      </c>
      <c r="FL84" s="97">
        <f t="shared" si="227"/>
        <v>0</v>
      </c>
      <c r="FM84" s="97">
        <f t="shared" si="228"/>
        <v>0</v>
      </c>
      <c r="FN84" s="97">
        <f t="shared" si="229"/>
        <v>4.8000000000000001E-2</v>
      </c>
      <c r="FO84" s="150">
        <v>653</v>
      </c>
      <c r="FP84" s="84">
        <v>574</v>
      </c>
      <c r="FQ84" s="84">
        <v>516</v>
      </c>
      <c r="FR84" s="153">
        <f t="shared" si="306"/>
        <v>0.879</v>
      </c>
      <c r="FS84" s="153">
        <f t="shared" si="281"/>
        <v>0.79</v>
      </c>
    </row>
    <row r="85" spans="1:175" x14ac:dyDescent="0.2">
      <c r="A85" s="56" t="s">
        <v>882</v>
      </c>
      <c r="B85" s="57" t="s">
        <v>2325</v>
      </c>
      <c r="C85" s="56" t="s">
        <v>884</v>
      </c>
      <c r="D85" s="56" t="s">
        <v>1029</v>
      </c>
      <c r="E85" s="60">
        <v>1657</v>
      </c>
      <c r="F85" s="60">
        <v>1438</v>
      </c>
      <c r="G85" s="63">
        <f>ROUND(F85/E85,3)</f>
        <v>0.86799999999999999</v>
      </c>
      <c r="H85" s="60">
        <v>855</v>
      </c>
      <c r="I85" s="63">
        <f>ROUND(H85/E85,3)</f>
        <v>0.51600000000000001</v>
      </c>
      <c r="J85" s="60">
        <v>114</v>
      </c>
      <c r="K85" s="63">
        <f>ROUND(J85/E85,3)</f>
        <v>6.9000000000000006E-2</v>
      </c>
      <c r="L85" s="60">
        <v>225</v>
      </c>
      <c r="M85" s="63">
        <f>ROUND(L85/E85,3)</f>
        <v>0.13600000000000001</v>
      </c>
      <c r="N85" s="60">
        <v>463</v>
      </c>
      <c r="O85" s="63">
        <f>ROUND(N85/E85,3)</f>
        <v>0.27900000000000003</v>
      </c>
      <c r="P85" s="60">
        <v>914</v>
      </c>
      <c r="Q85" s="63">
        <f>ROUND(P85/E85,3)</f>
        <v>0.55200000000000005</v>
      </c>
      <c r="R85" s="60">
        <v>594</v>
      </c>
      <c r="S85" s="63">
        <f>ROUND(R85/E85,3)</f>
        <v>0.35799999999999998</v>
      </c>
      <c r="T85" s="356">
        <f>ROUND(V85/E85,2)</f>
        <v>3.77</v>
      </c>
      <c r="U85" s="357">
        <f>ROUND(AC85/F85,2)</f>
        <v>4.04</v>
      </c>
      <c r="V85" s="336">
        <v>6255</v>
      </c>
      <c r="W85" s="337">
        <v>1657</v>
      </c>
      <c r="X85" s="337">
        <v>2788</v>
      </c>
      <c r="Y85" s="338">
        <f>V85-(W85+X85)</f>
        <v>1810</v>
      </c>
      <c r="Z85" s="63">
        <f>ROUND(W85/V85,3)</f>
        <v>0.26500000000000001</v>
      </c>
      <c r="AA85" s="63">
        <f>ROUND(X85/V85,3)</f>
        <v>0.44600000000000001</v>
      </c>
      <c r="AB85" s="63">
        <f>ROUND(Y85/V85,3)</f>
        <v>0.28899999999999998</v>
      </c>
      <c r="AC85" s="247">
        <v>5810</v>
      </c>
      <c r="AD85" s="345">
        <v>293</v>
      </c>
      <c r="AE85" s="345">
        <v>44</v>
      </c>
      <c r="AF85" s="346">
        <f>ROUND(AE85/AD85,3)</f>
        <v>0.15</v>
      </c>
      <c r="AG85" s="240">
        <v>6281</v>
      </c>
      <c r="AH85" s="241">
        <v>3082</v>
      </c>
      <c r="AI85" s="242">
        <f>ROUND(AH85/AG85,3)</f>
        <v>0.49099999999999999</v>
      </c>
      <c r="AJ85" s="243">
        <v>3199</v>
      </c>
      <c r="AK85" s="244">
        <f>ROUND(AJ85/AG85,3)</f>
        <v>0.50900000000000001</v>
      </c>
      <c r="AL85" s="249">
        <f t="shared" si="307"/>
        <v>96.342607064707721</v>
      </c>
      <c r="AM85" s="483">
        <v>6281</v>
      </c>
      <c r="AN85" s="488">
        <f>AM85-(AP85+AR85)</f>
        <v>3473</v>
      </c>
      <c r="AO85" s="489">
        <f>AN85/AM85</f>
        <v>0.55293743034548637</v>
      </c>
      <c r="AP85" s="493">
        <v>2103</v>
      </c>
      <c r="AQ85" s="494">
        <f>AP85/AM85</f>
        <v>0.33481929629039964</v>
      </c>
      <c r="AR85" s="504">
        <v>705</v>
      </c>
      <c r="AS85" s="505">
        <f>AR85/AM85</f>
        <v>0.11224327336411399</v>
      </c>
      <c r="AT85" s="515">
        <f>ROUND((AP85+AR85)/AN85*100,1)</f>
        <v>80.900000000000006</v>
      </c>
      <c r="AU85" s="511">
        <f>ROUND((AP85)/AN85*100,1)</f>
        <v>60.6</v>
      </c>
      <c r="AV85" s="510">
        <f>ROUND((AR85/AN85)*100,1)</f>
        <v>20.3</v>
      </c>
      <c r="AW85" s="132">
        <v>15</v>
      </c>
      <c r="AX85" s="132">
        <v>10</v>
      </c>
      <c r="AY85" s="132">
        <v>0</v>
      </c>
      <c r="AZ85" s="132">
        <v>23</v>
      </c>
      <c r="BA85" s="133">
        <v>0</v>
      </c>
      <c r="BB85" s="135">
        <v>2056</v>
      </c>
      <c r="BC85" s="60">
        <v>54</v>
      </c>
      <c r="BD85" s="60">
        <v>99</v>
      </c>
      <c r="BE85" s="60">
        <v>1146</v>
      </c>
      <c r="BF85" s="60">
        <v>459</v>
      </c>
      <c r="BG85" s="60">
        <v>298</v>
      </c>
      <c r="BH85" s="104">
        <f>ROUND(BC85/BB85,3)</f>
        <v>2.5999999999999999E-2</v>
      </c>
      <c r="BI85" s="104">
        <f>ROUND(BD85/BB85,3)</f>
        <v>4.8000000000000001E-2</v>
      </c>
      <c r="BJ85" s="104">
        <f>ROUND(BE85/BB85,3)</f>
        <v>0.55700000000000005</v>
      </c>
      <c r="BK85" s="104">
        <f>ROUND(BF85/BB85,3)</f>
        <v>0.223</v>
      </c>
      <c r="BL85" s="104">
        <f>ROUND(BG85/BB85,3)</f>
        <v>0.14499999999999999</v>
      </c>
      <c r="BM85" s="353">
        <v>3847</v>
      </c>
      <c r="BN85" s="60">
        <v>577</v>
      </c>
      <c r="BO85" s="60">
        <v>365</v>
      </c>
      <c r="BP85" s="60">
        <v>1427</v>
      </c>
      <c r="BQ85" s="60">
        <v>900</v>
      </c>
      <c r="BR85" s="60">
        <v>123</v>
      </c>
      <c r="BS85" s="60">
        <v>358</v>
      </c>
      <c r="BT85" s="60">
        <v>97</v>
      </c>
      <c r="BU85" s="60">
        <v>2905</v>
      </c>
      <c r="BV85" s="60">
        <v>455</v>
      </c>
      <c r="BW85" s="104">
        <f>ROUND(BN85/BM85,3)</f>
        <v>0.15</v>
      </c>
      <c r="BX85" s="104">
        <f>ROUND(BO85/BM85,3)</f>
        <v>9.5000000000000001E-2</v>
      </c>
      <c r="BY85" s="104">
        <f>ROUND(BP85/BM85,3)</f>
        <v>0.371</v>
      </c>
      <c r="BZ85" s="104">
        <f>ROUND(BQ85/BM85,3)</f>
        <v>0.23400000000000001</v>
      </c>
      <c r="CA85" s="104">
        <f>ROUND(BR85/BM85,3)</f>
        <v>3.2000000000000001E-2</v>
      </c>
      <c r="CB85" s="104">
        <f>ROUND(BS85/BM85,3)</f>
        <v>9.2999999999999999E-2</v>
      </c>
      <c r="CC85" s="104">
        <f>ROUND(BT85/BM85,3)</f>
        <v>2.5000000000000001E-2</v>
      </c>
      <c r="CD85" s="104">
        <f>ROUND(BU85/BM85,3)</f>
        <v>0.755</v>
      </c>
      <c r="CE85" s="104">
        <f>ROUND(BV85/BM85,3)</f>
        <v>0.11799999999999999</v>
      </c>
      <c r="CF85" s="136">
        <v>4178</v>
      </c>
      <c r="CG85" s="60">
        <v>161</v>
      </c>
      <c r="CH85" s="104">
        <f>ROUND(CG85/CF85,3)</f>
        <v>3.9E-2</v>
      </c>
      <c r="CI85" s="137">
        <v>6281</v>
      </c>
      <c r="CJ85" s="60">
        <v>542</v>
      </c>
      <c r="CK85" s="104">
        <f>ROUND(CJ85/CI85,3)</f>
        <v>8.5999999999999993E-2</v>
      </c>
      <c r="CL85" s="60">
        <v>2103</v>
      </c>
      <c r="CM85" s="60">
        <v>34</v>
      </c>
      <c r="CN85" s="104">
        <f>ROUND(CM85/CL85,3)</f>
        <v>1.6E-2</v>
      </c>
      <c r="CO85" s="60">
        <v>3473</v>
      </c>
      <c r="CP85" s="60">
        <v>285</v>
      </c>
      <c r="CQ85" s="104">
        <f>ROUND(CP85/CO85,3)</f>
        <v>8.2000000000000003E-2</v>
      </c>
      <c r="CR85" s="60">
        <v>705</v>
      </c>
      <c r="CS85" s="60">
        <v>223</v>
      </c>
      <c r="CT85" s="104">
        <f>ROUND(CS85/CR85,3)</f>
        <v>0.316</v>
      </c>
      <c r="CU85" s="138">
        <v>6281</v>
      </c>
      <c r="CV85" s="60">
        <v>5981</v>
      </c>
      <c r="CW85" s="60">
        <v>300</v>
      </c>
      <c r="CX85" s="104">
        <f>ROUND(CV85/CU85,3)</f>
        <v>0.95199999999999996</v>
      </c>
      <c r="CY85" s="104">
        <f>ROUND(CW85/CU85,3)</f>
        <v>4.8000000000000001E-2</v>
      </c>
      <c r="CZ85" s="139">
        <v>300</v>
      </c>
      <c r="DA85" s="60">
        <v>119</v>
      </c>
      <c r="DB85" s="60">
        <v>181</v>
      </c>
      <c r="DC85" s="104">
        <f>ROUND(DA85/CU85,3)</f>
        <v>1.9E-2</v>
      </c>
      <c r="DD85" s="104">
        <f>ROUND(DB85/CU85,3)</f>
        <v>2.9000000000000001E-2</v>
      </c>
      <c r="DE85" s="137">
        <v>5844</v>
      </c>
      <c r="DF85" s="60">
        <v>4428</v>
      </c>
      <c r="DG85" s="60">
        <v>1416</v>
      </c>
      <c r="DH85" s="60">
        <v>732</v>
      </c>
      <c r="DI85" s="60">
        <v>1390</v>
      </c>
      <c r="DJ85" s="60">
        <v>726</v>
      </c>
      <c r="DK85" s="60">
        <v>20</v>
      </c>
      <c r="DL85" s="60">
        <v>0</v>
      </c>
      <c r="DM85" s="60">
        <v>6</v>
      </c>
      <c r="DN85" s="60">
        <v>6</v>
      </c>
      <c r="DO85" s="60">
        <v>0</v>
      </c>
      <c r="DP85" s="60">
        <v>0</v>
      </c>
      <c r="DQ85" s="63">
        <f>ROUND(DF85/DE85,3)</f>
        <v>0.75800000000000001</v>
      </c>
      <c r="DR85" s="63">
        <f>ROUND(DG85/DE85,3)</f>
        <v>0.24199999999999999</v>
      </c>
      <c r="DS85" s="63">
        <f>ROUND(DH85/DE85,3)</f>
        <v>0.125</v>
      </c>
      <c r="DT85" s="63">
        <f>ROUND(DI85/DE85,3)</f>
        <v>0.23799999999999999</v>
      </c>
      <c r="DU85" s="104">
        <f>ROUND(DJ85/DE85,3)</f>
        <v>0.124</v>
      </c>
      <c r="DV85" s="104">
        <f>ROUND(DK85/DE85,3)</f>
        <v>3.0000000000000001E-3</v>
      </c>
      <c r="DW85" s="104">
        <f>ROUND(DL85/DE85,3)</f>
        <v>0</v>
      </c>
      <c r="DX85" s="104">
        <f>ROUND(DM85/DE85,3)</f>
        <v>1E-3</v>
      </c>
      <c r="DY85" s="104">
        <f>ROUND(DN85/DE85,3)</f>
        <v>1E-3</v>
      </c>
      <c r="DZ85" s="104">
        <f>ROUND(DO85/DE85,3)</f>
        <v>0</v>
      </c>
      <c r="EA85" s="104">
        <f>ROUND(DP85/DE85,3)</f>
        <v>0</v>
      </c>
      <c r="EB85" s="128">
        <v>6281</v>
      </c>
      <c r="EC85" s="274">
        <v>3503</v>
      </c>
      <c r="ED85" s="275">
        <f>ROUND(EC85/EB85,3)</f>
        <v>0.55800000000000005</v>
      </c>
      <c r="EE85" s="73">
        <v>3064</v>
      </c>
      <c r="EF85" s="73">
        <v>0</v>
      </c>
      <c r="EG85" s="73">
        <v>0</v>
      </c>
      <c r="EH85" s="73">
        <v>439</v>
      </c>
      <c r="EI85" s="283">
        <f>ROUND(EE85/EB85,3)</f>
        <v>0.48799999999999999</v>
      </c>
      <c r="EJ85" s="119">
        <f>ROUND(EF85/EB85,3)</f>
        <v>0</v>
      </c>
      <c r="EK85" s="119">
        <f>ROUND(EG85/EB85,3)</f>
        <v>0</v>
      </c>
      <c r="EL85" s="283">
        <f>ROUND(EH85/EB85,3)</f>
        <v>7.0000000000000007E-2</v>
      </c>
      <c r="EM85" s="129">
        <v>2778</v>
      </c>
      <c r="EN85" s="271">
        <f>ROUND(EM85/EB85,3)</f>
        <v>0.442</v>
      </c>
      <c r="EO85" s="60">
        <v>2244</v>
      </c>
      <c r="EP85" s="60">
        <v>388</v>
      </c>
      <c r="EQ85" s="60">
        <v>0</v>
      </c>
      <c r="ER85" s="60">
        <v>6</v>
      </c>
      <c r="ES85" s="60">
        <v>0</v>
      </c>
      <c r="ET85" s="60">
        <v>6</v>
      </c>
      <c r="EU85" s="60">
        <v>0</v>
      </c>
      <c r="EV85" s="60">
        <v>0</v>
      </c>
      <c r="EW85" s="60">
        <v>0</v>
      </c>
      <c r="EX85" s="60">
        <v>0</v>
      </c>
      <c r="EY85" s="60">
        <v>0</v>
      </c>
      <c r="EZ85" s="60">
        <v>0</v>
      </c>
      <c r="FA85" s="130">
        <v>140</v>
      </c>
      <c r="FB85" s="63">
        <f t="shared" si="285"/>
        <v>0.35699999999999998</v>
      </c>
      <c r="FC85" s="104">
        <f t="shared" si="286"/>
        <v>6.2E-2</v>
      </c>
      <c r="FD85" s="104">
        <f t="shared" si="287"/>
        <v>0</v>
      </c>
      <c r="FE85" s="104">
        <f t="shared" si="288"/>
        <v>1E-3</v>
      </c>
      <c r="FF85" s="63">
        <f t="shared" si="221"/>
        <v>0</v>
      </c>
      <c r="FG85" s="104">
        <f t="shared" si="222"/>
        <v>1E-3</v>
      </c>
      <c r="FH85" s="63">
        <f t="shared" si="223"/>
        <v>0</v>
      </c>
      <c r="FI85" s="104">
        <f t="shared" si="224"/>
        <v>0</v>
      </c>
      <c r="FJ85" s="63">
        <f t="shared" si="225"/>
        <v>0</v>
      </c>
      <c r="FK85" s="63">
        <f t="shared" si="226"/>
        <v>0</v>
      </c>
      <c r="FL85" s="63">
        <f t="shared" si="227"/>
        <v>0</v>
      </c>
      <c r="FM85" s="63">
        <f t="shared" si="228"/>
        <v>0</v>
      </c>
      <c r="FN85" s="63">
        <f t="shared" si="229"/>
        <v>2.1999999999999999E-2</v>
      </c>
      <c r="FO85" s="140">
        <v>1657</v>
      </c>
      <c r="FP85" s="60">
        <v>1307</v>
      </c>
      <c r="FQ85" s="60">
        <v>1169</v>
      </c>
      <c r="FR85" s="104">
        <f>ROUND(FP85/FO85,3)</f>
        <v>0.78900000000000003</v>
      </c>
      <c r="FS85" s="104">
        <f>ROUND(FQ85/FO85,3)</f>
        <v>0.70499999999999996</v>
      </c>
    </row>
    <row r="86" spans="1:175" x14ac:dyDescent="0.2">
      <c r="A86" s="56" t="s">
        <v>882</v>
      </c>
      <c r="B86" s="57" t="s">
        <v>2325</v>
      </c>
      <c r="C86" s="56" t="s">
        <v>885</v>
      </c>
      <c r="D86" s="56" t="s">
        <v>1030</v>
      </c>
      <c r="E86" s="60">
        <v>1684</v>
      </c>
      <c r="F86" s="60">
        <v>1283</v>
      </c>
      <c r="G86" s="63">
        <f>ROUND(F86/E86,3)</f>
        <v>0.76200000000000001</v>
      </c>
      <c r="H86" s="60">
        <v>716</v>
      </c>
      <c r="I86" s="63">
        <f>ROUND(H86/E86,3)</f>
        <v>0.42499999999999999</v>
      </c>
      <c r="J86" s="60">
        <v>97</v>
      </c>
      <c r="K86" s="63">
        <f>ROUND(J86/E86,3)</f>
        <v>5.8000000000000003E-2</v>
      </c>
      <c r="L86" s="60">
        <v>492</v>
      </c>
      <c r="M86" s="63">
        <f>ROUND(L86/E86,3)</f>
        <v>0.29199999999999998</v>
      </c>
      <c r="N86" s="60">
        <v>379</v>
      </c>
      <c r="O86" s="63">
        <f>ROUND(N86/E86,3)</f>
        <v>0.22500000000000001</v>
      </c>
      <c r="P86" s="60">
        <v>731</v>
      </c>
      <c r="Q86" s="63">
        <f>ROUND(P86/E86,3)</f>
        <v>0.434</v>
      </c>
      <c r="R86" s="60">
        <v>417</v>
      </c>
      <c r="S86" s="63">
        <f>ROUND(R86/E86,3)</f>
        <v>0.248</v>
      </c>
      <c r="T86" s="356">
        <f>ROUND(V86/E86,2)</f>
        <v>3.35</v>
      </c>
      <c r="U86" s="357">
        <f>ROUND(AC86/F86,2)</f>
        <v>3.84</v>
      </c>
      <c r="V86" s="336">
        <v>5645</v>
      </c>
      <c r="W86" s="337">
        <v>1684</v>
      </c>
      <c r="X86" s="337">
        <v>2139</v>
      </c>
      <c r="Y86" s="338">
        <f>V86-(W86+X86)</f>
        <v>1822</v>
      </c>
      <c r="Z86" s="63">
        <f>ROUND(W86/V86,3)</f>
        <v>0.29799999999999999</v>
      </c>
      <c r="AA86" s="63">
        <f>ROUND(X86/V86,3)</f>
        <v>0.379</v>
      </c>
      <c r="AB86" s="63">
        <f>ROUND(Y86/V86,3)</f>
        <v>0.32300000000000001</v>
      </c>
      <c r="AC86" s="247">
        <v>4927</v>
      </c>
      <c r="AD86" s="345">
        <v>192</v>
      </c>
      <c r="AE86" s="345">
        <v>123</v>
      </c>
      <c r="AF86" s="346">
        <f>ROUND(AE86/AD86,3)</f>
        <v>0.64100000000000001</v>
      </c>
      <c r="AG86" s="240">
        <v>5665</v>
      </c>
      <c r="AH86" s="241">
        <v>2533</v>
      </c>
      <c r="AI86" s="242">
        <f>ROUND(AH86/AG86,3)</f>
        <v>0.44700000000000001</v>
      </c>
      <c r="AJ86" s="243">
        <v>3132</v>
      </c>
      <c r="AK86" s="244">
        <f>ROUND(AJ86/AG86,3)</f>
        <v>0.55300000000000005</v>
      </c>
      <c r="AL86" s="249">
        <f t="shared" si="307"/>
        <v>80.87484035759897</v>
      </c>
      <c r="AM86" s="483">
        <v>5665</v>
      </c>
      <c r="AN86" s="488">
        <f>AM86-(AP86+AR86)</f>
        <v>3382</v>
      </c>
      <c r="AO86" s="489">
        <f>AN86/AM86</f>
        <v>0.59699911738746692</v>
      </c>
      <c r="AP86" s="493">
        <v>1706</v>
      </c>
      <c r="AQ86" s="494">
        <f>AP86/AM86</f>
        <v>0.30114739629302734</v>
      </c>
      <c r="AR86" s="504">
        <v>577</v>
      </c>
      <c r="AS86" s="505">
        <f>AR86/AM86</f>
        <v>0.10185348631950573</v>
      </c>
      <c r="AT86" s="515">
        <f>ROUND((AP86+AR86)/AN86*100,1)</f>
        <v>67.5</v>
      </c>
      <c r="AU86" s="511">
        <f>ROUND((AP86)/AN86*100,1)</f>
        <v>50.4</v>
      </c>
      <c r="AV86" s="510">
        <f>ROUND((AR86/AN86)*100,1)</f>
        <v>17.100000000000001</v>
      </c>
      <c r="AW86" s="132">
        <v>77</v>
      </c>
      <c r="AX86" s="132">
        <v>67</v>
      </c>
      <c r="AY86" s="132">
        <v>0</v>
      </c>
      <c r="AZ86" s="132">
        <v>126</v>
      </c>
      <c r="BA86" s="133">
        <v>0</v>
      </c>
      <c r="BB86" s="135">
        <v>1744</v>
      </c>
      <c r="BC86" s="60">
        <v>22</v>
      </c>
      <c r="BD86" s="60">
        <v>111</v>
      </c>
      <c r="BE86" s="60">
        <v>759</v>
      </c>
      <c r="BF86" s="60">
        <v>506</v>
      </c>
      <c r="BG86" s="60">
        <v>346</v>
      </c>
      <c r="BH86" s="104">
        <f>ROUND(BC86/BB86,3)</f>
        <v>1.2999999999999999E-2</v>
      </c>
      <c r="BI86" s="104">
        <f>ROUND(BD86/BB86,3)</f>
        <v>6.4000000000000001E-2</v>
      </c>
      <c r="BJ86" s="104">
        <f>ROUND(BE86/BB86,3)</f>
        <v>0.435</v>
      </c>
      <c r="BK86" s="104">
        <f>ROUND(BF86/BB86,3)</f>
        <v>0.28999999999999998</v>
      </c>
      <c r="BL86" s="104">
        <f>ROUND(BG86/BB86,3)</f>
        <v>0.19800000000000001</v>
      </c>
      <c r="BM86" s="353">
        <v>3526</v>
      </c>
      <c r="BN86" s="60">
        <v>524</v>
      </c>
      <c r="BO86" s="60">
        <v>577</v>
      </c>
      <c r="BP86" s="60">
        <v>1108</v>
      </c>
      <c r="BQ86" s="60">
        <v>868</v>
      </c>
      <c r="BR86" s="60">
        <v>189</v>
      </c>
      <c r="BS86" s="60">
        <v>154</v>
      </c>
      <c r="BT86" s="60">
        <v>106</v>
      </c>
      <c r="BU86" s="60">
        <v>2425</v>
      </c>
      <c r="BV86" s="60">
        <v>260</v>
      </c>
      <c r="BW86" s="104">
        <f>ROUND(BN86/BM86,3)</f>
        <v>0.14899999999999999</v>
      </c>
      <c r="BX86" s="104">
        <f>ROUND(BO86/BM86,3)</f>
        <v>0.16400000000000001</v>
      </c>
      <c r="BY86" s="104">
        <f>ROUND(BP86/BM86,3)</f>
        <v>0.314</v>
      </c>
      <c r="BZ86" s="104">
        <f>ROUND(BQ86/BM86,3)</f>
        <v>0.246</v>
      </c>
      <c r="CA86" s="104">
        <f>ROUND(BR86/BM86,3)</f>
        <v>5.3999999999999999E-2</v>
      </c>
      <c r="CB86" s="104">
        <f>ROUND(BS86/BM86,3)</f>
        <v>4.3999999999999997E-2</v>
      </c>
      <c r="CC86" s="104">
        <f>ROUND(BT86/BM86,3)</f>
        <v>0.03</v>
      </c>
      <c r="CD86" s="104">
        <f>ROUND(BU86/BM86,3)</f>
        <v>0.68799999999999994</v>
      </c>
      <c r="CE86" s="104">
        <f>ROUND(BV86/BM86,3)</f>
        <v>7.3999999999999996E-2</v>
      </c>
      <c r="CF86" s="136">
        <v>3959</v>
      </c>
      <c r="CG86" s="60">
        <v>407</v>
      </c>
      <c r="CH86" s="104">
        <f>ROUND(CG86/CF86,3)</f>
        <v>0.10299999999999999</v>
      </c>
      <c r="CI86" s="137">
        <v>5665</v>
      </c>
      <c r="CJ86" s="60">
        <v>995</v>
      </c>
      <c r="CK86" s="104">
        <f>ROUND(CJ86/CI86,3)</f>
        <v>0.17599999999999999</v>
      </c>
      <c r="CL86" s="60">
        <v>1706</v>
      </c>
      <c r="CM86" s="60">
        <v>85</v>
      </c>
      <c r="CN86" s="104">
        <f>ROUND(CM86/CL86,3)</f>
        <v>0.05</v>
      </c>
      <c r="CO86" s="60">
        <v>3382</v>
      </c>
      <c r="CP86" s="60">
        <v>709</v>
      </c>
      <c r="CQ86" s="104">
        <f>ROUND(CP86/CO86,3)</f>
        <v>0.21</v>
      </c>
      <c r="CR86" s="60">
        <v>577</v>
      </c>
      <c r="CS86" s="60">
        <v>201</v>
      </c>
      <c r="CT86" s="104">
        <f>ROUND(CS86/CR86,3)</f>
        <v>0.34799999999999998</v>
      </c>
      <c r="CU86" s="138">
        <v>5665</v>
      </c>
      <c r="CV86" s="60">
        <v>4936</v>
      </c>
      <c r="CW86" s="60">
        <v>729</v>
      </c>
      <c r="CX86" s="104">
        <f>ROUND(CV86/CU86,3)</f>
        <v>0.871</v>
      </c>
      <c r="CY86" s="104">
        <f>ROUND(CW86/CU86,3)</f>
        <v>0.129</v>
      </c>
      <c r="CZ86" s="139">
        <v>729</v>
      </c>
      <c r="DA86" s="60">
        <v>454</v>
      </c>
      <c r="DB86" s="60">
        <v>275</v>
      </c>
      <c r="DC86" s="104">
        <f>ROUND(DA86/CU86,3)</f>
        <v>0.08</v>
      </c>
      <c r="DD86" s="104">
        <f>ROUND(DB86/CU86,3)</f>
        <v>4.9000000000000002E-2</v>
      </c>
      <c r="DE86" s="137">
        <v>5218</v>
      </c>
      <c r="DF86" s="60">
        <v>2764</v>
      </c>
      <c r="DG86" s="60">
        <v>2454</v>
      </c>
      <c r="DH86" s="60">
        <v>1152</v>
      </c>
      <c r="DI86" s="60">
        <v>2409</v>
      </c>
      <c r="DJ86" s="60">
        <v>1133</v>
      </c>
      <c r="DK86" s="60">
        <v>11</v>
      </c>
      <c r="DL86" s="60">
        <v>0</v>
      </c>
      <c r="DM86" s="60">
        <v>26</v>
      </c>
      <c r="DN86" s="60">
        <v>11</v>
      </c>
      <c r="DO86" s="60">
        <v>8</v>
      </c>
      <c r="DP86" s="60">
        <v>8</v>
      </c>
      <c r="DQ86" s="63">
        <f>ROUND(DF86/DE86,3)</f>
        <v>0.53</v>
      </c>
      <c r="DR86" s="63">
        <f>ROUND(DG86/DE86,3)</f>
        <v>0.47</v>
      </c>
      <c r="DS86" s="63">
        <f>ROUND(DH86/DE86,3)</f>
        <v>0.221</v>
      </c>
      <c r="DT86" s="63">
        <f>ROUND(DI86/DE86,3)</f>
        <v>0.46200000000000002</v>
      </c>
      <c r="DU86" s="104">
        <f>ROUND(DJ86/DE86,3)</f>
        <v>0.217</v>
      </c>
      <c r="DV86" s="104">
        <f>ROUND(DK86/DE86,3)</f>
        <v>2E-3</v>
      </c>
      <c r="DW86" s="104">
        <f>ROUND(DL86/DE86,3)</f>
        <v>0</v>
      </c>
      <c r="DX86" s="104">
        <f>ROUND(DM86/DE86,3)</f>
        <v>5.0000000000000001E-3</v>
      </c>
      <c r="DY86" s="104">
        <f>ROUND(DN86/DE86,3)</f>
        <v>2E-3</v>
      </c>
      <c r="DZ86" s="104">
        <f>ROUND(DO86/DE86,3)</f>
        <v>2E-3</v>
      </c>
      <c r="EA86" s="104">
        <f>ROUND(DP86/DE86,3)</f>
        <v>2E-3</v>
      </c>
      <c r="EB86" s="128">
        <v>5665</v>
      </c>
      <c r="EC86" s="274">
        <v>3595</v>
      </c>
      <c r="ED86" s="275">
        <f>ROUND(EC86/EB86,3)</f>
        <v>0.63500000000000001</v>
      </c>
      <c r="EE86" s="73">
        <v>3115</v>
      </c>
      <c r="EF86" s="73">
        <v>0</v>
      </c>
      <c r="EG86" s="73">
        <v>0</v>
      </c>
      <c r="EH86" s="73">
        <v>480</v>
      </c>
      <c r="EI86" s="283">
        <f>ROUND(EE86/EB86,3)</f>
        <v>0.55000000000000004</v>
      </c>
      <c r="EJ86" s="119">
        <f>ROUND(EF86/EB86,3)</f>
        <v>0</v>
      </c>
      <c r="EK86" s="119">
        <f>ROUND(EG86/EB86,3)</f>
        <v>0</v>
      </c>
      <c r="EL86" s="283">
        <f>ROUND(EH86/EB86,3)</f>
        <v>8.5000000000000006E-2</v>
      </c>
      <c r="EM86" s="129">
        <v>2070</v>
      </c>
      <c r="EN86" s="271">
        <f t="shared" ref="EN86:EN91" si="326">ROUND(EM86/EB86,3)</f>
        <v>0.36499999999999999</v>
      </c>
      <c r="EO86" s="60">
        <v>1687</v>
      </c>
      <c r="EP86" s="60">
        <v>218</v>
      </c>
      <c r="EQ86" s="60">
        <v>0</v>
      </c>
      <c r="ER86" s="60">
        <v>26</v>
      </c>
      <c r="ES86" s="60">
        <v>0</v>
      </c>
      <c r="ET86" s="60">
        <v>0</v>
      </c>
      <c r="EU86" s="60">
        <v>5</v>
      </c>
      <c r="EV86" s="60">
        <v>0</v>
      </c>
      <c r="EW86" s="60">
        <v>21</v>
      </c>
      <c r="EX86" s="60">
        <v>0</v>
      </c>
      <c r="EY86" s="60">
        <v>0</v>
      </c>
      <c r="EZ86" s="60">
        <v>0</v>
      </c>
      <c r="FA86" s="130">
        <v>139</v>
      </c>
      <c r="FB86" s="63">
        <f t="shared" si="285"/>
        <v>0.29799999999999999</v>
      </c>
      <c r="FC86" s="104">
        <f t="shared" si="286"/>
        <v>3.7999999999999999E-2</v>
      </c>
      <c r="FD86" s="104">
        <f t="shared" si="287"/>
        <v>0</v>
      </c>
      <c r="FE86" s="104">
        <f t="shared" si="288"/>
        <v>5.0000000000000001E-3</v>
      </c>
      <c r="FF86" s="63">
        <f t="shared" si="221"/>
        <v>0</v>
      </c>
      <c r="FG86" s="104">
        <f t="shared" si="222"/>
        <v>0</v>
      </c>
      <c r="FH86" s="63">
        <f t="shared" si="223"/>
        <v>1E-3</v>
      </c>
      <c r="FI86" s="104">
        <f t="shared" si="224"/>
        <v>0</v>
      </c>
      <c r="FJ86" s="63">
        <f t="shared" si="225"/>
        <v>4.0000000000000001E-3</v>
      </c>
      <c r="FK86" s="63">
        <f t="shared" si="226"/>
        <v>0</v>
      </c>
      <c r="FL86" s="63">
        <f t="shared" si="227"/>
        <v>0</v>
      </c>
      <c r="FM86" s="63">
        <f t="shared" si="228"/>
        <v>0</v>
      </c>
      <c r="FN86" s="63">
        <f t="shared" si="229"/>
        <v>2.5000000000000001E-2</v>
      </c>
      <c r="FO86" s="140">
        <v>1684</v>
      </c>
      <c r="FP86" s="60">
        <v>1612</v>
      </c>
      <c r="FQ86" s="60">
        <v>1438</v>
      </c>
      <c r="FR86" s="104">
        <f>ROUND(FP86/FO86,3)</f>
        <v>0.95699999999999996</v>
      </c>
      <c r="FS86" s="104">
        <f>ROUND(FQ86/FO86,3)</f>
        <v>0.85399999999999998</v>
      </c>
    </row>
    <row r="87" spans="1:175" s="84" customFormat="1" x14ac:dyDescent="0.2">
      <c r="A87" s="81" t="s">
        <v>882</v>
      </c>
      <c r="B87" s="82" t="s">
        <v>2325</v>
      </c>
      <c r="C87" s="81"/>
      <c r="D87" s="81"/>
      <c r="E87" s="84">
        <f>SUM(E85:E86)</f>
        <v>3341</v>
      </c>
      <c r="F87" s="84">
        <f>SUM(F85:F86)</f>
        <v>2721</v>
      </c>
      <c r="G87" s="97">
        <f t="shared" ref="G87:G91" si="327">ROUND(F87/E87,3)</f>
        <v>0.81399999999999995</v>
      </c>
      <c r="H87" s="84">
        <f>SUM(H85:H86)</f>
        <v>1571</v>
      </c>
      <c r="I87" s="97">
        <f t="shared" ref="I87:I91" si="328">ROUND(H87/E87,3)</f>
        <v>0.47</v>
      </c>
      <c r="J87" s="84">
        <f>SUM(J85:J86)</f>
        <v>211</v>
      </c>
      <c r="K87" s="97">
        <f t="shared" ref="K87:K91" si="329">ROUND(J87/E87,3)</f>
        <v>6.3E-2</v>
      </c>
      <c r="L87" s="84">
        <f>SUM(L85:L86)</f>
        <v>717</v>
      </c>
      <c r="M87" s="97">
        <f t="shared" ref="M87:M91" si="330">ROUND(L87/E87,3)</f>
        <v>0.215</v>
      </c>
      <c r="N87" s="84">
        <f>SUM(N85:N86)</f>
        <v>842</v>
      </c>
      <c r="O87" s="97">
        <f t="shared" ref="O87:O91" si="331">ROUND(N87/E87,3)</f>
        <v>0.252</v>
      </c>
      <c r="P87" s="84">
        <f>SUM(P85:P86)</f>
        <v>1645</v>
      </c>
      <c r="Q87" s="97">
        <f t="shared" ref="Q87:Q91" si="332">ROUND(P87/E87,3)</f>
        <v>0.49199999999999999</v>
      </c>
      <c r="R87" s="84">
        <f>SUM(R85:R86)</f>
        <v>1011</v>
      </c>
      <c r="S87" s="97">
        <f t="shared" ref="S87:S91" si="333">ROUND(R87/E87,3)</f>
        <v>0.30299999999999999</v>
      </c>
      <c r="T87" s="356">
        <f t="shared" ref="T87:T91" si="334">ROUND(V87/E87,2)</f>
        <v>3.56</v>
      </c>
      <c r="U87" s="357">
        <f t="shared" ref="U87:U91" si="335">ROUND(AC87/F87,2)</f>
        <v>3.95</v>
      </c>
      <c r="V87" s="339">
        <f t="shared" ref="V87:Y87" si="336">SUM(V85:V86)</f>
        <v>11900</v>
      </c>
      <c r="W87" s="340">
        <f t="shared" si="336"/>
        <v>3341</v>
      </c>
      <c r="X87" s="340">
        <f t="shared" si="336"/>
        <v>4927</v>
      </c>
      <c r="Y87" s="341">
        <f t="shared" si="336"/>
        <v>3632</v>
      </c>
      <c r="Z87" s="97">
        <f t="shared" ref="Z87:Z91" si="337">ROUND(W87/V87,3)</f>
        <v>0.28100000000000003</v>
      </c>
      <c r="AA87" s="97">
        <f t="shared" ref="AA87:AA91" si="338">ROUND(X87/V87,3)</f>
        <v>0.41399999999999998</v>
      </c>
      <c r="AB87" s="97">
        <f t="shared" ref="AB87:AB91" si="339">ROUND(Y87/V87,3)</f>
        <v>0.30499999999999999</v>
      </c>
      <c r="AC87" s="255">
        <f t="shared" ref="AC87:AE87" si="340">SUM(AC85:AC86)</f>
        <v>10737</v>
      </c>
      <c r="AD87" s="347">
        <f t="shared" si="340"/>
        <v>485</v>
      </c>
      <c r="AE87" s="347">
        <f t="shared" si="340"/>
        <v>167</v>
      </c>
      <c r="AF87" s="348">
        <f t="shared" ref="AF87:AF91" si="341">ROUND(AE87/AD87,3)</f>
        <v>0.34399999999999997</v>
      </c>
      <c r="AG87" s="250">
        <f t="shared" ref="AG87:AH87" si="342">SUM(AG85:AG86)</f>
        <v>11946</v>
      </c>
      <c r="AH87" s="251">
        <f t="shared" si="342"/>
        <v>5615</v>
      </c>
      <c r="AI87" s="394">
        <f t="shared" ref="AI87:AI91" si="343">ROUND(AH87/AG87,3)</f>
        <v>0.47</v>
      </c>
      <c r="AJ87" s="252">
        <f>SUM(AJ85:AJ86)</f>
        <v>6331</v>
      </c>
      <c r="AK87" s="395">
        <f t="shared" ref="AK87:AK91" si="344">ROUND(AJ87/AG87,3)</f>
        <v>0.53</v>
      </c>
      <c r="AL87" s="249">
        <f t="shared" si="307"/>
        <v>88.690570210077396</v>
      </c>
      <c r="AM87" s="484">
        <f t="shared" ref="AM87:AN87" si="345">SUM(AM85:AM86)</f>
        <v>11946</v>
      </c>
      <c r="AN87" s="490">
        <f t="shared" si="345"/>
        <v>6855</v>
      </c>
      <c r="AO87" s="491">
        <f t="shared" ref="AO87:AO91" si="346">AN87/AM87</f>
        <v>0.57383224510296338</v>
      </c>
      <c r="AP87" s="495">
        <f>SUM(AP85:AP86)</f>
        <v>3809</v>
      </c>
      <c r="AQ87" s="534">
        <f t="shared" ref="AQ87:AQ91" si="347">AP87/AM87</f>
        <v>0.31885149840950944</v>
      </c>
      <c r="AR87" s="506">
        <f>SUM(AR85:AR86)</f>
        <v>1282</v>
      </c>
      <c r="AS87" s="535">
        <f t="shared" ref="AS87:AS91" si="348">AR87/AM87</f>
        <v>0.10731625648752721</v>
      </c>
      <c r="AT87" s="536">
        <f t="shared" ref="AT87:AT91" si="349">ROUND((AP87+AR87)/AN87*100,1)</f>
        <v>74.3</v>
      </c>
      <c r="AU87" s="537">
        <f t="shared" ref="AU87:AU91" si="350">ROUND((AP87)/AN87*100,1)</f>
        <v>55.6</v>
      </c>
      <c r="AV87" s="538">
        <f t="shared" ref="AV87:AV91" si="351">ROUND((AR87/AN87)*100,1)</f>
        <v>18.7</v>
      </c>
      <c r="AW87" s="141">
        <f t="shared" ref="AW87:BG87" si="352">SUM(AW85:AW86)</f>
        <v>92</v>
      </c>
      <c r="AX87" s="141">
        <f t="shared" si="352"/>
        <v>77</v>
      </c>
      <c r="AY87" s="141">
        <f t="shared" si="352"/>
        <v>0</v>
      </c>
      <c r="AZ87" s="141">
        <f t="shared" si="352"/>
        <v>149</v>
      </c>
      <c r="BA87" s="142">
        <f t="shared" si="352"/>
        <v>0</v>
      </c>
      <c r="BB87" s="152">
        <f t="shared" si="352"/>
        <v>3800</v>
      </c>
      <c r="BC87" s="84">
        <f t="shared" si="352"/>
        <v>76</v>
      </c>
      <c r="BD87" s="84">
        <f t="shared" si="352"/>
        <v>210</v>
      </c>
      <c r="BE87" s="84">
        <f t="shared" si="352"/>
        <v>1905</v>
      </c>
      <c r="BF87" s="84">
        <f t="shared" si="352"/>
        <v>965</v>
      </c>
      <c r="BG87" s="84">
        <f t="shared" si="352"/>
        <v>644</v>
      </c>
      <c r="BH87" s="153">
        <f t="shared" ref="BH87:BH91" si="353">ROUND(BC87/BB87,3)</f>
        <v>0.02</v>
      </c>
      <c r="BI87" s="153">
        <f t="shared" ref="BI87:BI91" si="354">ROUND(BD87/BB87,3)</f>
        <v>5.5E-2</v>
      </c>
      <c r="BJ87" s="153">
        <f t="shared" ref="BJ87:BJ91" si="355">ROUND(BE87/BB87,3)</f>
        <v>0.501</v>
      </c>
      <c r="BK87" s="153">
        <f t="shared" ref="BK87:BK91" si="356">ROUND(BF87/BB87,3)</f>
        <v>0.254</v>
      </c>
      <c r="BL87" s="153">
        <f t="shared" ref="BL87:BL91" si="357">ROUND(BG87/BB87,3)</f>
        <v>0.16900000000000001</v>
      </c>
      <c r="BM87" s="354">
        <f t="shared" ref="BM87:BV87" si="358">SUM(BM85:BM86)</f>
        <v>7373</v>
      </c>
      <c r="BN87" s="84">
        <f t="shared" si="358"/>
        <v>1101</v>
      </c>
      <c r="BO87" s="84">
        <f t="shared" si="358"/>
        <v>942</v>
      </c>
      <c r="BP87" s="84">
        <f t="shared" si="358"/>
        <v>2535</v>
      </c>
      <c r="BQ87" s="84">
        <f t="shared" si="358"/>
        <v>1768</v>
      </c>
      <c r="BR87" s="84">
        <f t="shared" si="358"/>
        <v>312</v>
      </c>
      <c r="BS87" s="84">
        <f t="shared" si="358"/>
        <v>512</v>
      </c>
      <c r="BT87" s="84">
        <f t="shared" si="358"/>
        <v>203</v>
      </c>
      <c r="BU87" s="84">
        <f t="shared" si="358"/>
        <v>5330</v>
      </c>
      <c r="BV87" s="84">
        <f t="shared" si="358"/>
        <v>715</v>
      </c>
      <c r="BW87" s="153">
        <f t="shared" ref="BW87:BW91" si="359">ROUND(BN87/BM87,3)</f>
        <v>0.14899999999999999</v>
      </c>
      <c r="BX87" s="153">
        <f t="shared" ref="BX87:BX91" si="360">ROUND(BO87/BM87,3)</f>
        <v>0.128</v>
      </c>
      <c r="BY87" s="153">
        <f t="shared" ref="BY87:BY91" si="361">ROUND(BP87/BM87,3)</f>
        <v>0.34399999999999997</v>
      </c>
      <c r="BZ87" s="153">
        <f t="shared" ref="BZ87:BZ91" si="362">ROUND(BQ87/BM87,3)</f>
        <v>0.24</v>
      </c>
      <c r="CA87" s="153">
        <f t="shared" ref="CA87:CA91" si="363">ROUND(BR87/BM87,3)</f>
        <v>4.2000000000000003E-2</v>
      </c>
      <c r="CB87" s="153">
        <f t="shared" ref="CB87:CB91" si="364">ROUND(BS87/BM87,3)</f>
        <v>6.9000000000000006E-2</v>
      </c>
      <c r="CC87" s="153">
        <f t="shared" ref="CC87:CC91" si="365">ROUND(BT87/BM87,3)</f>
        <v>2.8000000000000001E-2</v>
      </c>
      <c r="CD87" s="153">
        <f t="shared" ref="CD87:CD91" si="366">ROUND(BU87/BM87,3)</f>
        <v>0.72299999999999998</v>
      </c>
      <c r="CE87" s="153">
        <f t="shared" ref="CE87:CE91" si="367">ROUND(BV87/BM87,3)</f>
        <v>9.7000000000000003E-2</v>
      </c>
      <c r="CF87" s="143">
        <f t="shared" ref="CF87:CG87" si="368">SUM(CF85:CF86)</f>
        <v>8137</v>
      </c>
      <c r="CG87" s="84">
        <f t="shared" si="368"/>
        <v>568</v>
      </c>
      <c r="CH87" s="153">
        <f t="shared" ref="CH87:CH91" si="369">ROUND(CG87/CF87,3)</f>
        <v>7.0000000000000007E-2</v>
      </c>
      <c r="CI87" s="144">
        <f t="shared" ref="CI87:CJ87" si="370">SUM(CI85:CI86)</f>
        <v>11946</v>
      </c>
      <c r="CJ87" s="84">
        <f t="shared" si="370"/>
        <v>1537</v>
      </c>
      <c r="CK87" s="153">
        <f t="shared" ref="CK87:CK91" si="371">ROUND(CJ87/CI87,3)</f>
        <v>0.129</v>
      </c>
      <c r="CL87" s="84">
        <f t="shared" ref="CL87:CM87" si="372">SUM(CL85:CL86)</f>
        <v>3809</v>
      </c>
      <c r="CM87" s="84">
        <f t="shared" si="372"/>
        <v>119</v>
      </c>
      <c r="CN87" s="153">
        <f t="shared" ref="CN87:CN91" si="373">ROUND(CM87/CL87,3)</f>
        <v>3.1E-2</v>
      </c>
      <c r="CO87" s="84">
        <f t="shared" ref="CO87" si="374">SUM(CO85:CO86)</f>
        <v>6855</v>
      </c>
      <c r="CP87" s="84">
        <f t="shared" ref="CP87" si="375">SUM(CP85:CP86)</f>
        <v>994</v>
      </c>
      <c r="CQ87" s="153">
        <f t="shared" ref="CQ87:CQ91" si="376">ROUND(CP87/CO87,3)</f>
        <v>0.14499999999999999</v>
      </c>
      <c r="CR87" s="84">
        <f t="shared" ref="CR87" si="377">SUM(CR85:CR86)</f>
        <v>1282</v>
      </c>
      <c r="CS87" s="84">
        <f t="shared" ref="CS87" si="378">SUM(CS85:CS86)</f>
        <v>424</v>
      </c>
      <c r="CT87" s="153">
        <f t="shared" ref="CT87:CT91" si="379">ROUND(CS87/CR87,3)</f>
        <v>0.33100000000000002</v>
      </c>
      <c r="CU87" s="145">
        <f t="shared" ref="CU87:CW87" si="380">SUM(CU85:CU86)</f>
        <v>11946</v>
      </c>
      <c r="CV87" s="84">
        <f t="shared" si="380"/>
        <v>10917</v>
      </c>
      <c r="CW87" s="84">
        <f t="shared" si="380"/>
        <v>1029</v>
      </c>
      <c r="CX87" s="153">
        <f t="shared" ref="CX87:CX91" si="381">ROUND(CV87/CU87,3)</f>
        <v>0.91400000000000003</v>
      </c>
      <c r="CY87" s="153">
        <f t="shared" ref="CY87:CY91" si="382">ROUND(CW87/CU87,3)</f>
        <v>8.5999999999999993E-2</v>
      </c>
      <c r="CZ87" s="146">
        <f t="shared" ref="CZ87:DB87" si="383">SUM(CZ85:CZ86)</f>
        <v>1029</v>
      </c>
      <c r="DA87" s="84">
        <f t="shared" si="383"/>
        <v>573</v>
      </c>
      <c r="DB87" s="84">
        <f t="shared" si="383"/>
        <v>456</v>
      </c>
      <c r="DC87" s="153">
        <f t="shared" ref="DC87:DC91" si="384">ROUND(DA87/CU87,3)</f>
        <v>4.8000000000000001E-2</v>
      </c>
      <c r="DD87" s="153">
        <f t="shared" ref="DD87:DD91" si="385">ROUND(DB87/CU87,3)</f>
        <v>3.7999999999999999E-2</v>
      </c>
      <c r="DE87" s="144">
        <f t="shared" ref="DE87:DP87" si="386">SUM(DE85:DE86)</f>
        <v>11062</v>
      </c>
      <c r="DF87" s="84">
        <f t="shared" si="386"/>
        <v>7192</v>
      </c>
      <c r="DG87" s="84">
        <f t="shared" si="386"/>
        <v>3870</v>
      </c>
      <c r="DH87" s="84">
        <f t="shared" si="386"/>
        <v>1884</v>
      </c>
      <c r="DI87" s="84">
        <f t="shared" si="386"/>
        <v>3799</v>
      </c>
      <c r="DJ87" s="84">
        <f t="shared" si="386"/>
        <v>1859</v>
      </c>
      <c r="DK87" s="84">
        <f t="shared" si="386"/>
        <v>31</v>
      </c>
      <c r="DL87" s="84">
        <f t="shared" si="386"/>
        <v>0</v>
      </c>
      <c r="DM87" s="84">
        <f t="shared" si="386"/>
        <v>32</v>
      </c>
      <c r="DN87" s="84">
        <f t="shared" si="386"/>
        <v>17</v>
      </c>
      <c r="DO87" s="84">
        <f t="shared" si="386"/>
        <v>8</v>
      </c>
      <c r="DP87" s="84">
        <f t="shared" si="386"/>
        <v>8</v>
      </c>
      <c r="DQ87" s="97">
        <f t="shared" ref="DQ87:DQ89" si="387">ROUND(DF87/DE87,3)</f>
        <v>0.65</v>
      </c>
      <c r="DR87" s="97">
        <f t="shared" ref="DR87:DR89" si="388">ROUND(DG87/DE87,3)</f>
        <v>0.35</v>
      </c>
      <c r="DS87" s="97">
        <f t="shared" ref="DS87:DS89" si="389">ROUND(DH87/DE87,3)</f>
        <v>0.17</v>
      </c>
      <c r="DT87" s="97">
        <f t="shared" ref="DT87:DT89" si="390">ROUND(DI87/DE87,3)</f>
        <v>0.34300000000000003</v>
      </c>
      <c r="DU87" s="153">
        <f t="shared" ref="DU87:DU89" si="391">ROUND(DJ87/DE87,3)</f>
        <v>0.16800000000000001</v>
      </c>
      <c r="DV87" s="153">
        <f t="shared" ref="DV87:DV89" si="392">ROUND(DK87/DE87,3)</f>
        <v>3.0000000000000001E-3</v>
      </c>
      <c r="DW87" s="153">
        <f t="shared" ref="DW87:DW89" si="393">ROUND(DL87/DE87,3)</f>
        <v>0</v>
      </c>
      <c r="DX87" s="153">
        <f t="shared" ref="DX87:DX89" si="394">ROUND(DM87/DE87,3)</f>
        <v>3.0000000000000001E-3</v>
      </c>
      <c r="DY87" s="153">
        <f t="shared" ref="DY87:DY89" si="395">ROUND(DN87/DE87,3)</f>
        <v>2E-3</v>
      </c>
      <c r="DZ87" s="153">
        <f t="shared" ref="DZ87:DZ89" si="396">ROUND(DO87/DE87,3)</f>
        <v>1E-3</v>
      </c>
      <c r="EA87" s="153">
        <f t="shared" ref="EA87:EA89" si="397">ROUND(DP87/DE87,3)</f>
        <v>1E-3</v>
      </c>
      <c r="EB87" s="147">
        <f t="shared" ref="EB87:EC87" si="398">SUM(EB85:EB86)</f>
        <v>11946</v>
      </c>
      <c r="EC87" s="276">
        <f t="shared" si="398"/>
        <v>7098</v>
      </c>
      <c r="ED87" s="275">
        <f t="shared" ref="ED87:ED91" si="399">ROUND(EC87/EB87,3)</f>
        <v>0.59399999999999997</v>
      </c>
      <c r="EE87" s="118">
        <f t="shared" ref="EE87:EH87" si="400">SUM(EE85:EE86)</f>
        <v>6179</v>
      </c>
      <c r="EF87" s="118">
        <f t="shared" si="400"/>
        <v>0</v>
      </c>
      <c r="EG87" s="118">
        <f t="shared" si="400"/>
        <v>0</v>
      </c>
      <c r="EH87" s="118">
        <f t="shared" si="400"/>
        <v>919</v>
      </c>
      <c r="EI87" s="284">
        <f t="shared" ref="EI87:EI91" si="401">ROUND(EE87/EB87,3)</f>
        <v>0.51700000000000002</v>
      </c>
      <c r="EJ87" s="285">
        <f t="shared" ref="EJ87:EJ91" si="402">ROUND(EF87/EB87,3)</f>
        <v>0</v>
      </c>
      <c r="EK87" s="285">
        <f t="shared" ref="EK87:EK91" si="403">ROUND(EG87/EB87,3)</f>
        <v>0</v>
      </c>
      <c r="EL87" s="284">
        <f t="shared" ref="EL87:EL91" si="404">ROUND(EH87/EB87,3)</f>
        <v>7.6999999999999999E-2</v>
      </c>
      <c r="EM87" s="148">
        <f>SUM(EM85:EM86)</f>
        <v>4848</v>
      </c>
      <c r="EN87" s="272">
        <f t="shared" si="326"/>
        <v>0.40600000000000003</v>
      </c>
      <c r="EO87" s="84">
        <f t="shared" ref="EO87:FA87" si="405">SUM(EO85:EO86)</f>
        <v>3931</v>
      </c>
      <c r="EP87" s="84">
        <f t="shared" si="405"/>
        <v>606</v>
      </c>
      <c r="EQ87" s="84">
        <f t="shared" si="405"/>
        <v>0</v>
      </c>
      <c r="ER87" s="84">
        <f t="shared" si="405"/>
        <v>32</v>
      </c>
      <c r="ES87" s="84">
        <f t="shared" si="405"/>
        <v>0</v>
      </c>
      <c r="ET87" s="84">
        <f t="shared" si="405"/>
        <v>6</v>
      </c>
      <c r="EU87" s="84">
        <f t="shared" si="405"/>
        <v>5</v>
      </c>
      <c r="EV87" s="84">
        <f t="shared" si="405"/>
        <v>0</v>
      </c>
      <c r="EW87" s="84">
        <f t="shared" si="405"/>
        <v>21</v>
      </c>
      <c r="EX87" s="84">
        <f t="shared" si="405"/>
        <v>0</v>
      </c>
      <c r="EY87" s="84">
        <f t="shared" si="405"/>
        <v>0</v>
      </c>
      <c r="EZ87" s="84">
        <f t="shared" si="405"/>
        <v>0</v>
      </c>
      <c r="FA87" s="149">
        <f t="shared" si="405"/>
        <v>279</v>
      </c>
      <c r="FB87" s="97">
        <f t="shared" si="285"/>
        <v>0.32900000000000001</v>
      </c>
      <c r="FC87" s="153">
        <f t="shared" si="286"/>
        <v>5.0999999999999997E-2</v>
      </c>
      <c r="FD87" s="153">
        <f t="shared" si="287"/>
        <v>0</v>
      </c>
      <c r="FE87" s="153">
        <f t="shared" si="288"/>
        <v>3.0000000000000001E-3</v>
      </c>
      <c r="FF87" s="97">
        <f t="shared" si="221"/>
        <v>0</v>
      </c>
      <c r="FG87" s="153">
        <f t="shared" si="222"/>
        <v>1E-3</v>
      </c>
      <c r="FH87" s="97">
        <f t="shared" si="223"/>
        <v>0</v>
      </c>
      <c r="FI87" s="153">
        <f t="shared" si="224"/>
        <v>0</v>
      </c>
      <c r="FJ87" s="97">
        <f t="shared" si="225"/>
        <v>2E-3</v>
      </c>
      <c r="FK87" s="97">
        <f t="shared" si="226"/>
        <v>0</v>
      </c>
      <c r="FL87" s="97">
        <f t="shared" si="227"/>
        <v>0</v>
      </c>
      <c r="FM87" s="97">
        <f t="shared" si="228"/>
        <v>0</v>
      </c>
      <c r="FN87" s="97">
        <f t="shared" si="229"/>
        <v>2.3E-2</v>
      </c>
      <c r="FO87" s="150">
        <f t="shared" ref="FO87:FQ87" si="406">SUM(FO85:FO86)</f>
        <v>3341</v>
      </c>
      <c r="FP87" s="84">
        <f t="shared" si="406"/>
        <v>2919</v>
      </c>
      <c r="FQ87" s="84">
        <f t="shared" si="406"/>
        <v>2607</v>
      </c>
      <c r="FR87" s="153">
        <f t="shared" ref="FR87:FR91" si="407">ROUND(FP87/FO87,3)</f>
        <v>0.874</v>
      </c>
      <c r="FS87" s="153">
        <f t="shared" ref="FS87:FS91" si="408">ROUND(FQ87/FO87,3)</f>
        <v>0.78</v>
      </c>
    </row>
    <row r="88" spans="1:175" x14ac:dyDescent="0.2">
      <c r="A88" s="56" t="s">
        <v>882</v>
      </c>
      <c r="B88" s="57" t="s">
        <v>2327</v>
      </c>
      <c r="C88" s="56" t="s">
        <v>921</v>
      </c>
      <c r="D88" s="56" t="s">
        <v>1066</v>
      </c>
      <c r="E88" s="60">
        <v>1728</v>
      </c>
      <c r="F88" s="60">
        <v>1361</v>
      </c>
      <c r="G88" s="63">
        <f t="shared" si="327"/>
        <v>0.78800000000000003</v>
      </c>
      <c r="H88" s="60">
        <v>975</v>
      </c>
      <c r="I88" s="63">
        <f t="shared" si="328"/>
        <v>0.56399999999999995</v>
      </c>
      <c r="J88" s="60">
        <v>117</v>
      </c>
      <c r="K88" s="63">
        <f t="shared" si="329"/>
        <v>6.8000000000000005E-2</v>
      </c>
      <c r="L88" s="60">
        <v>172</v>
      </c>
      <c r="M88" s="63">
        <f t="shared" si="330"/>
        <v>0.1</v>
      </c>
      <c r="N88" s="60">
        <v>464</v>
      </c>
      <c r="O88" s="63">
        <f t="shared" si="331"/>
        <v>0.26900000000000002</v>
      </c>
      <c r="P88" s="60">
        <v>696</v>
      </c>
      <c r="Q88" s="63">
        <f t="shared" si="332"/>
        <v>0.40300000000000002</v>
      </c>
      <c r="R88" s="60">
        <v>490</v>
      </c>
      <c r="S88" s="63">
        <f t="shared" si="333"/>
        <v>0.28399999999999997</v>
      </c>
      <c r="T88" s="356">
        <f t="shared" si="334"/>
        <v>3.23</v>
      </c>
      <c r="U88" s="357">
        <f t="shared" si="335"/>
        <v>3.6</v>
      </c>
      <c r="V88" s="336">
        <v>5573</v>
      </c>
      <c r="W88" s="337">
        <v>1728</v>
      </c>
      <c r="X88" s="337">
        <v>2199</v>
      </c>
      <c r="Y88" s="338">
        <f>V88-(W88+X88)</f>
        <v>1646</v>
      </c>
      <c r="Z88" s="63">
        <f t="shared" si="337"/>
        <v>0.31</v>
      </c>
      <c r="AA88" s="63">
        <f t="shared" si="338"/>
        <v>0.39500000000000002</v>
      </c>
      <c r="AB88" s="63">
        <f t="shared" si="339"/>
        <v>0.29499999999999998</v>
      </c>
      <c r="AC88" s="247">
        <v>4900</v>
      </c>
      <c r="AD88" s="345">
        <v>148</v>
      </c>
      <c r="AE88" s="345">
        <v>20</v>
      </c>
      <c r="AF88" s="346">
        <f t="shared" si="341"/>
        <v>0.13500000000000001</v>
      </c>
      <c r="AG88" s="240">
        <v>5573</v>
      </c>
      <c r="AH88" s="241">
        <v>2668</v>
      </c>
      <c r="AI88" s="242">
        <f t="shared" si="343"/>
        <v>0.47899999999999998</v>
      </c>
      <c r="AJ88" s="243">
        <v>2905</v>
      </c>
      <c r="AK88" s="244">
        <f t="shared" si="344"/>
        <v>0.52100000000000002</v>
      </c>
      <c r="AL88" s="249">
        <f>(AH88/AJ88)*100</f>
        <v>91.841652323580035</v>
      </c>
      <c r="AM88" s="483">
        <v>5573</v>
      </c>
      <c r="AN88" s="488">
        <f>AM88-(AP88+AR88)</f>
        <v>3360</v>
      </c>
      <c r="AO88" s="489">
        <f t="shared" si="346"/>
        <v>0.60290687242059937</v>
      </c>
      <c r="AP88" s="493">
        <v>1548</v>
      </c>
      <c r="AQ88" s="494">
        <f t="shared" si="347"/>
        <v>0.27776780907949039</v>
      </c>
      <c r="AR88" s="504">
        <v>665</v>
      </c>
      <c r="AS88" s="505">
        <f t="shared" si="348"/>
        <v>0.11932531849991028</v>
      </c>
      <c r="AT88" s="515">
        <f t="shared" si="349"/>
        <v>65.900000000000006</v>
      </c>
      <c r="AU88" s="511">
        <f t="shared" si="350"/>
        <v>46.1</v>
      </c>
      <c r="AV88" s="510">
        <f t="shared" si="351"/>
        <v>19.8</v>
      </c>
      <c r="AW88" s="132">
        <v>19</v>
      </c>
      <c r="AX88" s="132">
        <v>14</v>
      </c>
      <c r="AY88" s="132">
        <v>0</v>
      </c>
      <c r="AZ88" s="132">
        <v>21</v>
      </c>
      <c r="BA88" s="133">
        <v>14</v>
      </c>
      <c r="BB88" s="135">
        <v>1793</v>
      </c>
      <c r="BC88" s="60">
        <v>59</v>
      </c>
      <c r="BD88" s="60">
        <v>45</v>
      </c>
      <c r="BE88" s="60">
        <v>850</v>
      </c>
      <c r="BF88" s="60">
        <v>405</v>
      </c>
      <c r="BG88" s="60">
        <v>434</v>
      </c>
      <c r="BH88" s="104">
        <f t="shared" si="353"/>
        <v>3.3000000000000002E-2</v>
      </c>
      <c r="BI88" s="104">
        <f t="shared" si="354"/>
        <v>2.5000000000000001E-2</v>
      </c>
      <c r="BJ88" s="104">
        <f t="shared" si="355"/>
        <v>0.47399999999999998</v>
      </c>
      <c r="BK88" s="104">
        <f t="shared" si="356"/>
        <v>0.22600000000000001</v>
      </c>
      <c r="BL88" s="104">
        <f t="shared" si="357"/>
        <v>0.24199999999999999</v>
      </c>
      <c r="BM88" s="353">
        <v>3321</v>
      </c>
      <c r="BN88" s="60">
        <v>85</v>
      </c>
      <c r="BO88" s="60">
        <v>211</v>
      </c>
      <c r="BP88" s="60">
        <v>606</v>
      </c>
      <c r="BQ88" s="60">
        <v>1049</v>
      </c>
      <c r="BR88" s="60">
        <v>444</v>
      </c>
      <c r="BS88" s="60">
        <v>587</v>
      </c>
      <c r="BT88" s="60">
        <v>339</v>
      </c>
      <c r="BU88" s="60">
        <v>3025</v>
      </c>
      <c r="BV88" s="60">
        <v>926</v>
      </c>
      <c r="BW88" s="104">
        <f t="shared" si="359"/>
        <v>2.5999999999999999E-2</v>
      </c>
      <c r="BX88" s="104">
        <f t="shared" si="360"/>
        <v>6.4000000000000001E-2</v>
      </c>
      <c r="BY88" s="104">
        <f t="shared" si="361"/>
        <v>0.182</v>
      </c>
      <c r="BZ88" s="104">
        <f t="shared" si="362"/>
        <v>0.316</v>
      </c>
      <c r="CA88" s="104">
        <f t="shared" si="363"/>
        <v>0.13400000000000001</v>
      </c>
      <c r="CB88" s="104">
        <f t="shared" si="364"/>
        <v>0.17699999999999999</v>
      </c>
      <c r="CC88" s="104">
        <f t="shared" si="365"/>
        <v>0.10199999999999999</v>
      </c>
      <c r="CD88" s="104">
        <f t="shared" si="366"/>
        <v>0.91100000000000003</v>
      </c>
      <c r="CE88" s="104">
        <f t="shared" si="367"/>
        <v>0.27900000000000003</v>
      </c>
      <c r="CF88" s="136">
        <v>4025</v>
      </c>
      <c r="CG88" s="60">
        <v>369</v>
      </c>
      <c r="CH88" s="104">
        <f t="shared" si="369"/>
        <v>9.1999999999999998E-2</v>
      </c>
      <c r="CI88" s="137">
        <v>5573</v>
      </c>
      <c r="CJ88" s="60">
        <v>682</v>
      </c>
      <c r="CK88" s="104">
        <f t="shared" si="371"/>
        <v>0.122</v>
      </c>
      <c r="CL88" s="60">
        <v>1548</v>
      </c>
      <c r="CM88" s="60">
        <v>103</v>
      </c>
      <c r="CN88" s="104">
        <f t="shared" si="373"/>
        <v>6.7000000000000004E-2</v>
      </c>
      <c r="CO88" s="60">
        <v>3360</v>
      </c>
      <c r="CP88" s="60">
        <v>422</v>
      </c>
      <c r="CQ88" s="104">
        <f t="shared" si="376"/>
        <v>0.126</v>
      </c>
      <c r="CR88" s="60">
        <v>665</v>
      </c>
      <c r="CS88" s="60">
        <v>157</v>
      </c>
      <c r="CT88" s="104">
        <f t="shared" si="379"/>
        <v>0.23599999999999999</v>
      </c>
      <c r="CU88" s="138">
        <v>5573</v>
      </c>
      <c r="CV88" s="60">
        <v>4948</v>
      </c>
      <c r="CW88" s="60">
        <v>625</v>
      </c>
      <c r="CX88" s="104">
        <f t="shared" si="381"/>
        <v>0.88800000000000001</v>
      </c>
      <c r="CY88" s="104">
        <f t="shared" si="382"/>
        <v>0.112</v>
      </c>
      <c r="CZ88" s="139">
        <v>625</v>
      </c>
      <c r="DA88" s="60">
        <v>330</v>
      </c>
      <c r="DB88" s="60">
        <v>295</v>
      </c>
      <c r="DC88" s="104">
        <f t="shared" si="384"/>
        <v>5.8999999999999997E-2</v>
      </c>
      <c r="DD88" s="104">
        <f t="shared" si="385"/>
        <v>5.2999999999999999E-2</v>
      </c>
      <c r="DE88" s="137">
        <v>5258</v>
      </c>
      <c r="DF88" s="60">
        <v>4004</v>
      </c>
      <c r="DG88" s="60">
        <v>1254</v>
      </c>
      <c r="DH88" s="60">
        <v>416</v>
      </c>
      <c r="DI88" s="60">
        <v>988</v>
      </c>
      <c r="DJ88" s="60">
        <v>239</v>
      </c>
      <c r="DK88" s="60">
        <v>8</v>
      </c>
      <c r="DL88" s="60">
        <v>4</v>
      </c>
      <c r="DM88" s="60">
        <v>237</v>
      </c>
      <c r="DN88" s="60">
        <v>173</v>
      </c>
      <c r="DO88" s="60">
        <v>21</v>
      </c>
      <c r="DP88" s="60">
        <v>0</v>
      </c>
      <c r="DQ88" s="63">
        <f t="shared" si="387"/>
        <v>0.76200000000000001</v>
      </c>
      <c r="DR88" s="63">
        <f t="shared" si="388"/>
        <v>0.23799999999999999</v>
      </c>
      <c r="DS88" s="63">
        <f t="shared" si="389"/>
        <v>7.9000000000000001E-2</v>
      </c>
      <c r="DT88" s="63">
        <f t="shared" si="390"/>
        <v>0.188</v>
      </c>
      <c r="DU88" s="104">
        <f t="shared" si="391"/>
        <v>4.4999999999999998E-2</v>
      </c>
      <c r="DV88" s="104">
        <f t="shared" si="392"/>
        <v>2E-3</v>
      </c>
      <c r="DW88" s="104">
        <f t="shared" si="393"/>
        <v>1E-3</v>
      </c>
      <c r="DX88" s="104">
        <f t="shared" si="394"/>
        <v>4.4999999999999998E-2</v>
      </c>
      <c r="DY88" s="104">
        <f t="shared" si="395"/>
        <v>3.3000000000000002E-2</v>
      </c>
      <c r="DZ88" s="104">
        <f t="shared" si="396"/>
        <v>4.0000000000000001E-3</v>
      </c>
      <c r="EA88" s="104">
        <f t="shared" si="397"/>
        <v>0</v>
      </c>
      <c r="EB88" s="128">
        <v>5573</v>
      </c>
      <c r="EC88" s="274">
        <v>1937</v>
      </c>
      <c r="ED88" s="275">
        <f t="shared" si="399"/>
        <v>0.34799999999999998</v>
      </c>
      <c r="EE88" s="73">
        <v>1495</v>
      </c>
      <c r="EF88" s="73">
        <v>152</v>
      </c>
      <c r="EG88" s="73">
        <v>0</v>
      </c>
      <c r="EH88" s="73">
        <v>290</v>
      </c>
      <c r="EI88" s="283">
        <f t="shared" si="401"/>
        <v>0.26800000000000002</v>
      </c>
      <c r="EJ88" s="119">
        <f t="shared" si="402"/>
        <v>2.7E-2</v>
      </c>
      <c r="EK88" s="119">
        <f t="shared" si="403"/>
        <v>0</v>
      </c>
      <c r="EL88" s="283">
        <f t="shared" si="404"/>
        <v>5.1999999999999998E-2</v>
      </c>
      <c r="EM88" s="129">
        <v>3636</v>
      </c>
      <c r="EN88" s="271">
        <f t="shared" si="326"/>
        <v>0.65200000000000002</v>
      </c>
      <c r="EO88" s="60">
        <v>2585</v>
      </c>
      <c r="EP88" s="60">
        <v>408</v>
      </c>
      <c r="EQ88" s="60">
        <v>5</v>
      </c>
      <c r="ER88" s="60">
        <v>351</v>
      </c>
      <c r="ES88" s="60">
        <v>0</v>
      </c>
      <c r="ET88" s="60">
        <v>37</v>
      </c>
      <c r="EU88" s="60">
        <v>139</v>
      </c>
      <c r="EV88" s="60">
        <v>11</v>
      </c>
      <c r="EW88" s="60">
        <v>164</v>
      </c>
      <c r="EX88" s="60">
        <v>0</v>
      </c>
      <c r="EY88" s="60">
        <v>0</v>
      </c>
      <c r="EZ88" s="60">
        <v>0</v>
      </c>
      <c r="FA88" s="130">
        <v>292</v>
      </c>
      <c r="FB88" s="63">
        <f t="shared" si="285"/>
        <v>0.46400000000000002</v>
      </c>
      <c r="FC88" s="104">
        <f t="shared" si="286"/>
        <v>7.2999999999999995E-2</v>
      </c>
      <c r="FD88" s="104">
        <f t="shared" si="287"/>
        <v>8.9718284586398709E-4</v>
      </c>
      <c r="FE88" s="104">
        <f t="shared" si="288"/>
        <v>6.3E-2</v>
      </c>
      <c r="FF88" s="63">
        <f t="shared" si="221"/>
        <v>0</v>
      </c>
      <c r="FG88" s="104">
        <f t="shared" si="222"/>
        <v>7.0000000000000001E-3</v>
      </c>
      <c r="FH88" s="63">
        <f t="shared" si="223"/>
        <v>2.5000000000000001E-2</v>
      </c>
      <c r="FI88" s="104">
        <f t="shared" si="224"/>
        <v>2E-3</v>
      </c>
      <c r="FJ88" s="63">
        <f t="shared" si="225"/>
        <v>2.9000000000000001E-2</v>
      </c>
      <c r="FK88" s="63">
        <f t="shared" si="226"/>
        <v>0</v>
      </c>
      <c r="FL88" s="63">
        <f t="shared" si="227"/>
        <v>0</v>
      </c>
      <c r="FM88" s="63">
        <f t="shared" si="228"/>
        <v>0</v>
      </c>
      <c r="FN88" s="63">
        <f t="shared" si="229"/>
        <v>5.1999999999999998E-2</v>
      </c>
      <c r="FO88" s="140">
        <v>1728</v>
      </c>
      <c r="FP88" s="60">
        <v>1683</v>
      </c>
      <c r="FQ88" s="60">
        <v>1640</v>
      </c>
      <c r="FR88" s="104">
        <f t="shared" si="407"/>
        <v>0.97399999999999998</v>
      </c>
      <c r="FS88" s="104">
        <f t="shared" si="408"/>
        <v>0.94899999999999995</v>
      </c>
    </row>
    <row r="89" spans="1:175" x14ac:dyDescent="0.2">
      <c r="A89" s="56" t="s">
        <v>882</v>
      </c>
      <c r="B89" s="57" t="s">
        <v>2327</v>
      </c>
      <c r="C89" s="56" t="s">
        <v>922</v>
      </c>
      <c r="D89" s="56" t="s">
        <v>1067</v>
      </c>
      <c r="E89" s="60">
        <v>1893</v>
      </c>
      <c r="F89" s="60">
        <v>1353</v>
      </c>
      <c r="G89" s="63">
        <f t="shared" si="327"/>
        <v>0.71499999999999997</v>
      </c>
      <c r="H89" s="60">
        <v>863</v>
      </c>
      <c r="I89" s="63">
        <f t="shared" si="328"/>
        <v>0.45600000000000002</v>
      </c>
      <c r="J89" s="60">
        <v>226</v>
      </c>
      <c r="K89" s="63">
        <f t="shared" si="329"/>
        <v>0.11899999999999999</v>
      </c>
      <c r="L89" s="60">
        <v>436</v>
      </c>
      <c r="M89" s="63">
        <f t="shared" si="330"/>
        <v>0.23</v>
      </c>
      <c r="N89" s="60">
        <v>368</v>
      </c>
      <c r="O89" s="63">
        <f t="shared" si="331"/>
        <v>0.19400000000000001</v>
      </c>
      <c r="P89" s="60">
        <v>601</v>
      </c>
      <c r="Q89" s="63">
        <f t="shared" si="332"/>
        <v>0.317</v>
      </c>
      <c r="R89" s="60">
        <v>701</v>
      </c>
      <c r="S89" s="63">
        <f t="shared" si="333"/>
        <v>0.37</v>
      </c>
      <c r="T89" s="356">
        <f t="shared" si="334"/>
        <v>2.86</v>
      </c>
      <c r="U89" s="357">
        <f t="shared" si="335"/>
        <v>3.33</v>
      </c>
      <c r="V89" s="336">
        <v>5415</v>
      </c>
      <c r="W89" s="337">
        <v>1893</v>
      </c>
      <c r="X89" s="337">
        <v>1576</v>
      </c>
      <c r="Y89" s="338">
        <f>V89-(W89+X89)</f>
        <v>1946</v>
      </c>
      <c r="Z89" s="63">
        <f t="shared" si="337"/>
        <v>0.35</v>
      </c>
      <c r="AA89" s="63">
        <f t="shared" si="338"/>
        <v>0.29099999999999998</v>
      </c>
      <c r="AB89" s="63">
        <f t="shared" si="339"/>
        <v>0.35899999999999999</v>
      </c>
      <c r="AC89" s="247">
        <v>4505</v>
      </c>
      <c r="AD89" s="345">
        <v>182</v>
      </c>
      <c r="AE89" s="345">
        <v>108</v>
      </c>
      <c r="AF89" s="346">
        <f t="shared" si="341"/>
        <v>0.59299999999999997</v>
      </c>
      <c r="AG89" s="240">
        <v>5437</v>
      </c>
      <c r="AH89" s="241">
        <v>2680</v>
      </c>
      <c r="AI89" s="242">
        <f t="shared" si="343"/>
        <v>0.49299999999999999</v>
      </c>
      <c r="AJ89" s="243">
        <v>2757</v>
      </c>
      <c r="AK89" s="244">
        <f t="shared" si="344"/>
        <v>0.50700000000000001</v>
      </c>
      <c r="AL89" s="249">
        <f>(AH89/AJ89)*100</f>
        <v>97.207109176641282</v>
      </c>
      <c r="AM89" s="483">
        <v>5437</v>
      </c>
      <c r="AN89" s="488">
        <f>AM89-(AP89+AR89)</f>
        <v>3485</v>
      </c>
      <c r="AO89" s="489">
        <f t="shared" si="346"/>
        <v>0.64097848077984187</v>
      </c>
      <c r="AP89" s="493">
        <v>988</v>
      </c>
      <c r="AQ89" s="494">
        <f t="shared" si="347"/>
        <v>0.18171785911348171</v>
      </c>
      <c r="AR89" s="504">
        <v>964</v>
      </c>
      <c r="AS89" s="505">
        <f t="shared" si="348"/>
        <v>0.17730366010667648</v>
      </c>
      <c r="AT89" s="515">
        <f t="shared" si="349"/>
        <v>56</v>
      </c>
      <c r="AU89" s="511">
        <f t="shared" si="350"/>
        <v>28.4</v>
      </c>
      <c r="AV89" s="510">
        <f t="shared" si="351"/>
        <v>27.7</v>
      </c>
      <c r="AW89" s="132">
        <v>11</v>
      </c>
      <c r="AX89" s="132">
        <v>9</v>
      </c>
      <c r="AY89" s="132">
        <v>0</v>
      </c>
      <c r="AZ89" s="132">
        <v>0</v>
      </c>
      <c r="BA89" s="133">
        <v>23</v>
      </c>
      <c r="BB89" s="135">
        <v>1161</v>
      </c>
      <c r="BC89" s="60">
        <v>72</v>
      </c>
      <c r="BD89" s="60">
        <v>37</v>
      </c>
      <c r="BE89" s="60">
        <v>322</v>
      </c>
      <c r="BF89" s="60">
        <v>211</v>
      </c>
      <c r="BG89" s="60">
        <v>519</v>
      </c>
      <c r="BH89" s="104">
        <f t="shared" si="353"/>
        <v>6.2E-2</v>
      </c>
      <c r="BI89" s="104">
        <f t="shared" si="354"/>
        <v>3.2000000000000001E-2</v>
      </c>
      <c r="BJ89" s="104">
        <f t="shared" si="355"/>
        <v>0.27700000000000002</v>
      </c>
      <c r="BK89" s="104">
        <f t="shared" si="356"/>
        <v>0.182</v>
      </c>
      <c r="BL89" s="104">
        <f t="shared" si="357"/>
        <v>0.44700000000000001</v>
      </c>
      <c r="BM89" s="353">
        <v>3918</v>
      </c>
      <c r="BN89" s="60">
        <v>106</v>
      </c>
      <c r="BO89" s="60">
        <v>353</v>
      </c>
      <c r="BP89" s="60">
        <v>921</v>
      </c>
      <c r="BQ89" s="60">
        <v>1266</v>
      </c>
      <c r="BR89" s="60">
        <v>471</v>
      </c>
      <c r="BS89" s="60">
        <v>510</v>
      </c>
      <c r="BT89" s="60">
        <v>291</v>
      </c>
      <c r="BU89" s="60">
        <v>3459</v>
      </c>
      <c r="BV89" s="60">
        <v>801</v>
      </c>
      <c r="BW89" s="104">
        <f t="shared" si="359"/>
        <v>2.7E-2</v>
      </c>
      <c r="BX89" s="104">
        <f t="shared" si="360"/>
        <v>0.09</v>
      </c>
      <c r="BY89" s="104">
        <f t="shared" si="361"/>
        <v>0.23499999999999999</v>
      </c>
      <c r="BZ89" s="104">
        <f t="shared" si="362"/>
        <v>0.32300000000000001</v>
      </c>
      <c r="CA89" s="104">
        <f t="shared" si="363"/>
        <v>0.12</v>
      </c>
      <c r="CB89" s="104">
        <f t="shared" si="364"/>
        <v>0.13</v>
      </c>
      <c r="CC89" s="104">
        <f t="shared" si="365"/>
        <v>7.3999999999999996E-2</v>
      </c>
      <c r="CD89" s="104">
        <f t="shared" si="366"/>
        <v>0.88300000000000001</v>
      </c>
      <c r="CE89" s="104">
        <f t="shared" si="367"/>
        <v>0.20399999999999999</v>
      </c>
      <c r="CF89" s="136">
        <v>4449</v>
      </c>
      <c r="CG89" s="60">
        <v>465</v>
      </c>
      <c r="CH89" s="104">
        <f t="shared" si="369"/>
        <v>0.105</v>
      </c>
      <c r="CI89" s="137">
        <v>5437</v>
      </c>
      <c r="CJ89" s="60">
        <v>978</v>
      </c>
      <c r="CK89" s="104">
        <f t="shared" si="371"/>
        <v>0.18</v>
      </c>
      <c r="CL89" s="60">
        <v>988</v>
      </c>
      <c r="CM89" s="60">
        <v>0</v>
      </c>
      <c r="CN89" s="104">
        <f t="shared" si="373"/>
        <v>0</v>
      </c>
      <c r="CO89" s="60">
        <v>3485</v>
      </c>
      <c r="CP89" s="60">
        <v>497</v>
      </c>
      <c r="CQ89" s="104">
        <f t="shared" si="376"/>
        <v>0.14299999999999999</v>
      </c>
      <c r="CR89" s="60">
        <v>964</v>
      </c>
      <c r="CS89" s="60">
        <v>481</v>
      </c>
      <c r="CT89" s="104">
        <f t="shared" si="379"/>
        <v>0.499</v>
      </c>
      <c r="CU89" s="138">
        <v>5437</v>
      </c>
      <c r="CV89" s="60">
        <v>4645</v>
      </c>
      <c r="CW89" s="60">
        <v>792</v>
      </c>
      <c r="CX89" s="104">
        <f t="shared" si="381"/>
        <v>0.85399999999999998</v>
      </c>
      <c r="CY89" s="104">
        <f t="shared" si="382"/>
        <v>0.14599999999999999</v>
      </c>
      <c r="CZ89" s="139">
        <v>792</v>
      </c>
      <c r="DA89" s="60">
        <v>552</v>
      </c>
      <c r="DB89" s="60">
        <v>240</v>
      </c>
      <c r="DC89" s="104">
        <f t="shared" si="384"/>
        <v>0.10199999999999999</v>
      </c>
      <c r="DD89" s="104">
        <f t="shared" si="385"/>
        <v>4.3999999999999997E-2</v>
      </c>
      <c r="DE89" s="137">
        <v>5066</v>
      </c>
      <c r="DF89" s="60">
        <v>4077</v>
      </c>
      <c r="DG89" s="60">
        <v>989</v>
      </c>
      <c r="DH89" s="60">
        <v>278</v>
      </c>
      <c r="DI89" s="60">
        <v>753</v>
      </c>
      <c r="DJ89" s="60">
        <v>256</v>
      </c>
      <c r="DK89" s="60">
        <v>150</v>
      </c>
      <c r="DL89" s="60">
        <v>0</v>
      </c>
      <c r="DM89" s="60">
        <v>26</v>
      </c>
      <c r="DN89" s="60">
        <v>0</v>
      </c>
      <c r="DO89" s="60">
        <v>60</v>
      </c>
      <c r="DP89" s="60">
        <v>22</v>
      </c>
      <c r="DQ89" s="63">
        <f t="shared" si="387"/>
        <v>0.80500000000000005</v>
      </c>
      <c r="DR89" s="63">
        <f t="shared" si="388"/>
        <v>0.19500000000000001</v>
      </c>
      <c r="DS89" s="63">
        <f t="shared" si="389"/>
        <v>5.5E-2</v>
      </c>
      <c r="DT89" s="63">
        <f t="shared" si="390"/>
        <v>0.14899999999999999</v>
      </c>
      <c r="DU89" s="104">
        <f t="shared" si="391"/>
        <v>5.0999999999999997E-2</v>
      </c>
      <c r="DV89" s="104">
        <f t="shared" si="392"/>
        <v>0.03</v>
      </c>
      <c r="DW89" s="104">
        <f t="shared" si="393"/>
        <v>0</v>
      </c>
      <c r="DX89" s="104">
        <f t="shared" si="394"/>
        <v>5.0000000000000001E-3</v>
      </c>
      <c r="DY89" s="104">
        <f t="shared" si="395"/>
        <v>0</v>
      </c>
      <c r="DZ89" s="104">
        <f t="shared" si="396"/>
        <v>1.2E-2</v>
      </c>
      <c r="EA89" s="104">
        <f t="shared" si="397"/>
        <v>4.0000000000000001E-3</v>
      </c>
      <c r="EB89" s="128">
        <v>5437</v>
      </c>
      <c r="EC89" s="274">
        <v>1638</v>
      </c>
      <c r="ED89" s="275">
        <f t="shared" si="399"/>
        <v>0.30099999999999999</v>
      </c>
      <c r="EE89" s="73">
        <v>1277</v>
      </c>
      <c r="EF89" s="73">
        <v>9</v>
      </c>
      <c r="EG89" s="73">
        <v>60</v>
      </c>
      <c r="EH89" s="73">
        <v>292</v>
      </c>
      <c r="EI89" s="283">
        <f t="shared" si="401"/>
        <v>0.23499999999999999</v>
      </c>
      <c r="EJ89" s="119">
        <f t="shared" si="402"/>
        <v>2E-3</v>
      </c>
      <c r="EK89" s="119">
        <f t="shared" si="403"/>
        <v>1.0999999999999999E-2</v>
      </c>
      <c r="EL89" s="283">
        <f t="shared" si="404"/>
        <v>5.3999999999999999E-2</v>
      </c>
      <c r="EM89" s="129">
        <v>3799</v>
      </c>
      <c r="EN89" s="271">
        <f t="shared" si="326"/>
        <v>0.69899999999999995</v>
      </c>
      <c r="EO89" s="60">
        <v>2518</v>
      </c>
      <c r="EP89" s="60">
        <v>721</v>
      </c>
      <c r="EQ89" s="60">
        <v>201</v>
      </c>
      <c r="ER89" s="60">
        <v>112</v>
      </c>
      <c r="ES89" s="60">
        <v>0</v>
      </c>
      <c r="ET89" s="60">
        <v>0</v>
      </c>
      <c r="EU89" s="60">
        <v>0</v>
      </c>
      <c r="EV89" s="60">
        <v>7</v>
      </c>
      <c r="EW89" s="60">
        <v>41</v>
      </c>
      <c r="EX89" s="60">
        <v>10</v>
      </c>
      <c r="EY89" s="60">
        <v>54</v>
      </c>
      <c r="EZ89" s="60">
        <v>18</v>
      </c>
      <c r="FA89" s="130">
        <v>430</v>
      </c>
      <c r="FB89" s="63">
        <f t="shared" si="285"/>
        <v>0.46300000000000002</v>
      </c>
      <c r="FC89" s="104">
        <f t="shared" si="286"/>
        <v>0.13300000000000001</v>
      </c>
      <c r="FD89" s="104">
        <f t="shared" si="287"/>
        <v>3.6968916681993744E-2</v>
      </c>
      <c r="FE89" s="104">
        <f t="shared" si="288"/>
        <v>2.1000000000000001E-2</v>
      </c>
      <c r="FF89" s="63">
        <f t="shared" si="221"/>
        <v>0</v>
      </c>
      <c r="FG89" s="104">
        <f t="shared" si="222"/>
        <v>0</v>
      </c>
      <c r="FH89" s="63">
        <f t="shared" si="223"/>
        <v>0</v>
      </c>
      <c r="FI89" s="104">
        <f t="shared" si="224"/>
        <v>1E-3</v>
      </c>
      <c r="FJ89" s="63">
        <f t="shared" si="225"/>
        <v>8.0000000000000002E-3</v>
      </c>
      <c r="FK89" s="63">
        <f t="shared" si="226"/>
        <v>2E-3</v>
      </c>
      <c r="FL89" s="63">
        <f t="shared" si="227"/>
        <v>0.01</v>
      </c>
      <c r="FM89" s="63">
        <f t="shared" si="228"/>
        <v>3.0000000000000001E-3</v>
      </c>
      <c r="FN89" s="63">
        <f t="shared" si="229"/>
        <v>7.9000000000000001E-2</v>
      </c>
      <c r="FO89" s="140">
        <v>1893</v>
      </c>
      <c r="FP89" s="60">
        <v>1657</v>
      </c>
      <c r="FQ89" s="60">
        <v>1559</v>
      </c>
      <c r="FR89" s="104">
        <f t="shared" si="407"/>
        <v>0.875</v>
      </c>
      <c r="FS89" s="104">
        <f t="shared" si="408"/>
        <v>0.82399999999999995</v>
      </c>
    </row>
    <row r="90" spans="1:175" x14ac:dyDescent="0.2">
      <c r="A90" s="56" t="s">
        <v>882</v>
      </c>
      <c r="B90" s="57" t="s">
        <v>2327</v>
      </c>
      <c r="C90" s="56" t="s">
        <v>939</v>
      </c>
      <c r="D90" s="56" t="s">
        <v>1084</v>
      </c>
      <c r="E90" s="60">
        <v>1570</v>
      </c>
      <c r="F90" s="60">
        <v>966</v>
      </c>
      <c r="G90" s="63">
        <f t="shared" si="327"/>
        <v>0.61499999999999999</v>
      </c>
      <c r="H90" s="60">
        <v>766</v>
      </c>
      <c r="I90" s="63">
        <f t="shared" si="328"/>
        <v>0.48799999999999999</v>
      </c>
      <c r="J90" s="60">
        <v>100</v>
      </c>
      <c r="K90" s="63">
        <f t="shared" si="329"/>
        <v>6.4000000000000001E-2</v>
      </c>
      <c r="L90" s="60">
        <v>508</v>
      </c>
      <c r="M90" s="63">
        <f t="shared" si="330"/>
        <v>0.32400000000000001</v>
      </c>
      <c r="N90" s="60">
        <v>196</v>
      </c>
      <c r="O90" s="63">
        <f t="shared" si="331"/>
        <v>0.125</v>
      </c>
      <c r="P90" s="60">
        <v>396</v>
      </c>
      <c r="Q90" s="63">
        <f t="shared" si="332"/>
        <v>0.252</v>
      </c>
      <c r="R90" s="60">
        <v>511</v>
      </c>
      <c r="S90" s="63">
        <f t="shared" si="333"/>
        <v>0.32500000000000001</v>
      </c>
      <c r="T90" s="356">
        <f t="shared" si="334"/>
        <v>2.4900000000000002</v>
      </c>
      <c r="U90" s="357">
        <f t="shared" si="335"/>
        <v>3.27</v>
      </c>
      <c r="V90" s="336">
        <v>3916</v>
      </c>
      <c r="W90" s="337">
        <v>1570</v>
      </c>
      <c r="X90" s="337">
        <v>1085</v>
      </c>
      <c r="Y90" s="338">
        <f>V90-(W90+X90)</f>
        <v>1261</v>
      </c>
      <c r="Z90" s="63">
        <f t="shared" si="337"/>
        <v>0.40100000000000002</v>
      </c>
      <c r="AA90" s="63">
        <f t="shared" si="338"/>
        <v>0.27700000000000002</v>
      </c>
      <c r="AB90" s="63">
        <f t="shared" si="339"/>
        <v>0.32200000000000001</v>
      </c>
      <c r="AC90" s="247">
        <v>3159</v>
      </c>
      <c r="AD90" s="345">
        <v>133</v>
      </c>
      <c r="AE90" s="345">
        <v>19</v>
      </c>
      <c r="AF90" s="346">
        <f t="shared" si="341"/>
        <v>0.14299999999999999</v>
      </c>
      <c r="AG90" s="240">
        <v>3938</v>
      </c>
      <c r="AH90" s="241">
        <v>2170</v>
      </c>
      <c r="AI90" s="242">
        <f t="shared" si="343"/>
        <v>0.55100000000000005</v>
      </c>
      <c r="AJ90" s="243">
        <v>1768</v>
      </c>
      <c r="AK90" s="244">
        <f t="shared" si="344"/>
        <v>0.44900000000000001</v>
      </c>
      <c r="AL90" s="249">
        <f t="shared" ref="AL90:AL91" si="409">(AH90/AJ90)*100</f>
        <v>122.73755656108598</v>
      </c>
      <c r="AM90" s="483">
        <v>3938</v>
      </c>
      <c r="AN90" s="488">
        <f>AM90-(AP90+AR90)</f>
        <v>2322</v>
      </c>
      <c r="AO90" s="489">
        <f t="shared" si="346"/>
        <v>0.58963941086846117</v>
      </c>
      <c r="AP90" s="493">
        <v>770</v>
      </c>
      <c r="AQ90" s="494">
        <f t="shared" si="347"/>
        <v>0.19553072625698323</v>
      </c>
      <c r="AR90" s="504">
        <v>846</v>
      </c>
      <c r="AS90" s="505">
        <f t="shared" si="348"/>
        <v>0.2148298628745556</v>
      </c>
      <c r="AT90" s="515">
        <f t="shared" si="349"/>
        <v>69.599999999999994</v>
      </c>
      <c r="AU90" s="511">
        <f t="shared" si="350"/>
        <v>33.200000000000003</v>
      </c>
      <c r="AV90" s="510">
        <f t="shared" si="351"/>
        <v>36.4</v>
      </c>
      <c r="AW90" s="132">
        <v>9</v>
      </c>
      <c r="AX90" s="132">
        <v>17</v>
      </c>
      <c r="AY90" s="132">
        <v>0</v>
      </c>
      <c r="AZ90" s="132">
        <v>69</v>
      </c>
      <c r="BA90" s="133">
        <v>0</v>
      </c>
      <c r="BB90" s="135">
        <v>1007</v>
      </c>
      <c r="BC90" s="60">
        <v>37</v>
      </c>
      <c r="BD90" s="60">
        <v>18</v>
      </c>
      <c r="BE90" s="60">
        <v>417</v>
      </c>
      <c r="BF90" s="60">
        <v>267</v>
      </c>
      <c r="BG90" s="60">
        <v>268</v>
      </c>
      <c r="BH90" s="104">
        <f t="shared" si="353"/>
        <v>3.6999999999999998E-2</v>
      </c>
      <c r="BI90" s="104">
        <f t="shared" si="354"/>
        <v>1.7999999999999999E-2</v>
      </c>
      <c r="BJ90" s="104">
        <f t="shared" si="355"/>
        <v>0.41399999999999998</v>
      </c>
      <c r="BK90" s="104">
        <f t="shared" si="356"/>
        <v>0.26500000000000001</v>
      </c>
      <c r="BL90" s="104">
        <f t="shared" si="357"/>
        <v>0.26600000000000001</v>
      </c>
      <c r="BM90" s="353">
        <v>2881</v>
      </c>
      <c r="BN90" s="60">
        <v>179</v>
      </c>
      <c r="BO90" s="60">
        <v>115</v>
      </c>
      <c r="BP90" s="60">
        <v>601</v>
      </c>
      <c r="BQ90" s="60">
        <v>650</v>
      </c>
      <c r="BR90" s="60">
        <v>433</v>
      </c>
      <c r="BS90" s="60">
        <v>600</v>
      </c>
      <c r="BT90" s="60">
        <v>303</v>
      </c>
      <c r="BU90" s="60">
        <v>2587</v>
      </c>
      <c r="BV90" s="60">
        <v>903</v>
      </c>
      <c r="BW90" s="104">
        <f t="shared" si="359"/>
        <v>6.2E-2</v>
      </c>
      <c r="BX90" s="104">
        <f t="shared" si="360"/>
        <v>0.04</v>
      </c>
      <c r="BY90" s="104">
        <f t="shared" si="361"/>
        <v>0.20899999999999999</v>
      </c>
      <c r="BZ90" s="104">
        <f t="shared" si="362"/>
        <v>0.22600000000000001</v>
      </c>
      <c r="CA90" s="104">
        <f t="shared" si="363"/>
        <v>0.15</v>
      </c>
      <c r="CB90" s="104">
        <f t="shared" si="364"/>
        <v>0.20799999999999999</v>
      </c>
      <c r="CC90" s="104">
        <f t="shared" si="365"/>
        <v>0.105</v>
      </c>
      <c r="CD90" s="104">
        <f t="shared" si="366"/>
        <v>0.89800000000000002</v>
      </c>
      <c r="CE90" s="104">
        <f t="shared" si="367"/>
        <v>0.313</v>
      </c>
      <c r="CF90" s="136">
        <v>3168</v>
      </c>
      <c r="CG90" s="60">
        <v>354</v>
      </c>
      <c r="CH90" s="104">
        <f t="shared" si="369"/>
        <v>0.112</v>
      </c>
      <c r="CI90" s="137">
        <v>3938</v>
      </c>
      <c r="CJ90" s="60">
        <v>396</v>
      </c>
      <c r="CK90" s="104">
        <f t="shared" si="371"/>
        <v>0.10100000000000001</v>
      </c>
      <c r="CL90" s="60">
        <v>770</v>
      </c>
      <c r="CM90" s="60">
        <v>7</v>
      </c>
      <c r="CN90" s="104">
        <f t="shared" si="373"/>
        <v>8.9999999999999993E-3</v>
      </c>
      <c r="CO90" s="60">
        <v>2322</v>
      </c>
      <c r="CP90" s="60">
        <v>143</v>
      </c>
      <c r="CQ90" s="104">
        <f t="shared" si="376"/>
        <v>6.2E-2</v>
      </c>
      <c r="CR90" s="60">
        <v>846</v>
      </c>
      <c r="CS90" s="60">
        <v>246</v>
      </c>
      <c r="CT90" s="104">
        <f t="shared" si="379"/>
        <v>0.29099999999999998</v>
      </c>
      <c r="CU90" s="138">
        <v>3938</v>
      </c>
      <c r="CV90" s="60">
        <v>3484</v>
      </c>
      <c r="CW90" s="60">
        <v>454</v>
      </c>
      <c r="CX90" s="104">
        <f t="shared" si="381"/>
        <v>0.88500000000000001</v>
      </c>
      <c r="CY90" s="104">
        <f t="shared" si="382"/>
        <v>0.115</v>
      </c>
      <c r="CZ90" s="139">
        <v>454</v>
      </c>
      <c r="DA90" s="60">
        <v>402</v>
      </c>
      <c r="DB90" s="60">
        <v>52</v>
      </c>
      <c r="DC90" s="104">
        <f t="shared" si="384"/>
        <v>0.10199999999999999</v>
      </c>
      <c r="DD90" s="104">
        <f t="shared" si="385"/>
        <v>1.2999999999999999E-2</v>
      </c>
      <c r="DE90" s="137">
        <v>3842</v>
      </c>
      <c r="DF90" s="60">
        <v>2943</v>
      </c>
      <c r="DG90" s="60">
        <v>899</v>
      </c>
      <c r="DH90" s="60">
        <v>233</v>
      </c>
      <c r="DI90" s="60">
        <v>720</v>
      </c>
      <c r="DJ90" s="60">
        <v>159</v>
      </c>
      <c r="DK90" s="60">
        <v>102</v>
      </c>
      <c r="DL90" s="60">
        <v>66</v>
      </c>
      <c r="DM90" s="60">
        <v>61</v>
      </c>
      <c r="DN90" s="60">
        <v>0</v>
      </c>
      <c r="DO90" s="60">
        <v>16</v>
      </c>
      <c r="DP90" s="60">
        <v>8</v>
      </c>
      <c r="DQ90" s="63">
        <f t="shared" ref="DQ90:DQ91" si="410">ROUND(DF90/DE90,3)</f>
        <v>0.76600000000000001</v>
      </c>
      <c r="DR90" s="63">
        <f t="shared" ref="DR90:DR91" si="411">ROUND(DG90/DE90,3)</f>
        <v>0.23400000000000001</v>
      </c>
      <c r="DS90" s="63">
        <f t="shared" ref="DS90:DS91" si="412">ROUND(DH90/DE90,3)</f>
        <v>6.0999999999999999E-2</v>
      </c>
      <c r="DT90" s="63">
        <f t="shared" ref="DT90:DT91" si="413">ROUND(DI90/DE90,3)</f>
        <v>0.187</v>
      </c>
      <c r="DU90" s="104">
        <f t="shared" ref="DU90:DU91" si="414">ROUND(DJ90/DE90,3)</f>
        <v>4.1000000000000002E-2</v>
      </c>
      <c r="DV90" s="104">
        <f t="shared" ref="DV90:DV91" si="415">ROUND(DK90/DE90,3)</f>
        <v>2.7E-2</v>
      </c>
      <c r="DW90" s="104">
        <f t="shared" ref="DW90:DW91" si="416">ROUND(DL90/DE90,3)</f>
        <v>1.7000000000000001E-2</v>
      </c>
      <c r="DX90" s="104">
        <f t="shared" ref="DX90:DX91" si="417">ROUND(DM90/DE90,3)</f>
        <v>1.6E-2</v>
      </c>
      <c r="DY90" s="104">
        <f t="shared" ref="DY90:DY91" si="418">ROUND(DN90/DE90,3)</f>
        <v>0</v>
      </c>
      <c r="DZ90" s="104">
        <f t="shared" ref="DZ90:DZ91" si="419">ROUND(DO90/DE90,3)</f>
        <v>4.0000000000000001E-3</v>
      </c>
      <c r="EA90" s="104">
        <f t="shared" ref="EA90:EA91" si="420">ROUND(DP90/DE90,3)</f>
        <v>2E-3</v>
      </c>
      <c r="EB90" s="128">
        <v>3938</v>
      </c>
      <c r="EC90" s="274">
        <v>1262</v>
      </c>
      <c r="ED90" s="275">
        <f t="shared" si="399"/>
        <v>0.32</v>
      </c>
      <c r="EE90" s="73">
        <v>963</v>
      </c>
      <c r="EF90" s="73">
        <v>0</v>
      </c>
      <c r="EG90" s="73">
        <v>0</v>
      </c>
      <c r="EH90" s="73">
        <v>299</v>
      </c>
      <c r="EI90" s="283">
        <f t="shared" si="401"/>
        <v>0.245</v>
      </c>
      <c r="EJ90" s="119">
        <f t="shared" si="402"/>
        <v>0</v>
      </c>
      <c r="EK90" s="119">
        <f t="shared" si="403"/>
        <v>0</v>
      </c>
      <c r="EL90" s="283">
        <f t="shared" si="404"/>
        <v>7.5999999999999998E-2</v>
      </c>
      <c r="EM90" s="129">
        <v>2676</v>
      </c>
      <c r="EN90" s="271">
        <f t="shared" si="326"/>
        <v>0.68</v>
      </c>
      <c r="EO90" s="60">
        <v>2304</v>
      </c>
      <c r="EP90" s="60">
        <v>203</v>
      </c>
      <c r="EQ90" s="60">
        <v>14</v>
      </c>
      <c r="ER90" s="60">
        <v>59</v>
      </c>
      <c r="ES90" s="60">
        <v>0</v>
      </c>
      <c r="ET90" s="60">
        <v>0</v>
      </c>
      <c r="EU90" s="60">
        <v>21</v>
      </c>
      <c r="EV90" s="60">
        <v>0</v>
      </c>
      <c r="EW90" s="60">
        <v>31</v>
      </c>
      <c r="EX90" s="60">
        <v>0</v>
      </c>
      <c r="EY90" s="60">
        <v>7</v>
      </c>
      <c r="EZ90" s="60">
        <v>18</v>
      </c>
      <c r="FA90" s="130">
        <v>92</v>
      </c>
      <c r="FB90" s="63">
        <f t="shared" si="285"/>
        <v>0.58499999999999996</v>
      </c>
      <c r="FC90" s="104">
        <f t="shared" si="286"/>
        <v>5.1999999999999998E-2</v>
      </c>
      <c r="FD90" s="104">
        <f t="shared" si="287"/>
        <v>3.5551041137633316E-3</v>
      </c>
      <c r="FE90" s="104">
        <f t="shared" si="288"/>
        <v>1.4999999999999999E-2</v>
      </c>
      <c r="FF90" s="63">
        <f t="shared" si="221"/>
        <v>0</v>
      </c>
      <c r="FG90" s="104">
        <f t="shared" si="222"/>
        <v>0</v>
      </c>
      <c r="FH90" s="63">
        <f t="shared" si="223"/>
        <v>5.0000000000000001E-3</v>
      </c>
      <c r="FI90" s="104">
        <f t="shared" si="224"/>
        <v>0</v>
      </c>
      <c r="FJ90" s="63">
        <f t="shared" si="225"/>
        <v>8.0000000000000002E-3</v>
      </c>
      <c r="FK90" s="63">
        <f t="shared" si="226"/>
        <v>0</v>
      </c>
      <c r="FL90" s="63">
        <f t="shared" si="227"/>
        <v>2E-3</v>
      </c>
      <c r="FM90" s="63">
        <f t="shared" si="228"/>
        <v>5.0000000000000001E-3</v>
      </c>
      <c r="FN90" s="63">
        <f t="shared" si="229"/>
        <v>2.3E-2</v>
      </c>
      <c r="FO90" s="140">
        <v>1570</v>
      </c>
      <c r="FP90" s="60">
        <v>1529</v>
      </c>
      <c r="FQ90" s="60">
        <v>1232</v>
      </c>
      <c r="FR90" s="104">
        <f t="shared" si="407"/>
        <v>0.97399999999999998</v>
      </c>
      <c r="FS90" s="104">
        <f t="shared" si="408"/>
        <v>0.78500000000000003</v>
      </c>
    </row>
    <row r="91" spans="1:175" s="84" customFormat="1" x14ac:dyDescent="0.2">
      <c r="A91" s="81" t="s">
        <v>882</v>
      </c>
      <c r="B91" s="82" t="s">
        <v>2327</v>
      </c>
      <c r="C91" s="81"/>
      <c r="D91" s="81"/>
      <c r="E91" s="84">
        <f>SUM(E88:E90)</f>
        <v>5191</v>
      </c>
      <c r="F91" s="84">
        <f>SUM(F88:F90)</f>
        <v>3680</v>
      </c>
      <c r="G91" s="97">
        <f t="shared" si="327"/>
        <v>0.70899999999999996</v>
      </c>
      <c r="H91" s="84">
        <f>SUM(H88:H90)</f>
        <v>2604</v>
      </c>
      <c r="I91" s="97">
        <f t="shared" si="328"/>
        <v>0.502</v>
      </c>
      <c r="J91" s="84">
        <f>SUM(J88:J90)</f>
        <v>443</v>
      </c>
      <c r="K91" s="97">
        <f t="shared" si="329"/>
        <v>8.5000000000000006E-2</v>
      </c>
      <c r="L91" s="84">
        <f>SUM(L88:L90)</f>
        <v>1116</v>
      </c>
      <c r="M91" s="97">
        <f t="shared" si="330"/>
        <v>0.215</v>
      </c>
      <c r="N91" s="84">
        <f>SUM(N88:N90)</f>
        <v>1028</v>
      </c>
      <c r="O91" s="97">
        <f t="shared" si="331"/>
        <v>0.19800000000000001</v>
      </c>
      <c r="P91" s="84">
        <f>SUM(P88:P90)</f>
        <v>1693</v>
      </c>
      <c r="Q91" s="97">
        <f t="shared" si="332"/>
        <v>0.32600000000000001</v>
      </c>
      <c r="R91" s="84">
        <f>SUM(R88:R90)</f>
        <v>1702</v>
      </c>
      <c r="S91" s="97">
        <f t="shared" si="333"/>
        <v>0.32800000000000001</v>
      </c>
      <c r="T91" s="356">
        <f t="shared" si="334"/>
        <v>2.87</v>
      </c>
      <c r="U91" s="357">
        <f t="shared" si="335"/>
        <v>3.41</v>
      </c>
      <c r="V91" s="339">
        <f t="shared" ref="V91:Y91" si="421">SUM(V88:V90)</f>
        <v>14904</v>
      </c>
      <c r="W91" s="340">
        <f t="shared" si="421"/>
        <v>5191</v>
      </c>
      <c r="X91" s="340">
        <f t="shared" si="421"/>
        <v>4860</v>
      </c>
      <c r="Y91" s="341">
        <f t="shared" si="421"/>
        <v>4853</v>
      </c>
      <c r="Z91" s="97">
        <f t="shared" si="337"/>
        <v>0.34799999999999998</v>
      </c>
      <c r="AA91" s="97">
        <f t="shared" si="338"/>
        <v>0.32600000000000001</v>
      </c>
      <c r="AB91" s="97">
        <f t="shared" si="339"/>
        <v>0.32600000000000001</v>
      </c>
      <c r="AC91" s="255">
        <f t="shared" ref="AC91:AE91" si="422">SUM(AC88:AC90)</f>
        <v>12564</v>
      </c>
      <c r="AD91" s="347">
        <f t="shared" si="422"/>
        <v>463</v>
      </c>
      <c r="AE91" s="347">
        <f t="shared" si="422"/>
        <v>147</v>
      </c>
      <c r="AF91" s="348">
        <f t="shared" si="341"/>
        <v>0.317</v>
      </c>
      <c r="AG91" s="250">
        <f t="shared" ref="AG91:AH91" si="423">SUM(AG88:AG90)</f>
        <v>14948</v>
      </c>
      <c r="AH91" s="251">
        <f t="shared" si="423"/>
        <v>7518</v>
      </c>
      <c r="AI91" s="394">
        <f t="shared" si="343"/>
        <v>0.503</v>
      </c>
      <c r="AJ91" s="252">
        <f>SUM(AJ88:AJ90)</f>
        <v>7430</v>
      </c>
      <c r="AK91" s="395">
        <f t="shared" si="344"/>
        <v>0.497</v>
      </c>
      <c r="AL91" s="249">
        <f t="shared" si="409"/>
        <v>101.18438761776582</v>
      </c>
      <c r="AM91" s="484">
        <f t="shared" ref="AM91:AN91" si="424">SUM(AM88:AM90)</f>
        <v>14948</v>
      </c>
      <c r="AN91" s="490">
        <f t="shared" si="424"/>
        <v>9167</v>
      </c>
      <c r="AO91" s="491">
        <f t="shared" si="346"/>
        <v>0.61325929890286324</v>
      </c>
      <c r="AP91" s="495">
        <f>SUM(AP88:AP90)</f>
        <v>3306</v>
      </c>
      <c r="AQ91" s="534">
        <f t="shared" si="347"/>
        <v>0.22116671126572116</v>
      </c>
      <c r="AR91" s="506">
        <f>SUM(AR88:AR90)</f>
        <v>2475</v>
      </c>
      <c r="AS91" s="535">
        <f t="shared" si="348"/>
        <v>0.16557398983141558</v>
      </c>
      <c r="AT91" s="536">
        <f t="shared" si="349"/>
        <v>63.1</v>
      </c>
      <c r="AU91" s="537">
        <f t="shared" si="350"/>
        <v>36.1</v>
      </c>
      <c r="AV91" s="538">
        <f t="shared" si="351"/>
        <v>27</v>
      </c>
      <c r="AW91" s="141">
        <f t="shared" ref="AW91:BG91" si="425">SUM(AW88:AW90)</f>
        <v>39</v>
      </c>
      <c r="AX91" s="141">
        <f t="shared" si="425"/>
        <v>40</v>
      </c>
      <c r="AY91" s="141">
        <f t="shared" si="425"/>
        <v>0</v>
      </c>
      <c r="AZ91" s="141">
        <f t="shared" si="425"/>
        <v>90</v>
      </c>
      <c r="BA91" s="142">
        <f t="shared" si="425"/>
        <v>37</v>
      </c>
      <c r="BB91" s="152">
        <f t="shared" si="425"/>
        <v>3961</v>
      </c>
      <c r="BC91" s="84">
        <f t="shared" si="425"/>
        <v>168</v>
      </c>
      <c r="BD91" s="84">
        <f t="shared" si="425"/>
        <v>100</v>
      </c>
      <c r="BE91" s="84">
        <f t="shared" si="425"/>
        <v>1589</v>
      </c>
      <c r="BF91" s="84">
        <f t="shared" si="425"/>
        <v>883</v>
      </c>
      <c r="BG91" s="84">
        <f t="shared" si="425"/>
        <v>1221</v>
      </c>
      <c r="BH91" s="153">
        <f t="shared" si="353"/>
        <v>4.2000000000000003E-2</v>
      </c>
      <c r="BI91" s="153">
        <f t="shared" si="354"/>
        <v>2.5000000000000001E-2</v>
      </c>
      <c r="BJ91" s="153">
        <f t="shared" si="355"/>
        <v>0.40100000000000002</v>
      </c>
      <c r="BK91" s="153">
        <f t="shared" si="356"/>
        <v>0.223</v>
      </c>
      <c r="BL91" s="153">
        <f t="shared" si="357"/>
        <v>0.308</v>
      </c>
      <c r="BM91" s="354">
        <f t="shared" ref="BM91:BV91" si="426">SUM(BM88:BM90)</f>
        <v>10120</v>
      </c>
      <c r="BN91" s="84">
        <f t="shared" si="426"/>
        <v>370</v>
      </c>
      <c r="BO91" s="84">
        <f t="shared" si="426"/>
        <v>679</v>
      </c>
      <c r="BP91" s="84">
        <f t="shared" si="426"/>
        <v>2128</v>
      </c>
      <c r="BQ91" s="84">
        <f t="shared" si="426"/>
        <v>2965</v>
      </c>
      <c r="BR91" s="84">
        <f t="shared" si="426"/>
        <v>1348</v>
      </c>
      <c r="BS91" s="84">
        <f t="shared" si="426"/>
        <v>1697</v>
      </c>
      <c r="BT91" s="84">
        <f t="shared" si="426"/>
        <v>933</v>
      </c>
      <c r="BU91" s="84">
        <f t="shared" si="426"/>
        <v>9071</v>
      </c>
      <c r="BV91" s="84">
        <f t="shared" si="426"/>
        <v>2630</v>
      </c>
      <c r="BW91" s="153">
        <f t="shared" si="359"/>
        <v>3.6999999999999998E-2</v>
      </c>
      <c r="BX91" s="153">
        <f t="shared" si="360"/>
        <v>6.7000000000000004E-2</v>
      </c>
      <c r="BY91" s="153">
        <f t="shared" si="361"/>
        <v>0.21</v>
      </c>
      <c r="BZ91" s="153">
        <f t="shared" si="362"/>
        <v>0.29299999999999998</v>
      </c>
      <c r="CA91" s="153">
        <f t="shared" si="363"/>
        <v>0.13300000000000001</v>
      </c>
      <c r="CB91" s="153">
        <f t="shared" si="364"/>
        <v>0.16800000000000001</v>
      </c>
      <c r="CC91" s="153">
        <f t="shared" si="365"/>
        <v>9.1999999999999998E-2</v>
      </c>
      <c r="CD91" s="153">
        <f t="shared" si="366"/>
        <v>0.89600000000000002</v>
      </c>
      <c r="CE91" s="153">
        <f t="shared" si="367"/>
        <v>0.26</v>
      </c>
      <c r="CF91" s="143">
        <f t="shared" ref="CF91:CG91" si="427">SUM(CF88:CF90)</f>
        <v>11642</v>
      </c>
      <c r="CG91" s="84">
        <f t="shared" si="427"/>
        <v>1188</v>
      </c>
      <c r="CH91" s="153">
        <f t="shared" si="369"/>
        <v>0.10199999999999999</v>
      </c>
      <c r="CI91" s="144">
        <f t="shared" ref="CI91:CJ91" si="428">SUM(CI88:CI90)</f>
        <v>14948</v>
      </c>
      <c r="CJ91" s="84">
        <f t="shared" si="428"/>
        <v>2056</v>
      </c>
      <c r="CK91" s="153">
        <f t="shared" si="371"/>
        <v>0.13800000000000001</v>
      </c>
      <c r="CL91" s="84">
        <f t="shared" ref="CL91:CM91" si="429">SUM(CL88:CL90)</f>
        <v>3306</v>
      </c>
      <c r="CM91" s="84">
        <f t="shared" si="429"/>
        <v>110</v>
      </c>
      <c r="CN91" s="153">
        <f t="shared" si="373"/>
        <v>3.3000000000000002E-2</v>
      </c>
      <c r="CO91" s="84">
        <f t="shared" ref="CO91:CP91" si="430">SUM(CO88:CO90)</f>
        <v>9167</v>
      </c>
      <c r="CP91" s="84">
        <f t="shared" si="430"/>
        <v>1062</v>
      </c>
      <c r="CQ91" s="153">
        <f t="shared" si="376"/>
        <v>0.11600000000000001</v>
      </c>
      <c r="CR91" s="84">
        <f t="shared" ref="CR91:CS91" si="431">SUM(CR88:CR90)</f>
        <v>2475</v>
      </c>
      <c r="CS91" s="84">
        <f t="shared" si="431"/>
        <v>884</v>
      </c>
      <c r="CT91" s="153">
        <f t="shared" si="379"/>
        <v>0.35699999999999998</v>
      </c>
      <c r="CU91" s="145">
        <f t="shared" ref="CU91:CW91" si="432">SUM(CU88:CU90)</f>
        <v>14948</v>
      </c>
      <c r="CV91" s="84">
        <f t="shared" si="432"/>
        <v>13077</v>
      </c>
      <c r="CW91" s="84">
        <f t="shared" si="432"/>
        <v>1871</v>
      </c>
      <c r="CX91" s="153">
        <f t="shared" si="381"/>
        <v>0.875</v>
      </c>
      <c r="CY91" s="153">
        <f t="shared" si="382"/>
        <v>0.125</v>
      </c>
      <c r="CZ91" s="146">
        <f t="shared" ref="CZ91:DB91" si="433">SUM(CZ88:CZ90)</f>
        <v>1871</v>
      </c>
      <c r="DA91" s="84">
        <f t="shared" si="433"/>
        <v>1284</v>
      </c>
      <c r="DB91" s="84">
        <f t="shared" si="433"/>
        <v>587</v>
      </c>
      <c r="DC91" s="153">
        <f t="shared" si="384"/>
        <v>8.5999999999999993E-2</v>
      </c>
      <c r="DD91" s="153">
        <f t="shared" si="385"/>
        <v>3.9E-2</v>
      </c>
      <c r="DE91" s="144">
        <f t="shared" ref="DE91:DP91" si="434">SUM(DE88:DE90)</f>
        <v>14166</v>
      </c>
      <c r="DF91" s="84">
        <f t="shared" si="434"/>
        <v>11024</v>
      </c>
      <c r="DG91" s="84">
        <f t="shared" si="434"/>
        <v>3142</v>
      </c>
      <c r="DH91" s="84">
        <f t="shared" si="434"/>
        <v>927</v>
      </c>
      <c r="DI91" s="84">
        <f t="shared" si="434"/>
        <v>2461</v>
      </c>
      <c r="DJ91" s="84">
        <f t="shared" si="434"/>
        <v>654</v>
      </c>
      <c r="DK91" s="84">
        <f t="shared" si="434"/>
        <v>260</v>
      </c>
      <c r="DL91" s="84">
        <f t="shared" si="434"/>
        <v>70</v>
      </c>
      <c r="DM91" s="84">
        <f t="shared" si="434"/>
        <v>324</v>
      </c>
      <c r="DN91" s="84">
        <f t="shared" si="434"/>
        <v>173</v>
      </c>
      <c r="DO91" s="84">
        <f t="shared" si="434"/>
        <v>97</v>
      </c>
      <c r="DP91" s="84">
        <f t="shared" si="434"/>
        <v>30</v>
      </c>
      <c r="DQ91" s="97">
        <f t="shared" si="410"/>
        <v>0.77800000000000002</v>
      </c>
      <c r="DR91" s="97">
        <f t="shared" si="411"/>
        <v>0.222</v>
      </c>
      <c r="DS91" s="97">
        <f t="shared" si="412"/>
        <v>6.5000000000000002E-2</v>
      </c>
      <c r="DT91" s="97">
        <f t="shared" si="413"/>
        <v>0.17399999999999999</v>
      </c>
      <c r="DU91" s="153">
        <f t="shared" si="414"/>
        <v>4.5999999999999999E-2</v>
      </c>
      <c r="DV91" s="153">
        <f t="shared" si="415"/>
        <v>1.7999999999999999E-2</v>
      </c>
      <c r="DW91" s="153">
        <f t="shared" si="416"/>
        <v>5.0000000000000001E-3</v>
      </c>
      <c r="DX91" s="153">
        <f t="shared" si="417"/>
        <v>2.3E-2</v>
      </c>
      <c r="DY91" s="153">
        <f t="shared" si="418"/>
        <v>1.2E-2</v>
      </c>
      <c r="DZ91" s="153">
        <f t="shared" si="419"/>
        <v>7.0000000000000001E-3</v>
      </c>
      <c r="EA91" s="153">
        <f t="shared" si="420"/>
        <v>2E-3</v>
      </c>
      <c r="EB91" s="147">
        <f t="shared" ref="EB91:EC91" si="435">SUM(EB88:EB90)</f>
        <v>14948</v>
      </c>
      <c r="EC91" s="276">
        <f t="shared" si="435"/>
        <v>4837</v>
      </c>
      <c r="ED91" s="275">
        <f t="shared" si="399"/>
        <v>0.32400000000000001</v>
      </c>
      <c r="EE91" s="118">
        <f t="shared" ref="EE91:EH91" si="436">SUM(EE88:EE90)</f>
        <v>3735</v>
      </c>
      <c r="EF91" s="118">
        <f t="shared" si="436"/>
        <v>161</v>
      </c>
      <c r="EG91" s="118">
        <f t="shared" si="436"/>
        <v>60</v>
      </c>
      <c r="EH91" s="118">
        <f t="shared" si="436"/>
        <v>881</v>
      </c>
      <c r="EI91" s="284">
        <f t="shared" si="401"/>
        <v>0.25</v>
      </c>
      <c r="EJ91" s="285">
        <f t="shared" si="402"/>
        <v>1.0999999999999999E-2</v>
      </c>
      <c r="EK91" s="285">
        <f t="shared" si="403"/>
        <v>4.0000000000000001E-3</v>
      </c>
      <c r="EL91" s="284">
        <f t="shared" si="404"/>
        <v>5.8999999999999997E-2</v>
      </c>
      <c r="EM91" s="148">
        <f>SUM(EM88:EM90)</f>
        <v>10111</v>
      </c>
      <c r="EN91" s="272">
        <f t="shared" si="326"/>
        <v>0.67600000000000005</v>
      </c>
      <c r="EO91" s="84">
        <f t="shared" ref="EO91:FA91" si="437">SUM(EO88:EO90)</f>
        <v>7407</v>
      </c>
      <c r="EP91" s="84">
        <f t="shared" si="437"/>
        <v>1332</v>
      </c>
      <c r="EQ91" s="84">
        <f t="shared" si="437"/>
        <v>220</v>
      </c>
      <c r="ER91" s="84">
        <f t="shared" si="437"/>
        <v>522</v>
      </c>
      <c r="ES91" s="84">
        <f t="shared" si="437"/>
        <v>0</v>
      </c>
      <c r="ET91" s="84">
        <f t="shared" si="437"/>
        <v>37</v>
      </c>
      <c r="EU91" s="84">
        <f t="shared" si="437"/>
        <v>160</v>
      </c>
      <c r="EV91" s="84">
        <f t="shared" si="437"/>
        <v>18</v>
      </c>
      <c r="EW91" s="84">
        <f t="shared" si="437"/>
        <v>236</v>
      </c>
      <c r="EX91" s="84">
        <f t="shared" si="437"/>
        <v>10</v>
      </c>
      <c r="EY91" s="84">
        <f t="shared" si="437"/>
        <v>61</v>
      </c>
      <c r="EZ91" s="84">
        <f t="shared" si="437"/>
        <v>36</v>
      </c>
      <c r="FA91" s="149">
        <f t="shared" si="437"/>
        <v>814</v>
      </c>
      <c r="FB91" s="97">
        <f t="shared" si="285"/>
        <v>0.496</v>
      </c>
      <c r="FC91" s="153">
        <f t="shared" si="286"/>
        <v>8.8999999999999996E-2</v>
      </c>
      <c r="FD91" s="153">
        <f t="shared" si="287"/>
        <v>1.4717687985014717E-2</v>
      </c>
      <c r="FE91" s="153">
        <f t="shared" si="288"/>
        <v>3.5000000000000003E-2</v>
      </c>
      <c r="FF91" s="97">
        <f t="shared" si="221"/>
        <v>0</v>
      </c>
      <c r="FG91" s="153">
        <f t="shared" si="222"/>
        <v>2E-3</v>
      </c>
      <c r="FH91" s="97">
        <f t="shared" si="223"/>
        <v>1.0999999999999999E-2</v>
      </c>
      <c r="FI91" s="153">
        <f t="shared" si="224"/>
        <v>1E-3</v>
      </c>
      <c r="FJ91" s="97">
        <f t="shared" si="225"/>
        <v>1.6E-2</v>
      </c>
      <c r="FK91" s="97">
        <f t="shared" si="226"/>
        <v>1E-3</v>
      </c>
      <c r="FL91" s="97">
        <f t="shared" si="227"/>
        <v>4.0000000000000001E-3</v>
      </c>
      <c r="FM91" s="97">
        <f t="shared" si="228"/>
        <v>2E-3</v>
      </c>
      <c r="FN91" s="97">
        <f t="shared" si="229"/>
        <v>5.3999999999999999E-2</v>
      </c>
      <c r="FO91" s="150">
        <f t="shared" ref="FO91:FQ91" si="438">SUM(FO88:FO90)</f>
        <v>5191</v>
      </c>
      <c r="FP91" s="84">
        <f t="shared" si="438"/>
        <v>4869</v>
      </c>
      <c r="FQ91" s="84">
        <f t="shared" si="438"/>
        <v>4431</v>
      </c>
      <c r="FR91" s="153">
        <f t="shared" si="407"/>
        <v>0.93799999999999994</v>
      </c>
      <c r="FS91" s="153">
        <f t="shared" si="408"/>
        <v>0.85399999999999998</v>
      </c>
    </row>
    <row r="92" spans="1:175" s="84" customFormat="1" x14ac:dyDescent="0.2">
      <c r="A92" s="81" t="s">
        <v>882</v>
      </c>
      <c r="B92" s="82" t="s">
        <v>1026</v>
      </c>
      <c r="C92" s="81"/>
      <c r="D92" s="81"/>
      <c r="E92" s="84">
        <f>E40+E78+E82+E84+E87+E91</f>
        <v>108246</v>
      </c>
      <c r="F92" s="84">
        <f>F40+F78+F82+F84+F87+F91</f>
        <v>82501</v>
      </c>
      <c r="G92" s="97">
        <f t="shared" si="231"/>
        <v>0.76200000000000001</v>
      </c>
      <c r="H92" s="84">
        <f>H40+H78+H82+H84+H87+H91</f>
        <v>54623</v>
      </c>
      <c r="I92" s="97">
        <f t="shared" si="232"/>
        <v>0.505</v>
      </c>
      <c r="J92" s="84">
        <f>J40+J78+J82+J84+J87+J91</f>
        <v>6959</v>
      </c>
      <c r="K92" s="97">
        <f t="shared" si="233"/>
        <v>6.4000000000000001E-2</v>
      </c>
      <c r="L92" s="84">
        <f>L40+L78+L82+L84+L87+L91</f>
        <v>17406</v>
      </c>
      <c r="M92" s="97">
        <f t="shared" si="234"/>
        <v>0.161</v>
      </c>
      <c r="N92" s="84">
        <f>N40+N78+N82+N84+N87+N91</f>
        <v>29258</v>
      </c>
      <c r="O92" s="97">
        <f t="shared" si="235"/>
        <v>0.27</v>
      </c>
      <c r="P92" s="84">
        <f>P40+P78+P82+P84+P87+P91</f>
        <v>46846</v>
      </c>
      <c r="Q92" s="97">
        <f t="shared" si="236"/>
        <v>0.433</v>
      </c>
      <c r="R92" s="84">
        <f>R40+R78+R82+R84+R87+R91</f>
        <v>29373</v>
      </c>
      <c r="S92" s="97">
        <f t="shared" si="237"/>
        <v>0.27100000000000002</v>
      </c>
      <c r="T92" s="356">
        <f t="shared" si="238"/>
        <v>3.34</v>
      </c>
      <c r="U92" s="357">
        <f t="shared" si="239"/>
        <v>3.83</v>
      </c>
      <c r="V92" s="339">
        <f>V40+V78+V82+V84+V87+V91</f>
        <v>361220</v>
      </c>
      <c r="W92" s="340">
        <f>W40+W78+W82+W84+W87+W91</f>
        <v>108246</v>
      </c>
      <c r="X92" s="340">
        <f>X40+X78+X82+X84+X87+X91</f>
        <v>135265</v>
      </c>
      <c r="Y92" s="341">
        <f>Y40+Y78+Y82+Y84+Y87+Y91</f>
        <v>117709</v>
      </c>
      <c r="Z92" s="97">
        <f t="shared" si="240"/>
        <v>0.3</v>
      </c>
      <c r="AA92" s="97">
        <f t="shared" si="241"/>
        <v>0.374</v>
      </c>
      <c r="AB92" s="97">
        <f t="shared" si="242"/>
        <v>0.32600000000000001</v>
      </c>
      <c r="AC92" s="255">
        <f>AC40+AC78+AC82+AC84+AC87+AC91</f>
        <v>316077</v>
      </c>
      <c r="AD92" s="347">
        <f>AD40+AD78+AD82+AD84+AD87+AD91</f>
        <v>15080</v>
      </c>
      <c r="AE92" s="347">
        <f>AE40+AE78+AE82+AE84+AE87+AE91</f>
        <v>3916</v>
      </c>
      <c r="AF92" s="348">
        <v>0</v>
      </c>
      <c r="AG92" s="250">
        <f>AG40+AG78+AG82+AG84+AG87+AG91</f>
        <v>368522</v>
      </c>
      <c r="AH92" s="251">
        <f>AH40+AH78+AH82+AH84+AH87+AH91</f>
        <v>182958</v>
      </c>
      <c r="AI92" s="394">
        <f t="shared" si="151"/>
        <v>0.496</v>
      </c>
      <c r="AJ92" s="252">
        <f>AJ40+AJ78+AJ82+AJ84+AJ87+AJ91</f>
        <v>185564</v>
      </c>
      <c r="AK92" s="395">
        <f t="shared" si="152"/>
        <v>0.504</v>
      </c>
      <c r="AL92" s="249">
        <f>(AH92/AJ92)*100</f>
        <v>98.595632773598325</v>
      </c>
      <c r="AM92" s="484">
        <f>AM40+AM78+AM82+AM84+AM87+AM91</f>
        <v>368522</v>
      </c>
      <c r="AN92" s="490">
        <f>AN40+AN78+AN82+AN84+AN87+AN91</f>
        <v>222815</v>
      </c>
      <c r="AO92" s="491">
        <f t="shared" si="244"/>
        <v>0.60461790612229394</v>
      </c>
      <c r="AP92" s="495">
        <f>AP40+AP78+AP82+AP84+AP87+AP91</f>
        <v>105505</v>
      </c>
      <c r="AQ92" s="534">
        <f t="shared" si="245"/>
        <v>0.28629227020367848</v>
      </c>
      <c r="AR92" s="506">
        <f>AR40+AR78+AR82+AR84+AR87+AR91</f>
        <v>40202</v>
      </c>
      <c r="AS92" s="535">
        <f t="shared" si="246"/>
        <v>0.1090898236740276</v>
      </c>
      <c r="AT92" s="536">
        <f>AT40+AT78+AT82+AT84+AT87+AT91</f>
        <v>437.6</v>
      </c>
      <c r="AU92" s="537">
        <f t="shared" si="210"/>
        <v>47.4</v>
      </c>
      <c r="AV92" s="538">
        <f t="shared" si="211"/>
        <v>18</v>
      </c>
      <c r="AW92" s="141">
        <f t="shared" ref="AW92:BG92" si="439">AW40+AW78+AW82+AW84+AW87+AW91</f>
        <v>4230</v>
      </c>
      <c r="AX92" s="141" t="e">
        <f t="shared" si="439"/>
        <v>#REF!</v>
      </c>
      <c r="AY92" s="141" t="e">
        <f t="shared" si="439"/>
        <v>#REF!</v>
      </c>
      <c r="AZ92" s="141">
        <f t="shared" si="439"/>
        <v>6646</v>
      </c>
      <c r="BA92" s="142">
        <f t="shared" si="439"/>
        <v>2708</v>
      </c>
      <c r="BB92" s="152">
        <f t="shared" si="439"/>
        <v>110890</v>
      </c>
      <c r="BC92" s="84">
        <f t="shared" si="439"/>
        <v>4161</v>
      </c>
      <c r="BD92" s="84">
        <f t="shared" si="439"/>
        <v>5514</v>
      </c>
      <c r="BE92" s="84">
        <f t="shared" si="439"/>
        <v>47619</v>
      </c>
      <c r="BF92" s="84">
        <f t="shared" si="439"/>
        <v>26766</v>
      </c>
      <c r="BG92" s="84">
        <f t="shared" si="439"/>
        <v>26830</v>
      </c>
      <c r="BH92" s="153">
        <f t="shared" si="247"/>
        <v>3.7999999999999999E-2</v>
      </c>
      <c r="BI92" s="153">
        <f t="shared" si="248"/>
        <v>0.05</v>
      </c>
      <c r="BJ92" s="153">
        <f t="shared" si="249"/>
        <v>0.42899999999999999</v>
      </c>
      <c r="BK92" s="153">
        <f t="shared" si="250"/>
        <v>0.24099999999999999</v>
      </c>
      <c r="BL92" s="153">
        <f t="shared" si="251"/>
        <v>0.24199999999999999</v>
      </c>
      <c r="BM92" s="354">
        <f t="shared" ref="BM92:BV92" si="440">BM40+BM78+BM82+BM84+BM87+BM91</f>
        <v>227676</v>
      </c>
      <c r="BN92" s="84">
        <f t="shared" si="440"/>
        <v>22919</v>
      </c>
      <c r="BO92" s="84">
        <f t="shared" si="440"/>
        <v>25803</v>
      </c>
      <c r="BP92" s="84">
        <f t="shared" si="440"/>
        <v>66180</v>
      </c>
      <c r="BQ92" s="84">
        <f t="shared" si="440"/>
        <v>54600</v>
      </c>
      <c r="BR92" s="84">
        <f t="shared" si="440"/>
        <v>19564</v>
      </c>
      <c r="BS92" s="84">
        <f t="shared" si="440"/>
        <v>25536</v>
      </c>
      <c r="BT92" s="84">
        <f t="shared" si="440"/>
        <v>13074</v>
      </c>
      <c r="BU92" s="84">
        <f t="shared" si="440"/>
        <v>178954</v>
      </c>
      <c r="BV92" s="84">
        <f t="shared" si="440"/>
        <v>38610</v>
      </c>
      <c r="BW92" s="153">
        <f t="shared" si="252"/>
        <v>0.10100000000000001</v>
      </c>
      <c r="BX92" s="153">
        <f t="shared" si="253"/>
        <v>0.113</v>
      </c>
      <c r="BY92" s="153">
        <f t="shared" si="254"/>
        <v>0.29099999999999998</v>
      </c>
      <c r="BZ92" s="153">
        <f t="shared" si="255"/>
        <v>0.24</v>
      </c>
      <c r="CA92" s="153">
        <f t="shared" si="256"/>
        <v>8.5999999999999993E-2</v>
      </c>
      <c r="CB92" s="153">
        <f t="shared" si="257"/>
        <v>0.112</v>
      </c>
      <c r="CC92" s="153">
        <f t="shared" si="258"/>
        <v>5.7000000000000002E-2</v>
      </c>
      <c r="CD92" s="153">
        <f t="shared" si="259"/>
        <v>0.78600000000000003</v>
      </c>
      <c r="CE92" s="153">
        <f t="shared" si="260"/>
        <v>0.17</v>
      </c>
      <c r="CF92" s="143">
        <f>CF40+CF78+CF82+CF84+CF87+CF91</f>
        <v>262580</v>
      </c>
      <c r="CG92" s="84">
        <f>CG40+CG78+CG82+CG84+CG87+CG91</f>
        <v>15912</v>
      </c>
      <c r="CH92" s="153">
        <f t="shared" si="261"/>
        <v>6.0999999999999999E-2</v>
      </c>
      <c r="CI92" s="144">
        <f>CI40+CI78+CI82+CI84+CI87+CI91</f>
        <v>368520</v>
      </c>
      <c r="CJ92" s="84">
        <f>CJ40+CJ78+CJ82+CJ84+CJ87+CJ91</f>
        <v>40215</v>
      </c>
      <c r="CK92" s="153">
        <f t="shared" si="262"/>
        <v>0.109</v>
      </c>
      <c r="CL92" s="84">
        <f>CL40+CL78+CL82+CL84+CL87+CL91</f>
        <v>105160</v>
      </c>
      <c r="CM92" s="84">
        <f>CM40+CM78+CM82+CM84+CM87+CM91</f>
        <v>3622</v>
      </c>
      <c r="CN92" s="153">
        <f t="shared" si="263"/>
        <v>3.4000000000000002E-2</v>
      </c>
      <c r="CO92" s="84">
        <f>CO40+CO78+CO82+CO84+CO87+CO91</f>
        <v>217819</v>
      </c>
      <c r="CP92" s="84">
        <f>CP40+CP78+CP82+CP84+CP87+CP91</f>
        <v>22625</v>
      </c>
      <c r="CQ92" s="153">
        <f t="shared" si="264"/>
        <v>0.104</v>
      </c>
      <c r="CR92" s="84">
        <f>CR40+CR78+CR82+CR84+CR87+CR91</f>
        <v>39643</v>
      </c>
      <c r="CS92" s="84">
        <f>CS40+CS78+CS82+CS84+CS87+CS91</f>
        <v>13968</v>
      </c>
      <c r="CT92" s="153">
        <f t="shared" si="265"/>
        <v>0.35199999999999998</v>
      </c>
      <c r="CU92" s="145">
        <f>CU40+CU78+CU82+CU84+CU87+CU91</f>
        <v>368522</v>
      </c>
      <c r="CV92" s="84">
        <f>CV40+CV78+CV82+CV84+CV87+CV91</f>
        <v>304191</v>
      </c>
      <c r="CW92" s="84">
        <f>CW40+CW78+CW82+CW84+CW87+CW91</f>
        <v>64331</v>
      </c>
      <c r="CX92" s="153">
        <f t="shared" si="266"/>
        <v>0.82499999999999996</v>
      </c>
      <c r="CY92" s="153">
        <f t="shared" si="267"/>
        <v>0.17499999999999999</v>
      </c>
      <c r="CZ92" s="146">
        <f>CZ40+CZ78+CZ82+CZ84+CZ87+CZ91</f>
        <v>64331</v>
      </c>
      <c r="DA92" s="84">
        <f>DA40+DA78+DA82+DA84+DA87+DA91</f>
        <v>35874</v>
      </c>
      <c r="DB92" s="84">
        <f>DB40+DB78+DB82+DB84+DB87+DB91</f>
        <v>28457</v>
      </c>
      <c r="DC92" s="153">
        <f t="shared" si="269"/>
        <v>9.7000000000000003E-2</v>
      </c>
      <c r="DD92" s="153">
        <f t="shared" si="270"/>
        <v>7.6999999999999999E-2</v>
      </c>
      <c r="DE92" s="144">
        <f t="shared" ref="DE92:DP92" si="441">DE40+DE78+DE82+DE84+DE87+DE91</f>
        <v>341720</v>
      </c>
      <c r="DF92" s="84">
        <f t="shared" si="441"/>
        <v>214383</v>
      </c>
      <c r="DG92" s="84">
        <f t="shared" si="441"/>
        <v>127337</v>
      </c>
      <c r="DH92" s="84">
        <f t="shared" si="441"/>
        <v>52915</v>
      </c>
      <c r="DI92" s="84">
        <f t="shared" si="441"/>
        <v>112241</v>
      </c>
      <c r="DJ92" s="84">
        <f t="shared" si="441"/>
        <v>47170</v>
      </c>
      <c r="DK92" s="84">
        <f t="shared" si="441"/>
        <v>4475</v>
      </c>
      <c r="DL92" s="84">
        <f t="shared" si="441"/>
        <v>1429</v>
      </c>
      <c r="DM92" s="84">
        <f t="shared" si="441"/>
        <v>8381</v>
      </c>
      <c r="DN92" s="84">
        <f t="shared" si="441"/>
        <v>3653</v>
      </c>
      <c r="DO92" s="84">
        <f t="shared" si="441"/>
        <v>2240</v>
      </c>
      <c r="DP92" s="84" t="e">
        <f t="shared" si="441"/>
        <v>#REF!</v>
      </c>
      <c r="DQ92" s="97">
        <f t="shared" si="284"/>
        <v>0.627</v>
      </c>
      <c r="DR92" s="97">
        <f t="shared" si="271"/>
        <v>0.373</v>
      </c>
      <c r="DS92" s="97">
        <f t="shared" si="272"/>
        <v>0.155</v>
      </c>
      <c r="DT92" s="97">
        <f t="shared" si="273"/>
        <v>0.32800000000000001</v>
      </c>
      <c r="DU92" s="153">
        <f t="shared" si="274"/>
        <v>0.13800000000000001</v>
      </c>
      <c r="DV92" s="153">
        <f t="shared" si="275"/>
        <v>1.2999999999999999E-2</v>
      </c>
      <c r="DW92" s="153">
        <f t="shared" si="276"/>
        <v>4.0000000000000001E-3</v>
      </c>
      <c r="DX92" s="153">
        <f t="shared" si="277"/>
        <v>2.5000000000000001E-2</v>
      </c>
      <c r="DY92" s="153">
        <f t="shared" si="278"/>
        <v>1.0999999999999999E-2</v>
      </c>
      <c r="DZ92" s="97">
        <f>ROUND(DO92/DE92,3)</f>
        <v>7.0000000000000001E-3</v>
      </c>
      <c r="EA92" s="97" t="e">
        <f>ROUND(DP92/DE92,3)</f>
        <v>#REF!</v>
      </c>
      <c r="EB92" s="147">
        <f>EB40+EB78+EB82+EB84+EB87+EB91</f>
        <v>368522</v>
      </c>
      <c r="EC92" s="276">
        <f>EC40+EC78+EC82+EC84+EC87+EC91</f>
        <v>191116</v>
      </c>
      <c r="ED92" s="277">
        <f t="shared" si="202"/>
        <v>0.51900000000000002</v>
      </c>
      <c r="EE92" s="118">
        <f>EE40+EE78+EE82+EE84+EE87+EE91</f>
        <v>149321</v>
      </c>
      <c r="EF92" s="118">
        <f>EF40+EF78+EF82+EF84+EF87+EF91</f>
        <v>2582</v>
      </c>
      <c r="EG92" s="118">
        <f>EG40+EG78+EG82+EG84+EG87+EG91</f>
        <v>1028</v>
      </c>
      <c r="EH92" s="118">
        <f>EH40+EH78+EH82+EH84+EH87+EH91</f>
        <v>38185</v>
      </c>
      <c r="EI92" s="284">
        <f t="shared" si="212"/>
        <v>0.40500000000000003</v>
      </c>
      <c r="EJ92" s="285">
        <f t="shared" si="213"/>
        <v>7.0000000000000001E-3</v>
      </c>
      <c r="EK92" s="285">
        <f t="shared" si="214"/>
        <v>3.0000000000000001E-3</v>
      </c>
      <c r="EL92" s="284">
        <f t="shared" si="215"/>
        <v>0.104</v>
      </c>
      <c r="EM92" s="148">
        <f>EM40+EM78+EM82+EM84+EM87+EM91</f>
        <v>177369</v>
      </c>
      <c r="EN92" s="272">
        <f t="shared" si="204"/>
        <v>0.48099999999999998</v>
      </c>
      <c r="EO92" s="84">
        <f t="shared" ref="EO92:FA92" si="442">EO40+EO78+EO82+EO84+EO87+EO91</f>
        <v>96487</v>
      </c>
      <c r="EP92" s="84">
        <f t="shared" si="442"/>
        <v>53887</v>
      </c>
      <c r="EQ92" s="84">
        <f t="shared" si="442"/>
        <v>2176</v>
      </c>
      <c r="ER92" s="84">
        <f t="shared" si="442"/>
        <v>14468</v>
      </c>
      <c r="ES92" s="84">
        <f t="shared" si="442"/>
        <v>1574</v>
      </c>
      <c r="ET92" s="84">
        <f t="shared" si="442"/>
        <v>1187</v>
      </c>
      <c r="EU92" s="84">
        <f t="shared" si="442"/>
        <v>7613</v>
      </c>
      <c r="EV92" s="84" t="e">
        <f t="shared" si="442"/>
        <v>#REF!</v>
      </c>
      <c r="EW92" s="84">
        <f t="shared" si="442"/>
        <v>1349</v>
      </c>
      <c r="EX92" s="84" t="e">
        <f t="shared" si="442"/>
        <v>#REF!</v>
      </c>
      <c r="EY92" s="84">
        <f t="shared" si="442"/>
        <v>1455</v>
      </c>
      <c r="EZ92" s="84">
        <f t="shared" si="442"/>
        <v>759</v>
      </c>
      <c r="FA92" s="149">
        <f t="shared" si="442"/>
        <v>11805</v>
      </c>
      <c r="FB92" s="63">
        <f t="shared" si="285"/>
        <v>0.26200000000000001</v>
      </c>
      <c r="FC92" s="104">
        <f t="shared" si="286"/>
        <v>0.14599999999999999</v>
      </c>
      <c r="FD92" s="104">
        <f t="shared" si="287"/>
        <v>5.904667835298842E-3</v>
      </c>
      <c r="FE92" s="104">
        <f t="shared" si="288"/>
        <v>3.9E-2</v>
      </c>
      <c r="FF92" s="97">
        <f t="shared" ref="FF92:FF95" si="443">ROUND(ES92/EB92,3)</f>
        <v>4.0000000000000001E-3</v>
      </c>
      <c r="FG92" s="153">
        <f t="shared" ref="FG92:FG95" si="444">ROUND(ET92/EB92,3)</f>
        <v>3.0000000000000001E-3</v>
      </c>
      <c r="FH92" s="97">
        <f t="shared" ref="FH92:FH95" si="445">ROUND(EU92/EB92,3)</f>
        <v>2.1000000000000001E-2</v>
      </c>
      <c r="FI92" s="153" t="e">
        <f t="shared" ref="FI92:FI95" si="446">ROUND(EV92/EB92,3)</f>
        <v>#REF!</v>
      </c>
      <c r="FJ92" s="97">
        <f t="shared" ref="FJ92:FJ95" si="447">ROUND(EW92/EB92,3)</f>
        <v>4.0000000000000001E-3</v>
      </c>
      <c r="FK92" s="97" t="e">
        <f t="shared" ref="FK92:FK95" si="448">ROUND(EX92/EB92,3)</f>
        <v>#REF!</v>
      </c>
      <c r="FL92" s="97">
        <f t="shared" ref="FL92:FL95" si="449">ROUND(EY92/EB92,3)</f>
        <v>4.0000000000000001E-3</v>
      </c>
      <c r="FM92" s="97">
        <f t="shared" ref="FM92:FM95" si="450">ROUND(EZ92/EB92,3)</f>
        <v>2E-3</v>
      </c>
      <c r="FN92" s="97">
        <f t="shared" ref="FN92:FN95" si="451">ROUND(FA92/EB92,3)</f>
        <v>3.2000000000000001E-2</v>
      </c>
      <c r="FO92" s="150">
        <f>FO40+FO78+FO82+FO84+FO87+FO91</f>
        <v>108246</v>
      </c>
      <c r="FP92" s="84">
        <f>FP40+FP78+FP82+FP84+FP87+FP91</f>
        <v>99168</v>
      </c>
      <c r="FQ92" s="84">
        <f>FQ40+FQ78+FQ82+FQ84+FQ87+FQ91</f>
        <v>92369</v>
      </c>
      <c r="FR92" s="153">
        <f t="shared" ref="FR92" si="452">ROUND(FP92/FO92,3)</f>
        <v>0.91600000000000004</v>
      </c>
      <c r="FS92" s="153">
        <f t="shared" si="281"/>
        <v>0.85299999999999998</v>
      </c>
    </row>
    <row r="93" spans="1:175" x14ac:dyDescent="0.2">
      <c r="A93" s="56" t="s">
        <v>882</v>
      </c>
      <c r="B93" s="57" t="s">
        <v>1023</v>
      </c>
      <c r="C93" s="60" t="s">
        <v>972</v>
      </c>
      <c r="D93" s="56" t="s">
        <v>1117</v>
      </c>
      <c r="E93" s="84">
        <v>3332504</v>
      </c>
      <c r="F93" s="84">
        <v>2211342</v>
      </c>
      <c r="G93" s="63">
        <f t="shared" si="231"/>
        <v>0.66400000000000003</v>
      </c>
      <c r="H93" s="60">
        <v>1493670</v>
      </c>
      <c r="I93" s="63">
        <f t="shared" si="232"/>
        <v>0.44800000000000001</v>
      </c>
      <c r="J93" s="60">
        <v>231646</v>
      </c>
      <c r="K93" s="63">
        <f t="shared" si="233"/>
        <v>7.0000000000000007E-2</v>
      </c>
      <c r="L93" s="60">
        <v>641886</v>
      </c>
      <c r="M93" s="63">
        <f t="shared" si="234"/>
        <v>0.193</v>
      </c>
      <c r="N93" s="60">
        <v>965302</v>
      </c>
      <c r="O93" s="63">
        <f t="shared" si="235"/>
        <v>0.28999999999999998</v>
      </c>
      <c r="P93" s="60">
        <v>1080167</v>
      </c>
      <c r="Q93" s="63">
        <f t="shared" si="236"/>
        <v>0.32400000000000001</v>
      </c>
      <c r="R93" s="60">
        <v>960699</v>
      </c>
      <c r="S93" s="63">
        <f t="shared" si="237"/>
        <v>0.28799999999999998</v>
      </c>
      <c r="T93" s="356">
        <v>2.96</v>
      </c>
      <c r="U93" s="357">
        <v>3.63</v>
      </c>
      <c r="V93" s="336">
        <v>9858119</v>
      </c>
      <c r="W93" s="337">
        <v>3332504</v>
      </c>
      <c r="X93" s="337">
        <v>3099754</v>
      </c>
      <c r="Y93" s="338">
        <f>V93-(W93+X93)</f>
        <v>3425861</v>
      </c>
      <c r="Z93" s="63">
        <f t="shared" si="240"/>
        <v>0.33800000000000002</v>
      </c>
      <c r="AA93" s="63">
        <f t="shared" si="241"/>
        <v>0.314</v>
      </c>
      <c r="AB93" s="63">
        <f t="shared" si="242"/>
        <v>0.34799999999999998</v>
      </c>
      <c r="AC93" s="247">
        <v>8027171</v>
      </c>
      <c r="AD93" s="345">
        <v>320863</v>
      </c>
      <c r="AE93" s="345">
        <v>61641</v>
      </c>
      <c r="AF93" s="349">
        <f>ROUND(AE93/AD93,3)</f>
        <v>0.192</v>
      </c>
      <c r="AG93" s="240">
        <v>10040682</v>
      </c>
      <c r="AH93" s="241">
        <v>4949565</v>
      </c>
      <c r="AI93" s="242">
        <f t="shared" si="151"/>
        <v>0.49299999999999999</v>
      </c>
      <c r="AJ93" s="243">
        <v>5091117</v>
      </c>
      <c r="AK93" s="244">
        <f t="shared" si="152"/>
        <v>0.50700000000000001</v>
      </c>
      <c r="AL93" s="249">
        <v>97.2</v>
      </c>
      <c r="AM93" s="483">
        <v>10040682</v>
      </c>
      <c r="AN93" s="488">
        <f t="shared" ref="AN93:AN95" si="453">AM93-(AP93+AR93)</f>
        <v>6491982</v>
      </c>
      <c r="AO93" s="489">
        <f t="shared" si="244"/>
        <v>0.64656783274283558</v>
      </c>
      <c r="AP93" s="493">
        <v>2178559</v>
      </c>
      <c r="AQ93" s="494">
        <f t="shared" si="245"/>
        <v>0.21697320958875105</v>
      </c>
      <c r="AR93" s="504">
        <v>1370141</v>
      </c>
      <c r="AS93" s="505">
        <f t="shared" si="246"/>
        <v>0.13645895766841337</v>
      </c>
      <c r="AT93" s="515">
        <f t="shared" si="157"/>
        <v>54.7</v>
      </c>
      <c r="AU93" s="511">
        <f t="shared" si="210"/>
        <v>33.6</v>
      </c>
      <c r="AV93" s="510">
        <f t="shared" si="211"/>
        <v>21.1</v>
      </c>
      <c r="AW93" s="132">
        <v>111302</v>
      </c>
      <c r="AX93" s="132">
        <v>44</v>
      </c>
      <c r="AY93" s="132">
        <v>10</v>
      </c>
      <c r="AZ93" s="132">
        <v>62</v>
      </c>
      <c r="BA93" s="133">
        <v>34</v>
      </c>
      <c r="BB93" s="135">
        <v>2585754</v>
      </c>
      <c r="BC93" s="60">
        <v>152563</v>
      </c>
      <c r="BD93" s="60">
        <v>124837</v>
      </c>
      <c r="BE93" s="60">
        <v>938881</v>
      </c>
      <c r="BF93" s="60">
        <v>521817</v>
      </c>
      <c r="BG93" s="60">
        <v>847656</v>
      </c>
      <c r="BH93" s="63">
        <f t="shared" si="247"/>
        <v>5.8999999999999997E-2</v>
      </c>
      <c r="BI93" s="63">
        <f t="shared" si="248"/>
        <v>4.8000000000000001E-2</v>
      </c>
      <c r="BJ93" s="63">
        <f t="shared" si="249"/>
        <v>0.36299999999999999</v>
      </c>
      <c r="BK93" s="63">
        <f t="shared" si="250"/>
        <v>0.20200000000000001</v>
      </c>
      <c r="BL93" s="63">
        <f t="shared" si="251"/>
        <v>0.32800000000000001</v>
      </c>
      <c r="BM93" s="353">
        <v>6909179</v>
      </c>
      <c r="BN93" s="60">
        <v>822276</v>
      </c>
      <c r="BO93" s="60">
        <v>573633</v>
      </c>
      <c r="BP93" s="60">
        <v>1406963</v>
      </c>
      <c r="BQ93" s="60">
        <v>1302738</v>
      </c>
      <c r="BR93" s="60">
        <v>485887</v>
      </c>
      <c r="BS93" s="60">
        <v>1506714</v>
      </c>
      <c r="BT93" s="60">
        <v>810968</v>
      </c>
      <c r="BU93" s="60">
        <v>5513270</v>
      </c>
      <c r="BV93" s="60">
        <v>2317682</v>
      </c>
      <c r="BW93" s="63">
        <f t="shared" si="252"/>
        <v>0.11899999999999999</v>
      </c>
      <c r="BX93" s="63">
        <f t="shared" si="253"/>
        <v>8.3000000000000004E-2</v>
      </c>
      <c r="BY93" s="63">
        <f t="shared" si="254"/>
        <v>0.20399999999999999</v>
      </c>
      <c r="BZ93" s="63">
        <f t="shared" si="255"/>
        <v>0.189</v>
      </c>
      <c r="CA93" s="104">
        <f t="shared" si="256"/>
        <v>7.0000000000000007E-2</v>
      </c>
      <c r="CB93" s="63">
        <f t="shared" si="257"/>
        <v>0.218</v>
      </c>
      <c r="CC93" s="63">
        <f t="shared" si="258"/>
        <v>0.11700000000000001</v>
      </c>
      <c r="CD93" s="63">
        <f t="shared" si="259"/>
        <v>0.79800000000000004</v>
      </c>
      <c r="CE93" s="63">
        <f t="shared" si="260"/>
        <v>0.33500000000000002</v>
      </c>
      <c r="CF93" s="136">
        <v>7856756</v>
      </c>
      <c r="CG93" s="60">
        <v>252329</v>
      </c>
      <c r="CH93" s="63">
        <f t="shared" si="261"/>
        <v>3.2000000000000001E-2</v>
      </c>
      <c r="CI93" s="137">
        <v>10040682</v>
      </c>
      <c r="CJ93" s="60">
        <v>1005489</v>
      </c>
      <c r="CK93" s="104">
        <f t="shared" si="262"/>
        <v>0.1</v>
      </c>
      <c r="CL93" s="60">
        <v>2174989</v>
      </c>
      <c r="CM93" s="60">
        <v>67410</v>
      </c>
      <c r="CN93" s="63">
        <f t="shared" si="263"/>
        <v>3.1E-2</v>
      </c>
      <c r="CO93" s="60">
        <v>6452519</v>
      </c>
      <c r="CP93" s="60">
        <v>467116</v>
      </c>
      <c r="CQ93" s="63">
        <f t="shared" si="264"/>
        <v>7.1999999999999995E-2</v>
      </c>
      <c r="CR93" s="60">
        <v>1342577</v>
      </c>
      <c r="CS93" s="60">
        <v>470963</v>
      </c>
      <c r="CT93" s="63">
        <f t="shared" si="265"/>
        <v>0.35099999999999998</v>
      </c>
      <c r="CU93" s="138">
        <v>10040682</v>
      </c>
      <c r="CV93" s="60">
        <v>6654051</v>
      </c>
      <c r="CW93" s="60">
        <v>3386631</v>
      </c>
      <c r="CX93" s="63">
        <f t="shared" si="266"/>
        <v>0.66300000000000003</v>
      </c>
      <c r="CY93" s="63">
        <f t="shared" si="267"/>
        <v>0.33700000000000002</v>
      </c>
      <c r="CZ93" s="139">
        <v>3386631</v>
      </c>
      <c r="DA93" s="60">
        <v>1803470</v>
      </c>
      <c r="DB93" s="60">
        <f>CZ93-DA93</f>
        <v>1583161</v>
      </c>
      <c r="DC93" s="63">
        <f t="shared" si="269"/>
        <v>0.18</v>
      </c>
      <c r="DD93" s="63">
        <f t="shared" si="270"/>
        <v>0.158</v>
      </c>
      <c r="DE93" s="137">
        <v>9447621</v>
      </c>
      <c r="DF93" s="60">
        <v>4148408</v>
      </c>
      <c r="DG93" s="60">
        <v>5299213</v>
      </c>
      <c r="DH93" s="60">
        <v>2191084</v>
      </c>
      <c r="DI93" s="60">
        <v>3657846</v>
      </c>
      <c r="DJ93" s="60">
        <v>1458177</v>
      </c>
      <c r="DK93" s="60">
        <v>508583</v>
      </c>
      <c r="DL93" s="60">
        <v>180483</v>
      </c>
      <c r="DM93" s="60">
        <v>1024683</v>
      </c>
      <c r="DN93" s="60">
        <v>521211</v>
      </c>
      <c r="DO93" s="60">
        <v>108101</v>
      </c>
      <c r="DP93" s="60">
        <v>31213</v>
      </c>
      <c r="DQ93" s="63">
        <f t="shared" si="284"/>
        <v>0.439</v>
      </c>
      <c r="DR93" s="63">
        <f t="shared" si="271"/>
        <v>0.56100000000000005</v>
      </c>
      <c r="DS93" s="63">
        <f t="shared" si="272"/>
        <v>0.23200000000000001</v>
      </c>
      <c r="DT93" s="63">
        <f t="shared" si="273"/>
        <v>0.38700000000000001</v>
      </c>
      <c r="DU93" s="63">
        <f t="shared" si="274"/>
        <v>0.154</v>
      </c>
      <c r="DV93" s="63">
        <f t="shared" si="275"/>
        <v>5.3999999999999999E-2</v>
      </c>
      <c r="DW93" s="63">
        <f t="shared" si="276"/>
        <v>1.9E-2</v>
      </c>
      <c r="DX93" s="63">
        <f t="shared" si="277"/>
        <v>0.108</v>
      </c>
      <c r="DY93" s="104">
        <f t="shared" si="278"/>
        <v>5.5E-2</v>
      </c>
      <c r="DZ93" s="63">
        <f>ROUND(DO93/DE93,3)</f>
        <v>1.0999999999999999E-2</v>
      </c>
      <c r="EA93" s="63">
        <f>ROUND(DP93/DE93,3)</f>
        <v>3.0000000000000001E-3</v>
      </c>
      <c r="EB93" s="128">
        <v>10040682</v>
      </c>
      <c r="EC93" s="274">
        <v>4851344</v>
      </c>
      <c r="ED93" s="275">
        <f t="shared" si="202"/>
        <v>0.48299999999999998</v>
      </c>
      <c r="EE93" s="73">
        <v>3649149</v>
      </c>
      <c r="EF93" s="73">
        <v>48846</v>
      </c>
      <c r="EG93" s="73">
        <v>42578</v>
      </c>
      <c r="EH93" s="73">
        <v>1110771</v>
      </c>
      <c r="EI93" s="283">
        <f t="shared" si="212"/>
        <v>0.36299999999999999</v>
      </c>
      <c r="EJ93" s="119">
        <f t="shared" si="213"/>
        <v>5.0000000000000001E-3</v>
      </c>
      <c r="EK93" s="119">
        <f t="shared" si="214"/>
        <v>4.0000000000000001E-3</v>
      </c>
      <c r="EL93" s="283">
        <f t="shared" si="215"/>
        <v>0.111</v>
      </c>
      <c r="EM93" s="129">
        <v>5189338</v>
      </c>
      <c r="EN93" s="271">
        <f t="shared" si="204"/>
        <v>0.51700000000000002</v>
      </c>
      <c r="EO93" s="60">
        <v>2603280</v>
      </c>
      <c r="EP93" s="60">
        <v>779166</v>
      </c>
      <c r="EQ93" s="60">
        <v>19915</v>
      </c>
      <c r="ER93" s="60">
        <v>1467279</v>
      </c>
      <c r="ES93" s="60">
        <v>103124</v>
      </c>
      <c r="ET93" s="60">
        <v>475222</v>
      </c>
      <c r="EU93" s="60">
        <v>339427</v>
      </c>
      <c r="EV93" s="60">
        <v>96810</v>
      </c>
      <c r="EW93" s="60">
        <v>207483</v>
      </c>
      <c r="EX93" s="60">
        <v>99342</v>
      </c>
      <c r="EY93" s="60">
        <v>145871</v>
      </c>
      <c r="EZ93" s="60">
        <v>25068</v>
      </c>
      <c r="FA93" s="130">
        <f>38493+259209+16843</f>
        <v>314545</v>
      </c>
      <c r="FB93" s="63">
        <f>ROUND(EO93/'DP05'!E93,3)</f>
        <v>0.25900000000000001</v>
      </c>
      <c r="FC93" s="104">
        <f>ROUND(EP93/'DP05'!E93,3)</f>
        <v>7.8E-2</v>
      </c>
      <c r="FD93" s="104">
        <f>EQ93/'DP05'!E93</f>
        <v>1.9834310059814661E-3</v>
      </c>
      <c r="FE93" s="104">
        <f t="shared" ref="FE93:FE95" si="454">ROUND(ER93/EB93,3)</f>
        <v>0.14599999999999999</v>
      </c>
      <c r="FF93" s="63">
        <f t="shared" si="443"/>
        <v>0.01</v>
      </c>
      <c r="FG93" s="104">
        <f t="shared" si="444"/>
        <v>4.7E-2</v>
      </c>
      <c r="FH93" s="63">
        <f t="shared" si="445"/>
        <v>3.4000000000000002E-2</v>
      </c>
      <c r="FI93" s="104">
        <f t="shared" si="446"/>
        <v>0.01</v>
      </c>
      <c r="FJ93" s="63">
        <f t="shared" si="447"/>
        <v>2.1000000000000001E-2</v>
      </c>
      <c r="FK93" s="63">
        <f t="shared" si="448"/>
        <v>0.01</v>
      </c>
      <c r="FL93" s="63">
        <f t="shared" si="449"/>
        <v>1.4999999999999999E-2</v>
      </c>
      <c r="FM93" s="63">
        <f t="shared" si="450"/>
        <v>2E-3</v>
      </c>
      <c r="FN93" s="63">
        <f t="shared" si="451"/>
        <v>3.1E-2</v>
      </c>
      <c r="FO93" s="140">
        <v>3332504</v>
      </c>
      <c r="FP93" s="60">
        <v>3117826</v>
      </c>
      <c r="FQ93" s="60">
        <v>2898026</v>
      </c>
      <c r="FR93" s="104">
        <f t="shared" ref="FR93:FR95" si="455">ROUND(FP93/FO93,3)</f>
        <v>0.93600000000000005</v>
      </c>
      <c r="FS93" s="104">
        <f t="shared" si="281"/>
        <v>0.87</v>
      </c>
    </row>
    <row r="94" spans="1:175" x14ac:dyDescent="0.2">
      <c r="A94" s="56" t="s">
        <v>882</v>
      </c>
      <c r="B94" s="57" t="s">
        <v>1024</v>
      </c>
      <c r="C94" s="60" t="s">
        <v>973</v>
      </c>
      <c r="D94" s="56" t="s">
        <v>974</v>
      </c>
      <c r="E94" s="84">
        <v>13103114</v>
      </c>
      <c r="F94" s="84">
        <v>8986666</v>
      </c>
      <c r="G94" s="63">
        <f t="shared" si="231"/>
        <v>0.68600000000000005</v>
      </c>
      <c r="H94" s="60">
        <v>6510580</v>
      </c>
      <c r="I94" s="63">
        <f t="shared" si="232"/>
        <v>0.497</v>
      </c>
      <c r="J94" s="60">
        <v>896192</v>
      </c>
      <c r="K94" s="63">
        <f t="shared" si="233"/>
        <v>6.8000000000000005E-2</v>
      </c>
      <c r="L94" s="60">
        <v>2265916</v>
      </c>
      <c r="M94" s="63">
        <f t="shared" si="234"/>
        <v>0.17299999999999999</v>
      </c>
      <c r="N94" s="60">
        <v>3430426</v>
      </c>
      <c r="O94" s="63">
        <f t="shared" si="235"/>
        <v>0.26200000000000001</v>
      </c>
      <c r="P94" s="60">
        <v>4450118</v>
      </c>
      <c r="Q94" s="63">
        <f t="shared" si="236"/>
        <v>0.34</v>
      </c>
      <c r="R94" s="60">
        <v>3923027</v>
      </c>
      <c r="S94" s="63">
        <f t="shared" si="237"/>
        <v>0.29899999999999999</v>
      </c>
      <c r="T94" s="356">
        <v>2.94</v>
      </c>
      <c r="U94" s="357">
        <v>3.52</v>
      </c>
      <c r="V94" s="336">
        <v>38521288</v>
      </c>
      <c r="W94" s="337">
        <v>13103114</v>
      </c>
      <c r="X94" s="337">
        <v>12112455</v>
      </c>
      <c r="Y94" s="338">
        <f>V94-(W94+X94)</f>
        <v>13305719</v>
      </c>
      <c r="Z94" s="63">
        <f t="shared" si="240"/>
        <v>0.34</v>
      </c>
      <c r="AA94" s="63">
        <f t="shared" si="241"/>
        <v>0.314</v>
      </c>
      <c r="AB94" s="63">
        <f t="shared" si="242"/>
        <v>0.34499999999999997</v>
      </c>
      <c r="AC94" s="247">
        <v>31633064</v>
      </c>
      <c r="AD94" s="345">
        <v>1133968</v>
      </c>
      <c r="AE94" s="345">
        <v>241771</v>
      </c>
      <c r="AF94" s="349">
        <f>ROUND(AE94/AD94,3)</f>
        <v>0.21299999999999999</v>
      </c>
      <c r="AG94" s="240">
        <v>39346023</v>
      </c>
      <c r="AH94" s="241">
        <v>19562882</v>
      </c>
      <c r="AI94" s="242">
        <f t="shared" si="151"/>
        <v>0.497</v>
      </c>
      <c r="AJ94" s="243">
        <v>19783141</v>
      </c>
      <c r="AK94" s="244">
        <f t="shared" si="152"/>
        <v>0.503</v>
      </c>
      <c r="AL94" s="249">
        <v>98.9</v>
      </c>
      <c r="AM94" s="483">
        <v>39346023</v>
      </c>
      <c r="AN94" s="488">
        <f t="shared" si="453"/>
        <v>24744885</v>
      </c>
      <c r="AO94" s="489">
        <f t="shared" si="244"/>
        <v>0.62890434949422969</v>
      </c>
      <c r="AP94" s="493">
        <v>8956641</v>
      </c>
      <c r="AQ94" s="494">
        <f t="shared" si="245"/>
        <v>0.22763777167517033</v>
      </c>
      <c r="AR94" s="504">
        <v>5644497</v>
      </c>
      <c r="AS94" s="505">
        <f t="shared" si="246"/>
        <v>0.14345787883059999</v>
      </c>
      <c r="AT94" s="515">
        <f t="shared" si="157"/>
        <v>59</v>
      </c>
      <c r="AU94" s="511">
        <f t="shared" si="210"/>
        <v>36.200000000000003</v>
      </c>
      <c r="AV94" s="510">
        <f t="shared" si="211"/>
        <v>22.8</v>
      </c>
      <c r="AW94" s="132">
        <v>463780</v>
      </c>
      <c r="AX94" s="132">
        <v>48</v>
      </c>
      <c r="AY94" s="132">
        <v>8</v>
      </c>
      <c r="AZ94" s="132">
        <v>74</v>
      </c>
      <c r="BA94" s="133">
        <v>35</v>
      </c>
      <c r="BB94" s="135">
        <v>10331447</v>
      </c>
      <c r="BC94" s="60">
        <v>590163</v>
      </c>
      <c r="BD94" s="60">
        <v>508915</v>
      </c>
      <c r="BE94" s="60">
        <v>3913896</v>
      </c>
      <c r="BF94" s="60">
        <v>2123089</v>
      </c>
      <c r="BG94" s="60">
        <v>3195384</v>
      </c>
      <c r="BH94" s="63">
        <f t="shared" si="247"/>
        <v>5.7000000000000002E-2</v>
      </c>
      <c r="BI94" s="63">
        <f t="shared" si="248"/>
        <v>4.9000000000000002E-2</v>
      </c>
      <c r="BJ94" s="63">
        <f t="shared" si="249"/>
        <v>0.379</v>
      </c>
      <c r="BK94" s="63">
        <f t="shared" si="250"/>
        <v>0.20499999999999999</v>
      </c>
      <c r="BL94" s="63">
        <f t="shared" si="251"/>
        <v>0.309</v>
      </c>
      <c r="BM94" s="353">
        <v>26665143</v>
      </c>
      <c r="BN94" s="60">
        <v>2367996</v>
      </c>
      <c r="BO94" s="60">
        <v>1918542</v>
      </c>
      <c r="BP94" s="60">
        <v>5431385</v>
      </c>
      <c r="BQ94" s="60">
        <v>5566520</v>
      </c>
      <c r="BR94" s="60">
        <v>2123827</v>
      </c>
      <c r="BS94" s="60">
        <v>5764827</v>
      </c>
      <c r="BT94" s="60">
        <v>3492046</v>
      </c>
      <c r="BU94" s="60">
        <v>22378605</v>
      </c>
      <c r="BV94" s="60">
        <v>9256873</v>
      </c>
      <c r="BW94" s="63">
        <f t="shared" si="252"/>
        <v>8.8999999999999996E-2</v>
      </c>
      <c r="BX94" s="63">
        <f t="shared" si="253"/>
        <v>7.1999999999999995E-2</v>
      </c>
      <c r="BY94" s="63">
        <f t="shared" si="254"/>
        <v>0.20399999999999999</v>
      </c>
      <c r="BZ94" s="63">
        <f t="shared" si="255"/>
        <v>0.20899999999999999</v>
      </c>
      <c r="CA94" s="104">
        <f t="shared" si="256"/>
        <v>0.08</v>
      </c>
      <c r="CB94" s="63">
        <f t="shared" si="257"/>
        <v>0.216</v>
      </c>
      <c r="CC94" s="63">
        <f t="shared" si="258"/>
        <v>0.13100000000000001</v>
      </c>
      <c r="CD94" s="63">
        <f t="shared" si="259"/>
        <v>0.83899999999999997</v>
      </c>
      <c r="CE94" s="63">
        <f t="shared" si="260"/>
        <v>0.34699999999999998</v>
      </c>
      <c r="CF94" s="136">
        <v>30248480</v>
      </c>
      <c r="CG94" s="60">
        <v>1525746</v>
      </c>
      <c r="CH94" s="104">
        <f t="shared" si="261"/>
        <v>0.05</v>
      </c>
      <c r="CI94" s="137">
        <v>39346023</v>
      </c>
      <c r="CJ94" s="60">
        <v>4146951</v>
      </c>
      <c r="CK94" s="63">
        <f t="shared" si="262"/>
        <v>0.105</v>
      </c>
      <c r="CL94" s="60">
        <v>8942907</v>
      </c>
      <c r="CM94" s="60">
        <v>306806</v>
      </c>
      <c r="CN94" s="63">
        <f t="shared" si="263"/>
        <v>3.4000000000000002E-2</v>
      </c>
      <c r="CO94" s="60">
        <v>24347395</v>
      </c>
      <c r="CP94" s="60">
        <v>1944580</v>
      </c>
      <c r="CQ94" s="104">
        <f t="shared" si="264"/>
        <v>0.08</v>
      </c>
      <c r="CR94" s="60">
        <v>5548424</v>
      </c>
      <c r="CS94" s="60">
        <v>1895565</v>
      </c>
      <c r="CT94" s="63">
        <f t="shared" si="265"/>
        <v>0.34200000000000003</v>
      </c>
      <c r="CU94" s="138">
        <v>39346023</v>
      </c>
      <c r="CV94" s="60">
        <v>28882205</v>
      </c>
      <c r="CW94" s="60">
        <v>10463818</v>
      </c>
      <c r="CX94" s="63">
        <f t="shared" si="266"/>
        <v>0.73399999999999999</v>
      </c>
      <c r="CY94" s="63">
        <f t="shared" si="267"/>
        <v>0.26600000000000001</v>
      </c>
      <c r="CZ94" s="139">
        <v>10463818</v>
      </c>
      <c r="DA94" s="60">
        <v>5533693</v>
      </c>
      <c r="DB94" s="60">
        <f>CZ94-DA94</f>
        <v>4930125</v>
      </c>
      <c r="DC94" s="63">
        <f t="shared" si="269"/>
        <v>0.14099999999999999</v>
      </c>
      <c r="DD94" s="63">
        <f t="shared" si="270"/>
        <v>0.125</v>
      </c>
      <c r="DE94" s="137">
        <v>36936941</v>
      </c>
      <c r="DF94" s="60">
        <v>20725855</v>
      </c>
      <c r="DG94" s="60">
        <v>16211086</v>
      </c>
      <c r="DH94" s="60">
        <v>6432102</v>
      </c>
      <c r="DI94" s="60">
        <v>10462968</v>
      </c>
      <c r="DJ94" s="60">
        <v>4083013</v>
      </c>
      <c r="DK94" s="60">
        <v>1679265</v>
      </c>
      <c r="DL94" s="60">
        <v>499656</v>
      </c>
      <c r="DM94" s="60">
        <v>3677164</v>
      </c>
      <c r="DN94" s="60">
        <v>1720073</v>
      </c>
      <c r="DO94" s="60">
        <v>391689</v>
      </c>
      <c r="DP94" s="60">
        <v>129360</v>
      </c>
      <c r="DQ94" s="63">
        <f t="shared" si="284"/>
        <v>0.56100000000000005</v>
      </c>
      <c r="DR94" s="63">
        <f t="shared" si="271"/>
        <v>0.439</v>
      </c>
      <c r="DS94" s="63">
        <f t="shared" si="272"/>
        <v>0.17399999999999999</v>
      </c>
      <c r="DT94" s="63">
        <f t="shared" si="273"/>
        <v>0.28299999999999997</v>
      </c>
      <c r="DU94" s="63">
        <f t="shared" si="274"/>
        <v>0.111</v>
      </c>
      <c r="DV94" s="63">
        <f t="shared" si="275"/>
        <v>4.4999999999999998E-2</v>
      </c>
      <c r="DW94" s="63">
        <f t="shared" si="276"/>
        <v>1.4E-2</v>
      </c>
      <c r="DX94" s="104">
        <f t="shared" si="277"/>
        <v>0.1</v>
      </c>
      <c r="DY94" s="104">
        <f t="shared" si="278"/>
        <v>4.7E-2</v>
      </c>
      <c r="DZ94" s="63">
        <f>ROUND(DO94/DE94,3)</f>
        <v>1.0999999999999999E-2</v>
      </c>
      <c r="EA94" s="63">
        <f>ROUND(DP94/DE94,3)</f>
        <v>4.0000000000000001E-3</v>
      </c>
      <c r="EB94" s="128">
        <v>39346023</v>
      </c>
      <c r="EC94" s="274">
        <v>15380929</v>
      </c>
      <c r="ED94" s="275">
        <f t="shared" si="202"/>
        <v>0.39100000000000001</v>
      </c>
      <c r="EE94" s="73">
        <v>12635258</v>
      </c>
      <c r="EF94" s="73">
        <v>227838</v>
      </c>
      <c r="EG94" s="73">
        <v>105913</v>
      </c>
      <c r="EH94" s="73">
        <v>2411920</v>
      </c>
      <c r="EI94" s="283">
        <f t="shared" si="212"/>
        <v>0.32100000000000001</v>
      </c>
      <c r="EJ94" s="119">
        <f t="shared" si="213"/>
        <v>6.0000000000000001E-3</v>
      </c>
      <c r="EK94" s="119">
        <f t="shared" si="214"/>
        <v>3.0000000000000001E-3</v>
      </c>
      <c r="EL94" s="283">
        <f t="shared" si="215"/>
        <v>6.0999999999999999E-2</v>
      </c>
      <c r="EM94" s="129">
        <v>23965094</v>
      </c>
      <c r="EN94" s="271">
        <f t="shared" si="204"/>
        <v>0.60899999999999999</v>
      </c>
      <c r="EO94" s="60">
        <v>14365145</v>
      </c>
      <c r="EP94" s="60">
        <v>2142371</v>
      </c>
      <c r="EQ94" s="60">
        <v>131724</v>
      </c>
      <c r="ER94" s="60">
        <v>5743983</v>
      </c>
      <c r="ES94" s="60">
        <v>810043</v>
      </c>
      <c r="ET94" s="60">
        <v>1600362</v>
      </c>
      <c r="EU94" s="60">
        <v>1281691</v>
      </c>
      <c r="EV94" s="60">
        <v>264054</v>
      </c>
      <c r="EW94" s="60">
        <v>470978</v>
      </c>
      <c r="EX94" s="60">
        <v>677507</v>
      </c>
      <c r="EY94" s="60">
        <v>639348</v>
      </c>
      <c r="EZ94" s="60">
        <v>149636</v>
      </c>
      <c r="FA94" s="130">
        <v>1446347</v>
      </c>
      <c r="FB94" s="63">
        <f>ROUND(EO94/'DP05'!E94,3)</f>
        <v>0.36499999999999999</v>
      </c>
      <c r="FC94" s="104">
        <f>ROUND(EP94/'DP05'!E94,3)</f>
        <v>5.3999999999999999E-2</v>
      </c>
      <c r="FD94" s="104">
        <f>EQ94/'DP05'!E94</f>
        <v>3.3478351801908925E-3</v>
      </c>
      <c r="FE94" s="104">
        <f t="shared" si="454"/>
        <v>0.14599999999999999</v>
      </c>
      <c r="FF94" s="63">
        <f t="shared" si="443"/>
        <v>2.1000000000000001E-2</v>
      </c>
      <c r="FG94" s="104">
        <f t="shared" si="444"/>
        <v>4.1000000000000002E-2</v>
      </c>
      <c r="FH94" s="63">
        <f t="shared" si="445"/>
        <v>3.3000000000000002E-2</v>
      </c>
      <c r="FI94" s="104">
        <f t="shared" si="446"/>
        <v>7.0000000000000001E-3</v>
      </c>
      <c r="FJ94" s="63">
        <f t="shared" si="447"/>
        <v>1.2E-2</v>
      </c>
      <c r="FK94" s="63">
        <f t="shared" si="448"/>
        <v>1.7000000000000001E-2</v>
      </c>
      <c r="FL94" s="63">
        <f t="shared" si="449"/>
        <v>1.6E-2</v>
      </c>
      <c r="FM94" s="63">
        <f t="shared" si="450"/>
        <v>4.0000000000000001E-3</v>
      </c>
      <c r="FN94" s="63">
        <f t="shared" si="451"/>
        <v>3.6999999999999998E-2</v>
      </c>
      <c r="FO94" s="140">
        <v>13103114</v>
      </c>
      <c r="FP94" s="60">
        <v>12360505</v>
      </c>
      <c r="FQ94" s="60">
        <v>11650839</v>
      </c>
      <c r="FR94" s="104">
        <f t="shared" si="455"/>
        <v>0.94299999999999995</v>
      </c>
      <c r="FS94" s="104">
        <f t="shared" si="281"/>
        <v>0.88900000000000001</v>
      </c>
    </row>
    <row r="95" spans="1:175" ht="12" thickBot="1" x14ac:dyDescent="0.25">
      <c r="A95" s="56" t="s">
        <v>882</v>
      </c>
      <c r="B95" s="57" t="s">
        <v>1025</v>
      </c>
      <c r="C95" s="56" t="s">
        <v>883</v>
      </c>
      <c r="D95" s="56" t="s">
        <v>167</v>
      </c>
      <c r="E95" s="84">
        <v>122354219</v>
      </c>
      <c r="F95" s="84">
        <v>79849830</v>
      </c>
      <c r="G95" s="63">
        <f t="shared" ref="G95" si="456">ROUND(F95/E95,3)</f>
        <v>0.65300000000000002</v>
      </c>
      <c r="H95" s="60">
        <v>58807003</v>
      </c>
      <c r="I95" s="63">
        <f t="shared" ref="I95" si="457">ROUND(H95/E95,3)</f>
        <v>0.48099999999999998</v>
      </c>
      <c r="J95" s="60">
        <v>7958647</v>
      </c>
      <c r="K95" s="63">
        <f t="shared" ref="K95" si="458">ROUND(J95/E95,3)</f>
        <v>6.5000000000000002E-2</v>
      </c>
      <c r="L95" s="60">
        <v>21780170</v>
      </c>
      <c r="M95" s="63">
        <f t="shared" ref="M95" si="459">ROUND(L95/E95,3)</f>
        <v>0.17799999999999999</v>
      </c>
      <c r="N95" s="60">
        <v>33808399</v>
      </c>
      <c r="O95" s="63">
        <f t="shared" ref="O95" si="460">ROUND(N95/E95,3)</f>
        <v>0.27600000000000002</v>
      </c>
      <c r="P95" s="60">
        <v>37598741</v>
      </c>
      <c r="Q95" s="63">
        <f t="shared" ref="Q95" si="461">ROUND(P95/E95,3)</f>
        <v>0.307</v>
      </c>
      <c r="R95" s="60">
        <v>36861827</v>
      </c>
      <c r="S95" s="63">
        <f t="shared" ref="S95" si="462">ROUND(R95/E95,3)</f>
        <v>0.30099999999999999</v>
      </c>
      <c r="T95" s="358">
        <v>2.6</v>
      </c>
      <c r="U95" s="359">
        <v>3.21</v>
      </c>
      <c r="V95" s="330">
        <v>318495974</v>
      </c>
      <c r="W95" s="331">
        <v>122354219</v>
      </c>
      <c r="X95" s="331">
        <v>94445052</v>
      </c>
      <c r="Y95" s="332">
        <f>V95-(W95+X95)</f>
        <v>101696703</v>
      </c>
      <c r="Z95" s="63">
        <f t="shared" si="240"/>
        <v>0.38400000000000001</v>
      </c>
      <c r="AA95" s="63">
        <f t="shared" si="241"/>
        <v>0.29699999999999999</v>
      </c>
      <c r="AB95" s="63">
        <f t="shared" si="242"/>
        <v>0.31900000000000001</v>
      </c>
      <c r="AC95" s="267">
        <v>256317954</v>
      </c>
      <c r="AD95" s="350">
        <v>7187524</v>
      </c>
      <c r="AE95" s="350">
        <v>2400774</v>
      </c>
      <c r="AF95" s="351">
        <f>ROUND(AE95/AD95,3)</f>
        <v>0.33400000000000002</v>
      </c>
      <c r="AG95" s="260">
        <v>326569308</v>
      </c>
      <c r="AH95" s="261">
        <v>160818530</v>
      </c>
      <c r="AI95" s="262">
        <f t="shared" ref="AI95" si="463">ROUND(AH95/AG95,3)</f>
        <v>0.49199999999999999</v>
      </c>
      <c r="AJ95" s="263">
        <v>165750778</v>
      </c>
      <c r="AK95" s="517">
        <f t="shared" ref="AK95" si="464">ROUND(AJ95/AG95,3)</f>
        <v>0.50800000000000001</v>
      </c>
      <c r="AL95" s="264">
        <v>97</v>
      </c>
      <c r="AM95" s="485">
        <v>326569308</v>
      </c>
      <c r="AN95" s="492">
        <f t="shared" si="453"/>
        <v>200909753</v>
      </c>
      <c r="AO95" s="514">
        <f t="shared" ref="AO95" si="465">AN95/AM95</f>
        <v>0.61521321225937131</v>
      </c>
      <c r="AP95" s="496">
        <v>73296738</v>
      </c>
      <c r="AQ95" s="497">
        <f t="shared" ref="AQ95" si="466">AP95/AM95</f>
        <v>0.22444466214197936</v>
      </c>
      <c r="AR95" s="507">
        <v>52362817</v>
      </c>
      <c r="AS95" s="508">
        <f t="shared" ref="AS95" si="467">AR95/AM95</f>
        <v>0.16034212559864933</v>
      </c>
      <c r="AT95" s="516">
        <f t="shared" si="157"/>
        <v>62.5</v>
      </c>
      <c r="AU95" s="512">
        <f t="shared" si="210"/>
        <v>36.5</v>
      </c>
      <c r="AV95" s="513">
        <f t="shared" si="211"/>
        <v>26.1</v>
      </c>
      <c r="AW95" s="154">
        <v>3982654</v>
      </c>
      <c r="AX95" s="154">
        <v>52</v>
      </c>
      <c r="AY95" s="154">
        <v>11</v>
      </c>
      <c r="AZ95" s="154">
        <v>87</v>
      </c>
      <c r="BA95" s="155">
        <v>30</v>
      </c>
      <c r="BB95" s="156">
        <v>80497960</v>
      </c>
      <c r="BC95" s="60">
        <v>4879858</v>
      </c>
      <c r="BD95" s="60">
        <v>4003118</v>
      </c>
      <c r="BE95" s="60">
        <v>32506623</v>
      </c>
      <c r="BF95" s="60">
        <v>16879255</v>
      </c>
      <c r="BG95" s="60">
        <v>22229106</v>
      </c>
      <c r="BH95" s="63">
        <f t="shared" si="247"/>
        <v>6.0999999999999999E-2</v>
      </c>
      <c r="BI95" s="104">
        <f t="shared" si="248"/>
        <v>0.05</v>
      </c>
      <c r="BJ95" s="63">
        <f t="shared" si="249"/>
        <v>0.40400000000000003</v>
      </c>
      <c r="BK95" s="63">
        <f t="shared" si="250"/>
        <v>0.21</v>
      </c>
      <c r="BL95" s="63">
        <f t="shared" si="251"/>
        <v>0.27600000000000002</v>
      </c>
      <c r="BM95" s="355">
        <v>222836834</v>
      </c>
      <c r="BN95" s="60">
        <v>10923030</v>
      </c>
      <c r="BO95" s="60">
        <v>14639650</v>
      </c>
      <c r="BP95" s="60">
        <v>59421419</v>
      </c>
      <c r="BQ95" s="60">
        <v>45242162</v>
      </c>
      <c r="BR95" s="60">
        <v>19254254</v>
      </c>
      <c r="BS95" s="60">
        <v>45034610</v>
      </c>
      <c r="BT95" s="60">
        <v>28321709</v>
      </c>
      <c r="BU95" s="60">
        <v>197274154</v>
      </c>
      <c r="BV95" s="60">
        <v>73356319</v>
      </c>
      <c r="BW95" s="63">
        <f t="shared" si="252"/>
        <v>4.9000000000000002E-2</v>
      </c>
      <c r="BX95" s="63">
        <f t="shared" si="253"/>
        <v>6.6000000000000003E-2</v>
      </c>
      <c r="BY95" s="63">
        <f t="shared" si="254"/>
        <v>0.26700000000000002</v>
      </c>
      <c r="BZ95" s="63">
        <f t="shared" si="255"/>
        <v>0.20300000000000001</v>
      </c>
      <c r="CA95" s="63">
        <f t="shared" si="256"/>
        <v>8.5999999999999993E-2</v>
      </c>
      <c r="CB95" s="63">
        <f t="shared" si="257"/>
        <v>0.20200000000000001</v>
      </c>
      <c r="CC95" s="63">
        <f t="shared" si="258"/>
        <v>0.127</v>
      </c>
      <c r="CD95" s="63">
        <f t="shared" si="259"/>
        <v>0.88500000000000001</v>
      </c>
      <c r="CE95" s="63">
        <f t="shared" si="260"/>
        <v>0.32900000000000001</v>
      </c>
      <c r="CF95" s="136">
        <v>252130477</v>
      </c>
      <c r="CG95" s="60">
        <v>17835456</v>
      </c>
      <c r="CH95" s="63">
        <f t="shared" ref="CH95" si="468">ROUND(CG95/CF95,3)</f>
        <v>7.0999999999999994E-2</v>
      </c>
      <c r="CI95" s="137">
        <v>326569308</v>
      </c>
      <c r="CJ95" s="60">
        <v>40786461</v>
      </c>
      <c r="CK95" s="63">
        <f t="shared" ref="CK95" si="469">ROUND(CJ95/CI95,3)</f>
        <v>0.125</v>
      </c>
      <c r="CL95" s="60">
        <v>73163121</v>
      </c>
      <c r="CM95" s="60">
        <v>3166556</v>
      </c>
      <c r="CN95" s="63">
        <f t="shared" ref="CN95" si="470">ROUND(CM95/CL95,3)</f>
        <v>4.2999999999999997E-2</v>
      </c>
      <c r="CO95" s="60">
        <v>197289696</v>
      </c>
      <c r="CP95" s="60">
        <v>20231217</v>
      </c>
      <c r="CQ95" s="63">
        <f t="shared" ref="CQ95" si="471">ROUND(CP95/CO95,3)</f>
        <v>0.10299999999999999</v>
      </c>
      <c r="CR95" s="60">
        <v>51072224</v>
      </c>
      <c r="CS95" s="60">
        <v>17388688</v>
      </c>
      <c r="CT95" s="104">
        <f t="shared" ref="CT95" si="472">ROUND(CS95/CR95,3)</f>
        <v>0.34</v>
      </c>
      <c r="CU95" s="138">
        <v>326569308</v>
      </c>
      <c r="CV95" s="60">
        <v>282443680</v>
      </c>
      <c r="CW95" s="60">
        <v>44125628</v>
      </c>
      <c r="CX95" s="63">
        <f t="shared" si="266"/>
        <v>0.86499999999999999</v>
      </c>
      <c r="CY95" s="63">
        <f t="shared" si="267"/>
        <v>0.13500000000000001</v>
      </c>
      <c r="CZ95" s="139">
        <v>44125628</v>
      </c>
      <c r="DA95" s="60">
        <v>22456684</v>
      </c>
      <c r="DB95" s="60">
        <f>CZ95-DA95</f>
        <v>21668944</v>
      </c>
      <c r="DC95" s="63">
        <f t="shared" si="269"/>
        <v>6.9000000000000006E-2</v>
      </c>
      <c r="DD95" s="63">
        <f t="shared" si="270"/>
        <v>6.6000000000000003E-2</v>
      </c>
      <c r="DE95" s="137">
        <v>306919116</v>
      </c>
      <c r="DF95" s="60">
        <v>240826040</v>
      </c>
      <c r="DG95" s="60">
        <v>66093076</v>
      </c>
      <c r="DH95" s="60">
        <v>25312024</v>
      </c>
      <c r="DI95" s="60">
        <v>40537337</v>
      </c>
      <c r="DJ95" s="60">
        <v>15949582</v>
      </c>
      <c r="DK95" s="60">
        <v>11270634</v>
      </c>
      <c r="DL95" s="60">
        <v>3422525</v>
      </c>
      <c r="DM95" s="60">
        <v>10800470</v>
      </c>
      <c r="DN95" s="60">
        <v>4886876</v>
      </c>
      <c r="DO95" s="60">
        <v>3484635</v>
      </c>
      <c r="DP95" s="60">
        <v>1053041</v>
      </c>
      <c r="DQ95" s="63">
        <f t="shared" si="284"/>
        <v>0.78500000000000003</v>
      </c>
      <c r="DR95" s="63">
        <f t="shared" si="271"/>
        <v>0.215</v>
      </c>
      <c r="DS95" s="63">
        <f t="shared" si="272"/>
        <v>8.2000000000000003E-2</v>
      </c>
      <c r="DT95" s="63">
        <f t="shared" si="273"/>
        <v>0.13200000000000001</v>
      </c>
      <c r="DU95" s="63">
        <f t="shared" si="274"/>
        <v>5.1999999999999998E-2</v>
      </c>
      <c r="DV95" s="63">
        <f t="shared" si="275"/>
        <v>3.6999999999999998E-2</v>
      </c>
      <c r="DW95" s="63">
        <f t="shared" si="276"/>
        <v>1.0999999999999999E-2</v>
      </c>
      <c r="DX95" s="63">
        <f t="shared" si="277"/>
        <v>3.5000000000000003E-2</v>
      </c>
      <c r="DY95" s="104">
        <f t="shared" si="278"/>
        <v>1.6E-2</v>
      </c>
      <c r="DZ95" s="63">
        <f>ROUND(DO95/DE95,3)</f>
        <v>1.0999999999999999E-2</v>
      </c>
      <c r="EA95" s="63">
        <f>ROUND(DP95/DE95,3)</f>
        <v>3.0000000000000001E-3</v>
      </c>
      <c r="EB95" s="157">
        <v>326569308</v>
      </c>
      <c r="EC95" s="278">
        <v>59361020</v>
      </c>
      <c r="ED95" s="279">
        <f t="shared" ref="ED95" si="473">ROUND(EC95/EB95,3)</f>
        <v>0.182</v>
      </c>
      <c r="EE95" s="73">
        <v>36537028</v>
      </c>
      <c r="EF95" s="73">
        <v>5699150</v>
      </c>
      <c r="EG95" s="73">
        <v>2332584</v>
      </c>
      <c r="EH95" s="73">
        <v>14792258</v>
      </c>
      <c r="EI95" s="283">
        <f t="shared" si="212"/>
        <v>0.112</v>
      </c>
      <c r="EJ95" s="119">
        <f t="shared" si="213"/>
        <v>1.7000000000000001E-2</v>
      </c>
      <c r="EK95" s="119">
        <f t="shared" si="214"/>
        <v>7.0000000000000001E-3</v>
      </c>
      <c r="EL95" s="283">
        <f t="shared" si="215"/>
        <v>4.4999999999999998E-2</v>
      </c>
      <c r="EM95" s="158">
        <v>267208288</v>
      </c>
      <c r="EN95" s="273">
        <f t="shared" ref="EN95" si="474">ROUND(EM95/EB95,3)</f>
        <v>0.81799999999999995</v>
      </c>
      <c r="EO95" s="60">
        <v>196251375</v>
      </c>
      <c r="EP95" s="60">
        <v>39994653</v>
      </c>
      <c r="EQ95" s="60">
        <v>2075852</v>
      </c>
      <c r="ER95" s="60">
        <v>18184182</v>
      </c>
      <c r="ES95" s="60">
        <v>4143134</v>
      </c>
      <c r="ET95" s="60">
        <v>4345272</v>
      </c>
      <c r="EU95" s="60">
        <v>2884210</v>
      </c>
      <c r="EV95" s="60">
        <v>768985</v>
      </c>
      <c r="EW95" s="60">
        <v>1477325</v>
      </c>
      <c r="EX95" s="60">
        <v>1852906</v>
      </c>
      <c r="EY95" s="60">
        <v>2712350</v>
      </c>
      <c r="EZ95" s="60">
        <v>611404</v>
      </c>
      <c r="FA95" s="130">
        <v>12166674</v>
      </c>
      <c r="FB95" s="63">
        <f>ROUND(EO95/'DP05'!E95,3)</f>
        <v>0.60099999999999998</v>
      </c>
      <c r="FC95" s="104">
        <f>ROUND(EP95/'DP05'!E95,3)</f>
        <v>0.122</v>
      </c>
      <c r="FD95" s="104">
        <f>EQ95/'DP05'!E95</f>
        <v>6.3565434630495033E-3</v>
      </c>
      <c r="FE95" s="104">
        <f t="shared" si="454"/>
        <v>5.6000000000000001E-2</v>
      </c>
      <c r="FF95" s="63">
        <f t="shared" si="443"/>
        <v>1.2999999999999999E-2</v>
      </c>
      <c r="FG95" s="104">
        <f t="shared" si="444"/>
        <v>1.2999999999999999E-2</v>
      </c>
      <c r="FH95" s="63">
        <f t="shared" si="445"/>
        <v>8.9999999999999993E-3</v>
      </c>
      <c r="FI95" s="104">
        <f t="shared" si="446"/>
        <v>2E-3</v>
      </c>
      <c r="FJ95" s="63">
        <f t="shared" si="447"/>
        <v>5.0000000000000001E-3</v>
      </c>
      <c r="FK95" s="63">
        <f t="shared" si="448"/>
        <v>6.0000000000000001E-3</v>
      </c>
      <c r="FL95" s="63">
        <f t="shared" si="449"/>
        <v>8.0000000000000002E-3</v>
      </c>
      <c r="FM95" s="63">
        <f t="shared" si="450"/>
        <v>2E-3</v>
      </c>
      <c r="FN95" s="63">
        <f t="shared" si="451"/>
        <v>3.6999999999999998E-2</v>
      </c>
      <c r="FO95" s="140">
        <v>122354219</v>
      </c>
      <c r="FP95" s="60">
        <v>112398526</v>
      </c>
      <c r="FQ95" s="60">
        <v>104302759</v>
      </c>
      <c r="FR95" s="104">
        <f t="shared" si="455"/>
        <v>0.91900000000000004</v>
      </c>
      <c r="FS95" s="104">
        <f t="shared" si="281"/>
        <v>0.85199999999999998</v>
      </c>
    </row>
    <row r="96" spans="1:175" ht="12" thickTop="1" x14ac:dyDescent="0.2">
      <c r="FI96" s="104"/>
    </row>
    <row r="98" spans="121:121" x14ac:dyDescent="0.2">
      <c r="DQ98" s="104"/>
    </row>
  </sheetData>
  <phoneticPr fontId="18" type="noConversion"/>
  <pageMargins left="0.7" right="0.7" top="0.75" bottom="0.75" header="0.3" footer="0.3"/>
  <pageSetup orientation="portrait" r:id="rId1"/>
  <ignoredErrors>
    <ignoredError sqref="C94:D1048576 C92:D93 C2:D26 C50:D77 C40:D40 C27:D35 C78:D78 C41:D41 C42:D49 C82:D82 C79:D81 C83:D91 C36:D39" numberStoredAsText="1"/>
    <ignoredError sqref="DC94:DF95 BW94:CV95 CX94:DA95 DQ94:EA95 FO94:FP95 FR94:FS95 Z94:AB95 E94:W95 AW94:BN95 EV84 DP84 AX84:AY84 AO92 BH93:BN93 E93:W93 AW93:BC93 Z93:AB93 BD93:BG93 FS92:FS93 FO93:FP93 DQ93:EA93 CX93:DA93 BW93:CV93 DC93:DF93 FR93 BD2:BG26 FS2:FS26 FS50:FS77 BD50:BG77 FS40 FS84 AO84 FS82 BD27:BG35 FS27:FS35 FS78 BD41:BG41 FS41 BD42:BG49 FS42:FS49 EX84 F87:F91 R87:R91 V87:X91 AC87:AE87 AG87:AH87 AJ87:EC87 EE87:FS87" formulaRange="1"/>
    <ignoredError sqref="DR92:DY92 BW92:CE92 CX92:CY92 DC92:DD92 DQ42:DR42 ED84 EN84 FR92 Z92:AB92 AB2:AB26 G92 BH92:BL92 DR78 G84 I84 Q84 S84:T84 BH84:BL84 BW84:CE84 CH84 CK84 CN84 CQ84 CT84 CX84:CY84 DC84:DD84 O84 M84 K84 AQ92 AB28:AB35 FO2:FP26 FR2:FR26 BH2:BN26 BW2:CV26 CX2:DA26 DC2:DF26 AW2:BC26 E2:W26 Z2:AA26 DR2:EA26 DQ50:DR77 DS50:EA77 E50:W77 AW50:BC77 Z50:AB77 DC50:DF77 CX50:DA77 BW50:CV77 BH50:BN77 FR50:FR77 FO50:FP77 DR40 DS40:EA40 FR40 BH40:BL40 BW40:CE40 CX40:CY40 DC40:DD40 Z40:AB40 G40 DQ43:EA49 AQ84 Z84:AB84 FR84 DR84:EA84 DQ82 DR82 DS82:EA82 G82 Z82:AB82 DC82:DD82 CX82:CY82 BW82:CE82 BH82:BL82 FR82 FO27:FP35 FR27:FR35 BH27:BN35 BW27:CV35 CX27:DA35 DC27:DF35 AW27:BC35 E27:W35 Z27:AA35 DR27:EA35 DS78:EA78 G78 Z78:AB78 DC78:DD78 CX78:CY78 BW78:CE78 BH78:BL78 FR78 DR41 DS41:EA41 FO41:FP41 FR41 BH41:BN41 BW41:CV41 CX41:DA41 DC41:DF41 Z41:AB41 AW41:BC41 E41:W41 DS42:EA42 FO42:FP49 FR42:FR49 BH42:BN49 BW42:CV49 CX42:DA49 DC42:DF49 Z42:AB49 AW42:BC49 E42:W49 I40 K40 M40 O40 Q40 S40:U40 CH40 CK40 CN40 CQ40 CT40 I78 K78 M78 O78 Q78 S78:U78 CH78 CK78 CN78 CQ78 CT78 I82 K82 M82 O82 Q82 S82:U82 CH82 CK82 CN82 CQ82 CT82 I92 K92 M92 O92 Q92 S92:U92 CH92 CK92 CN92 CQ92 CT92 G87:Q91 Y87:Y91 AI84 AI87 AF87" formula="1" formulaRange="1"/>
    <ignoredError sqref="ED94:ED95 EN94:EN95 ED2:ED26 AF78 AQ78 AQ40 AF40 AI92 AI78 EN92:EN93 ED92:ED93 EN2:EN26 ED50:ED77 EN50:EN77 EN40 ED40 ED82 EN82 ED27:ED35 EN27:EN35 ED78 EN78 EN41 ED41 EN42:EN49 ED42:ED49 Y78:Y86 AF82:AF86 AI82:AI83 AI85:AI86 AF88:AF91 AI88:AI91"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D95"/>
  <sheetViews>
    <sheetView workbookViewId="0">
      <pane xSplit="5" ySplit="1" topLeftCell="F2" activePane="bottomRight" state="frozen"/>
      <selection pane="topRight" activeCell="F1" sqref="F1"/>
      <selection pane="bottomLeft" activeCell="A2" sqref="A2"/>
      <selection pane="bottomRight" activeCell="B103" sqref="B103"/>
    </sheetView>
  </sheetViews>
  <sheetFormatPr defaultColWidth="9.109375" defaultRowHeight="11.4" x14ac:dyDescent="0.2"/>
  <cols>
    <col min="1" max="1" width="10.88671875" style="56" customWidth="1"/>
    <col min="2" max="2" width="18.109375" style="57" customWidth="1"/>
    <col min="3" max="3" width="13.109375" style="56" customWidth="1"/>
    <col min="4" max="4" width="9.88671875" style="56" customWidth="1"/>
    <col min="5" max="5" width="10.44140625" style="60" customWidth="1"/>
    <col min="6" max="6" width="8.5546875" style="60" customWidth="1"/>
    <col min="7" max="7" width="8.5546875" style="63" customWidth="1"/>
    <col min="8" max="8" width="8.5546875" style="60" customWidth="1"/>
    <col min="9" max="9" width="8.5546875" style="63" customWidth="1"/>
    <col min="10" max="10" width="8.109375" style="60" customWidth="1"/>
    <col min="11" max="11" width="8.5546875" style="60" customWidth="1"/>
    <col min="12" max="12" width="7.88671875" style="60" customWidth="1"/>
    <col min="13" max="13" width="7.5546875" style="63" customWidth="1"/>
    <col min="14" max="15" width="9.109375" style="60" customWidth="1"/>
    <col min="16" max="16" width="9.21875" style="60" customWidth="1"/>
    <col min="17" max="17" width="9.109375" style="60" customWidth="1"/>
    <col min="18" max="18" width="8.5546875" style="60" customWidth="1"/>
    <col min="19" max="19" width="9.5546875" style="60" customWidth="1"/>
    <col min="20" max="25" width="7.33203125" style="60" customWidth="1"/>
    <col min="26" max="31" width="8.44140625" style="63" customWidth="1"/>
    <col min="32" max="32" width="9.109375" style="225" customWidth="1"/>
    <col min="33" max="35" width="8.6640625" style="60" customWidth="1"/>
    <col min="36" max="36" width="7.88671875" style="60" customWidth="1"/>
    <col min="37" max="37" width="7.109375" style="60" customWidth="1"/>
    <col min="38" max="38" width="8.109375" style="63" customWidth="1"/>
    <col min="39" max="39" width="7.6640625" style="63" customWidth="1"/>
    <col min="40" max="40" width="8.109375" style="63" customWidth="1"/>
    <col min="41" max="41" width="7.6640625" style="63" customWidth="1"/>
    <col min="42" max="42" width="7.109375" style="63" customWidth="1"/>
    <col min="43" max="43" width="8.44140625" style="60" customWidth="1"/>
    <col min="44" max="44" width="8.21875" style="60" customWidth="1"/>
    <col min="45" max="45" width="7.6640625" style="60" customWidth="1"/>
    <col min="46" max="46" width="6.44140625" style="60" customWidth="1"/>
    <col min="47" max="50" width="9.109375" style="63" customWidth="1"/>
    <col min="51" max="51" width="9.6640625" style="60" customWidth="1"/>
    <col min="52" max="52" width="7.77734375" style="60" customWidth="1"/>
    <col min="53" max="54" width="7.77734375" style="102" customWidth="1"/>
    <col min="55" max="60" width="7.5546875" style="102" customWidth="1"/>
    <col min="61" max="61" width="9.109375" style="102" bestFit="1" customWidth="1"/>
    <col min="62" max="69" width="9.109375" style="471" bestFit="1" customWidth="1"/>
    <col min="70" max="70" width="9.109375" style="60" bestFit="1" customWidth="1"/>
    <col min="71" max="71" width="11.77734375" style="60" customWidth="1"/>
    <col min="72" max="77" width="9.109375" style="60" bestFit="1" customWidth="1"/>
    <col min="78" max="78" width="9.109375" style="60" customWidth="1"/>
    <col min="79" max="83" width="7.88671875" style="60" customWidth="1"/>
    <col min="84" max="84" width="9.109375" style="60" customWidth="1"/>
    <col min="85" max="86" width="6.6640625" style="60" customWidth="1"/>
    <col min="87" max="88" width="7.44140625" style="60" customWidth="1"/>
    <col min="89" max="89" width="8.21875" style="63" customWidth="1"/>
    <col min="90" max="90" width="6.77734375" style="63" customWidth="1"/>
    <col min="91" max="92" width="6.88671875" style="63" customWidth="1"/>
    <col min="93" max="93" width="7.109375" style="63" customWidth="1"/>
    <col min="94" max="95" width="7.21875" style="63" customWidth="1"/>
    <col min="96" max="96" width="7.44140625" style="63" customWidth="1"/>
    <col min="97" max="97" width="7.109375" style="63" customWidth="1"/>
    <col min="98" max="98" width="7" style="63" customWidth="1"/>
    <col min="99" max="100" width="9.109375" style="60" bestFit="1" customWidth="1"/>
    <col min="101" max="101" width="8.21875" style="60" customWidth="1"/>
    <col min="102" max="102" width="8" style="60" customWidth="1"/>
    <col min="103" max="103" width="7.77734375" style="60" customWidth="1"/>
    <col min="104" max="104" width="8.21875" style="60" customWidth="1"/>
    <col min="105" max="105" width="7.88671875" style="60" customWidth="1"/>
    <col min="106" max="106" width="8.21875" style="60" customWidth="1"/>
    <col min="107" max="107" width="8" style="60" customWidth="1"/>
    <col min="108" max="108" width="7.77734375" style="60" customWidth="1"/>
    <col min="109" max="109" width="8.21875" style="60" customWidth="1"/>
    <col min="110" max="110" width="7.88671875" style="60" customWidth="1"/>
    <col min="111" max="111" width="9.21875" style="60" bestFit="1" customWidth="1"/>
    <col min="112" max="117" width="7" style="60" customWidth="1"/>
    <col min="118" max="119" width="7.44140625" style="60" customWidth="1"/>
    <col min="120" max="121" width="7.109375" style="60" customWidth="1"/>
    <col min="122" max="126" width="7.88671875" style="63" customWidth="1"/>
    <col min="127" max="127" width="6.77734375" style="63" customWidth="1"/>
    <col min="128" max="128" width="7.44140625" style="63" customWidth="1"/>
    <col min="129" max="129" width="7.109375" style="63" customWidth="1"/>
    <col min="130" max="130" width="7.21875" style="63" customWidth="1"/>
    <col min="131" max="131" width="7.44140625" style="63" customWidth="1"/>
    <col min="132" max="132" width="9.109375" style="60" customWidth="1"/>
    <col min="133" max="133" width="9.109375" style="60" bestFit="1" customWidth="1"/>
    <col min="134" max="134" width="9.5546875" style="60" customWidth="1"/>
    <col min="135" max="135" width="7.77734375" style="60" customWidth="1"/>
    <col min="136" max="136" width="9.109375" style="63" bestFit="1" customWidth="1"/>
    <col min="137" max="137" width="7.77734375" style="60" customWidth="1"/>
    <col min="138" max="138" width="9.109375" style="63" bestFit="1" customWidth="1"/>
    <col min="139" max="140" width="8.77734375" style="60" customWidth="1"/>
    <col min="141" max="141" width="9.5546875" style="60" customWidth="1"/>
    <col min="142" max="142" width="8.77734375" style="60" customWidth="1"/>
    <col min="143" max="143" width="9.21875" style="60" bestFit="1" customWidth="1"/>
    <col min="144" max="145" width="9.109375" style="63" bestFit="1" customWidth="1"/>
    <col min="146" max="147" width="9.109375" style="60" bestFit="1" customWidth="1"/>
    <col min="148" max="148" width="8" style="60" customWidth="1"/>
    <col min="149" max="149" width="9.109375" style="63" bestFit="1" customWidth="1"/>
    <col min="150" max="150" width="8.21875" style="63" customWidth="1"/>
    <col min="151" max="151" width="9.21875" style="60" bestFit="1" customWidth="1"/>
    <col min="152" max="153" width="7.77734375" style="60" customWidth="1"/>
    <col min="154" max="155" width="7.77734375" style="63" customWidth="1"/>
    <col min="156" max="156" width="8.44140625" style="60" customWidth="1"/>
    <col min="157" max="157" width="9.109375" style="60" bestFit="1" customWidth="1"/>
    <col min="158" max="158" width="8.6640625" style="60" customWidth="1"/>
    <col min="159" max="159" width="7.5546875" style="60" customWidth="1"/>
    <col min="160" max="160" width="7.77734375" style="60" customWidth="1"/>
    <col min="161" max="161" width="7.6640625" style="60" customWidth="1"/>
    <col min="162" max="162" width="8.44140625" style="60" customWidth="1"/>
    <col min="163" max="163" width="8" style="60" customWidth="1"/>
    <col min="164" max="164" width="8.21875" style="60" customWidth="1"/>
    <col min="165" max="165" width="8.5546875" style="60" customWidth="1"/>
    <col min="166" max="166" width="9.21875" style="60" bestFit="1" customWidth="1"/>
    <col min="167" max="167" width="9.21875" style="60" customWidth="1"/>
    <col min="168" max="168" width="9.109375" style="60" bestFit="1" customWidth="1"/>
    <col min="169" max="169" width="8.33203125" style="60" customWidth="1"/>
    <col min="170" max="170" width="9.5546875" style="60" customWidth="1"/>
    <col min="171" max="171" width="9.109375" style="60" bestFit="1" customWidth="1"/>
    <col min="172" max="172" width="9.109375" style="60"/>
    <col min="173" max="173" width="8.33203125" style="60" customWidth="1"/>
    <col min="174" max="174" width="9.109375" style="63" customWidth="1"/>
    <col min="175" max="175" width="9.21875" style="60" customWidth="1"/>
    <col min="176" max="176" width="8.21875" style="60" customWidth="1"/>
    <col min="177" max="177" width="9.109375" style="60" bestFit="1" customWidth="1"/>
    <col min="178" max="178" width="8.88671875" style="60" customWidth="1"/>
    <col min="179" max="179" width="8.6640625" style="60" customWidth="1"/>
    <col min="180" max="180" width="8.21875" style="60" customWidth="1"/>
    <col min="181" max="181" width="9.21875" style="60" bestFit="1" customWidth="1"/>
    <col min="182" max="182" width="9.109375" style="60" bestFit="1" customWidth="1"/>
    <col min="183" max="183" width="8.44140625" style="60" customWidth="1"/>
    <col min="184" max="184" width="9.5546875" style="60" customWidth="1"/>
    <col min="185" max="185" width="9.21875" style="60" bestFit="1" customWidth="1"/>
    <col min="186" max="186" width="9.109375" style="60" bestFit="1" customWidth="1"/>
    <col min="187" max="16384" width="9.109375" style="60"/>
  </cols>
  <sheetData>
    <row r="1" spans="1:186" ht="64.5" customHeight="1" thickTop="1" x14ac:dyDescent="0.2">
      <c r="A1" s="56" t="s">
        <v>1027</v>
      </c>
      <c r="B1" s="57" t="s">
        <v>1028</v>
      </c>
      <c r="C1" s="56" t="s">
        <v>164</v>
      </c>
      <c r="D1" s="58" t="s">
        <v>2304</v>
      </c>
      <c r="E1" s="59" t="s">
        <v>1232</v>
      </c>
      <c r="F1" s="73" t="s">
        <v>1234</v>
      </c>
      <c r="G1" s="119" t="s">
        <v>1235</v>
      </c>
      <c r="H1" s="73" t="s">
        <v>1233</v>
      </c>
      <c r="I1" s="119" t="s">
        <v>1236</v>
      </c>
      <c r="J1" s="311" t="s">
        <v>1237</v>
      </c>
      <c r="K1" s="312" t="s">
        <v>1238</v>
      </c>
      <c r="L1" s="313" t="s">
        <v>1239</v>
      </c>
      <c r="M1" s="314" t="s">
        <v>1240</v>
      </c>
      <c r="N1" s="60" t="s">
        <v>1241</v>
      </c>
      <c r="O1" s="60" t="s">
        <v>1242</v>
      </c>
      <c r="P1" s="60" t="s">
        <v>1243</v>
      </c>
      <c r="Q1" s="60" t="s">
        <v>1244</v>
      </c>
      <c r="R1" s="295" t="s">
        <v>1370</v>
      </c>
      <c r="S1" s="62" t="s">
        <v>1413</v>
      </c>
      <c r="T1" s="60" t="s">
        <v>1250</v>
      </c>
      <c r="U1" s="60" t="s">
        <v>1252</v>
      </c>
      <c r="V1" s="60" t="s">
        <v>2103</v>
      </c>
      <c r="W1" s="60" t="s">
        <v>1254</v>
      </c>
      <c r="X1" s="60" t="s">
        <v>1256</v>
      </c>
      <c r="Y1" s="60" t="s">
        <v>1258</v>
      </c>
      <c r="Z1" s="63" t="s">
        <v>1251</v>
      </c>
      <c r="AA1" s="63" t="s">
        <v>1253</v>
      </c>
      <c r="AB1" s="63" t="s">
        <v>2104</v>
      </c>
      <c r="AC1" s="63" t="s">
        <v>1255</v>
      </c>
      <c r="AD1" s="63" t="s">
        <v>1257</v>
      </c>
      <c r="AE1" s="63" t="s">
        <v>1259</v>
      </c>
      <c r="AF1" s="523" t="s">
        <v>1260</v>
      </c>
      <c r="AG1" s="60" t="s">
        <v>1261</v>
      </c>
      <c r="AH1" s="60" t="s">
        <v>1263</v>
      </c>
      <c r="AI1" s="60" t="s">
        <v>1265</v>
      </c>
      <c r="AJ1" s="60" t="s">
        <v>1266</v>
      </c>
      <c r="AK1" s="60" t="s">
        <v>1269</v>
      </c>
      <c r="AL1" s="63" t="s">
        <v>1262</v>
      </c>
      <c r="AM1" s="63" t="s">
        <v>1264</v>
      </c>
      <c r="AN1" s="63" t="s">
        <v>1268</v>
      </c>
      <c r="AO1" s="63" t="s">
        <v>1267</v>
      </c>
      <c r="AP1" s="63" t="s">
        <v>1270</v>
      </c>
      <c r="AQ1" s="60" t="s">
        <v>1296</v>
      </c>
      <c r="AR1" s="60" t="s">
        <v>1298</v>
      </c>
      <c r="AS1" s="60" t="s">
        <v>1300</v>
      </c>
      <c r="AT1" s="60" t="s">
        <v>1302</v>
      </c>
      <c r="AU1" s="63" t="s">
        <v>1297</v>
      </c>
      <c r="AV1" s="63" t="s">
        <v>1299</v>
      </c>
      <c r="AW1" s="63" t="s">
        <v>1301</v>
      </c>
      <c r="AX1" s="63" t="s">
        <v>1303</v>
      </c>
      <c r="AY1" s="473" t="s">
        <v>2222</v>
      </c>
      <c r="AZ1" s="73" t="s">
        <v>2223</v>
      </c>
      <c r="BA1" s="474" t="s">
        <v>2224</v>
      </c>
      <c r="BB1" s="474" t="s">
        <v>2225</v>
      </c>
      <c r="BC1" s="474" t="s">
        <v>2226</v>
      </c>
      <c r="BD1" s="474" t="s">
        <v>2227</v>
      </c>
      <c r="BE1" s="474" t="s">
        <v>2228</v>
      </c>
      <c r="BF1" s="474" t="s">
        <v>2229</v>
      </c>
      <c r="BG1" s="474" t="s">
        <v>2230</v>
      </c>
      <c r="BH1" s="474" t="s">
        <v>2231</v>
      </c>
      <c r="BI1" s="475" t="s">
        <v>2232</v>
      </c>
      <c r="BJ1" s="304" t="s">
        <v>2233</v>
      </c>
      <c r="BK1" s="304" t="s">
        <v>2234</v>
      </c>
      <c r="BL1" s="304" t="s">
        <v>2235</v>
      </c>
      <c r="BM1" s="304" t="s">
        <v>2236</v>
      </c>
      <c r="BN1" s="304" t="s">
        <v>2237</v>
      </c>
      <c r="BO1" s="304" t="s">
        <v>2238</v>
      </c>
      <c r="BP1" s="304" t="s">
        <v>2239</v>
      </c>
      <c r="BQ1" s="476" t="s">
        <v>2240</v>
      </c>
      <c r="BR1" s="472" t="s">
        <v>2241</v>
      </c>
      <c r="BS1" s="309" t="s">
        <v>2242</v>
      </c>
      <c r="BT1" s="522" t="s">
        <v>1970</v>
      </c>
      <c r="BU1" s="522" t="s">
        <v>2293</v>
      </c>
      <c r="BV1" s="522" t="s">
        <v>2294</v>
      </c>
      <c r="BW1" s="522" t="s">
        <v>2295</v>
      </c>
      <c r="BX1" s="522" t="s">
        <v>2296</v>
      </c>
      <c r="BY1" s="522" t="s">
        <v>2297</v>
      </c>
      <c r="BZ1" s="518" t="s">
        <v>2105</v>
      </c>
      <c r="CA1" s="73" t="s">
        <v>1304</v>
      </c>
      <c r="CB1" s="73" t="s">
        <v>1306</v>
      </c>
      <c r="CC1" s="73" t="s">
        <v>1308</v>
      </c>
      <c r="CD1" s="73" t="s">
        <v>1310</v>
      </c>
      <c r="CE1" s="73" t="s">
        <v>1312</v>
      </c>
      <c r="CF1" s="73" t="s">
        <v>1314</v>
      </c>
      <c r="CG1" s="73" t="s">
        <v>1316</v>
      </c>
      <c r="CH1" s="73" t="s">
        <v>1318</v>
      </c>
      <c r="CI1" s="73" t="s">
        <v>1320</v>
      </c>
      <c r="CJ1" s="73" t="s">
        <v>1322</v>
      </c>
      <c r="CK1" s="119" t="s">
        <v>1305</v>
      </c>
      <c r="CL1" s="119" t="s">
        <v>1307</v>
      </c>
      <c r="CM1" s="119" t="s">
        <v>1309</v>
      </c>
      <c r="CN1" s="119" t="s">
        <v>1311</v>
      </c>
      <c r="CO1" s="119" t="s">
        <v>1313</v>
      </c>
      <c r="CP1" s="119" t="s">
        <v>1315</v>
      </c>
      <c r="CQ1" s="119" t="s">
        <v>1317</v>
      </c>
      <c r="CR1" s="119" t="s">
        <v>1319</v>
      </c>
      <c r="CS1" s="119" t="s">
        <v>1321</v>
      </c>
      <c r="CT1" s="119" t="s">
        <v>1323</v>
      </c>
      <c r="CU1" s="316" t="s">
        <v>1416</v>
      </c>
      <c r="CV1" s="317" t="s">
        <v>1417</v>
      </c>
      <c r="CW1" s="73" t="s">
        <v>1326</v>
      </c>
      <c r="CX1" s="73" t="s">
        <v>1328</v>
      </c>
      <c r="CY1" s="73" t="s">
        <v>1329</v>
      </c>
      <c r="CZ1" s="73" t="s">
        <v>1331</v>
      </c>
      <c r="DA1" s="73" t="s">
        <v>1333</v>
      </c>
      <c r="DB1" s="73" t="s">
        <v>1327</v>
      </c>
      <c r="DC1" s="73" t="s">
        <v>1414</v>
      </c>
      <c r="DD1" s="73" t="s">
        <v>1330</v>
      </c>
      <c r="DE1" s="73" t="s">
        <v>1332</v>
      </c>
      <c r="DF1" s="73" t="s">
        <v>1334</v>
      </c>
      <c r="DG1" s="310" t="s">
        <v>2106</v>
      </c>
      <c r="DH1" s="73" t="s">
        <v>2107</v>
      </c>
      <c r="DI1" s="73" t="s">
        <v>1336</v>
      </c>
      <c r="DJ1" s="73" t="s">
        <v>1338</v>
      </c>
      <c r="DK1" s="73" t="s">
        <v>1347</v>
      </c>
      <c r="DL1" s="73" t="s">
        <v>1349</v>
      </c>
      <c r="DM1" s="73" t="s">
        <v>1351</v>
      </c>
      <c r="DN1" s="73" t="s">
        <v>1353</v>
      </c>
      <c r="DO1" s="73" t="s">
        <v>1355</v>
      </c>
      <c r="DP1" s="73" t="s">
        <v>1357</v>
      </c>
      <c r="DQ1" s="73" t="s">
        <v>1373</v>
      </c>
      <c r="DR1" s="119" t="s">
        <v>1335</v>
      </c>
      <c r="DS1" s="119" t="s">
        <v>1337</v>
      </c>
      <c r="DT1" s="119" t="s">
        <v>1372</v>
      </c>
      <c r="DU1" s="119" t="s">
        <v>1348</v>
      </c>
      <c r="DV1" s="119" t="s">
        <v>1350</v>
      </c>
      <c r="DW1" s="119" t="s">
        <v>1352</v>
      </c>
      <c r="DX1" s="119" t="s">
        <v>1354</v>
      </c>
      <c r="DY1" s="119" t="s">
        <v>1356</v>
      </c>
      <c r="DZ1" s="119" t="s">
        <v>1358</v>
      </c>
      <c r="EA1" s="119" t="s">
        <v>1359</v>
      </c>
      <c r="EB1" s="302" t="s">
        <v>1420</v>
      </c>
      <c r="EC1" s="302" t="s">
        <v>1421</v>
      </c>
      <c r="ED1" s="318" t="s">
        <v>1376</v>
      </c>
      <c r="EE1" s="318" t="s">
        <v>1375</v>
      </c>
      <c r="EF1" s="119" t="s">
        <v>1374</v>
      </c>
      <c r="EG1" s="318" t="s">
        <v>1381</v>
      </c>
      <c r="EH1" s="119" t="s">
        <v>1382</v>
      </c>
      <c r="EI1" s="319" t="s">
        <v>1386</v>
      </c>
      <c r="EJ1" s="319" t="s">
        <v>1387</v>
      </c>
      <c r="EK1" s="319" t="s">
        <v>1388</v>
      </c>
      <c r="EL1" s="319" t="s">
        <v>1389</v>
      </c>
      <c r="EM1" s="319" t="s">
        <v>1395</v>
      </c>
      <c r="EN1" s="119" t="s">
        <v>1390</v>
      </c>
      <c r="EO1" s="119" t="s">
        <v>1396</v>
      </c>
      <c r="EP1" s="320" t="s">
        <v>1397</v>
      </c>
      <c r="EQ1" s="321" t="s">
        <v>1398</v>
      </c>
      <c r="ER1" s="321" t="s">
        <v>1362</v>
      </c>
      <c r="ES1" s="119" t="s">
        <v>1399</v>
      </c>
      <c r="ET1" s="119" t="s">
        <v>1403</v>
      </c>
      <c r="EU1" s="322" t="s">
        <v>1404</v>
      </c>
      <c r="EV1" s="318" t="s">
        <v>1405</v>
      </c>
      <c r="EW1" s="318" t="s">
        <v>1411</v>
      </c>
      <c r="EX1" s="119" t="s">
        <v>1406</v>
      </c>
      <c r="EY1" s="119" t="s">
        <v>1412</v>
      </c>
      <c r="EZ1" s="310" t="s">
        <v>2106</v>
      </c>
      <c r="FA1" s="301" t="s">
        <v>1425</v>
      </c>
      <c r="FB1" s="73" t="s">
        <v>1369</v>
      </c>
      <c r="FC1" s="309" t="s">
        <v>1426</v>
      </c>
      <c r="FD1" s="301" t="s">
        <v>2136</v>
      </c>
      <c r="FE1" s="73" t="s">
        <v>2037</v>
      </c>
      <c r="FF1" s="309" t="s">
        <v>1438</v>
      </c>
      <c r="FG1" s="301" t="s">
        <v>2034</v>
      </c>
      <c r="FH1" s="73" t="s">
        <v>2035</v>
      </c>
      <c r="FI1" s="308" t="s">
        <v>2311</v>
      </c>
      <c r="FJ1" s="301" t="s">
        <v>2313</v>
      </c>
      <c r="FK1" s="551"/>
      <c r="FL1" s="73" t="s">
        <v>2312</v>
      </c>
      <c r="FM1" s="297" t="s">
        <v>2314</v>
      </c>
      <c r="FN1" s="301" t="s">
        <v>1722</v>
      </c>
      <c r="FO1" s="304" t="s">
        <v>1725</v>
      </c>
      <c r="FP1" s="297" t="s">
        <v>2317</v>
      </c>
      <c r="FQ1" s="301" t="s">
        <v>2315</v>
      </c>
      <c r="FR1" s="73" t="s">
        <v>2316</v>
      </c>
      <c r="FS1" s="297" t="s">
        <v>2318</v>
      </c>
      <c r="FT1" s="301" t="s">
        <v>2310</v>
      </c>
      <c r="FU1" s="73" t="s">
        <v>2320</v>
      </c>
      <c r="FV1" s="297" t="s">
        <v>2319</v>
      </c>
      <c r="FW1" s="301" t="s">
        <v>2322</v>
      </c>
      <c r="FX1" s="73" t="s">
        <v>2321</v>
      </c>
      <c r="FY1" s="297" t="s">
        <v>2323</v>
      </c>
      <c r="FZ1" s="301" t="s">
        <v>2324</v>
      </c>
      <c r="GA1" s="73" t="s">
        <v>1367</v>
      </c>
      <c r="GB1" s="297" t="s">
        <v>1346</v>
      </c>
      <c r="GC1" s="302" t="s">
        <v>1428</v>
      </c>
      <c r="GD1" s="73" t="s">
        <v>1368</v>
      </c>
    </row>
    <row r="2" spans="1:186" x14ac:dyDescent="0.2">
      <c r="A2" s="56" t="s">
        <v>882</v>
      </c>
      <c r="B2" s="57" t="s">
        <v>1021</v>
      </c>
      <c r="C2" s="56" t="s">
        <v>886</v>
      </c>
      <c r="D2" s="56" t="s">
        <v>1031</v>
      </c>
      <c r="E2" s="80">
        <v>3230</v>
      </c>
      <c r="F2" s="60">
        <v>1733</v>
      </c>
      <c r="G2" s="63">
        <f t="shared" ref="G2:G14" si="0">ROUND(F2/E2,3)</f>
        <v>0.53700000000000003</v>
      </c>
      <c r="H2" s="60">
        <v>1733</v>
      </c>
      <c r="I2" s="63">
        <f t="shared" ref="I2:I11" si="1">ROUND(H2/E2,3)</f>
        <v>0.53700000000000003</v>
      </c>
      <c r="J2" s="61">
        <v>1626</v>
      </c>
      <c r="K2" s="290">
        <f t="shared" ref="K2:K40" si="2">ROUND(J2/F2,3)</f>
        <v>0.93799999999999994</v>
      </c>
      <c r="L2" s="274">
        <v>107</v>
      </c>
      <c r="M2" s="287">
        <f t="shared" ref="M2:M40" si="3">ROUND(L2/F2,3)</f>
        <v>6.2E-2</v>
      </c>
      <c r="N2" s="60">
        <v>0</v>
      </c>
      <c r="O2" s="60">
        <f t="shared" ref="O2:O11" si="4">ROUND(N2/E2,3)</f>
        <v>0</v>
      </c>
      <c r="P2" s="60">
        <v>1497</v>
      </c>
      <c r="Q2" s="60">
        <f t="shared" ref="Q2:Q11" si="5">ROUND(P2/E2,3)</f>
        <v>0.46300000000000002</v>
      </c>
      <c r="R2" s="293">
        <f t="shared" ref="R2:R18" si="6">(L2/F2)*100</f>
        <v>6.1742642815926141</v>
      </c>
      <c r="S2" s="62">
        <f t="shared" ref="S2:S35" si="7">T2+U2+V2+W2+X2+Y2</f>
        <v>1595</v>
      </c>
      <c r="T2" s="60">
        <v>836</v>
      </c>
      <c r="U2" s="60">
        <v>207</v>
      </c>
      <c r="V2" s="60">
        <v>0</v>
      </c>
      <c r="W2" s="60">
        <v>144</v>
      </c>
      <c r="X2" s="60">
        <v>12</v>
      </c>
      <c r="Y2" s="60">
        <v>396</v>
      </c>
      <c r="Z2" s="63">
        <f t="shared" ref="Z2:Z11" si="8">ROUND(T2/S2,3)</f>
        <v>0.52400000000000002</v>
      </c>
      <c r="AA2" s="63">
        <f t="shared" ref="AA2:AA7" si="9">ROUND(U2/S2,3)</f>
        <v>0.13</v>
      </c>
      <c r="AB2" s="63">
        <f t="shared" ref="AB2:AB7" si="10">ROUND(V2/S2,3)</f>
        <v>0</v>
      </c>
      <c r="AC2" s="63">
        <f t="shared" ref="AC2:AC7" si="11">ROUND(W2/S2,3)</f>
        <v>0.09</v>
      </c>
      <c r="AD2" s="63">
        <f t="shared" ref="AD2:AD7" si="12">ROUND(X2/S2,3)</f>
        <v>8.0000000000000002E-3</v>
      </c>
      <c r="AE2" s="63">
        <f t="shared" ref="AE2:AE7" si="13">ROUND(Y2/S2,3)</f>
        <v>0.248</v>
      </c>
      <c r="AF2" s="523">
        <v>32.5</v>
      </c>
      <c r="AG2" s="60">
        <v>505</v>
      </c>
      <c r="AH2" s="60">
        <v>399</v>
      </c>
      <c r="AI2" s="60">
        <v>253</v>
      </c>
      <c r="AJ2" s="60">
        <v>218</v>
      </c>
      <c r="AK2" s="60">
        <v>251</v>
      </c>
      <c r="AL2" s="63">
        <f t="shared" ref="AL2:AL7" si="14">ROUND(AG2/J2,3)</f>
        <v>0.311</v>
      </c>
      <c r="AM2" s="63">
        <f t="shared" ref="AM2:AM7" si="15">ROUND(AH2/J2,3)</f>
        <v>0.245</v>
      </c>
      <c r="AN2" s="63">
        <f t="shared" ref="AN2:AN7" si="16">ROUND(AI2/J2,3)</f>
        <v>0.156</v>
      </c>
      <c r="AO2" s="63">
        <f t="shared" ref="AO2:AO7" si="17">ROUND(AJ2/J2,3)</f>
        <v>0.13400000000000001</v>
      </c>
      <c r="AP2" s="63">
        <f t="shared" ref="AP2:AP7" si="18">ROUND(AK2/J2,3)</f>
        <v>0.154</v>
      </c>
      <c r="AQ2" s="60">
        <v>1179</v>
      </c>
      <c r="AR2" s="60">
        <v>410</v>
      </c>
      <c r="AS2" s="60">
        <v>37</v>
      </c>
      <c r="AT2" s="60">
        <v>0</v>
      </c>
      <c r="AU2" s="63">
        <f t="shared" ref="AU2:AU7" si="19">ROUND(AQ2/J2,3)</f>
        <v>0.72499999999999998</v>
      </c>
      <c r="AV2" s="63">
        <f t="shared" ref="AV2:AV18" si="20">ROUND(AR2/J2,3)</f>
        <v>0.252</v>
      </c>
      <c r="AW2" s="63">
        <f t="shared" ref="AW2:AW7" si="21">ROUND(AS2/J2,3)</f>
        <v>2.3E-2</v>
      </c>
      <c r="AX2" s="63">
        <f t="shared" ref="AX2" si="22">ROUND(AT2/J2,3)</f>
        <v>0</v>
      </c>
      <c r="AY2" s="451">
        <v>909</v>
      </c>
      <c r="AZ2" s="60">
        <v>12</v>
      </c>
      <c r="BA2" s="102">
        <v>6</v>
      </c>
      <c r="BB2" s="102">
        <v>118</v>
      </c>
      <c r="BC2" s="102">
        <v>89</v>
      </c>
      <c r="BD2" s="102">
        <v>363</v>
      </c>
      <c r="BE2" s="102">
        <v>171</v>
      </c>
      <c r="BF2" s="102">
        <v>35</v>
      </c>
      <c r="BG2" s="102">
        <v>77</v>
      </c>
      <c r="BH2" s="102">
        <v>38</v>
      </c>
      <c r="BI2" s="79">
        <f t="shared" ref="BI2:BI35" si="23">ROUND(AZ2/AY2,3)</f>
        <v>1.2999999999999999E-2</v>
      </c>
      <c r="BJ2" s="79">
        <f t="shared" ref="BJ2:BJ35" si="24">ROUND(BA2/AY2,3)</f>
        <v>7.0000000000000001E-3</v>
      </c>
      <c r="BK2" s="79">
        <f t="shared" ref="BK2:BK35" si="25">ROUND(BB2/AY2,3)</f>
        <v>0.13</v>
      </c>
      <c r="BL2" s="79">
        <f t="shared" ref="BL2:BL35" si="26">ROUND(BC2/AY2,3)</f>
        <v>9.8000000000000004E-2</v>
      </c>
      <c r="BM2" s="79">
        <f t="shared" ref="BM2:BM35" si="27">ROUND(BD2/AY2,3)</f>
        <v>0.39900000000000002</v>
      </c>
      <c r="BN2" s="79">
        <f t="shared" ref="BN2:BN35" si="28">ROUND(BE2/AY2,3)</f>
        <v>0.188</v>
      </c>
      <c r="BO2" s="79">
        <f t="shared" ref="BO2:BO35" si="29">ROUND(BF2/AY2,3)</f>
        <v>3.9E-2</v>
      </c>
      <c r="BP2" s="79">
        <f t="shared" ref="BP2:BP35" si="30">ROUND(BG2/AY2,3)</f>
        <v>8.5000000000000006E-2</v>
      </c>
      <c r="BQ2" s="457">
        <f t="shared" ref="BQ2:BQ35" si="31">ROUND(BH2/AY2,3)</f>
        <v>4.2000000000000003E-2</v>
      </c>
      <c r="BR2" s="75">
        <v>45507</v>
      </c>
      <c r="BS2" s="75">
        <v>49064</v>
      </c>
      <c r="BT2" s="504">
        <v>42750</v>
      </c>
      <c r="BU2" s="504">
        <v>37049</v>
      </c>
      <c r="BV2" s="504">
        <v>36750</v>
      </c>
      <c r="BW2" s="504">
        <v>45746</v>
      </c>
      <c r="BX2" s="504">
        <v>63900</v>
      </c>
      <c r="BY2" s="504">
        <v>57000</v>
      </c>
      <c r="BZ2" s="519">
        <v>921</v>
      </c>
      <c r="CA2" s="60">
        <v>56</v>
      </c>
      <c r="CB2" s="60">
        <v>60</v>
      </c>
      <c r="CC2" s="60">
        <v>20</v>
      </c>
      <c r="CD2" s="60">
        <v>77</v>
      </c>
      <c r="CE2" s="60">
        <v>204</v>
      </c>
      <c r="CF2" s="60">
        <v>143</v>
      </c>
      <c r="CG2" s="60">
        <v>192</v>
      </c>
      <c r="CH2" s="60">
        <v>106</v>
      </c>
      <c r="CI2" s="60">
        <v>40</v>
      </c>
      <c r="CJ2" s="60">
        <v>23</v>
      </c>
      <c r="CK2" s="63">
        <f t="shared" ref="CK2:CK11" si="32">ROUND(CA2/BZ2,3)</f>
        <v>6.0999999999999999E-2</v>
      </c>
      <c r="CL2" s="63">
        <f t="shared" ref="CL2:CL26" si="33">ROUND(CB2/BZ2,3)</f>
        <v>6.5000000000000002E-2</v>
      </c>
      <c r="CM2" s="63">
        <f t="shared" ref="CM2:CM26" si="34">ROUND(CC2/BZ2,3)</f>
        <v>2.1999999999999999E-2</v>
      </c>
      <c r="CN2" s="63">
        <f t="shared" ref="CN2:CN26" si="35">ROUND(CD2/BZ2,3)</f>
        <v>8.4000000000000005E-2</v>
      </c>
      <c r="CO2" s="63">
        <f t="shared" ref="CO2:CO26" si="36">ROUND(CE2/BZ2,3)</f>
        <v>0.221</v>
      </c>
      <c r="CP2" s="63">
        <f t="shared" ref="CP2:CP26" si="37">ROUND(CF2/BZ2,3)</f>
        <v>0.155</v>
      </c>
      <c r="CQ2" s="63">
        <f t="shared" ref="CQ2:CQ26" si="38">ROUND(CG2/BZ2,3)</f>
        <v>0.20799999999999999</v>
      </c>
      <c r="CR2" s="63">
        <f t="shared" ref="CR2:CR26" si="39">ROUND(CH2/BZ2,3)</f>
        <v>0.115</v>
      </c>
      <c r="CS2" s="63">
        <f t="shared" ref="CS2:CS26" si="40">ROUND(CI2/BZ2,3)</f>
        <v>4.2999999999999997E-2</v>
      </c>
      <c r="CT2" s="63">
        <f t="shared" ref="CT2:CT10" si="41">ROUND(CJ2/BZ2,3)</f>
        <v>2.5000000000000001E-2</v>
      </c>
      <c r="CU2" s="65">
        <v>56642</v>
      </c>
      <c r="CV2" s="66">
        <v>66420</v>
      </c>
      <c r="CW2" s="60">
        <v>206</v>
      </c>
      <c r="CX2" s="60">
        <v>133</v>
      </c>
      <c r="CY2" s="60">
        <v>36</v>
      </c>
      <c r="CZ2" s="60">
        <v>42</v>
      </c>
      <c r="DA2" s="60">
        <v>111</v>
      </c>
      <c r="DB2" s="60">
        <f t="shared" ref="DB2:DB26" si="42">ROUND(CW2/BZ2,3)</f>
        <v>0.224</v>
      </c>
      <c r="DC2" s="60">
        <f t="shared" ref="DC2:DC26" si="43">ROUND(CX2/BZ2,3)</f>
        <v>0.14399999999999999</v>
      </c>
      <c r="DD2" s="60">
        <f t="shared" ref="DD2:DD26" si="44">ROUND(CY2/BZ2,3)</f>
        <v>3.9E-2</v>
      </c>
      <c r="DE2" s="60">
        <f t="shared" ref="DE2:DE26" si="45">ROUND(CZ2/BZ2,3)</f>
        <v>4.5999999999999999E-2</v>
      </c>
      <c r="DF2" s="60">
        <f t="shared" ref="DF2:DF26" si="46">ROUND(DA2/BZ2,3)</f>
        <v>0.121</v>
      </c>
      <c r="DG2" s="68">
        <v>782</v>
      </c>
      <c r="DH2" s="60">
        <v>25</v>
      </c>
      <c r="DI2" s="60">
        <v>8</v>
      </c>
      <c r="DJ2" s="60">
        <v>20</v>
      </c>
      <c r="DK2" s="60">
        <v>67</v>
      </c>
      <c r="DL2" s="60">
        <v>195</v>
      </c>
      <c r="DM2" s="60">
        <v>118</v>
      </c>
      <c r="DN2" s="60">
        <v>192</v>
      </c>
      <c r="DO2" s="60">
        <v>106</v>
      </c>
      <c r="DP2" s="60">
        <v>28</v>
      </c>
      <c r="DQ2" s="60">
        <v>23</v>
      </c>
      <c r="DR2" s="63">
        <f t="shared" ref="DR2:DR40" si="47">ROUND(DH2/DG2,3)</f>
        <v>3.2000000000000001E-2</v>
      </c>
      <c r="DS2" s="63">
        <f t="shared" ref="DS2:DS26" si="48">ROUND(DI2/DG2,3)</f>
        <v>0.01</v>
      </c>
      <c r="DT2" s="63">
        <f t="shared" ref="DT2:DT12" si="49">ROUND(DJ2/DG2,3)</f>
        <v>2.5999999999999999E-2</v>
      </c>
      <c r="DU2" s="63">
        <f t="shared" ref="DU2:DU26" si="50">ROUND(DK2/DG2,3)</f>
        <v>8.5999999999999993E-2</v>
      </c>
      <c r="DV2" s="63">
        <f t="shared" ref="DV2:DV26" si="51">ROUND(DL2/DG2,3)</f>
        <v>0.249</v>
      </c>
      <c r="DW2" s="63">
        <f t="shared" ref="DW2:DW26" si="52">ROUND(DM2/DG2,3)</f>
        <v>0.151</v>
      </c>
      <c r="DX2" s="63">
        <f t="shared" ref="DX2:DX26" si="53">ROUND(DN2/DG2,3)</f>
        <v>0.246</v>
      </c>
      <c r="DY2" s="63">
        <f t="shared" ref="DY2:DY26" si="54">ROUND(DO2/DG2,3)</f>
        <v>0.13600000000000001</v>
      </c>
      <c r="DZ2" s="63">
        <f t="shared" ref="DZ2:DZ26" si="55">ROUND(DP2/DG2,3)</f>
        <v>3.5999999999999997E-2</v>
      </c>
      <c r="EA2" s="63">
        <f t="shared" ref="EA2:EA26" si="56">ROUND(DQ2/DG2,3)</f>
        <v>2.9000000000000001E-2</v>
      </c>
      <c r="EB2" s="74">
        <v>61917</v>
      </c>
      <c r="EC2" s="74">
        <v>72530</v>
      </c>
      <c r="ED2" s="159">
        <v>4610</v>
      </c>
      <c r="EE2" s="159">
        <v>4473</v>
      </c>
      <c r="EF2" s="63">
        <f t="shared" ref="EF2:EF40" si="57">ROUND(EE2/ED2,3)</f>
        <v>0.97</v>
      </c>
      <c r="EG2" s="159">
        <v>137</v>
      </c>
      <c r="EH2" s="63">
        <f t="shared" ref="EH2:EH7" si="58">ROUND(EG2/ED2,3)</f>
        <v>0.03</v>
      </c>
      <c r="EI2" s="162">
        <v>2482</v>
      </c>
      <c r="EJ2" s="162">
        <v>1576</v>
      </c>
      <c r="EK2" s="162">
        <v>1485</v>
      </c>
      <c r="EL2" s="162">
        <v>1421</v>
      </c>
      <c r="EM2" s="162">
        <v>64</v>
      </c>
      <c r="EN2" s="63">
        <f t="shared" ref="EN2:EN40" si="59">ROUND(EL2/EK2,3)</f>
        <v>0.95699999999999996</v>
      </c>
      <c r="EO2" s="63">
        <f t="shared" ref="EO2:EO7" si="60">ROUND(EM2/EK2,3)</f>
        <v>4.2999999999999997E-2</v>
      </c>
      <c r="EP2" s="168">
        <v>91</v>
      </c>
      <c r="EQ2" s="165">
        <v>62</v>
      </c>
      <c r="ER2" s="165">
        <v>29</v>
      </c>
      <c r="ES2" s="63">
        <f t="shared" ref="ES2:ES40" si="61">ROUND(EQ2/EP2,3)</f>
        <v>0.68100000000000005</v>
      </c>
      <c r="ET2" s="63">
        <f t="shared" ref="ET2:ET15" si="62">ROUND(ER2/EP2,3)</f>
        <v>0.31900000000000001</v>
      </c>
      <c r="EU2" s="69">
        <v>906</v>
      </c>
      <c r="EV2" s="159">
        <v>867</v>
      </c>
      <c r="EW2" s="159">
        <v>39</v>
      </c>
      <c r="EX2" s="63">
        <f t="shared" ref="EX2:EX11" si="63">ROUND(EV2/EU2,3)</f>
        <v>0.95699999999999996</v>
      </c>
      <c r="EY2" s="63">
        <f t="shared" ref="EY2:EY12" si="64">ROUND(EW2/EU2,3)</f>
        <v>4.2999999999999997E-2</v>
      </c>
      <c r="EZ2" s="68">
        <v>782</v>
      </c>
      <c r="FA2" s="76">
        <v>79</v>
      </c>
      <c r="FB2" s="77">
        <f t="shared" ref="FB2:FB40" si="65">ROUND(FA2/EZ2,3)</f>
        <v>0.10100000000000001</v>
      </c>
      <c r="FC2" s="75">
        <v>0</v>
      </c>
      <c r="FD2" s="76">
        <v>0</v>
      </c>
      <c r="FE2" s="77"/>
      <c r="FF2" s="75">
        <v>536</v>
      </c>
      <c r="FG2" s="76">
        <v>55</v>
      </c>
      <c r="FH2" s="77">
        <f t="shared" ref="FH2:FH40" si="66">ROUND(FG2/FF2,3)</f>
        <v>0.10299999999999999</v>
      </c>
      <c r="FI2" s="305">
        <v>3705</v>
      </c>
      <c r="FJ2" s="76">
        <v>580</v>
      </c>
      <c r="FK2" s="552">
        <f t="shared" ref="FK2:FK35" si="67">FQ2+FW2+FZ2</f>
        <v>580</v>
      </c>
      <c r="FL2" s="77">
        <f t="shared" ref="FL2:FL26" si="68">ROUND(FJ2/FI2,3)</f>
        <v>0.157</v>
      </c>
      <c r="FM2" s="298">
        <v>172</v>
      </c>
      <c r="FN2" s="76">
        <v>41</v>
      </c>
      <c r="FO2" s="79">
        <f t="shared" ref="FO2:FO26" si="69">ROUND(FN2/FM2,3)</f>
        <v>0.23799999999999999</v>
      </c>
      <c r="FP2" s="298">
        <v>1416</v>
      </c>
      <c r="FQ2" s="76">
        <v>169</v>
      </c>
      <c r="FR2" s="77">
        <f t="shared" ref="FR2:FR26" si="70">ROUND(FQ2/FP2,3)</f>
        <v>0.11899999999999999</v>
      </c>
      <c r="FS2" s="298">
        <v>3074</v>
      </c>
      <c r="FT2" s="76">
        <v>398</v>
      </c>
      <c r="FU2" s="77">
        <f t="shared" ref="FU2:FU7" si="71">ROUND(FT2/FS2,3)</f>
        <v>0.129</v>
      </c>
      <c r="FV2" s="298">
        <v>1971</v>
      </c>
      <c r="FW2" s="76">
        <v>320</v>
      </c>
      <c r="FX2" s="77">
        <f t="shared" ref="FX2:FX7" si="72">ROUND(FW2/FV2,3)</f>
        <v>0.16200000000000001</v>
      </c>
      <c r="FY2" s="298">
        <v>318</v>
      </c>
      <c r="FZ2" s="76">
        <v>91</v>
      </c>
      <c r="GA2" s="77">
        <f t="shared" ref="GA2:GA40" si="73">ROUND(FZ2/FY2,3)</f>
        <v>0.28599999999999998</v>
      </c>
      <c r="GB2" s="298">
        <v>3378</v>
      </c>
      <c r="GC2" s="74">
        <v>341</v>
      </c>
      <c r="GD2" s="60">
        <f t="shared" ref="GD2:GD40" si="74">ROUND(GC2/GB2,3)</f>
        <v>0.10100000000000001</v>
      </c>
    </row>
    <row r="3" spans="1:186" x14ac:dyDescent="0.2">
      <c r="A3" s="56" t="s">
        <v>882</v>
      </c>
      <c r="B3" s="57" t="s">
        <v>1021</v>
      </c>
      <c r="C3" s="56" t="s">
        <v>887</v>
      </c>
      <c r="D3" s="56" t="s">
        <v>1032</v>
      </c>
      <c r="E3" s="80">
        <v>5589</v>
      </c>
      <c r="F3" s="60">
        <v>3058</v>
      </c>
      <c r="G3" s="63">
        <f t="shared" si="0"/>
        <v>0.54700000000000004</v>
      </c>
      <c r="H3" s="60">
        <v>3058</v>
      </c>
      <c r="I3" s="63">
        <f t="shared" si="1"/>
        <v>0.54700000000000004</v>
      </c>
      <c r="J3" s="61">
        <v>2849</v>
      </c>
      <c r="K3" s="290">
        <f t="shared" si="2"/>
        <v>0.93200000000000005</v>
      </c>
      <c r="L3" s="274">
        <v>209</v>
      </c>
      <c r="M3" s="287">
        <f t="shared" si="3"/>
        <v>6.8000000000000005E-2</v>
      </c>
      <c r="N3" s="60">
        <v>0</v>
      </c>
      <c r="O3" s="60">
        <f t="shared" si="4"/>
        <v>0</v>
      </c>
      <c r="P3" s="60">
        <v>2531</v>
      </c>
      <c r="Q3" s="60">
        <f t="shared" si="5"/>
        <v>0.45300000000000001</v>
      </c>
      <c r="R3" s="293">
        <f t="shared" si="6"/>
        <v>6.8345323741007196</v>
      </c>
      <c r="S3" s="62">
        <f t="shared" si="7"/>
        <v>2814</v>
      </c>
      <c r="T3" s="60">
        <v>2392</v>
      </c>
      <c r="U3" s="60">
        <v>237</v>
      </c>
      <c r="V3" s="60">
        <v>48</v>
      </c>
      <c r="W3" s="60">
        <v>9</v>
      </c>
      <c r="X3" s="60">
        <v>16</v>
      </c>
      <c r="Y3" s="60">
        <v>112</v>
      </c>
      <c r="Z3" s="63">
        <f t="shared" si="8"/>
        <v>0.85</v>
      </c>
      <c r="AA3" s="63">
        <f t="shared" si="9"/>
        <v>8.4000000000000005E-2</v>
      </c>
      <c r="AB3" s="63">
        <f t="shared" si="10"/>
        <v>1.7000000000000001E-2</v>
      </c>
      <c r="AC3" s="63">
        <f t="shared" si="11"/>
        <v>3.0000000000000001E-3</v>
      </c>
      <c r="AD3" s="63">
        <f t="shared" si="12"/>
        <v>6.0000000000000001E-3</v>
      </c>
      <c r="AE3" s="63">
        <f t="shared" si="13"/>
        <v>0.04</v>
      </c>
      <c r="AF3" s="523">
        <v>30.2</v>
      </c>
      <c r="AG3" s="60">
        <v>807</v>
      </c>
      <c r="AH3" s="60">
        <v>464</v>
      </c>
      <c r="AI3" s="60">
        <v>691</v>
      </c>
      <c r="AJ3" s="60">
        <v>470</v>
      </c>
      <c r="AK3" s="60">
        <v>417</v>
      </c>
      <c r="AL3" s="63">
        <f t="shared" si="14"/>
        <v>0.28299999999999997</v>
      </c>
      <c r="AM3" s="63">
        <f t="shared" si="15"/>
        <v>0.16300000000000001</v>
      </c>
      <c r="AN3" s="63">
        <f t="shared" si="16"/>
        <v>0.24299999999999999</v>
      </c>
      <c r="AO3" s="63">
        <f t="shared" si="17"/>
        <v>0.16500000000000001</v>
      </c>
      <c r="AP3" s="63">
        <f t="shared" si="18"/>
        <v>0.14599999999999999</v>
      </c>
      <c r="AQ3" s="60">
        <v>2293</v>
      </c>
      <c r="AR3" s="60">
        <v>501</v>
      </c>
      <c r="AS3" s="60">
        <v>55</v>
      </c>
      <c r="AT3" s="60">
        <v>0</v>
      </c>
      <c r="AU3" s="63">
        <f t="shared" si="19"/>
        <v>0.80500000000000005</v>
      </c>
      <c r="AV3" s="63">
        <f t="shared" si="20"/>
        <v>0.17599999999999999</v>
      </c>
      <c r="AW3" s="63">
        <f t="shared" si="21"/>
        <v>1.9E-2</v>
      </c>
      <c r="AX3" s="63">
        <f t="shared" ref="AX3:AX26" si="75">ROUND(AT3/J3,3)</f>
        <v>0</v>
      </c>
      <c r="AY3" s="451">
        <v>2383</v>
      </c>
      <c r="AZ3" s="60">
        <v>57</v>
      </c>
      <c r="BA3" s="102">
        <v>118</v>
      </c>
      <c r="BB3" s="102">
        <v>283</v>
      </c>
      <c r="BC3" s="102">
        <v>400</v>
      </c>
      <c r="BD3" s="102">
        <v>704</v>
      </c>
      <c r="BE3" s="102">
        <v>526</v>
      </c>
      <c r="BF3" s="102">
        <v>103</v>
      </c>
      <c r="BG3" s="102">
        <v>181</v>
      </c>
      <c r="BH3" s="102">
        <v>11</v>
      </c>
      <c r="BI3" s="79">
        <f t="shared" si="23"/>
        <v>2.4E-2</v>
      </c>
      <c r="BJ3" s="79">
        <f t="shared" si="24"/>
        <v>0.05</v>
      </c>
      <c r="BK3" s="79">
        <f t="shared" si="25"/>
        <v>0.11899999999999999</v>
      </c>
      <c r="BL3" s="79">
        <f t="shared" si="26"/>
        <v>0.16800000000000001</v>
      </c>
      <c r="BM3" s="79">
        <f t="shared" si="27"/>
        <v>0.29499999999999998</v>
      </c>
      <c r="BN3" s="79">
        <f t="shared" si="28"/>
        <v>0.221</v>
      </c>
      <c r="BO3" s="79">
        <f t="shared" si="29"/>
        <v>4.2999999999999997E-2</v>
      </c>
      <c r="BP3" s="79">
        <f t="shared" si="30"/>
        <v>7.5999999999999998E-2</v>
      </c>
      <c r="BQ3" s="457">
        <f t="shared" si="31"/>
        <v>5.0000000000000001E-3</v>
      </c>
      <c r="BR3" s="75">
        <v>44432</v>
      </c>
      <c r="BS3" s="75">
        <v>44249</v>
      </c>
      <c r="BT3" s="504">
        <v>41271</v>
      </c>
      <c r="BU3" s="504">
        <v>34906</v>
      </c>
      <c r="BV3" s="504">
        <v>33913</v>
      </c>
      <c r="BW3" s="504">
        <v>43516</v>
      </c>
      <c r="BX3" s="504">
        <v>45042</v>
      </c>
      <c r="BY3" s="504">
        <v>93444</v>
      </c>
      <c r="BZ3" s="519">
        <v>1959</v>
      </c>
      <c r="CA3" s="60">
        <v>185</v>
      </c>
      <c r="CB3" s="60">
        <v>127</v>
      </c>
      <c r="CC3" s="60">
        <v>139</v>
      </c>
      <c r="CD3" s="60">
        <v>49</v>
      </c>
      <c r="CE3" s="60">
        <v>216</v>
      </c>
      <c r="CF3" s="60">
        <v>426</v>
      </c>
      <c r="CG3" s="60">
        <v>354</v>
      </c>
      <c r="CH3" s="60">
        <v>367</v>
      </c>
      <c r="CI3" s="60">
        <v>26</v>
      </c>
      <c r="CJ3" s="60">
        <v>70</v>
      </c>
      <c r="CK3" s="63">
        <f t="shared" si="32"/>
        <v>9.4E-2</v>
      </c>
      <c r="CL3" s="63">
        <f t="shared" si="33"/>
        <v>6.5000000000000002E-2</v>
      </c>
      <c r="CM3" s="63">
        <f t="shared" si="34"/>
        <v>7.0999999999999994E-2</v>
      </c>
      <c r="CN3" s="63">
        <f t="shared" si="35"/>
        <v>2.5000000000000001E-2</v>
      </c>
      <c r="CO3" s="63">
        <f t="shared" si="36"/>
        <v>0.11</v>
      </c>
      <c r="CP3" s="63">
        <f t="shared" si="37"/>
        <v>0.217</v>
      </c>
      <c r="CQ3" s="63">
        <f t="shared" si="38"/>
        <v>0.18099999999999999</v>
      </c>
      <c r="CR3" s="63">
        <f t="shared" si="39"/>
        <v>0.187</v>
      </c>
      <c r="CS3" s="63">
        <f t="shared" si="40"/>
        <v>1.2999999999999999E-2</v>
      </c>
      <c r="CT3" s="63">
        <f t="shared" si="41"/>
        <v>3.5999999999999997E-2</v>
      </c>
      <c r="CU3" s="65">
        <v>60848</v>
      </c>
      <c r="CV3" s="66">
        <v>67438</v>
      </c>
      <c r="CW3" s="60">
        <v>589</v>
      </c>
      <c r="CX3" s="60">
        <v>263</v>
      </c>
      <c r="CY3" s="60">
        <v>213</v>
      </c>
      <c r="CZ3" s="60">
        <v>81</v>
      </c>
      <c r="DA3" s="60">
        <v>233</v>
      </c>
      <c r="DB3" s="60">
        <f t="shared" si="42"/>
        <v>0.30099999999999999</v>
      </c>
      <c r="DC3" s="60">
        <f t="shared" si="43"/>
        <v>0.13400000000000001</v>
      </c>
      <c r="DD3" s="60">
        <f t="shared" si="44"/>
        <v>0.109</v>
      </c>
      <c r="DE3" s="60">
        <f t="shared" si="45"/>
        <v>4.1000000000000002E-2</v>
      </c>
      <c r="DF3" s="60">
        <f t="shared" si="46"/>
        <v>0.11899999999999999</v>
      </c>
      <c r="DG3" s="68">
        <v>1710</v>
      </c>
      <c r="DH3" s="60">
        <v>162</v>
      </c>
      <c r="DI3" s="60">
        <v>75</v>
      </c>
      <c r="DJ3" s="60">
        <v>86</v>
      </c>
      <c r="DK3" s="60">
        <v>41</v>
      </c>
      <c r="DL3" s="60">
        <v>181</v>
      </c>
      <c r="DM3" s="60">
        <v>380</v>
      </c>
      <c r="DN3" s="60">
        <v>333</v>
      </c>
      <c r="DO3" s="60">
        <v>367</v>
      </c>
      <c r="DP3" s="60">
        <v>26</v>
      </c>
      <c r="DQ3" s="60">
        <v>59</v>
      </c>
      <c r="DR3" s="63">
        <f t="shared" si="47"/>
        <v>9.5000000000000001E-2</v>
      </c>
      <c r="DS3" s="63">
        <f t="shared" si="48"/>
        <v>4.3999999999999997E-2</v>
      </c>
      <c r="DT3" s="63">
        <f t="shared" si="49"/>
        <v>0.05</v>
      </c>
      <c r="DU3" s="63">
        <f t="shared" si="50"/>
        <v>2.4E-2</v>
      </c>
      <c r="DV3" s="63">
        <f t="shared" si="51"/>
        <v>0.106</v>
      </c>
      <c r="DW3" s="63">
        <f t="shared" si="52"/>
        <v>0.222</v>
      </c>
      <c r="DX3" s="63">
        <f t="shared" si="53"/>
        <v>0.19500000000000001</v>
      </c>
      <c r="DY3" s="63">
        <f t="shared" si="54"/>
        <v>0.215</v>
      </c>
      <c r="DZ3" s="63">
        <f t="shared" si="55"/>
        <v>1.4999999999999999E-2</v>
      </c>
      <c r="EA3" s="63">
        <f t="shared" si="56"/>
        <v>3.5000000000000003E-2</v>
      </c>
      <c r="EB3" s="74">
        <v>68152</v>
      </c>
      <c r="EC3" s="74">
        <v>71139</v>
      </c>
      <c r="ED3" s="159">
        <v>7517</v>
      </c>
      <c r="EE3" s="159">
        <v>7006</v>
      </c>
      <c r="EF3" s="63">
        <f t="shared" si="57"/>
        <v>0.93200000000000005</v>
      </c>
      <c r="EG3" s="159">
        <v>511</v>
      </c>
      <c r="EH3" s="63">
        <f t="shared" si="58"/>
        <v>6.8000000000000005E-2</v>
      </c>
      <c r="EI3" s="162">
        <v>4595</v>
      </c>
      <c r="EJ3" s="162">
        <v>2760</v>
      </c>
      <c r="EK3" s="162">
        <v>2551</v>
      </c>
      <c r="EL3" s="162">
        <v>2389</v>
      </c>
      <c r="EM3" s="162">
        <v>162</v>
      </c>
      <c r="EN3" s="63">
        <f t="shared" si="59"/>
        <v>0.93600000000000005</v>
      </c>
      <c r="EO3" s="63">
        <f t="shared" si="60"/>
        <v>6.4000000000000001E-2</v>
      </c>
      <c r="EP3" s="168">
        <v>209</v>
      </c>
      <c r="EQ3" s="165">
        <v>198</v>
      </c>
      <c r="ER3" s="165">
        <v>11</v>
      </c>
      <c r="ES3" s="63">
        <f t="shared" si="61"/>
        <v>0.94699999999999995</v>
      </c>
      <c r="ET3" s="63">
        <f t="shared" si="62"/>
        <v>5.2999999999999999E-2</v>
      </c>
      <c r="EU3" s="69">
        <v>1835</v>
      </c>
      <c r="EV3" s="159">
        <v>1604</v>
      </c>
      <c r="EW3" s="159">
        <v>231</v>
      </c>
      <c r="EX3" s="63">
        <f t="shared" si="63"/>
        <v>0.874</v>
      </c>
      <c r="EY3" s="63">
        <f t="shared" si="64"/>
        <v>0.126</v>
      </c>
      <c r="EZ3" s="68">
        <v>1710</v>
      </c>
      <c r="FA3" s="76">
        <v>306</v>
      </c>
      <c r="FB3" s="77">
        <f t="shared" si="65"/>
        <v>0.17899999999999999</v>
      </c>
      <c r="FC3" s="75">
        <v>198</v>
      </c>
      <c r="FD3" s="76">
        <v>73</v>
      </c>
      <c r="FE3" s="77">
        <f t="shared" ref="FE3:FE40" si="76">ROUND(FD3/FC3,3)</f>
        <v>0.36899999999999999</v>
      </c>
      <c r="FF3" s="75">
        <v>845</v>
      </c>
      <c r="FG3" s="76">
        <v>213</v>
      </c>
      <c r="FH3" s="77">
        <f t="shared" si="66"/>
        <v>0.252</v>
      </c>
      <c r="FI3" s="305">
        <v>7380</v>
      </c>
      <c r="FJ3" s="76">
        <v>1435</v>
      </c>
      <c r="FK3" s="552">
        <f t="shared" si="67"/>
        <v>1435</v>
      </c>
      <c r="FL3" s="77">
        <f t="shared" si="68"/>
        <v>0.19400000000000001</v>
      </c>
      <c r="FM3" s="298">
        <v>554</v>
      </c>
      <c r="FN3" s="76">
        <v>129</v>
      </c>
      <c r="FO3" s="79">
        <f t="shared" si="69"/>
        <v>0.23300000000000001</v>
      </c>
      <c r="FP3" s="298">
        <v>1879</v>
      </c>
      <c r="FQ3" s="76">
        <v>436</v>
      </c>
      <c r="FR3" s="77">
        <f t="shared" si="70"/>
        <v>0.23200000000000001</v>
      </c>
      <c r="FS3" s="298">
        <v>5501</v>
      </c>
      <c r="FT3" s="76">
        <v>968</v>
      </c>
      <c r="FU3" s="77">
        <f t="shared" si="71"/>
        <v>0.17599999999999999</v>
      </c>
      <c r="FV3" s="298">
        <v>4686</v>
      </c>
      <c r="FW3" s="76">
        <v>916</v>
      </c>
      <c r="FX3" s="77">
        <f t="shared" si="72"/>
        <v>0.19500000000000001</v>
      </c>
      <c r="FY3" s="298">
        <v>815</v>
      </c>
      <c r="FZ3" s="76">
        <v>83</v>
      </c>
      <c r="GA3" s="77">
        <f t="shared" si="73"/>
        <v>0.10199999999999999</v>
      </c>
      <c r="GB3" s="298">
        <v>6823</v>
      </c>
      <c r="GC3" s="74">
        <v>1084</v>
      </c>
      <c r="GD3" s="60">
        <f t="shared" si="74"/>
        <v>0.159</v>
      </c>
    </row>
    <row r="4" spans="1:186" x14ac:dyDescent="0.2">
      <c r="A4" s="56" t="s">
        <v>882</v>
      </c>
      <c r="B4" s="57" t="s">
        <v>1021</v>
      </c>
      <c r="C4" s="56" t="s">
        <v>888</v>
      </c>
      <c r="D4" s="56" t="s">
        <v>1033</v>
      </c>
      <c r="E4" s="80">
        <v>4708</v>
      </c>
      <c r="F4" s="60">
        <v>2825</v>
      </c>
      <c r="G4" s="104">
        <f t="shared" si="0"/>
        <v>0.6</v>
      </c>
      <c r="H4" s="60">
        <v>2825</v>
      </c>
      <c r="I4" s="104">
        <f t="shared" si="1"/>
        <v>0.6</v>
      </c>
      <c r="J4" s="61">
        <v>2711</v>
      </c>
      <c r="K4" s="290">
        <f t="shared" si="2"/>
        <v>0.96</v>
      </c>
      <c r="L4" s="274">
        <v>114</v>
      </c>
      <c r="M4" s="287">
        <f t="shared" si="3"/>
        <v>0.04</v>
      </c>
      <c r="N4" s="60">
        <v>0</v>
      </c>
      <c r="O4" s="60">
        <f t="shared" si="4"/>
        <v>0</v>
      </c>
      <c r="P4" s="60">
        <v>1883</v>
      </c>
      <c r="Q4" s="60">
        <f t="shared" si="5"/>
        <v>0.4</v>
      </c>
      <c r="R4" s="293">
        <f t="shared" si="6"/>
        <v>4.0353982300884956</v>
      </c>
      <c r="S4" s="62">
        <f t="shared" si="7"/>
        <v>2648</v>
      </c>
      <c r="T4" s="60">
        <v>1737</v>
      </c>
      <c r="U4" s="60">
        <v>624</v>
      </c>
      <c r="V4" s="60">
        <v>60</v>
      </c>
      <c r="W4" s="60">
        <v>9</v>
      </c>
      <c r="X4" s="60">
        <v>115</v>
      </c>
      <c r="Y4" s="60">
        <v>103</v>
      </c>
      <c r="Z4" s="63">
        <f t="shared" si="8"/>
        <v>0.65600000000000003</v>
      </c>
      <c r="AA4" s="63">
        <f t="shared" si="9"/>
        <v>0.23599999999999999</v>
      </c>
      <c r="AB4" s="63">
        <f t="shared" si="10"/>
        <v>2.3E-2</v>
      </c>
      <c r="AC4" s="63">
        <f t="shared" si="11"/>
        <v>3.0000000000000001E-3</v>
      </c>
      <c r="AD4" s="63">
        <f t="shared" si="12"/>
        <v>4.2999999999999997E-2</v>
      </c>
      <c r="AE4" s="63">
        <f t="shared" si="13"/>
        <v>3.9E-2</v>
      </c>
      <c r="AF4" s="523">
        <v>33.799999999999997</v>
      </c>
      <c r="AG4" s="60">
        <v>1065</v>
      </c>
      <c r="AH4" s="60">
        <v>533</v>
      </c>
      <c r="AI4" s="60">
        <v>506</v>
      </c>
      <c r="AJ4" s="60">
        <v>210</v>
      </c>
      <c r="AK4" s="60">
        <v>397</v>
      </c>
      <c r="AL4" s="63">
        <f t="shared" si="14"/>
        <v>0.39300000000000002</v>
      </c>
      <c r="AM4" s="63">
        <f t="shared" si="15"/>
        <v>0.19700000000000001</v>
      </c>
      <c r="AN4" s="63">
        <f t="shared" si="16"/>
        <v>0.187</v>
      </c>
      <c r="AO4" s="63">
        <f t="shared" si="17"/>
        <v>7.6999999999999999E-2</v>
      </c>
      <c r="AP4" s="63">
        <f t="shared" si="18"/>
        <v>0.14599999999999999</v>
      </c>
      <c r="AQ4" s="60">
        <v>2021</v>
      </c>
      <c r="AR4" s="60">
        <v>542</v>
      </c>
      <c r="AS4" s="60">
        <v>126</v>
      </c>
      <c r="AT4" s="60">
        <v>22</v>
      </c>
      <c r="AU4" s="63">
        <f t="shared" si="19"/>
        <v>0.745</v>
      </c>
      <c r="AV4" s="63">
        <f t="shared" si="20"/>
        <v>0.2</v>
      </c>
      <c r="AW4" s="63">
        <f t="shared" si="21"/>
        <v>4.5999999999999999E-2</v>
      </c>
      <c r="AX4" s="63">
        <f t="shared" si="75"/>
        <v>8.0000000000000002E-3</v>
      </c>
      <c r="AY4" s="451">
        <v>2058</v>
      </c>
      <c r="AZ4" s="60">
        <v>44</v>
      </c>
      <c r="BA4" s="102">
        <v>57</v>
      </c>
      <c r="BB4" s="102">
        <v>241</v>
      </c>
      <c r="BC4" s="102">
        <v>307</v>
      </c>
      <c r="BD4" s="102">
        <v>531</v>
      </c>
      <c r="BE4" s="102">
        <v>249</v>
      </c>
      <c r="BF4" s="102">
        <v>194</v>
      </c>
      <c r="BG4" s="102">
        <v>201</v>
      </c>
      <c r="BH4" s="102">
        <v>234</v>
      </c>
      <c r="BI4" s="79">
        <f t="shared" si="23"/>
        <v>2.1000000000000001E-2</v>
      </c>
      <c r="BJ4" s="79">
        <f t="shared" si="24"/>
        <v>2.8000000000000001E-2</v>
      </c>
      <c r="BK4" s="79">
        <f t="shared" si="25"/>
        <v>0.11700000000000001</v>
      </c>
      <c r="BL4" s="79">
        <f t="shared" si="26"/>
        <v>0.14899999999999999</v>
      </c>
      <c r="BM4" s="79">
        <f t="shared" si="27"/>
        <v>0.25800000000000001</v>
      </c>
      <c r="BN4" s="79">
        <f t="shared" si="28"/>
        <v>0.121</v>
      </c>
      <c r="BO4" s="79">
        <f t="shared" si="29"/>
        <v>9.4E-2</v>
      </c>
      <c r="BP4" s="79">
        <f t="shared" si="30"/>
        <v>9.8000000000000004E-2</v>
      </c>
      <c r="BQ4" s="457">
        <f t="shared" si="31"/>
        <v>0.114</v>
      </c>
      <c r="BR4" s="75">
        <v>44315</v>
      </c>
      <c r="BS4" s="75">
        <v>53387</v>
      </c>
      <c r="BT4" s="504">
        <v>40423</v>
      </c>
      <c r="BU4" s="504">
        <v>37889</v>
      </c>
      <c r="BV4" s="504">
        <v>31958</v>
      </c>
      <c r="BW4" s="504">
        <v>39886</v>
      </c>
      <c r="BX4" s="504">
        <v>54519</v>
      </c>
      <c r="BY4" s="504">
        <v>72215</v>
      </c>
      <c r="BZ4" s="519">
        <v>1860</v>
      </c>
      <c r="CA4" s="60">
        <v>216</v>
      </c>
      <c r="CB4" s="60">
        <v>31</v>
      </c>
      <c r="CC4" s="60">
        <v>65</v>
      </c>
      <c r="CD4" s="60">
        <v>90</v>
      </c>
      <c r="CE4" s="60">
        <v>378</v>
      </c>
      <c r="CF4" s="60">
        <v>310</v>
      </c>
      <c r="CG4" s="60">
        <v>212</v>
      </c>
      <c r="CH4" s="60">
        <v>389</v>
      </c>
      <c r="CI4" s="60">
        <v>79</v>
      </c>
      <c r="CJ4" s="60">
        <v>90</v>
      </c>
      <c r="CK4" s="63">
        <f t="shared" si="32"/>
        <v>0.11600000000000001</v>
      </c>
      <c r="CL4" s="63">
        <f t="shared" si="33"/>
        <v>1.7000000000000001E-2</v>
      </c>
      <c r="CM4" s="63">
        <f t="shared" si="34"/>
        <v>3.5000000000000003E-2</v>
      </c>
      <c r="CN4" s="63">
        <f t="shared" si="35"/>
        <v>4.8000000000000001E-2</v>
      </c>
      <c r="CO4" s="63">
        <f t="shared" si="36"/>
        <v>0.20300000000000001</v>
      </c>
      <c r="CP4" s="63">
        <f t="shared" si="37"/>
        <v>0.16700000000000001</v>
      </c>
      <c r="CQ4" s="63">
        <f t="shared" si="38"/>
        <v>0.114</v>
      </c>
      <c r="CR4" s="63">
        <f t="shared" si="39"/>
        <v>0.20899999999999999</v>
      </c>
      <c r="CS4" s="63">
        <f t="shared" si="40"/>
        <v>4.2000000000000003E-2</v>
      </c>
      <c r="CT4" s="63">
        <f t="shared" si="41"/>
        <v>4.8000000000000001E-2</v>
      </c>
      <c r="CU4" s="65">
        <v>59212</v>
      </c>
      <c r="CV4" s="66">
        <v>74821</v>
      </c>
      <c r="CW4" s="60">
        <v>314</v>
      </c>
      <c r="CX4" s="60">
        <v>125</v>
      </c>
      <c r="CY4" s="60">
        <v>80</v>
      </c>
      <c r="CZ4" s="60">
        <v>59</v>
      </c>
      <c r="DA4" s="60">
        <v>119</v>
      </c>
      <c r="DB4" s="60">
        <f t="shared" si="42"/>
        <v>0.16900000000000001</v>
      </c>
      <c r="DC4" s="60">
        <f t="shared" si="43"/>
        <v>6.7000000000000004E-2</v>
      </c>
      <c r="DD4" s="60">
        <f t="shared" si="44"/>
        <v>4.2999999999999997E-2</v>
      </c>
      <c r="DE4" s="60">
        <f t="shared" si="45"/>
        <v>3.2000000000000001E-2</v>
      </c>
      <c r="DF4" s="60">
        <f t="shared" si="46"/>
        <v>6.4000000000000001E-2</v>
      </c>
      <c r="DG4" s="68">
        <v>1465</v>
      </c>
      <c r="DH4" s="60">
        <v>124</v>
      </c>
      <c r="DI4" s="60">
        <v>31</v>
      </c>
      <c r="DJ4" s="60">
        <v>48</v>
      </c>
      <c r="DK4" s="60">
        <v>70</v>
      </c>
      <c r="DL4" s="60">
        <v>317</v>
      </c>
      <c r="DM4" s="60">
        <v>245</v>
      </c>
      <c r="DN4" s="60">
        <v>120</v>
      </c>
      <c r="DO4" s="60">
        <v>368</v>
      </c>
      <c r="DP4" s="60">
        <v>68</v>
      </c>
      <c r="DQ4" s="60">
        <v>74</v>
      </c>
      <c r="DR4" s="63">
        <f t="shared" si="47"/>
        <v>8.5000000000000006E-2</v>
      </c>
      <c r="DS4" s="63">
        <f t="shared" si="48"/>
        <v>2.1000000000000001E-2</v>
      </c>
      <c r="DT4" s="63">
        <f t="shared" si="49"/>
        <v>3.3000000000000002E-2</v>
      </c>
      <c r="DU4" s="63">
        <f t="shared" si="50"/>
        <v>4.8000000000000001E-2</v>
      </c>
      <c r="DV4" s="63">
        <f t="shared" si="51"/>
        <v>0.216</v>
      </c>
      <c r="DW4" s="63">
        <f t="shared" si="52"/>
        <v>0.16700000000000001</v>
      </c>
      <c r="DX4" s="63">
        <f t="shared" si="53"/>
        <v>8.2000000000000003E-2</v>
      </c>
      <c r="DY4" s="63">
        <f t="shared" si="54"/>
        <v>0.251</v>
      </c>
      <c r="DZ4" s="63">
        <f t="shared" si="55"/>
        <v>4.5999999999999999E-2</v>
      </c>
      <c r="EA4" s="63">
        <f t="shared" si="56"/>
        <v>5.0999999999999997E-2</v>
      </c>
      <c r="EB4" s="74">
        <v>62070</v>
      </c>
      <c r="EC4" s="74">
        <v>79144</v>
      </c>
      <c r="ED4" s="159">
        <v>6691</v>
      </c>
      <c r="EE4" s="159">
        <v>6408</v>
      </c>
      <c r="EF4" s="63">
        <f t="shared" si="57"/>
        <v>0.95799999999999996</v>
      </c>
      <c r="EG4" s="159">
        <v>283</v>
      </c>
      <c r="EH4" s="63">
        <f t="shared" si="58"/>
        <v>4.2000000000000003E-2</v>
      </c>
      <c r="EI4" s="162">
        <v>3926</v>
      </c>
      <c r="EJ4" s="162">
        <v>2651</v>
      </c>
      <c r="EK4" s="162">
        <v>2537</v>
      </c>
      <c r="EL4" s="162">
        <v>2480</v>
      </c>
      <c r="EM4" s="162">
        <v>57</v>
      </c>
      <c r="EN4" s="63">
        <f t="shared" si="59"/>
        <v>0.97799999999999998</v>
      </c>
      <c r="EO4" s="63">
        <f t="shared" si="60"/>
        <v>2.1999999999999999E-2</v>
      </c>
      <c r="EP4" s="168">
        <v>114</v>
      </c>
      <c r="EQ4" s="165">
        <v>98</v>
      </c>
      <c r="ER4" s="165">
        <v>16</v>
      </c>
      <c r="ES4" s="63">
        <f t="shared" si="61"/>
        <v>0.86</v>
      </c>
      <c r="ET4" s="63">
        <f t="shared" si="62"/>
        <v>0.14000000000000001</v>
      </c>
      <c r="EU4" s="69">
        <v>1275</v>
      </c>
      <c r="EV4" s="159">
        <v>1083</v>
      </c>
      <c r="EW4" s="159">
        <v>192</v>
      </c>
      <c r="EX4" s="63">
        <f t="shared" si="63"/>
        <v>0.84899999999999998</v>
      </c>
      <c r="EY4" s="63">
        <f t="shared" si="64"/>
        <v>0.151</v>
      </c>
      <c r="EZ4" s="68">
        <v>1465</v>
      </c>
      <c r="FA4" s="76">
        <v>213</v>
      </c>
      <c r="FB4" s="77">
        <f t="shared" si="65"/>
        <v>0.14499999999999999</v>
      </c>
      <c r="FC4" s="75">
        <v>53</v>
      </c>
      <c r="FD4" s="76">
        <v>9</v>
      </c>
      <c r="FE4" s="77">
        <f t="shared" si="76"/>
        <v>0.17</v>
      </c>
      <c r="FF4" s="75">
        <v>880</v>
      </c>
      <c r="FG4" s="76">
        <v>125</v>
      </c>
      <c r="FH4" s="77">
        <f t="shared" si="66"/>
        <v>0.14199999999999999</v>
      </c>
      <c r="FI4" s="305">
        <v>6659</v>
      </c>
      <c r="FJ4" s="76">
        <v>1065</v>
      </c>
      <c r="FK4" s="552">
        <f t="shared" si="67"/>
        <v>1065</v>
      </c>
      <c r="FL4" s="77">
        <f t="shared" si="68"/>
        <v>0.16</v>
      </c>
      <c r="FM4" s="298">
        <v>433</v>
      </c>
      <c r="FN4" s="76">
        <v>83</v>
      </c>
      <c r="FO4" s="79">
        <f t="shared" si="69"/>
        <v>0.192</v>
      </c>
      <c r="FP4" s="298">
        <v>2061</v>
      </c>
      <c r="FQ4" s="76">
        <v>381</v>
      </c>
      <c r="FR4" s="77">
        <f t="shared" si="70"/>
        <v>0.185</v>
      </c>
      <c r="FS4" s="298">
        <v>4598</v>
      </c>
      <c r="FT4" s="76">
        <v>677</v>
      </c>
      <c r="FU4" s="77">
        <f t="shared" si="71"/>
        <v>0.14699999999999999</v>
      </c>
      <c r="FV4" s="298">
        <v>3999</v>
      </c>
      <c r="FW4" s="76">
        <v>592</v>
      </c>
      <c r="FX4" s="77">
        <f t="shared" si="72"/>
        <v>0.14799999999999999</v>
      </c>
      <c r="FY4" s="298">
        <v>599</v>
      </c>
      <c r="FZ4" s="76">
        <v>92</v>
      </c>
      <c r="GA4" s="77">
        <f t="shared" si="73"/>
        <v>0.154</v>
      </c>
      <c r="GB4" s="298">
        <v>5948</v>
      </c>
      <c r="GC4" s="74">
        <v>797</v>
      </c>
      <c r="GD4" s="60">
        <f t="shared" si="74"/>
        <v>0.13400000000000001</v>
      </c>
    </row>
    <row r="5" spans="1:186" x14ac:dyDescent="0.2">
      <c r="A5" s="56" t="s">
        <v>882</v>
      </c>
      <c r="B5" s="57" t="s">
        <v>1021</v>
      </c>
      <c r="C5" s="56" t="s">
        <v>889</v>
      </c>
      <c r="D5" s="56" t="s">
        <v>1034</v>
      </c>
      <c r="E5" s="80">
        <v>2961</v>
      </c>
      <c r="F5" s="60">
        <v>1530</v>
      </c>
      <c r="G5" s="63">
        <f t="shared" si="0"/>
        <v>0.51700000000000002</v>
      </c>
      <c r="H5" s="60">
        <v>1520</v>
      </c>
      <c r="I5" s="63">
        <f t="shared" si="1"/>
        <v>0.51300000000000001</v>
      </c>
      <c r="J5" s="61">
        <v>1217</v>
      </c>
      <c r="K5" s="290">
        <f t="shared" si="2"/>
        <v>0.79500000000000004</v>
      </c>
      <c r="L5" s="274">
        <v>303</v>
      </c>
      <c r="M5" s="287">
        <f t="shared" si="3"/>
        <v>0.19800000000000001</v>
      </c>
      <c r="N5" s="60">
        <v>10</v>
      </c>
      <c r="O5" s="60">
        <f t="shared" si="4"/>
        <v>3.0000000000000001E-3</v>
      </c>
      <c r="P5" s="60">
        <v>1431</v>
      </c>
      <c r="Q5" s="60">
        <f t="shared" si="5"/>
        <v>0.48299999999999998</v>
      </c>
      <c r="R5" s="293">
        <f t="shared" si="6"/>
        <v>19.803921568627452</v>
      </c>
      <c r="S5" s="62">
        <f t="shared" si="7"/>
        <v>1127</v>
      </c>
      <c r="T5" s="60">
        <v>943</v>
      </c>
      <c r="U5" s="60">
        <v>100</v>
      </c>
      <c r="V5" s="60">
        <v>48</v>
      </c>
      <c r="W5" s="60">
        <v>0</v>
      </c>
      <c r="X5" s="60">
        <v>15</v>
      </c>
      <c r="Y5" s="60">
        <v>21</v>
      </c>
      <c r="Z5" s="63">
        <f t="shared" si="8"/>
        <v>0.83699999999999997</v>
      </c>
      <c r="AA5" s="63">
        <f t="shared" si="9"/>
        <v>8.8999999999999996E-2</v>
      </c>
      <c r="AB5" s="63">
        <f t="shared" si="10"/>
        <v>4.2999999999999997E-2</v>
      </c>
      <c r="AC5" s="63">
        <f t="shared" si="11"/>
        <v>0</v>
      </c>
      <c r="AD5" s="63">
        <f t="shared" si="12"/>
        <v>1.2999999999999999E-2</v>
      </c>
      <c r="AE5" s="63">
        <f t="shared" si="13"/>
        <v>1.9E-2</v>
      </c>
      <c r="AF5" s="523">
        <v>39.4</v>
      </c>
      <c r="AG5" s="60">
        <v>454</v>
      </c>
      <c r="AH5" s="60">
        <v>215</v>
      </c>
      <c r="AI5" s="60">
        <v>233</v>
      </c>
      <c r="AJ5" s="60">
        <v>71</v>
      </c>
      <c r="AK5" s="60">
        <v>244</v>
      </c>
      <c r="AL5" s="63">
        <f t="shared" si="14"/>
        <v>0.373</v>
      </c>
      <c r="AM5" s="63">
        <f t="shared" si="15"/>
        <v>0.17699999999999999</v>
      </c>
      <c r="AN5" s="63">
        <f t="shared" si="16"/>
        <v>0.191</v>
      </c>
      <c r="AO5" s="63">
        <f t="shared" si="17"/>
        <v>5.8000000000000003E-2</v>
      </c>
      <c r="AP5" s="63">
        <f t="shared" si="18"/>
        <v>0.2</v>
      </c>
      <c r="AQ5" s="60">
        <v>790</v>
      </c>
      <c r="AR5" s="60">
        <v>234</v>
      </c>
      <c r="AS5" s="60">
        <v>184</v>
      </c>
      <c r="AT5" s="60">
        <v>9</v>
      </c>
      <c r="AU5" s="63">
        <f t="shared" si="19"/>
        <v>0.64900000000000002</v>
      </c>
      <c r="AV5" s="63">
        <f t="shared" si="20"/>
        <v>0.192</v>
      </c>
      <c r="AW5" s="63">
        <f t="shared" si="21"/>
        <v>0.151</v>
      </c>
      <c r="AX5" s="63">
        <f t="shared" si="75"/>
        <v>7.0000000000000001E-3</v>
      </c>
      <c r="AY5" s="451">
        <v>929</v>
      </c>
      <c r="AZ5" s="60">
        <v>57</v>
      </c>
      <c r="BA5" s="102">
        <v>28</v>
      </c>
      <c r="BB5" s="102">
        <v>93</v>
      </c>
      <c r="BC5" s="102">
        <v>151</v>
      </c>
      <c r="BD5" s="102">
        <v>205</v>
      </c>
      <c r="BE5" s="102">
        <v>134</v>
      </c>
      <c r="BF5" s="102">
        <v>144</v>
      </c>
      <c r="BG5" s="102">
        <v>59</v>
      </c>
      <c r="BH5" s="102">
        <v>58</v>
      </c>
      <c r="BI5" s="79">
        <f t="shared" si="23"/>
        <v>6.0999999999999999E-2</v>
      </c>
      <c r="BJ5" s="79">
        <f t="shared" si="24"/>
        <v>0.03</v>
      </c>
      <c r="BK5" s="79">
        <f t="shared" si="25"/>
        <v>0.1</v>
      </c>
      <c r="BL5" s="79">
        <f t="shared" si="26"/>
        <v>0.16300000000000001</v>
      </c>
      <c r="BM5" s="79">
        <f t="shared" si="27"/>
        <v>0.221</v>
      </c>
      <c r="BN5" s="79">
        <f t="shared" si="28"/>
        <v>0.14399999999999999</v>
      </c>
      <c r="BO5" s="79">
        <f t="shared" si="29"/>
        <v>0.155</v>
      </c>
      <c r="BP5" s="79">
        <f t="shared" si="30"/>
        <v>6.4000000000000001E-2</v>
      </c>
      <c r="BQ5" s="457">
        <f t="shared" si="31"/>
        <v>6.2E-2</v>
      </c>
      <c r="BR5" s="75">
        <v>46482</v>
      </c>
      <c r="BS5" s="75">
        <v>52364</v>
      </c>
      <c r="BT5" s="504">
        <v>37121</v>
      </c>
      <c r="BU5" s="504"/>
      <c r="BV5" s="504">
        <v>30000</v>
      </c>
      <c r="BW5" s="504">
        <v>36550</v>
      </c>
      <c r="BX5" s="504"/>
      <c r="BY5" s="504">
        <v>71327</v>
      </c>
      <c r="BZ5" s="519">
        <v>1123</v>
      </c>
      <c r="CA5" s="60">
        <v>167</v>
      </c>
      <c r="CB5" s="60">
        <v>85</v>
      </c>
      <c r="CC5" s="60">
        <v>135</v>
      </c>
      <c r="CD5" s="60">
        <v>96</v>
      </c>
      <c r="CE5" s="60">
        <v>174</v>
      </c>
      <c r="CF5" s="60">
        <v>127</v>
      </c>
      <c r="CG5" s="60">
        <v>144</v>
      </c>
      <c r="CH5" s="60">
        <v>129</v>
      </c>
      <c r="CI5" s="60">
        <v>32</v>
      </c>
      <c r="CJ5" s="60">
        <v>34</v>
      </c>
      <c r="CK5" s="63">
        <f t="shared" si="32"/>
        <v>0.14899999999999999</v>
      </c>
      <c r="CL5" s="63">
        <f t="shared" si="33"/>
        <v>7.5999999999999998E-2</v>
      </c>
      <c r="CM5" s="63">
        <f t="shared" si="34"/>
        <v>0.12</v>
      </c>
      <c r="CN5" s="63">
        <f t="shared" si="35"/>
        <v>8.5000000000000006E-2</v>
      </c>
      <c r="CO5" s="63">
        <f t="shared" si="36"/>
        <v>0.155</v>
      </c>
      <c r="CP5" s="63">
        <f t="shared" si="37"/>
        <v>0.113</v>
      </c>
      <c r="CQ5" s="63">
        <f t="shared" si="38"/>
        <v>0.128</v>
      </c>
      <c r="CR5" s="63">
        <f t="shared" si="39"/>
        <v>0.115</v>
      </c>
      <c r="CS5" s="63">
        <f t="shared" si="40"/>
        <v>2.8000000000000001E-2</v>
      </c>
      <c r="CT5" s="63">
        <f t="shared" si="41"/>
        <v>0.03</v>
      </c>
      <c r="CU5" s="65">
        <v>45424</v>
      </c>
      <c r="CV5" s="66">
        <v>67924</v>
      </c>
      <c r="CW5" s="60">
        <v>397</v>
      </c>
      <c r="CX5" s="60">
        <v>192</v>
      </c>
      <c r="CY5" s="60">
        <v>103</v>
      </c>
      <c r="CZ5" s="60">
        <v>63</v>
      </c>
      <c r="DA5" s="60">
        <v>126</v>
      </c>
      <c r="DB5" s="60">
        <f t="shared" si="42"/>
        <v>0.35399999999999998</v>
      </c>
      <c r="DC5" s="60">
        <f t="shared" si="43"/>
        <v>0.17100000000000001</v>
      </c>
      <c r="DD5" s="60">
        <f t="shared" si="44"/>
        <v>9.1999999999999998E-2</v>
      </c>
      <c r="DE5" s="60">
        <f t="shared" si="45"/>
        <v>5.6000000000000001E-2</v>
      </c>
      <c r="DF5" s="60">
        <f t="shared" si="46"/>
        <v>0.112</v>
      </c>
      <c r="DG5" s="68">
        <v>826</v>
      </c>
      <c r="DH5" s="60">
        <v>68</v>
      </c>
      <c r="DI5" s="60">
        <v>12</v>
      </c>
      <c r="DJ5" s="60">
        <v>135</v>
      </c>
      <c r="DK5" s="60">
        <v>61</v>
      </c>
      <c r="DL5" s="60">
        <v>131</v>
      </c>
      <c r="DM5" s="60">
        <v>110</v>
      </c>
      <c r="DN5" s="60">
        <v>148</v>
      </c>
      <c r="DO5" s="60">
        <v>95</v>
      </c>
      <c r="DP5" s="60">
        <v>32</v>
      </c>
      <c r="DQ5" s="60">
        <v>34</v>
      </c>
      <c r="DR5" s="63">
        <f t="shared" si="47"/>
        <v>8.2000000000000003E-2</v>
      </c>
      <c r="DS5" s="63">
        <f t="shared" si="48"/>
        <v>1.4999999999999999E-2</v>
      </c>
      <c r="DT5" s="63">
        <f t="shared" si="49"/>
        <v>0.16300000000000001</v>
      </c>
      <c r="DU5" s="63">
        <f t="shared" si="50"/>
        <v>7.3999999999999996E-2</v>
      </c>
      <c r="DV5" s="63">
        <f t="shared" si="51"/>
        <v>0.159</v>
      </c>
      <c r="DW5" s="63">
        <f t="shared" si="52"/>
        <v>0.13300000000000001</v>
      </c>
      <c r="DX5" s="63">
        <f t="shared" si="53"/>
        <v>0.17899999999999999</v>
      </c>
      <c r="DY5" s="63">
        <f t="shared" si="54"/>
        <v>0.115</v>
      </c>
      <c r="DZ5" s="63">
        <f t="shared" si="55"/>
        <v>3.9E-2</v>
      </c>
      <c r="EA5" s="63">
        <f t="shared" si="56"/>
        <v>4.1000000000000002E-2</v>
      </c>
      <c r="EB5" s="74">
        <v>50750</v>
      </c>
      <c r="EC5" s="74">
        <v>82075</v>
      </c>
      <c r="ED5" s="159">
        <v>3633</v>
      </c>
      <c r="EE5" s="159">
        <v>3368</v>
      </c>
      <c r="EF5" s="63">
        <f t="shared" si="57"/>
        <v>0.92700000000000005</v>
      </c>
      <c r="EG5" s="159">
        <v>265</v>
      </c>
      <c r="EH5" s="63">
        <f t="shared" si="58"/>
        <v>7.2999999999999995E-2</v>
      </c>
      <c r="EI5" s="162">
        <v>2294</v>
      </c>
      <c r="EJ5" s="162">
        <v>1386</v>
      </c>
      <c r="EK5" s="162">
        <v>1156</v>
      </c>
      <c r="EL5" s="162">
        <v>1110</v>
      </c>
      <c r="EM5" s="162">
        <v>46</v>
      </c>
      <c r="EN5" s="63">
        <f t="shared" si="59"/>
        <v>0.96</v>
      </c>
      <c r="EO5" s="63">
        <f t="shared" si="60"/>
        <v>0.04</v>
      </c>
      <c r="EP5" s="168">
        <v>230</v>
      </c>
      <c r="EQ5" s="165">
        <v>144</v>
      </c>
      <c r="ER5" s="165">
        <v>86</v>
      </c>
      <c r="ES5" s="63">
        <f t="shared" si="61"/>
        <v>0.626</v>
      </c>
      <c r="ET5" s="63">
        <f t="shared" si="62"/>
        <v>0.374</v>
      </c>
      <c r="EU5" s="69">
        <v>908</v>
      </c>
      <c r="EV5" s="159">
        <v>835</v>
      </c>
      <c r="EW5" s="159">
        <v>73</v>
      </c>
      <c r="EX5" s="63">
        <f t="shared" si="63"/>
        <v>0.92</v>
      </c>
      <c r="EY5" s="63">
        <f t="shared" si="64"/>
        <v>0.08</v>
      </c>
      <c r="EZ5" s="68">
        <v>826</v>
      </c>
      <c r="FA5" s="76">
        <v>210</v>
      </c>
      <c r="FB5" s="77">
        <f t="shared" si="65"/>
        <v>0.254</v>
      </c>
      <c r="FC5" s="75">
        <v>17</v>
      </c>
      <c r="FD5" s="76">
        <v>0</v>
      </c>
      <c r="FE5" s="77">
        <f t="shared" si="76"/>
        <v>0</v>
      </c>
      <c r="FF5" s="75">
        <v>368</v>
      </c>
      <c r="FG5" s="76">
        <v>110</v>
      </c>
      <c r="FH5" s="77">
        <f t="shared" si="66"/>
        <v>0.29899999999999999</v>
      </c>
      <c r="FI5" s="305">
        <v>3600</v>
      </c>
      <c r="FJ5" s="76">
        <v>1276</v>
      </c>
      <c r="FK5" s="552">
        <f t="shared" si="67"/>
        <v>1276</v>
      </c>
      <c r="FL5" s="77">
        <f t="shared" si="68"/>
        <v>0.35399999999999998</v>
      </c>
      <c r="FM5" s="298">
        <v>97</v>
      </c>
      <c r="FN5" s="76">
        <v>20</v>
      </c>
      <c r="FO5" s="79">
        <f t="shared" si="69"/>
        <v>0.20599999999999999</v>
      </c>
      <c r="FP5" s="298">
        <v>785</v>
      </c>
      <c r="FQ5" s="76">
        <v>264</v>
      </c>
      <c r="FR5" s="77">
        <f t="shared" si="70"/>
        <v>0.33600000000000002</v>
      </c>
      <c r="FS5" s="298">
        <v>2815</v>
      </c>
      <c r="FT5" s="76">
        <v>998</v>
      </c>
      <c r="FU5" s="77">
        <f t="shared" si="71"/>
        <v>0.35499999999999998</v>
      </c>
      <c r="FV5" s="298">
        <v>2370</v>
      </c>
      <c r="FW5" s="76">
        <v>807</v>
      </c>
      <c r="FX5" s="77">
        <f t="shared" si="72"/>
        <v>0.34100000000000003</v>
      </c>
      <c r="FY5" s="298">
        <v>445</v>
      </c>
      <c r="FZ5" s="76">
        <v>205</v>
      </c>
      <c r="GA5" s="77">
        <f t="shared" si="73"/>
        <v>0.46100000000000002</v>
      </c>
      <c r="GB5" s="298">
        <v>3238</v>
      </c>
      <c r="GC5" s="74">
        <v>1087</v>
      </c>
      <c r="GD5" s="60">
        <f t="shared" si="74"/>
        <v>0.33600000000000002</v>
      </c>
    </row>
    <row r="6" spans="1:186" x14ac:dyDescent="0.2">
      <c r="A6" s="56" t="s">
        <v>882</v>
      </c>
      <c r="B6" s="57" t="s">
        <v>1021</v>
      </c>
      <c r="C6" s="56" t="s">
        <v>890</v>
      </c>
      <c r="D6" s="56" t="s">
        <v>1035</v>
      </c>
      <c r="E6" s="80">
        <v>3210</v>
      </c>
      <c r="F6" s="60">
        <v>1713</v>
      </c>
      <c r="G6" s="63">
        <f t="shared" si="0"/>
        <v>0.53400000000000003</v>
      </c>
      <c r="H6" s="60">
        <v>1713</v>
      </c>
      <c r="I6" s="63">
        <f t="shared" si="1"/>
        <v>0.53400000000000003</v>
      </c>
      <c r="J6" s="61">
        <v>1601</v>
      </c>
      <c r="K6" s="290">
        <f t="shared" si="2"/>
        <v>0.93500000000000005</v>
      </c>
      <c r="L6" s="274">
        <v>112</v>
      </c>
      <c r="M6" s="287">
        <f t="shared" si="3"/>
        <v>6.5000000000000002E-2</v>
      </c>
      <c r="N6" s="60">
        <v>0</v>
      </c>
      <c r="O6" s="60">
        <f t="shared" si="4"/>
        <v>0</v>
      </c>
      <c r="P6" s="60">
        <v>1497</v>
      </c>
      <c r="Q6" s="60">
        <f t="shared" si="5"/>
        <v>0.46600000000000003</v>
      </c>
      <c r="R6" s="293">
        <f t="shared" si="6"/>
        <v>6.5382370110916526</v>
      </c>
      <c r="S6" s="62">
        <f t="shared" si="7"/>
        <v>1571</v>
      </c>
      <c r="T6" s="60">
        <v>1264</v>
      </c>
      <c r="U6" s="60">
        <v>221</v>
      </c>
      <c r="V6" s="60">
        <v>37</v>
      </c>
      <c r="W6" s="60">
        <v>2</v>
      </c>
      <c r="X6" s="60">
        <v>0</v>
      </c>
      <c r="Y6" s="60">
        <v>47</v>
      </c>
      <c r="Z6" s="63">
        <f t="shared" si="8"/>
        <v>0.80500000000000005</v>
      </c>
      <c r="AA6" s="63">
        <f t="shared" si="9"/>
        <v>0.14099999999999999</v>
      </c>
      <c r="AB6" s="63">
        <f t="shared" si="10"/>
        <v>2.4E-2</v>
      </c>
      <c r="AC6" s="63">
        <f t="shared" si="11"/>
        <v>1E-3</v>
      </c>
      <c r="AD6" s="63">
        <f t="shared" si="12"/>
        <v>0</v>
      </c>
      <c r="AE6" s="63">
        <f t="shared" si="13"/>
        <v>0.03</v>
      </c>
      <c r="AF6" s="523">
        <v>34.9</v>
      </c>
      <c r="AG6" s="60">
        <v>402</v>
      </c>
      <c r="AH6" s="60">
        <v>438</v>
      </c>
      <c r="AI6" s="60">
        <v>319</v>
      </c>
      <c r="AJ6" s="60">
        <v>206</v>
      </c>
      <c r="AK6" s="60">
        <v>236</v>
      </c>
      <c r="AL6" s="63">
        <f t="shared" si="14"/>
        <v>0.251</v>
      </c>
      <c r="AM6" s="63">
        <f t="shared" si="15"/>
        <v>0.27400000000000002</v>
      </c>
      <c r="AN6" s="63">
        <f t="shared" si="16"/>
        <v>0.19900000000000001</v>
      </c>
      <c r="AO6" s="63">
        <f t="shared" si="17"/>
        <v>0.129</v>
      </c>
      <c r="AP6" s="63">
        <f t="shared" si="18"/>
        <v>0.14699999999999999</v>
      </c>
      <c r="AQ6" s="60">
        <v>1152</v>
      </c>
      <c r="AR6" s="60">
        <v>398</v>
      </c>
      <c r="AS6" s="60">
        <v>51</v>
      </c>
      <c r="AT6" s="60">
        <v>0</v>
      </c>
      <c r="AU6" s="63">
        <f t="shared" si="19"/>
        <v>0.72</v>
      </c>
      <c r="AV6" s="63">
        <f t="shared" si="20"/>
        <v>0.249</v>
      </c>
      <c r="AW6" s="63">
        <f t="shared" si="21"/>
        <v>3.2000000000000001E-2</v>
      </c>
      <c r="AX6" s="63">
        <f t="shared" si="75"/>
        <v>0</v>
      </c>
      <c r="AY6" s="451">
        <v>1323</v>
      </c>
      <c r="AZ6" s="60">
        <v>9</v>
      </c>
      <c r="BA6" s="102">
        <v>0</v>
      </c>
      <c r="BB6" s="102">
        <v>84</v>
      </c>
      <c r="BC6" s="102">
        <v>157</v>
      </c>
      <c r="BD6" s="102">
        <v>628</v>
      </c>
      <c r="BE6" s="102">
        <v>129</v>
      </c>
      <c r="BF6" s="102">
        <v>206</v>
      </c>
      <c r="BG6" s="102">
        <v>81</v>
      </c>
      <c r="BH6" s="102">
        <v>29</v>
      </c>
      <c r="BI6" s="79">
        <f t="shared" si="23"/>
        <v>7.0000000000000001E-3</v>
      </c>
      <c r="BJ6" s="79">
        <f t="shared" si="24"/>
        <v>0</v>
      </c>
      <c r="BK6" s="79">
        <f t="shared" si="25"/>
        <v>6.3E-2</v>
      </c>
      <c r="BL6" s="79">
        <f t="shared" si="26"/>
        <v>0.11899999999999999</v>
      </c>
      <c r="BM6" s="79">
        <f t="shared" si="27"/>
        <v>0.47499999999999998</v>
      </c>
      <c r="BN6" s="79">
        <f t="shared" si="28"/>
        <v>9.8000000000000004E-2</v>
      </c>
      <c r="BO6" s="79">
        <f t="shared" si="29"/>
        <v>0.156</v>
      </c>
      <c r="BP6" s="79">
        <f t="shared" si="30"/>
        <v>6.0999999999999999E-2</v>
      </c>
      <c r="BQ6" s="457">
        <f t="shared" si="31"/>
        <v>2.1999999999999999E-2</v>
      </c>
      <c r="BR6" s="75">
        <v>44991</v>
      </c>
      <c r="BS6" s="75">
        <v>48964</v>
      </c>
      <c r="BT6" s="504">
        <v>44731</v>
      </c>
      <c r="BU6" s="504">
        <v>35625</v>
      </c>
      <c r="BV6" s="504">
        <v>45213</v>
      </c>
      <c r="BW6" s="504">
        <v>43661</v>
      </c>
      <c r="BX6" s="504">
        <v>54545</v>
      </c>
      <c r="BY6" s="504">
        <v>69821</v>
      </c>
      <c r="BZ6" s="519">
        <v>1315</v>
      </c>
      <c r="CA6" s="60">
        <v>103</v>
      </c>
      <c r="CB6" s="60">
        <v>34</v>
      </c>
      <c r="CC6" s="60">
        <v>128</v>
      </c>
      <c r="CD6" s="60">
        <v>58</v>
      </c>
      <c r="CE6" s="60">
        <v>245</v>
      </c>
      <c r="CF6" s="60">
        <v>309</v>
      </c>
      <c r="CG6" s="60">
        <v>203</v>
      </c>
      <c r="CH6" s="60">
        <v>165</v>
      </c>
      <c r="CI6" s="60">
        <v>64</v>
      </c>
      <c r="CJ6" s="60">
        <v>6</v>
      </c>
      <c r="CK6" s="63">
        <f t="shared" si="32"/>
        <v>7.8E-2</v>
      </c>
      <c r="CL6" s="63">
        <f t="shared" si="33"/>
        <v>2.5999999999999999E-2</v>
      </c>
      <c r="CM6" s="63">
        <f t="shared" si="34"/>
        <v>9.7000000000000003E-2</v>
      </c>
      <c r="CN6" s="63">
        <f t="shared" si="35"/>
        <v>4.3999999999999997E-2</v>
      </c>
      <c r="CO6" s="63">
        <f t="shared" si="36"/>
        <v>0.186</v>
      </c>
      <c r="CP6" s="63">
        <f t="shared" si="37"/>
        <v>0.23499999999999999</v>
      </c>
      <c r="CQ6" s="63">
        <f t="shared" si="38"/>
        <v>0.154</v>
      </c>
      <c r="CR6" s="63">
        <f t="shared" si="39"/>
        <v>0.125</v>
      </c>
      <c r="CS6" s="63">
        <f t="shared" si="40"/>
        <v>4.9000000000000002E-2</v>
      </c>
      <c r="CT6" s="63">
        <f t="shared" si="41"/>
        <v>5.0000000000000001E-3</v>
      </c>
      <c r="CU6" s="65">
        <v>55938</v>
      </c>
      <c r="CV6" s="66">
        <v>63555</v>
      </c>
      <c r="CW6" s="60">
        <v>354</v>
      </c>
      <c r="CX6" s="60">
        <v>175</v>
      </c>
      <c r="CY6" s="60">
        <v>59</v>
      </c>
      <c r="CZ6" s="60">
        <v>91</v>
      </c>
      <c r="DA6" s="60">
        <v>134</v>
      </c>
      <c r="DB6" s="60">
        <f t="shared" si="42"/>
        <v>0.26900000000000002</v>
      </c>
      <c r="DC6" s="60">
        <f t="shared" si="43"/>
        <v>0.13300000000000001</v>
      </c>
      <c r="DD6" s="60">
        <f t="shared" si="44"/>
        <v>4.4999999999999998E-2</v>
      </c>
      <c r="DE6" s="60">
        <f t="shared" si="45"/>
        <v>6.9000000000000006E-2</v>
      </c>
      <c r="DF6" s="60">
        <f t="shared" si="46"/>
        <v>0.10199999999999999</v>
      </c>
      <c r="DG6" s="68">
        <v>978</v>
      </c>
      <c r="DH6" s="60">
        <v>99</v>
      </c>
      <c r="DI6" s="60">
        <v>0</v>
      </c>
      <c r="DJ6" s="60">
        <v>0</v>
      </c>
      <c r="DK6" s="60">
        <v>38</v>
      </c>
      <c r="DL6" s="60">
        <v>189</v>
      </c>
      <c r="DM6" s="60">
        <v>252</v>
      </c>
      <c r="DN6" s="60">
        <v>183</v>
      </c>
      <c r="DO6" s="60">
        <v>181</v>
      </c>
      <c r="DP6" s="60">
        <v>30</v>
      </c>
      <c r="DQ6" s="60">
        <v>6</v>
      </c>
      <c r="DR6" s="63">
        <f t="shared" si="47"/>
        <v>0.10100000000000001</v>
      </c>
      <c r="DS6" s="63">
        <f t="shared" si="48"/>
        <v>0</v>
      </c>
      <c r="DT6" s="63">
        <f t="shared" si="49"/>
        <v>0</v>
      </c>
      <c r="DU6" s="63">
        <f t="shared" si="50"/>
        <v>3.9E-2</v>
      </c>
      <c r="DV6" s="63">
        <f t="shared" si="51"/>
        <v>0.193</v>
      </c>
      <c r="DW6" s="63">
        <f t="shared" si="52"/>
        <v>0.25800000000000001</v>
      </c>
      <c r="DX6" s="63">
        <f t="shared" si="53"/>
        <v>0.187</v>
      </c>
      <c r="DY6" s="63">
        <f t="shared" si="54"/>
        <v>0.185</v>
      </c>
      <c r="DZ6" s="63">
        <f t="shared" si="55"/>
        <v>3.1E-2</v>
      </c>
      <c r="EA6" s="63">
        <f t="shared" si="56"/>
        <v>6.0000000000000001E-3</v>
      </c>
      <c r="EB6" s="74">
        <v>69375</v>
      </c>
      <c r="EC6" s="74">
        <v>69860</v>
      </c>
      <c r="ED6" s="159">
        <v>4107</v>
      </c>
      <c r="EE6" s="159">
        <v>3976</v>
      </c>
      <c r="EF6" s="63">
        <f t="shared" si="57"/>
        <v>0.96799999999999997</v>
      </c>
      <c r="EG6" s="159">
        <v>131</v>
      </c>
      <c r="EH6" s="63">
        <f t="shared" si="58"/>
        <v>3.2000000000000001E-2</v>
      </c>
      <c r="EI6" s="162">
        <v>2641</v>
      </c>
      <c r="EJ6" s="162">
        <v>1563</v>
      </c>
      <c r="EK6" s="162">
        <v>1458</v>
      </c>
      <c r="EL6" s="162">
        <v>1419</v>
      </c>
      <c r="EM6" s="162">
        <v>39</v>
      </c>
      <c r="EN6" s="63">
        <f t="shared" si="59"/>
        <v>0.97299999999999998</v>
      </c>
      <c r="EO6" s="63">
        <f t="shared" si="60"/>
        <v>2.7E-2</v>
      </c>
      <c r="EP6" s="168">
        <v>105</v>
      </c>
      <c r="EQ6" s="165">
        <v>105</v>
      </c>
      <c r="ER6" s="165">
        <v>0</v>
      </c>
      <c r="ES6" s="63">
        <f t="shared" si="61"/>
        <v>1</v>
      </c>
      <c r="ET6" s="63">
        <f t="shared" si="62"/>
        <v>0</v>
      </c>
      <c r="EU6" s="69">
        <v>1078</v>
      </c>
      <c r="EV6" s="159">
        <v>1010</v>
      </c>
      <c r="EW6" s="159">
        <v>68</v>
      </c>
      <c r="EX6" s="63">
        <f t="shared" si="63"/>
        <v>0.93700000000000006</v>
      </c>
      <c r="EY6" s="63">
        <f t="shared" si="64"/>
        <v>6.3E-2</v>
      </c>
      <c r="EZ6" s="68">
        <v>978</v>
      </c>
      <c r="FA6" s="76">
        <v>125</v>
      </c>
      <c r="FB6" s="77">
        <f t="shared" si="65"/>
        <v>0.128</v>
      </c>
      <c r="FC6" s="75">
        <v>63</v>
      </c>
      <c r="FD6" s="76">
        <v>0</v>
      </c>
      <c r="FE6" s="77">
        <f t="shared" si="76"/>
        <v>0</v>
      </c>
      <c r="FF6" s="75">
        <v>444</v>
      </c>
      <c r="FG6" s="76">
        <v>125</v>
      </c>
      <c r="FH6" s="77">
        <f t="shared" si="66"/>
        <v>0.28199999999999997</v>
      </c>
      <c r="FI6" s="305">
        <v>4107</v>
      </c>
      <c r="FJ6" s="76">
        <v>808</v>
      </c>
      <c r="FK6" s="552">
        <f t="shared" si="67"/>
        <v>808</v>
      </c>
      <c r="FL6" s="77">
        <f t="shared" si="68"/>
        <v>0.19700000000000001</v>
      </c>
      <c r="FM6" s="298">
        <v>234</v>
      </c>
      <c r="FN6" s="76">
        <v>36</v>
      </c>
      <c r="FO6" s="79">
        <f t="shared" si="69"/>
        <v>0.154</v>
      </c>
      <c r="FP6" s="298">
        <v>987</v>
      </c>
      <c r="FQ6" s="76">
        <v>342</v>
      </c>
      <c r="FR6" s="77">
        <f t="shared" si="70"/>
        <v>0.34699999999999998</v>
      </c>
      <c r="FS6" s="298">
        <v>3133</v>
      </c>
      <c r="FT6" s="76">
        <v>466</v>
      </c>
      <c r="FU6" s="77">
        <f t="shared" si="71"/>
        <v>0.14899999999999999</v>
      </c>
      <c r="FV6" s="298">
        <v>2727</v>
      </c>
      <c r="FW6" s="76">
        <v>414</v>
      </c>
      <c r="FX6" s="77">
        <f t="shared" si="72"/>
        <v>0.152</v>
      </c>
      <c r="FY6" s="298">
        <v>393</v>
      </c>
      <c r="FZ6" s="76">
        <v>52</v>
      </c>
      <c r="GA6" s="77">
        <f t="shared" si="73"/>
        <v>0.13200000000000001</v>
      </c>
      <c r="GB6" s="298">
        <v>3491</v>
      </c>
      <c r="GC6" s="74">
        <v>558</v>
      </c>
      <c r="GD6" s="60">
        <f t="shared" si="74"/>
        <v>0.16</v>
      </c>
    </row>
    <row r="7" spans="1:186" x14ac:dyDescent="0.2">
      <c r="A7" s="56" t="s">
        <v>882</v>
      </c>
      <c r="B7" s="57" t="s">
        <v>1021</v>
      </c>
      <c r="C7" s="56" t="s">
        <v>891</v>
      </c>
      <c r="D7" s="56" t="s">
        <v>1036</v>
      </c>
      <c r="E7" s="80">
        <v>2591</v>
      </c>
      <c r="F7" s="60">
        <v>1440</v>
      </c>
      <c r="G7" s="63">
        <f t="shared" si="0"/>
        <v>0.55600000000000005</v>
      </c>
      <c r="H7" s="60">
        <v>1433</v>
      </c>
      <c r="I7" s="63">
        <f t="shared" si="1"/>
        <v>0.55300000000000005</v>
      </c>
      <c r="J7" s="61">
        <v>1343</v>
      </c>
      <c r="K7" s="290">
        <f t="shared" si="2"/>
        <v>0.93300000000000005</v>
      </c>
      <c r="L7" s="274">
        <v>90</v>
      </c>
      <c r="M7" s="287">
        <f t="shared" si="3"/>
        <v>6.3E-2</v>
      </c>
      <c r="N7" s="60">
        <v>7</v>
      </c>
      <c r="O7" s="60">
        <f t="shared" si="4"/>
        <v>3.0000000000000001E-3</v>
      </c>
      <c r="P7" s="60">
        <v>1151</v>
      </c>
      <c r="Q7" s="60">
        <f t="shared" si="5"/>
        <v>0.44400000000000001</v>
      </c>
      <c r="R7" s="293">
        <f t="shared" si="6"/>
        <v>6.25</v>
      </c>
      <c r="S7" s="62">
        <f t="shared" si="7"/>
        <v>1316</v>
      </c>
      <c r="T7" s="60">
        <v>1111</v>
      </c>
      <c r="U7" s="60">
        <v>151</v>
      </c>
      <c r="V7" s="60">
        <v>8</v>
      </c>
      <c r="W7" s="60">
        <v>0</v>
      </c>
      <c r="X7" s="60">
        <v>0</v>
      </c>
      <c r="Y7" s="60">
        <v>46</v>
      </c>
      <c r="Z7" s="63">
        <f t="shared" si="8"/>
        <v>0.84399999999999997</v>
      </c>
      <c r="AA7" s="63">
        <f t="shared" si="9"/>
        <v>0.115</v>
      </c>
      <c r="AB7" s="63">
        <f t="shared" si="10"/>
        <v>6.0000000000000001E-3</v>
      </c>
      <c r="AC7" s="63">
        <f t="shared" si="11"/>
        <v>0</v>
      </c>
      <c r="AD7" s="63">
        <f t="shared" si="12"/>
        <v>0</v>
      </c>
      <c r="AE7" s="63">
        <f t="shared" si="13"/>
        <v>3.5000000000000003E-2</v>
      </c>
      <c r="AF7" s="523">
        <v>32.700000000000003</v>
      </c>
      <c r="AG7" s="60">
        <v>518</v>
      </c>
      <c r="AH7" s="60">
        <v>249</v>
      </c>
      <c r="AI7" s="60">
        <v>317</v>
      </c>
      <c r="AJ7" s="60">
        <v>98</v>
      </c>
      <c r="AK7" s="60">
        <v>161</v>
      </c>
      <c r="AL7" s="63">
        <f t="shared" si="14"/>
        <v>0.38600000000000001</v>
      </c>
      <c r="AM7" s="63">
        <f t="shared" si="15"/>
        <v>0.185</v>
      </c>
      <c r="AN7" s="63">
        <f t="shared" si="16"/>
        <v>0.23599999999999999</v>
      </c>
      <c r="AO7" s="63">
        <f t="shared" si="17"/>
        <v>7.2999999999999995E-2</v>
      </c>
      <c r="AP7" s="63">
        <f t="shared" si="18"/>
        <v>0.12</v>
      </c>
      <c r="AQ7" s="60">
        <v>1052</v>
      </c>
      <c r="AR7" s="60">
        <v>241</v>
      </c>
      <c r="AS7" s="60">
        <v>50</v>
      </c>
      <c r="AT7" s="60">
        <v>0</v>
      </c>
      <c r="AU7" s="63">
        <f t="shared" si="19"/>
        <v>0.78300000000000003</v>
      </c>
      <c r="AV7" s="63">
        <f t="shared" si="20"/>
        <v>0.17899999999999999</v>
      </c>
      <c r="AW7" s="63">
        <f t="shared" si="21"/>
        <v>3.6999999999999998E-2</v>
      </c>
      <c r="AX7" s="63">
        <f t="shared" si="75"/>
        <v>0</v>
      </c>
      <c r="AY7" s="451">
        <v>1065</v>
      </c>
      <c r="AZ7" s="60">
        <v>0</v>
      </c>
      <c r="BA7" s="102">
        <v>16</v>
      </c>
      <c r="BB7" s="102">
        <v>96</v>
      </c>
      <c r="BC7" s="102">
        <v>148</v>
      </c>
      <c r="BD7" s="102">
        <v>241</v>
      </c>
      <c r="BE7" s="102">
        <v>160</v>
      </c>
      <c r="BF7" s="102">
        <v>65</v>
      </c>
      <c r="BG7" s="102">
        <v>194</v>
      </c>
      <c r="BH7" s="102">
        <v>145</v>
      </c>
      <c r="BI7" s="79">
        <f t="shared" si="23"/>
        <v>0</v>
      </c>
      <c r="BJ7" s="79">
        <f t="shared" si="24"/>
        <v>1.4999999999999999E-2</v>
      </c>
      <c r="BK7" s="79">
        <f t="shared" si="25"/>
        <v>0.09</v>
      </c>
      <c r="BL7" s="79">
        <f t="shared" si="26"/>
        <v>0.13900000000000001</v>
      </c>
      <c r="BM7" s="79">
        <f t="shared" si="27"/>
        <v>0.22600000000000001</v>
      </c>
      <c r="BN7" s="79">
        <f t="shared" si="28"/>
        <v>0.15</v>
      </c>
      <c r="BO7" s="79">
        <f t="shared" si="29"/>
        <v>6.0999999999999999E-2</v>
      </c>
      <c r="BP7" s="79">
        <f t="shared" si="30"/>
        <v>0.182</v>
      </c>
      <c r="BQ7" s="457">
        <f t="shared" si="31"/>
        <v>0.13600000000000001</v>
      </c>
      <c r="BR7" s="75">
        <v>53792</v>
      </c>
      <c r="BS7" s="75">
        <v>65768</v>
      </c>
      <c r="BT7" s="504">
        <v>46909</v>
      </c>
      <c r="BU7" s="504">
        <v>35972</v>
      </c>
      <c r="BV7" s="504">
        <v>47750</v>
      </c>
      <c r="BW7" s="504">
        <v>44375</v>
      </c>
      <c r="BX7" s="504">
        <v>73500</v>
      </c>
      <c r="BY7" s="504">
        <v>55536</v>
      </c>
      <c r="BZ7" s="519">
        <v>975</v>
      </c>
      <c r="CA7" s="60">
        <v>93</v>
      </c>
      <c r="CB7" s="60">
        <v>16</v>
      </c>
      <c r="CC7" s="60">
        <v>109</v>
      </c>
      <c r="CD7" s="60">
        <v>83</v>
      </c>
      <c r="CE7" s="60">
        <v>82</v>
      </c>
      <c r="CF7" s="60">
        <v>118</v>
      </c>
      <c r="CG7" s="60">
        <v>148</v>
      </c>
      <c r="CH7" s="60">
        <v>189</v>
      </c>
      <c r="CI7" s="60">
        <v>84</v>
      </c>
      <c r="CJ7" s="60">
        <v>53</v>
      </c>
      <c r="CK7" s="63">
        <f t="shared" si="32"/>
        <v>9.5000000000000001E-2</v>
      </c>
      <c r="CL7" s="63">
        <f t="shared" si="33"/>
        <v>1.6E-2</v>
      </c>
      <c r="CM7" s="63">
        <f t="shared" si="34"/>
        <v>0.112</v>
      </c>
      <c r="CN7" s="63">
        <f t="shared" si="35"/>
        <v>8.5000000000000006E-2</v>
      </c>
      <c r="CO7" s="63">
        <f t="shared" si="36"/>
        <v>8.4000000000000005E-2</v>
      </c>
      <c r="CP7" s="63">
        <f t="shared" si="37"/>
        <v>0.121</v>
      </c>
      <c r="CQ7" s="63">
        <f t="shared" si="38"/>
        <v>0.152</v>
      </c>
      <c r="CR7" s="63">
        <f t="shared" si="39"/>
        <v>0.19400000000000001</v>
      </c>
      <c r="CS7" s="63">
        <f t="shared" si="40"/>
        <v>8.5999999999999993E-2</v>
      </c>
      <c r="CT7" s="63">
        <f t="shared" si="41"/>
        <v>5.3999999999999999E-2</v>
      </c>
      <c r="CU7" s="65">
        <v>72891</v>
      </c>
      <c r="CV7" s="66">
        <v>85701</v>
      </c>
      <c r="CW7" s="60">
        <v>164</v>
      </c>
      <c r="CX7" s="60">
        <v>116</v>
      </c>
      <c r="CY7" s="60">
        <v>90</v>
      </c>
      <c r="CZ7" s="60">
        <v>74</v>
      </c>
      <c r="DA7" s="60">
        <v>98</v>
      </c>
      <c r="DB7" s="60">
        <f t="shared" si="42"/>
        <v>0.16800000000000001</v>
      </c>
      <c r="DC7" s="60">
        <f t="shared" si="43"/>
        <v>0.11899999999999999</v>
      </c>
      <c r="DD7" s="60">
        <f t="shared" si="44"/>
        <v>9.1999999999999998E-2</v>
      </c>
      <c r="DE7" s="60">
        <f t="shared" si="45"/>
        <v>7.5999999999999998E-2</v>
      </c>
      <c r="DF7" s="60">
        <f t="shared" si="46"/>
        <v>0.10100000000000001</v>
      </c>
      <c r="DG7" s="68">
        <v>876</v>
      </c>
      <c r="DH7" s="60">
        <v>100</v>
      </c>
      <c r="DI7" s="60">
        <v>0</v>
      </c>
      <c r="DJ7" s="60">
        <v>103</v>
      </c>
      <c r="DK7" s="60">
        <v>82</v>
      </c>
      <c r="DL7" s="60">
        <v>69</v>
      </c>
      <c r="DM7" s="60">
        <v>103</v>
      </c>
      <c r="DN7" s="60">
        <v>145</v>
      </c>
      <c r="DO7" s="60">
        <v>153</v>
      </c>
      <c r="DP7" s="60">
        <v>74</v>
      </c>
      <c r="DQ7" s="60">
        <v>47</v>
      </c>
      <c r="DR7" s="63">
        <f t="shared" si="47"/>
        <v>0.114</v>
      </c>
      <c r="DS7" s="63">
        <f t="shared" si="48"/>
        <v>0</v>
      </c>
      <c r="DT7" s="63">
        <f t="shared" si="49"/>
        <v>0.11799999999999999</v>
      </c>
      <c r="DU7" s="63">
        <f t="shared" si="50"/>
        <v>9.4E-2</v>
      </c>
      <c r="DV7" s="63">
        <f t="shared" si="51"/>
        <v>7.9000000000000001E-2</v>
      </c>
      <c r="DW7" s="63">
        <f t="shared" si="52"/>
        <v>0.11799999999999999</v>
      </c>
      <c r="DX7" s="63">
        <f t="shared" si="53"/>
        <v>0.16600000000000001</v>
      </c>
      <c r="DY7" s="63">
        <f t="shared" si="54"/>
        <v>0.17499999999999999</v>
      </c>
      <c r="DZ7" s="63">
        <f t="shared" si="55"/>
        <v>8.4000000000000005E-2</v>
      </c>
      <c r="EA7" s="63">
        <f t="shared" si="56"/>
        <v>5.3999999999999999E-2</v>
      </c>
      <c r="EB7" s="74">
        <v>71750</v>
      </c>
      <c r="EC7" s="74">
        <v>84158</v>
      </c>
      <c r="ED7" s="159">
        <v>3852</v>
      </c>
      <c r="EE7" s="159">
        <v>3673</v>
      </c>
      <c r="EF7" s="63">
        <f t="shared" si="57"/>
        <v>0.95399999999999996</v>
      </c>
      <c r="EG7" s="159">
        <v>179</v>
      </c>
      <c r="EH7" s="63">
        <f t="shared" si="58"/>
        <v>4.5999999999999999E-2</v>
      </c>
      <c r="EI7" s="162">
        <v>2014</v>
      </c>
      <c r="EJ7" s="162">
        <v>1372</v>
      </c>
      <c r="EK7" s="162">
        <v>1290</v>
      </c>
      <c r="EL7" s="162">
        <v>1258</v>
      </c>
      <c r="EM7" s="162">
        <v>32</v>
      </c>
      <c r="EN7" s="63">
        <f t="shared" si="59"/>
        <v>0.97499999999999998</v>
      </c>
      <c r="EO7" s="63">
        <f t="shared" si="60"/>
        <v>2.5000000000000001E-2</v>
      </c>
      <c r="EP7" s="168">
        <v>82</v>
      </c>
      <c r="EQ7" s="165">
        <v>58</v>
      </c>
      <c r="ER7" s="165">
        <v>24</v>
      </c>
      <c r="ES7" s="63">
        <f t="shared" si="61"/>
        <v>0.70699999999999996</v>
      </c>
      <c r="ET7" s="63">
        <f t="shared" si="62"/>
        <v>0.29299999999999998</v>
      </c>
      <c r="EU7" s="69">
        <v>642</v>
      </c>
      <c r="EV7" s="159">
        <v>584</v>
      </c>
      <c r="EW7" s="159">
        <v>58</v>
      </c>
      <c r="EX7" s="63">
        <f t="shared" si="63"/>
        <v>0.91</v>
      </c>
      <c r="EY7" s="63">
        <f t="shared" si="64"/>
        <v>0.09</v>
      </c>
      <c r="EZ7" s="68">
        <v>876</v>
      </c>
      <c r="FA7" s="76">
        <v>188</v>
      </c>
      <c r="FB7" s="77">
        <f t="shared" si="65"/>
        <v>0.215</v>
      </c>
      <c r="FC7" s="75">
        <v>45</v>
      </c>
      <c r="FD7" s="76">
        <v>0</v>
      </c>
      <c r="FE7" s="77">
        <f t="shared" si="76"/>
        <v>0</v>
      </c>
      <c r="FF7" s="75">
        <v>561</v>
      </c>
      <c r="FG7" s="76">
        <v>172</v>
      </c>
      <c r="FH7" s="77">
        <f t="shared" si="66"/>
        <v>0.307</v>
      </c>
      <c r="FI7" s="305">
        <v>3859</v>
      </c>
      <c r="FJ7" s="76">
        <v>977</v>
      </c>
      <c r="FK7" s="552">
        <f t="shared" si="67"/>
        <v>977</v>
      </c>
      <c r="FL7" s="77">
        <f t="shared" si="68"/>
        <v>0.253</v>
      </c>
      <c r="FM7" s="298">
        <v>403</v>
      </c>
      <c r="FN7" s="76">
        <v>97</v>
      </c>
      <c r="FO7" s="79">
        <f t="shared" si="69"/>
        <v>0.24099999999999999</v>
      </c>
      <c r="FP7" s="298">
        <v>1506</v>
      </c>
      <c r="FQ7" s="76">
        <v>538</v>
      </c>
      <c r="FR7" s="77">
        <f t="shared" si="70"/>
        <v>0.35699999999999998</v>
      </c>
      <c r="FS7" s="298">
        <v>2353</v>
      </c>
      <c r="FT7" s="76">
        <v>440</v>
      </c>
      <c r="FU7" s="77">
        <f t="shared" si="71"/>
        <v>0.187</v>
      </c>
      <c r="FV7" s="298">
        <v>2065</v>
      </c>
      <c r="FW7" s="76">
        <v>374</v>
      </c>
      <c r="FX7" s="77">
        <f t="shared" si="72"/>
        <v>0.18099999999999999</v>
      </c>
      <c r="FY7" s="298">
        <v>288</v>
      </c>
      <c r="FZ7" s="76">
        <v>65</v>
      </c>
      <c r="GA7" s="77">
        <f t="shared" si="73"/>
        <v>0.22600000000000001</v>
      </c>
      <c r="GB7" s="298">
        <v>3618</v>
      </c>
      <c r="GC7" s="74">
        <v>886</v>
      </c>
      <c r="GD7" s="60">
        <f t="shared" si="74"/>
        <v>0.245</v>
      </c>
    </row>
    <row r="8" spans="1:186" x14ac:dyDescent="0.2">
      <c r="A8" s="56" t="s">
        <v>882</v>
      </c>
      <c r="B8" s="57" t="s">
        <v>1021</v>
      </c>
      <c r="C8" s="56" t="s">
        <v>892</v>
      </c>
      <c r="D8" s="56" t="s">
        <v>1037</v>
      </c>
      <c r="E8" s="80">
        <v>2618</v>
      </c>
      <c r="F8" s="60">
        <v>1469</v>
      </c>
      <c r="G8" s="63">
        <f t="shared" si="0"/>
        <v>0.56100000000000005</v>
      </c>
      <c r="H8" s="60">
        <v>1469</v>
      </c>
      <c r="I8" s="63">
        <f t="shared" si="1"/>
        <v>0.56100000000000005</v>
      </c>
      <c r="J8" s="61">
        <v>1390</v>
      </c>
      <c r="K8" s="290">
        <f t="shared" si="2"/>
        <v>0.94599999999999995</v>
      </c>
      <c r="L8" s="274">
        <v>79</v>
      </c>
      <c r="M8" s="287">
        <f t="shared" si="3"/>
        <v>5.3999999999999999E-2</v>
      </c>
      <c r="N8" s="60">
        <v>0</v>
      </c>
      <c r="O8" s="60">
        <f t="shared" si="4"/>
        <v>0</v>
      </c>
      <c r="P8" s="60">
        <v>1149</v>
      </c>
      <c r="Q8" s="60">
        <f t="shared" si="5"/>
        <v>0.439</v>
      </c>
      <c r="R8" s="293">
        <f t="shared" si="6"/>
        <v>5.3778080326752891</v>
      </c>
      <c r="S8" s="62">
        <f t="shared" si="7"/>
        <v>1390</v>
      </c>
      <c r="T8" s="60">
        <v>1321</v>
      </c>
      <c r="U8" s="60">
        <v>37</v>
      </c>
      <c r="V8" s="60">
        <v>0</v>
      </c>
      <c r="W8" s="60">
        <v>12</v>
      </c>
      <c r="X8" s="60">
        <v>0</v>
      </c>
      <c r="Y8" s="60">
        <v>20</v>
      </c>
      <c r="Z8" s="63">
        <f t="shared" si="8"/>
        <v>0.95</v>
      </c>
      <c r="AA8" s="63">
        <f t="shared" ref="AA8:AA26" si="77">ROUND(U8/S8,3)</f>
        <v>2.7E-2</v>
      </c>
      <c r="AB8" s="63">
        <f t="shared" ref="AB8:AB26" si="78">ROUND(V8/S8,3)</f>
        <v>0</v>
      </c>
      <c r="AC8" s="63">
        <f t="shared" ref="AC8:AC26" si="79">ROUND(W8/S8,3)</f>
        <v>8.9999999999999993E-3</v>
      </c>
      <c r="AD8" s="63">
        <f t="shared" ref="AD8:AD26" si="80">ROUND(X8/S8,3)</f>
        <v>0</v>
      </c>
      <c r="AE8" s="63">
        <f t="shared" ref="AE8:AE26" si="81">ROUND(Y8/S8,3)</f>
        <v>1.4E-2</v>
      </c>
      <c r="AF8" s="523">
        <v>26.9</v>
      </c>
      <c r="AG8" s="60">
        <v>272</v>
      </c>
      <c r="AH8" s="60">
        <v>257</v>
      </c>
      <c r="AI8" s="60">
        <v>272</v>
      </c>
      <c r="AJ8" s="60">
        <v>327</v>
      </c>
      <c r="AK8" s="60">
        <v>262</v>
      </c>
      <c r="AL8" s="63">
        <f t="shared" ref="AL8:AL26" si="82">ROUND(AG8/J8,3)</f>
        <v>0.19600000000000001</v>
      </c>
      <c r="AM8" s="63">
        <f t="shared" ref="AM8:AM26" si="83">ROUND(AH8/J8,3)</f>
        <v>0.185</v>
      </c>
      <c r="AN8" s="63">
        <f t="shared" ref="AN8:AN26" si="84">ROUND(AI8/J8,3)</f>
        <v>0.19600000000000001</v>
      </c>
      <c r="AO8" s="63">
        <f t="shared" ref="AO8:AO26" si="85">ROUND(AJ8/J8,3)</f>
        <v>0.23499999999999999</v>
      </c>
      <c r="AP8" s="63">
        <f t="shared" ref="AP8:AP26" si="86">ROUND(AK8/J8,3)</f>
        <v>0.188</v>
      </c>
      <c r="AQ8" s="60">
        <v>1233</v>
      </c>
      <c r="AR8" s="60">
        <v>130</v>
      </c>
      <c r="AS8" s="60">
        <v>27</v>
      </c>
      <c r="AT8" s="60">
        <v>0</v>
      </c>
      <c r="AU8" s="63">
        <f t="shared" ref="AU8:AU26" si="87">ROUND(AQ8/J8,3)</f>
        <v>0.88700000000000001</v>
      </c>
      <c r="AV8" s="63">
        <f t="shared" si="20"/>
        <v>9.4E-2</v>
      </c>
      <c r="AW8" s="63">
        <f t="shared" ref="AW8:AW26" si="88">ROUND(AS8/J8,3)</f>
        <v>1.9E-2</v>
      </c>
      <c r="AX8" s="63">
        <f t="shared" si="75"/>
        <v>0</v>
      </c>
      <c r="AY8" s="451">
        <v>1257</v>
      </c>
      <c r="AZ8" s="60">
        <v>18</v>
      </c>
      <c r="BA8" s="102">
        <v>0</v>
      </c>
      <c r="BB8" s="102">
        <v>175</v>
      </c>
      <c r="BC8" s="102">
        <v>243</v>
      </c>
      <c r="BD8" s="102">
        <v>517</v>
      </c>
      <c r="BE8" s="102">
        <v>117</v>
      </c>
      <c r="BF8" s="102">
        <v>53</v>
      </c>
      <c r="BG8" s="102">
        <v>10</v>
      </c>
      <c r="BH8" s="102">
        <v>124</v>
      </c>
      <c r="BI8" s="79">
        <f t="shared" si="23"/>
        <v>1.4E-2</v>
      </c>
      <c r="BJ8" s="79">
        <f t="shared" si="24"/>
        <v>0</v>
      </c>
      <c r="BK8" s="79">
        <f t="shared" si="25"/>
        <v>0.13900000000000001</v>
      </c>
      <c r="BL8" s="79">
        <f t="shared" si="26"/>
        <v>0.193</v>
      </c>
      <c r="BM8" s="79">
        <f t="shared" si="27"/>
        <v>0.41099999999999998</v>
      </c>
      <c r="BN8" s="79">
        <f t="shared" si="28"/>
        <v>9.2999999999999999E-2</v>
      </c>
      <c r="BO8" s="79">
        <f t="shared" si="29"/>
        <v>4.2000000000000003E-2</v>
      </c>
      <c r="BP8" s="79">
        <f t="shared" si="30"/>
        <v>8.0000000000000002E-3</v>
      </c>
      <c r="BQ8" s="457">
        <f t="shared" si="31"/>
        <v>9.9000000000000005E-2</v>
      </c>
      <c r="BR8" s="75">
        <v>40482</v>
      </c>
      <c r="BS8" s="75">
        <v>54444</v>
      </c>
      <c r="BT8" s="504">
        <v>38887</v>
      </c>
      <c r="BU8" s="504">
        <v>29740</v>
      </c>
      <c r="BV8" s="504">
        <v>43297</v>
      </c>
      <c r="BW8" s="504">
        <v>37358</v>
      </c>
      <c r="BX8" s="504"/>
      <c r="BY8" s="504"/>
      <c r="BZ8" s="519">
        <v>1165</v>
      </c>
      <c r="CA8" s="60">
        <v>211</v>
      </c>
      <c r="CB8" s="60">
        <v>0</v>
      </c>
      <c r="CC8" s="60">
        <v>66</v>
      </c>
      <c r="CD8" s="60">
        <v>104</v>
      </c>
      <c r="CE8" s="60">
        <v>214</v>
      </c>
      <c r="CF8" s="60">
        <v>326</v>
      </c>
      <c r="CG8" s="60">
        <v>107</v>
      </c>
      <c r="CH8" s="60">
        <v>47</v>
      </c>
      <c r="CI8" s="60">
        <v>13</v>
      </c>
      <c r="CJ8" s="60">
        <v>77</v>
      </c>
      <c r="CK8" s="63">
        <f t="shared" si="32"/>
        <v>0.18099999999999999</v>
      </c>
      <c r="CL8" s="63">
        <f t="shared" si="33"/>
        <v>0</v>
      </c>
      <c r="CM8" s="63">
        <f t="shared" si="34"/>
        <v>5.7000000000000002E-2</v>
      </c>
      <c r="CN8" s="63">
        <f t="shared" si="35"/>
        <v>8.8999999999999996E-2</v>
      </c>
      <c r="CO8" s="63">
        <f t="shared" si="36"/>
        <v>0.184</v>
      </c>
      <c r="CP8" s="63">
        <f t="shared" si="37"/>
        <v>0.28000000000000003</v>
      </c>
      <c r="CQ8" s="63">
        <f t="shared" si="38"/>
        <v>9.1999999999999998E-2</v>
      </c>
      <c r="CR8" s="63">
        <f t="shared" si="39"/>
        <v>0.04</v>
      </c>
      <c r="CS8" s="63">
        <f t="shared" si="40"/>
        <v>1.0999999999999999E-2</v>
      </c>
      <c r="CT8" s="63">
        <f t="shared" si="41"/>
        <v>6.6000000000000003E-2</v>
      </c>
      <c r="CU8" s="65">
        <v>48438</v>
      </c>
      <c r="CV8" s="66">
        <v>61962</v>
      </c>
      <c r="CW8" s="60">
        <v>269</v>
      </c>
      <c r="CX8" s="60">
        <v>61</v>
      </c>
      <c r="CY8" s="60">
        <v>66</v>
      </c>
      <c r="CZ8" s="60">
        <v>0</v>
      </c>
      <c r="DA8" s="60">
        <v>146</v>
      </c>
      <c r="DB8" s="60">
        <f t="shared" si="42"/>
        <v>0.23100000000000001</v>
      </c>
      <c r="DC8" s="60">
        <f t="shared" si="43"/>
        <v>5.1999999999999998E-2</v>
      </c>
      <c r="DD8" s="60">
        <f t="shared" si="44"/>
        <v>5.7000000000000002E-2</v>
      </c>
      <c r="DE8" s="60">
        <f t="shared" si="45"/>
        <v>0</v>
      </c>
      <c r="DF8" s="60">
        <f t="shared" si="46"/>
        <v>0.125</v>
      </c>
      <c r="DG8" s="68">
        <v>812</v>
      </c>
      <c r="DH8" s="60">
        <v>114</v>
      </c>
      <c r="DI8" s="60">
        <v>0</v>
      </c>
      <c r="DJ8" s="60">
        <v>27</v>
      </c>
      <c r="DK8" s="60">
        <v>70</v>
      </c>
      <c r="DL8" s="60">
        <v>156</v>
      </c>
      <c r="DM8" s="60">
        <v>270</v>
      </c>
      <c r="DN8" s="60">
        <v>82</v>
      </c>
      <c r="DO8" s="60">
        <v>35</v>
      </c>
      <c r="DP8" s="60">
        <v>13</v>
      </c>
      <c r="DQ8" s="60">
        <v>45</v>
      </c>
      <c r="DR8" s="63">
        <f t="shared" si="47"/>
        <v>0.14000000000000001</v>
      </c>
      <c r="DS8" s="63">
        <f t="shared" si="48"/>
        <v>0</v>
      </c>
      <c r="DT8" s="63">
        <f t="shared" si="49"/>
        <v>3.3000000000000002E-2</v>
      </c>
      <c r="DU8" s="63">
        <f t="shared" si="50"/>
        <v>8.5999999999999993E-2</v>
      </c>
      <c r="DV8" s="63">
        <f t="shared" si="51"/>
        <v>0.192</v>
      </c>
      <c r="DW8" s="63">
        <f t="shared" si="52"/>
        <v>0.33300000000000002</v>
      </c>
      <c r="DX8" s="63">
        <f t="shared" si="53"/>
        <v>0.10100000000000001</v>
      </c>
      <c r="DY8" s="63">
        <f t="shared" si="54"/>
        <v>4.2999999999999997E-2</v>
      </c>
      <c r="DZ8" s="63">
        <f t="shared" si="55"/>
        <v>1.6E-2</v>
      </c>
      <c r="EA8" s="63">
        <f t="shared" si="56"/>
        <v>5.5E-2</v>
      </c>
      <c r="EB8" s="74">
        <v>51875</v>
      </c>
      <c r="EC8" s="74">
        <v>64857</v>
      </c>
      <c r="ED8" s="159">
        <v>3773</v>
      </c>
      <c r="EE8" s="159">
        <v>3559</v>
      </c>
      <c r="EF8" s="63">
        <f t="shared" si="57"/>
        <v>0.94299999999999995</v>
      </c>
      <c r="EG8" s="159">
        <v>214</v>
      </c>
      <c r="EH8" s="63">
        <f t="shared" ref="EH8:EH26" si="89">ROUND(EG8/ED8,3)</f>
        <v>5.7000000000000002E-2</v>
      </c>
      <c r="EI8" s="162">
        <v>2220</v>
      </c>
      <c r="EJ8" s="162">
        <v>1450</v>
      </c>
      <c r="EK8" s="162">
        <v>1371</v>
      </c>
      <c r="EL8" s="162">
        <v>1238</v>
      </c>
      <c r="EM8" s="162">
        <v>133</v>
      </c>
      <c r="EN8" s="63">
        <f t="shared" si="59"/>
        <v>0.90300000000000002</v>
      </c>
      <c r="EO8" s="63">
        <f t="shared" ref="EO8:EO26" si="90">ROUND(EM8/EK8,3)</f>
        <v>9.7000000000000003E-2</v>
      </c>
      <c r="EP8" s="168">
        <v>79</v>
      </c>
      <c r="EQ8" s="165">
        <v>58</v>
      </c>
      <c r="ER8" s="165">
        <v>21</v>
      </c>
      <c r="ES8" s="63">
        <f t="shared" si="61"/>
        <v>0.73399999999999999</v>
      </c>
      <c r="ET8" s="63">
        <f t="shared" si="62"/>
        <v>0.26600000000000001</v>
      </c>
      <c r="EU8" s="69">
        <v>770</v>
      </c>
      <c r="EV8" s="159">
        <v>740</v>
      </c>
      <c r="EW8" s="159">
        <v>30</v>
      </c>
      <c r="EX8" s="63">
        <f t="shared" si="63"/>
        <v>0.96099999999999997</v>
      </c>
      <c r="EY8" s="63">
        <f t="shared" si="64"/>
        <v>3.9E-2</v>
      </c>
      <c r="EZ8" s="68">
        <v>812</v>
      </c>
      <c r="FA8" s="76">
        <v>141</v>
      </c>
      <c r="FB8" s="77">
        <f t="shared" si="65"/>
        <v>0.17399999999999999</v>
      </c>
      <c r="FC8" s="75">
        <v>77</v>
      </c>
      <c r="FD8" s="76">
        <v>62</v>
      </c>
      <c r="FE8" s="77">
        <f t="shared" si="76"/>
        <v>0.80500000000000005</v>
      </c>
      <c r="FF8" s="75">
        <v>565</v>
      </c>
      <c r="FG8" s="76">
        <v>107</v>
      </c>
      <c r="FH8" s="77">
        <f t="shared" si="66"/>
        <v>0.189</v>
      </c>
      <c r="FI8" s="305">
        <v>3773</v>
      </c>
      <c r="FJ8" s="76">
        <v>783</v>
      </c>
      <c r="FK8" s="552">
        <f t="shared" si="67"/>
        <v>783</v>
      </c>
      <c r="FL8" s="77">
        <f t="shared" si="68"/>
        <v>0.20799999999999999</v>
      </c>
      <c r="FM8" s="298">
        <v>358</v>
      </c>
      <c r="FN8" s="76">
        <v>189</v>
      </c>
      <c r="FO8" s="79">
        <f t="shared" si="69"/>
        <v>0.52800000000000002</v>
      </c>
      <c r="FP8" s="298">
        <v>1208</v>
      </c>
      <c r="FQ8" s="76">
        <v>310</v>
      </c>
      <c r="FR8" s="77">
        <f t="shared" si="70"/>
        <v>0.25700000000000001</v>
      </c>
      <c r="FS8" s="298">
        <v>2565</v>
      </c>
      <c r="FT8" s="76">
        <v>473</v>
      </c>
      <c r="FU8" s="77">
        <f t="shared" ref="FU8:FU35" si="91">ROUND(FT8/FS8,3)</f>
        <v>0.184</v>
      </c>
      <c r="FV8" s="298">
        <v>2294</v>
      </c>
      <c r="FW8" s="76">
        <v>412</v>
      </c>
      <c r="FX8" s="77">
        <f t="shared" ref="FX8:FX35" si="92">ROUND(FW8/FV8,3)</f>
        <v>0.18</v>
      </c>
      <c r="FY8" s="298">
        <v>271</v>
      </c>
      <c r="FZ8" s="76">
        <v>61</v>
      </c>
      <c r="GA8" s="77">
        <f t="shared" si="73"/>
        <v>0.22500000000000001</v>
      </c>
      <c r="GB8" s="298">
        <v>3240</v>
      </c>
      <c r="GC8" s="74">
        <v>599</v>
      </c>
      <c r="GD8" s="60">
        <f t="shared" si="74"/>
        <v>0.185</v>
      </c>
    </row>
    <row r="9" spans="1:186" x14ac:dyDescent="0.2">
      <c r="A9" s="56" t="s">
        <v>882</v>
      </c>
      <c r="B9" s="57" t="s">
        <v>1021</v>
      </c>
      <c r="C9" s="56" t="s">
        <v>893</v>
      </c>
      <c r="D9" s="56" t="s">
        <v>1038</v>
      </c>
      <c r="E9" s="80">
        <v>2464</v>
      </c>
      <c r="F9" s="60">
        <v>1184</v>
      </c>
      <c r="G9" s="63">
        <f t="shared" si="0"/>
        <v>0.48099999999999998</v>
      </c>
      <c r="H9" s="60">
        <v>1184</v>
      </c>
      <c r="I9" s="63">
        <f t="shared" si="1"/>
        <v>0.48099999999999998</v>
      </c>
      <c r="J9" s="61">
        <v>1116</v>
      </c>
      <c r="K9" s="290">
        <f t="shared" si="2"/>
        <v>0.94299999999999995</v>
      </c>
      <c r="L9" s="274">
        <v>68</v>
      </c>
      <c r="M9" s="287">
        <f t="shared" si="3"/>
        <v>5.7000000000000002E-2</v>
      </c>
      <c r="N9" s="60">
        <v>0</v>
      </c>
      <c r="O9" s="60">
        <f t="shared" si="4"/>
        <v>0</v>
      </c>
      <c r="P9" s="60">
        <v>1280</v>
      </c>
      <c r="Q9" s="60">
        <f t="shared" si="5"/>
        <v>0.51900000000000002</v>
      </c>
      <c r="R9" s="293">
        <f t="shared" si="6"/>
        <v>5.7432432432432439</v>
      </c>
      <c r="S9" s="62">
        <f t="shared" si="7"/>
        <v>1066</v>
      </c>
      <c r="T9" s="60">
        <v>952</v>
      </c>
      <c r="U9" s="60">
        <v>114</v>
      </c>
      <c r="V9" s="60">
        <v>0</v>
      </c>
      <c r="W9" s="60">
        <v>0</v>
      </c>
      <c r="X9" s="60">
        <v>0</v>
      </c>
      <c r="Y9" s="60">
        <v>0</v>
      </c>
      <c r="Z9" s="63">
        <f t="shared" si="8"/>
        <v>0.89300000000000002</v>
      </c>
      <c r="AA9" s="63">
        <f t="shared" si="77"/>
        <v>0.107</v>
      </c>
      <c r="AB9" s="63">
        <f t="shared" si="78"/>
        <v>0</v>
      </c>
      <c r="AC9" s="63">
        <f t="shared" si="79"/>
        <v>0</v>
      </c>
      <c r="AD9" s="63">
        <f t="shared" si="80"/>
        <v>0</v>
      </c>
      <c r="AE9" s="63">
        <f t="shared" si="81"/>
        <v>0</v>
      </c>
      <c r="AF9" s="523">
        <v>24.5</v>
      </c>
      <c r="AG9" s="60">
        <v>422</v>
      </c>
      <c r="AH9" s="60">
        <v>147</v>
      </c>
      <c r="AI9" s="60">
        <v>395</v>
      </c>
      <c r="AJ9" s="60">
        <v>69</v>
      </c>
      <c r="AK9" s="60">
        <v>83</v>
      </c>
      <c r="AL9" s="63">
        <f t="shared" si="82"/>
        <v>0.378</v>
      </c>
      <c r="AM9" s="63">
        <f t="shared" si="83"/>
        <v>0.13200000000000001</v>
      </c>
      <c r="AN9" s="63">
        <f t="shared" si="84"/>
        <v>0.35399999999999998</v>
      </c>
      <c r="AO9" s="63">
        <f t="shared" si="85"/>
        <v>6.2E-2</v>
      </c>
      <c r="AP9" s="63">
        <f t="shared" si="86"/>
        <v>7.3999999999999996E-2</v>
      </c>
      <c r="AQ9" s="60">
        <v>809</v>
      </c>
      <c r="AR9" s="60">
        <v>266</v>
      </c>
      <c r="AS9" s="60">
        <v>41</v>
      </c>
      <c r="AT9" s="60">
        <v>0</v>
      </c>
      <c r="AU9" s="63">
        <f t="shared" si="87"/>
        <v>0.72499999999999998</v>
      </c>
      <c r="AV9" s="63">
        <f t="shared" si="20"/>
        <v>0.23799999999999999</v>
      </c>
      <c r="AW9" s="63">
        <f t="shared" si="88"/>
        <v>3.6999999999999998E-2</v>
      </c>
      <c r="AX9" s="63">
        <f t="shared" si="75"/>
        <v>0</v>
      </c>
      <c r="AY9" s="451">
        <v>849</v>
      </c>
      <c r="AZ9" s="60">
        <v>0</v>
      </c>
      <c r="BA9" s="102">
        <v>0</v>
      </c>
      <c r="BB9" s="102">
        <v>148</v>
      </c>
      <c r="BC9" s="102">
        <v>79</v>
      </c>
      <c r="BD9" s="102">
        <v>244</v>
      </c>
      <c r="BE9" s="102">
        <v>300</v>
      </c>
      <c r="BF9" s="102">
        <v>23</v>
      </c>
      <c r="BG9" s="102">
        <v>9</v>
      </c>
      <c r="BH9" s="102">
        <v>46</v>
      </c>
      <c r="BI9" s="79">
        <f t="shared" si="23"/>
        <v>0</v>
      </c>
      <c r="BJ9" s="79">
        <f t="shared" si="24"/>
        <v>0</v>
      </c>
      <c r="BK9" s="79">
        <f t="shared" si="25"/>
        <v>0.17399999999999999</v>
      </c>
      <c r="BL9" s="79">
        <f t="shared" si="26"/>
        <v>9.2999999999999999E-2</v>
      </c>
      <c r="BM9" s="79">
        <f t="shared" si="27"/>
        <v>0.28699999999999998</v>
      </c>
      <c r="BN9" s="79">
        <f t="shared" si="28"/>
        <v>0.35299999999999998</v>
      </c>
      <c r="BO9" s="79">
        <f t="shared" si="29"/>
        <v>2.7E-2</v>
      </c>
      <c r="BP9" s="79">
        <f t="shared" si="30"/>
        <v>1.0999999999999999E-2</v>
      </c>
      <c r="BQ9" s="457">
        <f t="shared" si="31"/>
        <v>5.3999999999999999E-2</v>
      </c>
      <c r="BR9" s="75">
        <v>43814</v>
      </c>
      <c r="BS9" s="75">
        <v>46626</v>
      </c>
      <c r="BT9" s="504">
        <v>42500</v>
      </c>
      <c r="BU9" s="504">
        <v>22396</v>
      </c>
      <c r="BV9" s="504">
        <v>37188</v>
      </c>
      <c r="BW9" s="504">
        <v>43316</v>
      </c>
      <c r="BX9" s="504">
        <v>56790</v>
      </c>
      <c r="BY9" s="504"/>
      <c r="BZ9" s="519">
        <v>1080</v>
      </c>
      <c r="CA9" s="60">
        <v>52</v>
      </c>
      <c r="CB9" s="60">
        <v>0</v>
      </c>
      <c r="CC9" s="60">
        <v>273</v>
      </c>
      <c r="CD9" s="60">
        <v>88</v>
      </c>
      <c r="CE9" s="60">
        <v>208</v>
      </c>
      <c r="CF9" s="60">
        <v>232</v>
      </c>
      <c r="CG9" s="60">
        <v>70</v>
      </c>
      <c r="CH9" s="60">
        <v>95</v>
      </c>
      <c r="CI9" s="60">
        <v>55</v>
      </c>
      <c r="CJ9" s="60">
        <v>7</v>
      </c>
      <c r="CK9" s="63">
        <f t="shared" si="32"/>
        <v>4.8000000000000001E-2</v>
      </c>
      <c r="CL9" s="63">
        <f t="shared" si="33"/>
        <v>0</v>
      </c>
      <c r="CM9" s="63">
        <f t="shared" si="34"/>
        <v>0.253</v>
      </c>
      <c r="CN9" s="63">
        <f t="shared" si="35"/>
        <v>8.1000000000000003E-2</v>
      </c>
      <c r="CO9" s="63">
        <f t="shared" si="36"/>
        <v>0.193</v>
      </c>
      <c r="CP9" s="63">
        <f t="shared" si="37"/>
        <v>0.215</v>
      </c>
      <c r="CQ9" s="63">
        <f t="shared" si="38"/>
        <v>6.5000000000000002E-2</v>
      </c>
      <c r="CR9" s="63">
        <f t="shared" si="39"/>
        <v>8.7999999999999995E-2</v>
      </c>
      <c r="CS9" s="63">
        <f t="shared" si="40"/>
        <v>5.0999999999999997E-2</v>
      </c>
      <c r="CT9" s="63">
        <f t="shared" si="41"/>
        <v>6.0000000000000001E-3</v>
      </c>
      <c r="CU9" s="65">
        <v>42934</v>
      </c>
      <c r="CV9" s="66">
        <v>53230</v>
      </c>
      <c r="CW9" s="60">
        <v>369</v>
      </c>
      <c r="CX9" s="60">
        <v>313</v>
      </c>
      <c r="CY9" s="60">
        <v>30</v>
      </c>
      <c r="CZ9" s="60">
        <v>28</v>
      </c>
      <c r="DA9" s="60">
        <v>116</v>
      </c>
      <c r="DB9" s="60">
        <f t="shared" si="42"/>
        <v>0.34200000000000003</v>
      </c>
      <c r="DC9" s="60">
        <f t="shared" si="43"/>
        <v>0.28999999999999998</v>
      </c>
      <c r="DD9" s="60">
        <f t="shared" si="44"/>
        <v>2.8000000000000001E-2</v>
      </c>
      <c r="DE9" s="60">
        <f t="shared" si="45"/>
        <v>2.5999999999999999E-2</v>
      </c>
      <c r="DF9" s="60">
        <f t="shared" si="46"/>
        <v>0.107</v>
      </c>
      <c r="DG9" s="68">
        <v>987</v>
      </c>
      <c r="DH9" s="60">
        <v>52</v>
      </c>
      <c r="DI9" s="60">
        <v>0</v>
      </c>
      <c r="DJ9" s="60">
        <v>228</v>
      </c>
      <c r="DK9" s="60">
        <v>88</v>
      </c>
      <c r="DL9" s="60">
        <v>220</v>
      </c>
      <c r="DM9" s="60">
        <v>193</v>
      </c>
      <c r="DN9" s="60">
        <v>75</v>
      </c>
      <c r="DO9" s="60">
        <v>69</v>
      </c>
      <c r="DP9" s="60">
        <v>55</v>
      </c>
      <c r="DQ9" s="60">
        <v>7</v>
      </c>
      <c r="DR9" s="63">
        <f t="shared" si="47"/>
        <v>5.2999999999999999E-2</v>
      </c>
      <c r="DS9" s="63">
        <f t="shared" si="48"/>
        <v>0</v>
      </c>
      <c r="DT9" s="63">
        <f t="shared" si="49"/>
        <v>0.23100000000000001</v>
      </c>
      <c r="DU9" s="63">
        <f t="shared" si="50"/>
        <v>8.8999999999999996E-2</v>
      </c>
      <c r="DV9" s="63">
        <f t="shared" si="51"/>
        <v>0.223</v>
      </c>
      <c r="DW9" s="63">
        <f t="shared" si="52"/>
        <v>0.19600000000000001</v>
      </c>
      <c r="DX9" s="63">
        <f t="shared" si="53"/>
        <v>7.5999999999999998E-2</v>
      </c>
      <c r="DY9" s="63">
        <f t="shared" si="54"/>
        <v>7.0000000000000007E-2</v>
      </c>
      <c r="DZ9" s="63">
        <f t="shared" si="55"/>
        <v>5.6000000000000001E-2</v>
      </c>
      <c r="EA9" s="63">
        <f t="shared" si="56"/>
        <v>7.0000000000000001E-3</v>
      </c>
      <c r="EB9" s="74">
        <v>42589</v>
      </c>
      <c r="EC9" s="74">
        <v>53430</v>
      </c>
      <c r="ED9" s="159">
        <v>3685</v>
      </c>
      <c r="EE9" s="159">
        <v>3572</v>
      </c>
      <c r="EF9" s="63">
        <f t="shared" si="57"/>
        <v>0.96899999999999997</v>
      </c>
      <c r="EG9" s="159">
        <v>113</v>
      </c>
      <c r="EH9" s="63">
        <f t="shared" si="89"/>
        <v>3.1E-2</v>
      </c>
      <c r="EI9" s="162">
        <v>1707</v>
      </c>
      <c r="EJ9" s="162">
        <v>1109</v>
      </c>
      <c r="EK9" s="162">
        <v>1041</v>
      </c>
      <c r="EL9" s="162">
        <v>1034</v>
      </c>
      <c r="EM9" s="162">
        <v>7</v>
      </c>
      <c r="EN9" s="63">
        <f t="shared" si="59"/>
        <v>0.99299999999999999</v>
      </c>
      <c r="EO9" s="63">
        <f t="shared" si="90"/>
        <v>7.0000000000000001E-3</v>
      </c>
      <c r="EP9" s="168">
        <v>68</v>
      </c>
      <c r="EQ9" s="165">
        <v>68</v>
      </c>
      <c r="ER9" s="165">
        <v>0</v>
      </c>
      <c r="ES9" s="63">
        <f t="shared" si="61"/>
        <v>1</v>
      </c>
      <c r="ET9" s="63">
        <f t="shared" si="62"/>
        <v>0</v>
      </c>
      <c r="EU9" s="69">
        <v>598</v>
      </c>
      <c r="EV9" s="159">
        <v>525</v>
      </c>
      <c r="EW9" s="159">
        <v>73</v>
      </c>
      <c r="EX9" s="63">
        <f t="shared" si="63"/>
        <v>0.878</v>
      </c>
      <c r="EY9" s="63">
        <f t="shared" si="64"/>
        <v>0.122</v>
      </c>
      <c r="EZ9" s="68">
        <v>987</v>
      </c>
      <c r="FA9" s="76">
        <v>210</v>
      </c>
      <c r="FB9" s="77">
        <f t="shared" si="65"/>
        <v>0.21299999999999999</v>
      </c>
      <c r="FC9" s="75">
        <v>10</v>
      </c>
      <c r="FD9" s="76">
        <v>0</v>
      </c>
      <c r="FE9" s="77">
        <f t="shared" si="76"/>
        <v>0</v>
      </c>
      <c r="FF9" s="75">
        <v>654</v>
      </c>
      <c r="FG9" s="76">
        <v>190</v>
      </c>
      <c r="FH9" s="77">
        <f t="shared" si="66"/>
        <v>0.29099999999999998</v>
      </c>
      <c r="FI9" s="305">
        <v>3636</v>
      </c>
      <c r="FJ9" s="76">
        <v>1142</v>
      </c>
      <c r="FK9" s="552">
        <f t="shared" si="67"/>
        <v>1142</v>
      </c>
      <c r="FL9" s="77">
        <f t="shared" si="68"/>
        <v>0.314</v>
      </c>
      <c r="FM9" s="298">
        <v>125</v>
      </c>
      <c r="FN9" s="76">
        <v>100</v>
      </c>
      <c r="FO9" s="79">
        <f t="shared" si="69"/>
        <v>0.8</v>
      </c>
      <c r="FP9" s="298">
        <v>1367</v>
      </c>
      <c r="FQ9" s="76">
        <v>670</v>
      </c>
      <c r="FR9" s="77">
        <f t="shared" si="70"/>
        <v>0.49</v>
      </c>
      <c r="FS9" s="298">
        <v>2269</v>
      </c>
      <c r="FT9" s="76">
        <v>449</v>
      </c>
      <c r="FU9" s="77">
        <f t="shared" si="91"/>
        <v>0.19800000000000001</v>
      </c>
      <c r="FV9" s="298">
        <v>1803</v>
      </c>
      <c r="FW9" s="76">
        <v>472</v>
      </c>
      <c r="FX9" s="77">
        <f t="shared" si="92"/>
        <v>0.26200000000000001</v>
      </c>
      <c r="FY9" s="298">
        <v>466</v>
      </c>
      <c r="FZ9" s="76">
        <v>0</v>
      </c>
      <c r="GA9" s="77">
        <f t="shared" si="73"/>
        <v>0</v>
      </c>
      <c r="GB9" s="298">
        <v>3415</v>
      </c>
      <c r="GC9" s="74">
        <v>1085</v>
      </c>
      <c r="GD9" s="60">
        <f t="shared" si="74"/>
        <v>0.318</v>
      </c>
    </row>
    <row r="10" spans="1:186" x14ac:dyDescent="0.2">
      <c r="A10" s="56" t="s">
        <v>882</v>
      </c>
      <c r="B10" s="57" t="s">
        <v>1021</v>
      </c>
      <c r="C10" s="56" t="s">
        <v>894</v>
      </c>
      <c r="D10" s="56" t="s">
        <v>1039</v>
      </c>
      <c r="E10" s="80">
        <v>3459</v>
      </c>
      <c r="F10" s="60">
        <v>1797</v>
      </c>
      <c r="G10" s="63">
        <f t="shared" si="0"/>
        <v>0.52</v>
      </c>
      <c r="H10" s="60">
        <v>1797</v>
      </c>
      <c r="I10" s="63">
        <f t="shared" si="1"/>
        <v>0.52</v>
      </c>
      <c r="J10" s="61">
        <v>1704</v>
      </c>
      <c r="K10" s="290">
        <f t="shared" si="2"/>
        <v>0.94799999999999995</v>
      </c>
      <c r="L10" s="274">
        <v>93</v>
      </c>
      <c r="M10" s="287">
        <f t="shared" si="3"/>
        <v>5.1999999999999998E-2</v>
      </c>
      <c r="N10" s="60">
        <v>0</v>
      </c>
      <c r="O10" s="60">
        <f t="shared" si="4"/>
        <v>0</v>
      </c>
      <c r="P10" s="60">
        <v>1662</v>
      </c>
      <c r="Q10" s="60">
        <f t="shared" si="5"/>
        <v>0.48</v>
      </c>
      <c r="R10" s="293">
        <f t="shared" si="6"/>
        <v>5.1752921535893153</v>
      </c>
      <c r="S10" s="62">
        <f t="shared" si="7"/>
        <v>1688</v>
      </c>
      <c r="T10" s="60">
        <v>1453</v>
      </c>
      <c r="U10" s="60">
        <v>69</v>
      </c>
      <c r="V10" s="60">
        <v>46</v>
      </c>
      <c r="W10" s="60">
        <v>2</v>
      </c>
      <c r="X10" s="60">
        <v>56</v>
      </c>
      <c r="Y10" s="60">
        <v>62</v>
      </c>
      <c r="Z10" s="63">
        <f t="shared" si="8"/>
        <v>0.86099999999999999</v>
      </c>
      <c r="AA10" s="63">
        <f t="shared" si="77"/>
        <v>4.1000000000000002E-2</v>
      </c>
      <c r="AB10" s="63">
        <f t="shared" si="78"/>
        <v>2.7E-2</v>
      </c>
      <c r="AC10" s="63">
        <f t="shared" si="79"/>
        <v>1E-3</v>
      </c>
      <c r="AD10" s="63">
        <f t="shared" si="80"/>
        <v>3.3000000000000002E-2</v>
      </c>
      <c r="AE10" s="63">
        <f t="shared" si="81"/>
        <v>3.6999999999999998E-2</v>
      </c>
      <c r="AF10" s="523">
        <v>31</v>
      </c>
      <c r="AG10" s="60">
        <v>296</v>
      </c>
      <c r="AH10" s="60">
        <v>427</v>
      </c>
      <c r="AI10" s="60">
        <v>351</v>
      </c>
      <c r="AJ10" s="60">
        <v>237</v>
      </c>
      <c r="AK10" s="60">
        <v>393</v>
      </c>
      <c r="AL10" s="63">
        <f t="shared" si="82"/>
        <v>0.17399999999999999</v>
      </c>
      <c r="AM10" s="63">
        <f t="shared" si="83"/>
        <v>0.251</v>
      </c>
      <c r="AN10" s="63">
        <f t="shared" si="84"/>
        <v>0.20599999999999999</v>
      </c>
      <c r="AO10" s="63">
        <f t="shared" si="85"/>
        <v>0.13900000000000001</v>
      </c>
      <c r="AP10" s="63">
        <f t="shared" si="86"/>
        <v>0.23100000000000001</v>
      </c>
      <c r="AQ10" s="60">
        <v>1455</v>
      </c>
      <c r="AR10" s="60">
        <v>208</v>
      </c>
      <c r="AS10" s="60">
        <v>41</v>
      </c>
      <c r="AT10" s="60">
        <v>0</v>
      </c>
      <c r="AU10" s="63">
        <f t="shared" si="87"/>
        <v>0.85399999999999998</v>
      </c>
      <c r="AV10" s="63">
        <f t="shared" si="20"/>
        <v>0.122</v>
      </c>
      <c r="AW10" s="63">
        <f t="shared" si="88"/>
        <v>2.4E-2</v>
      </c>
      <c r="AX10" s="63">
        <f t="shared" si="75"/>
        <v>0</v>
      </c>
      <c r="AY10" s="451">
        <v>1208</v>
      </c>
      <c r="AZ10" s="60">
        <v>53</v>
      </c>
      <c r="BA10" s="102">
        <v>56</v>
      </c>
      <c r="BB10" s="102">
        <v>197</v>
      </c>
      <c r="BC10" s="102">
        <v>347</v>
      </c>
      <c r="BD10" s="102">
        <v>347</v>
      </c>
      <c r="BE10" s="102">
        <v>113</v>
      </c>
      <c r="BF10" s="102">
        <v>37</v>
      </c>
      <c r="BG10" s="102">
        <v>34</v>
      </c>
      <c r="BH10" s="102">
        <v>24</v>
      </c>
      <c r="BI10" s="79">
        <f t="shared" si="23"/>
        <v>4.3999999999999997E-2</v>
      </c>
      <c r="BJ10" s="79">
        <f t="shared" si="24"/>
        <v>4.5999999999999999E-2</v>
      </c>
      <c r="BK10" s="79">
        <f t="shared" si="25"/>
        <v>0.16300000000000001</v>
      </c>
      <c r="BL10" s="79">
        <f t="shared" si="26"/>
        <v>0.28699999999999998</v>
      </c>
      <c r="BM10" s="79">
        <f t="shared" si="27"/>
        <v>0.28699999999999998</v>
      </c>
      <c r="BN10" s="79">
        <f t="shared" si="28"/>
        <v>9.4E-2</v>
      </c>
      <c r="BO10" s="79">
        <f t="shared" si="29"/>
        <v>3.1E-2</v>
      </c>
      <c r="BP10" s="79">
        <f t="shared" si="30"/>
        <v>2.8000000000000001E-2</v>
      </c>
      <c r="BQ10" s="457">
        <f t="shared" si="31"/>
        <v>0.02</v>
      </c>
      <c r="BR10" s="75">
        <v>34553</v>
      </c>
      <c r="BS10" s="75">
        <v>38890</v>
      </c>
      <c r="BT10" s="504">
        <v>33834</v>
      </c>
      <c r="BU10" s="504">
        <v>33452</v>
      </c>
      <c r="BV10" s="504">
        <v>34425</v>
      </c>
      <c r="BW10" s="504">
        <v>24820</v>
      </c>
      <c r="BX10" s="504">
        <v>60813</v>
      </c>
      <c r="BY10" s="504"/>
      <c r="BZ10" s="519">
        <v>1602</v>
      </c>
      <c r="CA10" s="60">
        <v>189</v>
      </c>
      <c r="CB10" s="60">
        <v>119</v>
      </c>
      <c r="CC10" s="60">
        <v>102</v>
      </c>
      <c r="CD10" s="60">
        <v>305</v>
      </c>
      <c r="CE10" s="60">
        <v>454</v>
      </c>
      <c r="CF10" s="60">
        <v>224</v>
      </c>
      <c r="CG10" s="60">
        <v>161</v>
      </c>
      <c r="CH10" s="60">
        <v>13</v>
      </c>
      <c r="CI10" s="60">
        <v>11</v>
      </c>
      <c r="CJ10" s="60">
        <v>24</v>
      </c>
      <c r="CK10" s="63">
        <f t="shared" si="32"/>
        <v>0.11799999999999999</v>
      </c>
      <c r="CL10" s="63">
        <f t="shared" si="33"/>
        <v>7.3999999999999996E-2</v>
      </c>
      <c r="CM10" s="63">
        <f t="shared" si="34"/>
        <v>6.4000000000000001E-2</v>
      </c>
      <c r="CN10" s="63">
        <f t="shared" si="35"/>
        <v>0.19</v>
      </c>
      <c r="CO10" s="63">
        <f t="shared" si="36"/>
        <v>0.28299999999999997</v>
      </c>
      <c r="CP10" s="63">
        <f t="shared" si="37"/>
        <v>0.14000000000000001</v>
      </c>
      <c r="CQ10" s="63">
        <f t="shared" si="38"/>
        <v>0.1</v>
      </c>
      <c r="CR10" s="63">
        <f t="shared" si="39"/>
        <v>8.0000000000000002E-3</v>
      </c>
      <c r="CS10" s="63">
        <f t="shared" si="40"/>
        <v>7.0000000000000001E-3</v>
      </c>
      <c r="CT10" s="63">
        <f t="shared" si="41"/>
        <v>1.4999999999999999E-2</v>
      </c>
      <c r="CU10" s="65">
        <v>41016</v>
      </c>
      <c r="CV10" s="66">
        <v>43484</v>
      </c>
      <c r="CW10" s="60">
        <v>290</v>
      </c>
      <c r="CX10" s="60">
        <v>146</v>
      </c>
      <c r="CY10" s="60">
        <v>96</v>
      </c>
      <c r="CZ10" s="60">
        <v>85</v>
      </c>
      <c r="DA10" s="60">
        <v>269</v>
      </c>
      <c r="DB10" s="60">
        <f t="shared" si="42"/>
        <v>0.18099999999999999</v>
      </c>
      <c r="DC10" s="60">
        <f t="shared" si="43"/>
        <v>9.0999999999999998E-2</v>
      </c>
      <c r="DD10" s="60">
        <f t="shared" si="44"/>
        <v>0.06</v>
      </c>
      <c r="DE10" s="60">
        <f t="shared" si="45"/>
        <v>5.2999999999999999E-2</v>
      </c>
      <c r="DF10" s="60">
        <f t="shared" si="46"/>
        <v>0.16800000000000001</v>
      </c>
      <c r="DG10" s="68">
        <v>1151</v>
      </c>
      <c r="DH10" s="60">
        <v>109</v>
      </c>
      <c r="DI10" s="60">
        <v>11</v>
      </c>
      <c r="DJ10" s="60">
        <v>119</v>
      </c>
      <c r="DK10" s="60">
        <v>282</v>
      </c>
      <c r="DL10" s="60">
        <v>294</v>
      </c>
      <c r="DM10" s="60">
        <v>195</v>
      </c>
      <c r="DN10" s="60">
        <v>104</v>
      </c>
      <c r="DO10" s="60">
        <v>13</v>
      </c>
      <c r="DP10" s="60">
        <v>0</v>
      </c>
      <c r="DQ10" s="60">
        <v>24</v>
      </c>
      <c r="DR10" s="63">
        <f t="shared" si="47"/>
        <v>9.5000000000000001E-2</v>
      </c>
      <c r="DS10" s="63">
        <f t="shared" si="48"/>
        <v>0.01</v>
      </c>
      <c r="DT10" s="63">
        <f t="shared" si="49"/>
        <v>0.10299999999999999</v>
      </c>
      <c r="DU10" s="63">
        <f t="shared" si="50"/>
        <v>0.245</v>
      </c>
      <c r="DV10" s="63">
        <f t="shared" si="51"/>
        <v>0.255</v>
      </c>
      <c r="DW10" s="63">
        <f t="shared" si="52"/>
        <v>0.16900000000000001</v>
      </c>
      <c r="DX10" s="63">
        <f t="shared" si="53"/>
        <v>0.09</v>
      </c>
      <c r="DY10" s="63">
        <f t="shared" si="54"/>
        <v>1.0999999999999999E-2</v>
      </c>
      <c r="DZ10" s="63">
        <f t="shared" si="55"/>
        <v>0</v>
      </c>
      <c r="EA10" s="63">
        <f t="shared" si="56"/>
        <v>2.1000000000000001E-2</v>
      </c>
      <c r="EB10" s="74">
        <v>40195</v>
      </c>
      <c r="EC10" s="74">
        <v>45091</v>
      </c>
      <c r="ED10" s="159">
        <v>4929</v>
      </c>
      <c r="EE10" s="159">
        <v>4594</v>
      </c>
      <c r="EF10" s="63">
        <f t="shared" si="57"/>
        <v>0.93200000000000005</v>
      </c>
      <c r="EG10" s="159">
        <v>335</v>
      </c>
      <c r="EH10" s="63">
        <f t="shared" si="89"/>
        <v>6.8000000000000005E-2</v>
      </c>
      <c r="EI10" s="162">
        <v>2780</v>
      </c>
      <c r="EJ10" s="162">
        <v>1682</v>
      </c>
      <c r="EK10" s="162">
        <v>1630</v>
      </c>
      <c r="EL10" s="162">
        <v>1516</v>
      </c>
      <c r="EM10" s="162">
        <v>114</v>
      </c>
      <c r="EN10" s="63">
        <f t="shared" si="59"/>
        <v>0.93</v>
      </c>
      <c r="EO10" s="63">
        <f t="shared" si="90"/>
        <v>7.0000000000000007E-2</v>
      </c>
      <c r="EP10" s="168">
        <v>52</v>
      </c>
      <c r="EQ10" s="165">
        <v>29</v>
      </c>
      <c r="ER10" s="165">
        <v>23</v>
      </c>
      <c r="ES10" s="63">
        <f t="shared" si="61"/>
        <v>0.55800000000000005</v>
      </c>
      <c r="ET10" s="63">
        <f t="shared" si="62"/>
        <v>0.442</v>
      </c>
      <c r="EU10" s="69">
        <v>1098</v>
      </c>
      <c r="EV10" s="159">
        <v>977</v>
      </c>
      <c r="EW10" s="159">
        <v>121</v>
      </c>
      <c r="EX10" s="63">
        <f t="shared" si="63"/>
        <v>0.89</v>
      </c>
      <c r="EY10" s="63">
        <f t="shared" si="64"/>
        <v>0.11</v>
      </c>
      <c r="EZ10" s="68">
        <v>1151</v>
      </c>
      <c r="FA10" s="76">
        <v>134</v>
      </c>
      <c r="FB10" s="77">
        <f t="shared" si="65"/>
        <v>0.11600000000000001</v>
      </c>
      <c r="FC10" s="75">
        <v>72</v>
      </c>
      <c r="FD10" s="76">
        <v>33</v>
      </c>
      <c r="FE10" s="77">
        <f t="shared" si="76"/>
        <v>0.45800000000000002</v>
      </c>
      <c r="FF10" s="75">
        <v>748</v>
      </c>
      <c r="FG10" s="76">
        <v>115</v>
      </c>
      <c r="FH10" s="77">
        <f t="shared" si="66"/>
        <v>0.154</v>
      </c>
      <c r="FI10" s="305">
        <v>4929</v>
      </c>
      <c r="FJ10" s="76">
        <v>823</v>
      </c>
      <c r="FK10" s="552">
        <f t="shared" si="67"/>
        <v>823</v>
      </c>
      <c r="FL10" s="77">
        <f t="shared" si="68"/>
        <v>0.16700000000000001</v>
      </c>
      <c r="FM10" s="298">
        <v>234</v>
      </c>
      <c r="FN10" s="76">
        <v>90</v>
      </c>
      <c r="FO10" s="79">
        <f t="shared" si="69"/>
        <v>0.38500000000000001</v>
      </c>
      <c r="FP10" s="298">
        <v>1624</v>
      </c>
      <c r="FQ10" s="76">
        <v>219</v>
      </c>
      <c r="FR10" s="77">
        <f t="shared" si="70"/>
        <v>0.13500000000000001</v>
      </c>
      <c r="FS10" s="298">
        <v>3305</v>
      </c>
      <c r="FT10" s="76">
        <v>604</v>
      </c>
      <c r="FU10" s="77">
        <f t="shared" si="91"/>
        <v>0.183</v>
      </c>
      <c r="FV10" s="298">
        <v>2859</v>
      </c>
      <c r="FW10" s="76">
        <v>575</v>
      </c>
      <c r="FX10" s="77">
        <f t="shared" si="92"/>
        <v>0.20100000000000001</v>
      </c>
      <c r="FY10" s="298">
        <v>446</v>
      </c>
      <c r="FZ10" s="76">
        <v>29</v>
      </c>
      <c r="GA10" s="77">
        <f t="shared" si="73"/>
        <v>6.5000000000000002E-2</v>
      </c>
      <c r="GB10" s="298">
        <v>4259</v>
      </c>
      <c r="GC10" s="74">
        <v>468</v>
      </c>
      <c r="GD10" s="60">
        <f t="shared" si="74"/>
        <v>0.11</v>
      </c>
    </row>
    <row r="11" spans="1:186" x14ac:dyDescent="0.2">
      <c r="A11" s="56" t="s">
        <v>882</v>
      </c>
      <c r="B11" s="57" t="s">
        <v>1021</v>
      </c>
      <c r="C11" s="56" t="s">
        <v>895</v>
      </c>
      <c r="D11" s="56" t="s">
        <v>1040</v>
      </c>
      <c r="E11" s="80">
        <v>2848</v>
      </c>
      <c r="F11" s="60">
        <v>1387</v>
      </c>
      <c r="G11" s="63">
        <f t="shared" si="0"/>
        <v>0.48699999999999999</v>
      </c>
      <c r="H11" s="60">
        <v>1378</v>
      </c>
      <c r="I11" s="63">
        <f t="shared" si="1"/>
        <v>0.48399999999999999</v>
      </c>
      <c r="J11" s="61">
        <v>1243</v>
      </c>
      <c r="K11" s="290">
        <f t="shared" si="2"/>
        <v>0.89600000000000002</v>
      </c>
      <c r="L11" s="274">
        <v>135</v>
      </c>
      <c r="M11" s="287">
        <f t="shared" si="3"/>
        <v>9.7000000000000003E-2</v>
      </c>
      <c r="N11" s="60">
        <v>9</v>
      </c>
      <c r="O11" s="60">
        <f t="shared" si="4"/>
        <v>3.0000000000000001E-3</v>
      </c>
      <c r="P11" s="60">
        <v>1461</v>
      </c>
      <c r="Q11" s="60">
        <f t="shared" si="5"/>
        <v>0.51300000000000001</v>
      </c>
      <c r="R11" s="293">
        <f t="shared" si="6"/>
        <v>9.7332372025955287</v>
      </c>
      <c r="S11" s="62">
        <f t="shared" si="7"/>
        <v>1204</v>
      </c>
      <c r="T11" s="60">
        <v>916</v>
      </c>
      <c r="U11" s="60">
        <v>80</v>
      </c>
      <c r="V11" s="60">
        <v>48</v>
      </c>
      <c r="W11" s="60">
        <v>0</v>
      </c>
      <c r="X11" s="60">
        <v>0</v>
      </c>
      <c r="Y11" s="60">
        <v>160</v>
      </c>
      <c r="Z11" s="63">
        <f t="shared" si="8"/>
        <v>0.76100000000000001</v>
      </c>
      <c r="AA11" s="63">
        <f t="shared" si="77"/>
        <v>6.6000000000000003E-2</v>
      </c>
      <c r="AB11" s="63">
        <f t="shared" si="78"/>
        <v>0.04</v>
      </c>
      <c r="AC11" s="63">
        <f t="shared" si="79"/>
        <v>0</v>
      </c>
      <c r="AD11" s="63">
        <f t="shared" si="80"/>
        <v>0</v>
      </c>
      <c r="AE11" s="63">
        <f t="shared" si="81"/>
        <v>0.13300000000000001</v>
      </c>
      <c r="AF11" s="523">
        <v>31.6</v>
      </c>
      <c r="AG11" s="60">
        <v>321</v>
      </c>
      <c r="AH11" s="60">
        <v>256</v>
      </c>
      <c r="AI11" s="60">
        <v>397</v>
      </c>
      <c r="AJ11" s="60">
        <v>128</v>
      </c>
      <c r="AK11" s="60">
        <v>141</v>
      </c>
      <c r="AL11" s="63">
        <f t="shared" si="82"/>
        <v>0.25800000000000001</v>
      </c>
      <c r="AM11" s="63">
        <f t="shared" si="83"/>
        <v>0.20599999999999999</v>
      </c>
      <c r="AN11" s="63">
        <f t="shared" si="84"/>
        <v>0.31900000000000001</v>
      </c>
      <c r="AO11" s="63">
        <f t="shared" si="85"/>
        <v>0.10299999999999999</v>
      </c>
      <c r="AP11" s="63">
        <f t="shared" si="86"/>
        <v>0.113</v>
      </c>
      <c r="AQ11" s="60">
        <v>946</v>
      </c>
      <c r="AR11" s="60">
        <v>262</v>
      </c>
      <c r="AS11" s="60">
        <v>35</v>
      </c>
      <c r="AT11" s="60">
        <v>0</v>
      </c>
      <c r="AU11" s="63">
        <f t="shared" si="87"/>
        <v>0.76100000000000001</v>
      </c>
      <c r="AV11" s="63">
        <f t="shared" si="20"/>
        <v>0.21099999999999999</v>
      </c>
      <c r="AW11" s="63">
        <f t="shared" si="88"/>
        <v>2.8000000000000001E-2</v>
      </c>
      <c r="AX11" s="63">
        <f t="shared" si="75"/>
        <v>0</v>
      </c>
      <c r="AY11" s="451">
        <v>1028</v>
      </c>
      <c r="AZ11" s="60">
        <v>21</v>
      </c>
      <c r="BA11" s="102">
        <v>0</v>
      </c>
      <c r="BB11" s="102">
        <v>57</v>
      </c>
      <c r="BC11" s="102">
        <v>265</v>
      </c>
      <c r="BD11" s="102">
        <v>510</v>
      </c>
      <c r="BE11" s="102">
        <v>102</v>
      </c>
      <c r="BF11" s="102">
        <v>33</v>
      </c>
      <c r="BG11" s="102">
        <v>12</v>
      </c>
      <c r="BH11" s="102">
        <v>28</v>
      </c>
      <c r="BI11" s="79">
        <f t="shared" si="23"/>
        <v>0.02</v>
      </c>
      <c r="BJ11" s="79">
        <f t="shared" si="24"/>
        <v>0</v>
      </c>
      <c r="BK11" s="79">
        <f t="shared" si="25"/>
        <v>5.5E-2</v>
      </c>
      <c r="BL11" s="79">
        <f t="shared" si="26"/>
        <v>0.25800000000000001</v>
      </c>
      <c r="BM11" s="79">
        <f t="shared" si="27"/>
        <v>0.496</v>
      </c>
      <c r="BN11" s="79">
        <f t="shared" si="28"/>
        <v>9.9000000000000005E-2</v>
      </c>
      <c r="BO11" s="79">
        <f t="shared" si="29"/>
        <v>3.2000000000000001E-2</v>
      </c>
      <c r="BP11" s="79">
        <f t="shared" si="30"/>
        <v>1.2E-2</v>
      </c>
      <c r="BQ11" s="457">
        <f t="shared" si="31"/>
        <v>2.7E-2</v>
      </c>
      <c r="BR11" s="75">
        <v>38758</v>
      </c>
      <c r="BS11" s="75">
        <v>40591</v>
      </c>
      <c r="BT11" s="504">
        <v>38222</v>
      </c>
      <c r="BU11" s="504">
        <v>26384</v>
      </c>
      <c r="BV11" s="504">
        <v>27056</v>
      </c>
      <c r="BW11" s="504">
        <v>38642</v>
      </c>
      <c r="BX11" s="504">
        <v>31792</v>
      </c>
      <c r="BY11" s="504">
        <v>66288</v>
      </c>
      <c r="BZ11" s="519">
        <v>1310</v>
      </c>
      <c r="CA11" s="60">
        <v>207</v>
      </c>
      <c r="CB11" s="60">
        <v>32</v>
      </c>
      <c r="CC11" s="60">
        <v>158</v>
      </c>
      <c r="CD11" s="60">
        <v>134</v>
      </c>
      <c r="CE11" s="60">
        <v>366</v>
      </c>
      <c r="CF11" s="60">
        <v>233</v>
      </c>
      <c r="CG11" s="60">
        <v>97</v>
      </c>
      <c r="CH11" s="60">
        <v>51</v>
      </c>
      <c r="CI11" s="60">
        <v>20</v>
      </c>
      <c r="CJ11" s="60">
        <v>12</v>
      </c>
      <c r="CK11" s="63">
        <f t="shared" si="32"/>
        <v>0.158</v>
      </c>
      <c r="CL11" s="63">
        <f t="shared" si="33"/>
        <v>2.4E-2</v>
      </c>
      <c r="CM11" s="63">
        <f t="shared" si="34"/>
        <v>0.121</v>
      </c>
      <c r="CN11" s="63">
        <f t="shared" si="35"/>
        <v>0.10199999999999999</v>
      </c>
      <c r="CO11" s="63">
        <f t="shared" si="36"/>
        <v>0.27900000000000003</v>
      </c>
      <c r="CP11" s="63">
        <f t="shared" si="37"/>
        <v>0.17799999999999999</v>
      </c>
      <c r="CQ11" s="63">
        <f t="shared" si="38"/>
        <v>7.3999999999999996E-2</v>
      </c>
      <c r="CR11" s="63">
        <f t="shared" si="39"/>
        <v>3.9E-2</v>
      </c>
      <c r="CS11" s="63">
        <f t="shared" si="40"/>
        <v>1.4999999999999999E-2</v>
      </c>
      <c r="CT11" s="63">
        <f t="shared" ref="CT11:CT26" si="93">ROUND(CJ11/BZ11,3)</f>
        <v>8.9999999999999993E-3</v>
      </c>
      <c r="CU11" s="65">
        <v>38534</v>
      </c>
      <c r="CV11" s="66">
        <v>44046</v>
      </c>
      <c r="CW11" s="60">
        <v>395</v>
      </c>
      <c r="CX11" s="60">
        <v>217</v>
      </c>
      <c r="CY11" s="60">
        <v>107</v>
      </c>
      <c r="CZ11" s="60">
        <v>70</v>
      </c>
      <c r="DA11" s="60">
        <v>130</v>
      </c>
      <c r="DB11" s="60">
        <f t="shared" si="42"/>
        <v>0.30199999999999999</v>
      </c>
      <c r="DC11" s="60">
        <f t="shared" si="43"/>
        <v>0.16600000000000001</v>
      </c>
      <c r="DD11" s="60">
        <f t="shared" si="44"/>
        <v>8.2000000000000003E-2</v>
      </c>
      <c r="DE11" s="60">
        <f t="shared" si="45"/>
        <v>5.2999999999999999E-2</v>
      </c>
      <c r="DF11" s="60">
        <f t="shared" si="46"/>
        <v>9.9000000000000005E-2</v>
      </c>
      <c r="DG11" s="68">
        <v>795</v>
      </c>
      <c r="DH11" s="60">
        <v>92</v>
      </c>
      <c r="DI11" s="60">
        <v>9</v>
      </c>
      <c r="DJ11" s="60">
        <v>127</v>
      </c>
      <c r="DK11" s="60">
        <v>119</v>
      </c>
      <c r="DL11" s="60">
        <v>109</v>
      </c>
      <c r="DM11" s="60">
        <v>200</v>
      </c>
      <c r="DN11" s="60">
        <v>74</v>
      </c>
      <c r="DO11" s="60">
        <v>33</v>
      </c>
      <c r="DP11" s="60">
        <v>20</v>
      </c>
      <c r="DQ11" s="60">
        <v>12</v>
      </c>
      <c r="DR11" s="63">
        <f t="shared" si="47"/>
        <v>0.11600000000000001</v>
      </c>
      <c r="DS11" s="63">
        <f t="shared" si="48"/>
        <v>1.0999999999999999E-2</v>
      </c>
      <c r="DT11" s="63">
        <f t="shared" si="49"/>
        <v>0.16</v>
      </c>
      <c r="DU11" s="63">
        <f t="shared" si="50"/>
        <v>0.15</v>
      </c>
      <c r="DV11" s="63">
        <f t="shared" si="51"/>
        <v>0.13700000000000001</v>
      </c>
      <c r="DW11" s="63">
        <f t="shared" si="52"/>
        <v>0.252</v>
      </c>
      <c r="DX11" s="63">
        <f t="shared" si="53"/>
        <v>9.2999999999999999E-2</v>
      </c>
      <c r="DY11" s="63">
        <f t="shared" si="54"/>
        <v>4.2000000000000003E-2</v>
      </c>
      <c r="DZ11" s="63">
        <f t="shared" si="55"/>
        <v>2.5000000000000001E-2</v>
      </c>
      <c r="EA11" s="63">
        <f t="shared" si="56"/>
        <v>1.4999999999999999E-2</v>
      </c>
      <c r="EB11" s="74">
        <v>41182</v>
      </c>
      <c r="EC11" s="74">
        <v>49588</v>
      </c>
      <c r="ED11" s="159">
        <v>3726</v>
      </c>
      <c r="EE11" s="159">
        <v>3470</v>
      </c>
      <c r="EF11" s="63">
        <f t="shared" si="57"/>
        <v>0.93100000000000005</v>
      </c>
      <c r="EG11" s="159">
        <v>256</v>
      </c>
      <c r="EH11" s="63">
        <f t="shared" si="89"/>
        <v>6.9000000000000006E-2</v>
      </c>
      <c r="EI11" s="162">
        <v>2367</v>
      </c>
      <c r="EJ11" s="162">
        <v>1349</v>
      </c>
      <c r="EK11" s="162">
        <v>1214</v>
      </c>
      <c r="EL11" s="162">
        <v>1145</v>
      </c>
      <c r="EM11" s="162">
        <v>69</v>
      </c>
      <c r="EN11" s="63">
        <f t="shared" si="59"/>
        <v>0.94299999999999995</v>
      </c>
      <c r="EO11" s="63">
        <f t="shared" si="90"/>
        <v>5.7000000000000002E-2</v>
      </c>
      <c r="EP11" s="168">
        <v>135</v>
      </c>
      <c r="EQ11" s="165">
        <v>135</v>
      </c>
      <c r="ER11" s="165">
        <v>0</v>
      </c>
      <c r="ES11" s="63">
        <f t="shared" si="61"/>
        <v>1</v>
      </c>
      <c r="ET11" s="63">
        <f t="shared" si="62"/>
        <v>0</v>
      </c>
      <c r="EU11" s="69">
        <v>1018</v>
      </c>
      <c r="EV11" s="159">
        <v>920</v>
      </c>
      <c r="EW11" s="159">
        <v>98</v>
      </c>
      <c r="EX11" s="63">
        <f t="shared" si="63"/>
        <v>0.90400000000000003</v>
      </c>
      <c r="EY11" s="63">
        <f t="shared" si="64"/>
        <v>9.6000000000000002E-2</v>
      </c>
      <c r="EZ11" s="68">
        <v>795</v>
      </c>
      <c r="FA11" s="76">
        <v>193</v>
      </c>
      <c r="FB11" s="77">
        <f t="shared" si="65"/>
        <v>0.24299999999999999</v>
      </c>
      <c r="FC11" s="75">
        <v>90</v>
      </c>
      <c r="FD11" s="76">
        <v>26</v>
      </c>
      <c r="FE11" s="77">
        <f t="shared" si="76"/>
        <v>0.28899999999999998</v>
      </c>
      <c r="FF11" s="75">
        <v>453</v>
      </c>
      <c r="FG11" s="76">
        <v>163</v>
      </c>
      <c r="FH11" s="77">
        <f t="shared" si="66"/>
        <v>0.36</v>
      </c>
      <c r="FI11" s="305">
        <v>3735</v>
      </c>
      <c r="FJ11" s="76">
        <v>1074</v>
      </c>
      <c r="FK11" s="552">
        <f t="shared" si="67"/>
        <v>1074</v>
      </c>
      <c r="FL11" s="77">
        <f t="shared" si="68"/>
        <v>0.28799999999999998</v>
      </c>
      <c r="FM11" s="298">
        <v>414</v>
      </c>
      <c r="FN11" s="76">
        <v>193</v>
      </c>
      <c r="FO11" s="79">
        <f t="shared" si="69"/>
        <v>0.46600000000000003</v>
      </c>
      <c r="FP11" s="298">
        <v>987</v>
      </c>
      <c r="FQ11" s="76">
        <v>426</v>
      </c>
      <c r="FR11" s="77">
        <f t="shared" si="70"/>
        <v>0.432</v>
      </c>
      <c r="FS11" s="298">
        <v>2748</v>
      </c>
      <c r="FT11" s="76">
        <v>648</v>
      </c>
      <c r="FU11" s="77">
        <f t="shared" si="91"/>
        <v>0.23599999999999999</v>
      </c>
      <c r="FV11" s="298">
        <v>2402</v>
      </c>
      <c r="FW11" s="76">
        <v>591</v>
      </c>
      <c r="FX11" s="77">
        <f t="shared" si="92"/>
        <v>0.246</v>
      </c>
      <c r="FY11" s="298">
        <v>346</v>
      </c>
      <c r="FZ11" s="76">
        <v>57</v>
      </c>
      <c r="GA11" s="77">
        <f t="shared" si="73"/>
        <v>0.16500000000000001</v>
      </c>
      <c r="GB11" s="298">
        <v>3093</v>
      </c>
      <c r="GC11" s="74">
        <v>807</v>
      </c>
      <c r="GD11" s="60">
        <f t="shared" si="74"/>
        <v>0.26100000000000001</v>
      </c>
    </row>
    <row r="12" spans="1:186" x14ac:dyDescent="0.2">
      <c r="A12" s="56" t="s">
        <v>882</v>
      </c>
      <c r="B12" s="57" t="s">
        <v>1021</v>
      </c>
      <c r="C12" s="56" t="s">
        <v>896</v>
      </c>
      <c r="D12" s="56" t="s">
        <v>1041</v>
      </c>
      <c r="E12" s="80">
        <v>3086</v>
      </c>
      <c r="F12" s="60">
        <v>1558</v>
      </c>
      <c r="G12" s="63">
        <f t="shared" si="0"/>
        <v>0.505</v>
      </c>
      <c r="H12" s="60">
        <v>1549</v>
      </c>
      <c r="I12" s="63">
        <f t="shared" ref="I12:I67" si="94">ROUND(H12/E12,3)</f>
        <v>0.502</v>
      </c>
      <c r="J12" s="61">
        <v>1423</v>
      </c>
      <c r="K12" s="290">
        <f t="shared" si="2"/>
        <v>0.91300000000000003</v>
      </c>
      <c r="L12" s="274">
        <v>126</v>
      </c>
      <c r="M12" s="287">
        <f t="shared" si="3"/>
        <v>8.1000000000000003E-2</v>
      </c>
      <c r="N12" s="60">
        <v>9</v>
      </c>
      <c r="O12" s="60">
        <f t="shared" ref="O12:O67" si="95">ROUND(N12/E12,3)</f>
        <v>3.0000000000000001E-3</v>
      </c>
      <c r="P12" s="60">
        <v>1528</v>
      </c>
      <c r="Q12" s="60">
        <f t="shared" ref="Q12:Q67" si="96">ROUND(P12/E12,3)</f>
        <v>0.495</v>
      </c>
      <c r="R12" s="293">
        <f t="shared" si="6"/>
        <v>8.0872913992297821</v>
      </c>
      <c r="S12" s="62">
        <f t="shared" si="7"/>
        <v>1401</v>
      </c>
      <c r="T12" s="60">
        <v>1026</v>
      </c>
      <c r="U12" s="60">
        <v>227</v>
      </c>
      <c r="V12" s="60">
        <v>27</v>
      </c>
      <c r="W12" s="60">
        <v>48</v>
      </c>
      <c r="X12" s="60">
        <v>15</v>
      </c>
      <c r="Y12" s="60">
        <v>58</v>
      </c>
      <c r="Z12" s="63">
        <f t="shared" ref="Z12:Z67" si="97">ROUND(T12/S12,3)</f>
        <v>0.73199999999999998</v>
      </c>
      <c r="AA12" s="63">
        <f t="shared" si="77"/>
        <v>0.16200000000000001</v>
      </c>
      <c r="AB12" s="63">
        <f t="shared" si="78"/>
        <v>1.9E-2</v>
      </c>
      <c r="AC12" s="63">
        <f t="shared" si="79"/>
        <v>3.4000000000000002E-2</v>
      </c>
      <c r="AD12" s="63">
        <f t="shared" si="80"/>
        <v>1.0999999999999999E-2</v>
      </c>
      <c r="AE12" s="63">
        <f t="shared" si="81"/>
        <v>4.1000000000000002E-2</v>
      </c>
      <c r="AF12" s="523">
        <v>24.6</v>
      </c>
      <c r="AG12" s="60">
        <v>212</v>
      </c>
      <c r="AH12" s="60">
        <v>570</v>
      </c>
      <c r="AI12" s="60">
        <v>185</v>
      </c>
      <c r="AJ12" s="60">
        <v>193</v>
      </c>
      <c r="AK12" s="60">
        <v>263</v>
      </c>
      <c r="AL12" s="63">
        <f t="shared" si="82"/>
        <v>0.14899999999999999</v>
      </c>
      <c r="AM12" s="63">
        <f t="shared" si="83"/>
        <v>0.40100000000000002</v>
      </c>
      <c r="AN12" s="63">
        <f t="shared" si="84"/>
        <v>0.13</v>
      </c>
      <c r="AO12" s="63">
        <f t="shared" si="85"/>
        <v>0.13600000000000001</v>
      </c>
      <c r="AP12" s="63">
        <f t="shared" si="86"/>
        <v>0.185</v>
      </c>
      <c r="AQ12" s="60">
        <v>1093</v>
      </c>
      <c r="AR12" s="60">
        <v>308</v>
      </c>
      <c r="AS12" s="60">
        <v>22</v>
      </c>
      <c r="AT12" s="60">
        <v>0</v>
      </c>
      <c r="AU12" s="63">
        <f t="shared" si="87"/>
        <v>0.76800000000000002</v>
      </c>
      <c r="AV12" s="63">
        <f t="shared" si="20"/>
        <v>0.216</v>
      </c>
      <c r="AW12" s="63">
        <f t="shared" si="88"/>
        <v>1.4999999999999999E-2</v>
      </c>
      <c r="AX12" s="63">
        <f t="shared" si="75"/>
        <v>0</v>
      </c>
      <c r="AY12" s="451">
        <v>1233</v>
      </c>
      <c r="AZ12" s="60">
        <v>15</v>
      </c>
      <c r="BA12" s="102">
        <v>25</v>
      </c>
      <c r="BB12" s="102">
        <v>201</v>
      </c>
      <c r="BC12" s="102">
        <v>261</v>
      </c>
      <c r="BD12" s="102">
        <v>440</v>
      </c>
      <c r="BE12" s="102">
        <v>194</v>
      </c>
      <c r="BF12" s="102">
        <v>46</v>
      </c>
      <c r="BG12" s="102">
        <v>7</v>
      </c>
      <c r="BH12" s="102">
        <v>44</v>
      </c>
      <c r="BI12" s="79">
        <f t="shared" si="23"/>
        <v>1.2E-2</v>
      </c>
      <c r="BJ12" s="79">
        <f t="shared" si="24"/>
        <v>0.02</v>
      </c>
      <c r="BK12" s="79">
        <f t="shared" si="25"/>
        <v>0.16300000000000001</v>
      </c>
      <c r="BL12" s="79">
        <f t="shared" si="26"/>
        <v>0.21199999999999999</v>
      </c>
      <c r="BM12" s="79">
        <f t="shared" si="27"/>
        <v>0.35699999999999998</v>
      </c>
      <c r="BN12" s="79">
        <f t="shared" si="28"/>
        <v>0.157</v>
      </c>
      <c r="BO12" s="79">
        <f t="shared" si="29"/>
        <v>3.6999999999999998E-2</v>
      </c>
      <c r="BP12" s="79">
        <f t="shared" si="30"/>
        <v>6.0000000000000001E-3</v>
      </c>
      <c r="BQ12" s="457">
        <f t="shared" si="31"/>
        <v>3.5999999999999997E-2</v>
      </c>
      <c r="BR12" s="75">
        <v>39784</v>
      </c>
      <c r="BS12" s="75">
        <v>42796</v>
      </c>
      <c r="BT12" s="504">
        <v>37989</v>
      </c>
      <c r="BU12" s="504"/>
      <c r="BV12" s="504">
        <v>40760</v>
      </c>
      <c r="BW12" s="504">
        <v>32540</v>
      </c>
      <c r="BX12" s="504"/>
      <c r="BY12" s="504"/>
      <c r="BZ12" s="519">
        <v>1091</v>
      </c>
      <c r="CA12" s="60">
        <v>45</v>
      </c>
      <c r="CB12" s="60">
        <v>48</v>
      </c>
      <c r="CC12" s="60">
        <v>154</v>
      </c>
      <c r="CD12" s="60">
        <v>85</v>
      </c>
      <c r="CE12" s="60">
        <v>185</v>
      </c>
      <c r="CF12" s="60">
        <v>330</v>
      </c>
      <c r="CG12" s="60">
        <v>130</v>
      </c>
      <c r="CH12" s="60">
        <v>90</v>
      </c>
      <c r="CI12" s="60">
        <v>24</v>
      </c>
      <c r="CJ12" s="60">
        <v>0</v>
      </c>
      <c r="CK12" s="63">
        <f t="shared" ref="CK12:CK67" si="98">ROUND(CA12/BZ12,3)</f>
        <v>4.1000000000000002E-2</v>
      </c>
      <c r="CL12" s="63">
        <f t="shared" si="33"/>
        <v>4.3999999999999997E-2</v>
      </c>
      <c r="CM12" s="63">
        <f t="shared" si="34"/>
        <v>0.14099999999999999</v>
      </c>
      <c r="CN12" s="63">
        <f t="shared" si="35"/>
        <v>7.8E-2</v>
      </c>
      <c r="CO12" s="63">
        <f t="shared" si="36"/>
        <v>0.17</v>
      </c>
      <c r="CP12" s="63">
        <f t="shared" si="37"/>
        <v>0.30199999999999999</v>
      </c>
      <c r="CQ12" s="63">
        <f t="shared" si="38"/>
        <v>0.11899999999999999</v>
      </c>
      <c r="CR12" s="63">
        <f t="shared" si="39"/>
        <v>8.2000000000000003E-2</v>
      </c>
      <c r="CS12" s="63">
        <f t="shared" si="40"/>
        <v>2.1999999999999999E-2</v>
      </c>
      <c r="CT12" s="63">
        <f t="shared" si="93"/>
        <v>0</v>
      </c>
      <c r="CU12" s="65">
        <v>54016</v>
      </c>
      <c r="CV12" s="66">
        <v>57270</v>
      </c>
      <c r="CW12" s="60">
        <v>361</v>
      </c>
      <c r="CX12" s="60">
        <v>167</v>
      </c>
      <c r="CY12" s="60">
        <v>91</v>
      </c>
      <c r="CZ12" s="60">
        <v>32</v>
      </c>
      <c r="DA12" s="60">
        <v>48</v>
      </c>
      <c r="DB12" s="60">
        <f t="shared" si="42"/>
        <v>0.33100000000000002</v>
      </c>
      <c r="DC12" s="60">
        <f t="shared" si="43"/>
        <v>0.153</v>
      </c>
      <c r="DD12" s="60">
        <f t="shared" si="44"/>
        <v>8.3000000000000004E-2</v>
      </c>
      <c r="DE12" s="60">
        <f t="shared" si="45"/>
        <v>2.9000000000000001E-2</v>
      </c>
      <c r="DF12" s="60">
        <f t="shared" si="46"/>
        <v>4.3999999999999997E-2</v>
      </c>
      <c r="DG12" s="68">
        <v>833</v>
      </c>
      <c r="DH12" s="60">
        <v>67</v>
      </c>
      <c r="DI12" s="60">
        <v>28</v>
      </c>
      <c r="DJ12" s="60">
        <v>124</v>
      </c>
      <c r="DK12" s="60">
        <v>37</v>
      </c>
      <c r="DL12" s="60">
        <v>141</v>
      </c>
      <c r="DM12" s="60">
        <v>243</v>
      </c>
      <c r="DN12" s="60">
        <v>90</v>
      </c>
      <c r="DO12" s="60">
        <v>79</v>
      </c>
      <c r="DP12" s="60">
        <v>24</v>
      </c>
      <c r="DQ12" s="60">
        <v>0</v>
      </c>
      <c r="DR12" s="63">
        <f t="shared" si="47"/>
        <v>0.08</v>
      </c>
      <c r="DS12" s="63">
        <f t="shared" si="48"/>
        <v>3.4000000000000002E-2</v>
      </c>
      <c r="DT12" s="63">
        <f t="shared" si="49"/>
        <v>0.14899999999999999</v>
      </c>
      <c r="DU12" s="63">
        <f t="shared" si="50"/>
        <v>4.3999999999999997E-2</v>
      </c>
      <c r="DV12" s="63">
        <f t="shared" si="51"/>
        <v>0.16900000000000001</v>
      </c>
      <c r="DW12" s="63">
        <f t="shared" si="52"/>
        <v>0.29199999999999998</v>
      </c>
      <c r="DX12" s="63">
        <f t="shared" si="53"/>
        <v>0.108</v>
      </c>
      <c r="DY12" s="63">
        <f t="shared" si="54"/>
        <v>9.5000000000000001E-2</v>
      </c>
      <c r="DZ12" s="63">
        <f t="shared" si="55"/>
        <v>2.9000000000000001E-2</v>
      </c>
      <c r="EA12" s="63">
        <f t="shared" si="56"/>
        <v>0</v>
      </c>
      <c r="EB12" s="74">
        <v>56875</v>
      </c>
      <c r="EC12" s="74">
        <v>58081</v>
      </c>
      <c r="ED12" s="159">
        <v>3938</v>
      </c>
      <c r="EE12" s="159">
        <v>3827</v>
      </c>
      <c r="EF12" s="63">
        <f t="shared" si="57"/>
        <v>0.97199999999999998</v>
      </c>
      <c r="EG12" s="159">
        <v>111</v>
      </c>
      <c r="EH12" s="63">
        <f t="shared" si="89"/>
        <v>2.8000000000000001E-2</v>
      </c>
      <c r="EI12" s="162">
        <v>2504</v>
      </c>
      <c r="EJ12" s="162">
        <v>1490</v>
      </c>
      <c r="EK12" s="162">
        <v>1369</v>
      </c>
      <c r="EL12" s="162">
        <v>1322</v>
      </c>
      <c r="EM12" s="162">
        <v>47</v>
      </c>
      <c r="EN12" s="63">
        <f t="shared" si="59"/>
        <v>0.96599999999999997</v>
      </c>
      <c r="EO12" s="63">
        <f t="shared" si="90"/>
        <v>3.4000000000000002E-2</v>
      </c>
      <c r="EP12" s="168">
        <v>121</v>
      </c>
      <c r="EQ12" s="165">
        <v>100</v>
      </c>
      <c r="ER12" s="165">
        <v>21</v>
      </c>
      <c r="ES12" s="63">
        <f t="shared" si="61"/>
        <v>0.82599999999999996</v>
      </c>
      <c r="ET12" s="63">
        <f t="shared" si="62"/>
        <v>0.17399999999999999</v>
      </c>
      <c r="EU12" s="69">
        <v>1014</v>
      </c>
      <c r="EV12" s="159">
        <v>971</v>
      </c>
      <c r="EW12" s="159">
        <v>43</v>
      </c>
      <c r="EX12" s="63">
        <f t="shared" ref="EX12:EX67" si="99">ROUND(EV12/EU12,3)</f>
        <v>0.95799999999999996</v>
      </c>
      <c r="EY12" s="63">
        <f t="shared" si="64"/>
        <v>4.2000000000000003E-2</v>
      </c>
      <c r="EZ12" s="68">
        <v>833</v>
      </c>
      <c r="FA12" s="76">
        <v>150</v>
      </c>
      <c r="FB12" s="77">
        <f t="shared" si="65"/>
        <v>0.18</v>
      </c>
      <c r="FC12" s="75">
        <v>41</v>
      </c>
      <c r="FD12" s="76">
        <v>10</v>
      </c>
      <c r="FE12" s="77">
        <f t="shared" si="76"/>
        <v>0.24399999999999999</v>
      </c>
      <c r="FF12" s="75">
        <v>440</v>
      </c>
      <c r="FG12" s="76">
        <v>106</v>
      </c>
      <c r="FH12" s="77">
        <f t="shared" si="66"/>
        <v>0.24099999999999999</v>
      </c>
      <c r="FI12" s="305">
        <v>3931</v>
      </c>
      <c r="FJ12" s="76">
        <v>714</v>
      </c>
      <c r="FK12" s="552">
        <f t="shared" si="67"/>
        <v>714</v>
      </c>
      <c r="FL12" s="77">
        <f t="shared" si="68"/>
        <v>0.182</v>
      </c>
      <c r="FM12" s="298">
        <v>171</v>
      </c>
      <c r="FN12" s="76">
        <v>13</v>
      </c>
      <c r="FO12" s="79">
        <f t="shared" si="69"/>
        <v>7.5999999999999998E-2</v>
      </c>
      <c r="FP12" s="298">
        <v>942</v>
      </c>
      <c r="FQ12" s="76">
        <v>248</v>
      </c>
      <c r="FR12" s="77">
        <f t="shared" si="70"/>
        <v>0.26300000000000001</v>
      </c>
      <c r="FS12" s="298">
        <v>3003</v>
      </c>
      <c r="FT12" s="76">
        <v>460</v>
      </c>
      <c r="FU12" s="77">
        <f t="shared" si="91"/>
        <v>0.153</v>
      </c>
      <c r="FV12" s="298">
        <v>2579</v>
      </c>
      <c r="FW12" s="76">
        <v>441</v>
      </c>
      <c r="FX12" s="77">
        <f t="shared" si="92"/>
        <v>0.17100000000000001</v>
      </c>
      <c r="FY12" s="298">
        <v>410</v>
      </c>
      <c r="FZ12" s="76">
        <v>25</v>
      </c>
      <c r="GA12" s="77">
        <f t="shared" si="73"/>
        <v>6.0999999999999999E-2</v>
      </c>
      <c r="GB12" s="298">
        <v>3449</v>
      </c>
      <c r="GC12" s="74">
        <v>582</v>
      </c>
      <c r="GD12" s="60">
        <f t="shared" si="74"/>
        <v>0.16900000000000001</v>
      </c>
    </row>
    <row r="13" spans="1:186" x14ac:dyDescent="0.2">
      <c r="A13" s="56" t="s">
        <v>882</v>
      </c>
      <c r="B13" s="57" t="s">
        <v>1021</v>
      </c>
      <c r="C13" s="56" t="s">
        <v>897</v>
      </c>
      <c r="D13" s="56" t="s">
        <v>1042</v>
      </c>
      <c r="E13" s="80">
        <v>2767</v>
      </c>
      <c r="F13" s="60">
        <v>1228</v>
      </c>
      <c r="G13" s="63">
        <f t="shared" si="0"/>
        <v>0.44400000000000001</v>
      </c>
      <c r="H13" s="60">
        <v>1228</v>
      </c>
      <c r="I13" s="63">
        <f t="shared" si="94"/>
        <v>0.44400000000000001</v>
      </c>
      <c r="J13" s="61">
        <v>1163</v>
      </c>
      <c r="K13" s="290">
        <f t="shared" si="2"/>
        <v>0.94699999999999995</v>
      </c>
      <c r="L13" s="274">
        <v>65</v>
      </c>
      <c r="M13" s="287">
        <f t="shared" si="3"/>
        <v>5.2999999999999999E-2</v>
      </c>
      <c r="N13" s="60">
        <v>0</v>
      </c>
      <c r="O13" s="60">
        <f t="shared" si="95"/>
        <v>0</v>
      </c>
      <c r="P13" s="60">
        <v>1539</v>
      </c>
      <c r="Q13" s="60">
        <f t="shared" si="96"/>
        <v>0.55600000000000005</v>
      </c>
      <c r="R13" s="293">
        <f t="shared" si="6"/>
        <v>5.2931596091205213</v>
      </c>
      <c r="S13" s="62">
        <f t="shared" si="7"/>
        <v>1118</v>
      </c>
      <c r="T13" s="60">
        <v>893</v>
      </c>
      <c r="U13" s="60">
        <v>61</v>
      </c>
      <c r="V13" s="60">
        <v>0</v>
      </c>
      <c r="W13" s="60">
        <v>0</v>
      </c>
      <c r="X13" s="60">
        <v>28</v>
      </c>
      <c r="Y13" s="60">
        <v>136</v>
      </c>
      <c r="Z13" s="63">
        <f t="shared" si="97"/>
        <v>0.79900000000000004</v>
      </c>
      <c r="AA13" s="63">
        <f t="shared" si="77"/>
        <v>5.5E-2</v>
      </c>
      <c r="AB13" s="63">
        <f t="shared" si="78"/>
        <v>0</v>
      </c>
      <c r="AC13" s="63">
        <f t="shared" si="79"/>
        <v>0</v>
      </c>
      <c r="AD13" s="63">
        <f t="shared" si="80"/>
        <v>2.5000000000000001E-2</v>
      </c>
      <c r="AE13" s="63">
        <f t="shared" si="81"/>
        <v>0.122</v>
      </c>
      <c r="AF13" s="523">
        <v>32.6</v>
      </c>
      <c r="AG13" s="60">
        <v>387</v>
      </c>
      <c r="AH13" s="60">
        <v>255</v>
      </c>
      <c r="AI13" s="60">
        <v>146</v>
      </c>
      <c r="AJ13" s="60">
        <v>185</v>
      </c>
      <c r="AK13" s="60">
        <v>190</v>
      </c>
      <c r="AL13" s="63">
        <f t="shared" si="82"/>
        <v>0.33300000000000002</v>
      </c>
      <c r="AM13" s="63">
        <f t="shared" si="83"/>
        <v>0.219</v>
      </c>
      <c r="AN13" s="63">
        <f t="shared" si="84"/>
        <v>0.126</v>
      </c>
      <c r="AO13" s="63">
        <f t="shared" si="85"/>
        <v>0.159</v>
      </c>
      <c r="AP13" s="63">
        <f t="shared" si="86"/>
        <v>0.16300000000000001</v>
      </c>
      <c r="AQ13" s="60">
        <v>804</v>
      </c>
      <c r="AR13" s="60">
        <v>283</v>
      </c>
      <c r="AS13" s="60">
        <v>76</v>
      </c>
      <c r="AT13" s="60">
        <v>0</v>
      </c>
      <c r="AU13" s="63">
        <f t="shared" si="87"/>
        <v>0.69099999999999995</v>
      </c>
      <c r="AV13" s="63">
        <f t="shared" si="20"/>
        <v>0.24299999999999999</v>
      </c>
      <c r="AW13" s="63">
        <f t="shared" si="88"/>
        <v>6.5000000000000002E-2</v>
      </c>
      <c r="AX13" s="63">
        <f t="shared" si="75"/>
        <v>0</v>
      </c>
      <c r="AY13" s="451">
        <v>1039</v>
      </c>
      <c r="AZ13" s="60">
        <v>13</v>
      </c>
      <c r="BA13" s="102">
        <v>41</v>
      </c>
      <c r="BB13" s="102">
        <v>190</v>
      </c>
      <c r="BC13" s="102">
        <v>122</v>
      </c>
      <c r="BD13" s="102">
        <v>276</v>
      </c>
      <c r="BE13" s="102">
        <v>141</v>
      </c>
      <c r="BF13" s="102">
        <v>69</v>
      </c>
      <c r="BG13" s="102">
        <v>157</v>
      </c>
      <c r="BH13" s="102">
        <v>30</v>
      </c>
      <c r="BI13" s="79">
        <f t="shared" si="23"/>
        <v>1.2999999999999999E-2</v>
      </c>
      <c r="BJ13" s="79">
        <f t="shared" si="24"/>
        <v>3.9E-2</v>
      </c>
      <c r="BK13" s="79">
        <f t="shared" si="25"/>
        <v>0.183</v>
      </c>
      <c r="BL13" s="79">
        <f t="shared" si="26"/>
        <v>0.11700000000000001</v>
      </c>
      <c r="BM13" s="79">
        <f t="shared" si="27"/>
        <v>0.26600000000000001</v>
      </c>
      <c r="BN13" s="79">
        <f t="shared" si="28"/>
        <v>0.13600000000000001</v>
      </c>
      <c r="BO13" s="79">
        <f t="shared" si="29"/>
        <v>6.6000000000000003E-2</v>
      </c>
      <c r="BP13" s="79">
        <f t="shared" si="30"/>
        <v>0.151</v>
      </c>
      <c r="BQ13" s="457">
        <f t="shared" si="31"/>
        <v>2.9000000000000001E-2</v>
      </c>
      <c r="BR13" s="75">
        <v>42260</v>
      </c>
      <c r="BS13" s="75">
        <v>46899</v>
      </c>
      <c r="BT13" s="504">
        <v>39007</v>
      </c>
      <c r="BU13" s="504">
        <v>34792</v>
      </c>
      <c r="BV13" s="504">
        <v>35500</v>
      </c>
      <c r="BW13" s="504">
        <v>52580</v>
      </c>
      <c r="BX13" s="504">
        <v>62955</v>
      </c>
      <c r="BY13" s="504">
        <v>82798</v>
      </c>
      <c r="BZ13" s="519">
        <v>1103</v>
      </c>
      <c r="CA13" s="60">
        <v>190</v>
      </c>
      <c r="CB13" s="60">
        <v>33</v>
      </c>
      <c r="CC13" s="60">
        <v>80</v>
      </c>
      <c r="CD13" s="60">
        <v>44</v>
      </c>
      <c r="CE13" s="60">
        <v>147</v>
      </c>
      <c r="CF13" s="60">
        <v>179</v>
      </c>
      <c r="CG13" s="60">
        <v>222</v>
      </c>
      <c r="CH13" s="60">
        <v>183</v>
      </c>
      <c r="CI13" s="60">
        <v>14</v>
      </c>
      <c r="CJ13" s="60">
        <v>11</v>
      </c>
      <c r="CK13" s="63">
        <f t="shared" si="98"/>
        <v>0.17199999999999999</v>
      </c>
      <c r="CL13" s="63">
        <f t="shared" si="33"/>
        <v>0.03</v>
      </c>
      <c r="CM13" s="63">
        <f t="shared" si="34"/>
        <v>7.2999999999999995E-2</v>
      </c>
      <c r="CN13" s="63">
        <f t="shared" si="35"/>
        <v>0.04</v>
      </c>
      <c r="CO13" s="63">
        <f t="shared" si="36"/>
        <v>0.13300000000000001</v>
      </c>
      <c r="CP13" s="63">
        <f t="shared" si="37"/>
        <v>0.16200000000000001</v>
      </c>
      <c r="CQ13" s="63">
        <f t="shared" si="38"/>
        <v>0.20100000000000001</v>
      </c>
      <c r="CR13" s="63">
        <f t="shared" si="39"/>
        <v>0.16600000000000001</v>
      </c>
      <c r="CS13" s="63">
        <f t="shared" si="40"/>
        <v>1.2999999999999999E-2</v>
      </c>
      <c r="CT13" s="63">
        <f t="shared" si="93"/>
        <v>0.01</v>
      </c>
      <c r="CU13" s="65">
        <v>62527</v>
      </c>
      <c r="CV13" s="66">
        <v>59312</v>
      </c>
      <c r="CW13" s="60">
        <v>301</v>
      </c>
      <c r="CX13" s="60">
        <v>250</v>
      </c>
      <c r="CY13" s="60">
        <v>35</v>
      </c>
      <c r="CZ13" s="60">
        <v>15</v>
      </c>
      <c r="DA13" s="60">
        <v>55</v>
      </c>
      <c r="DB13" s="60">
        <f t="shared" si="42"/>
        <v>0.27300000000000002</v>
      </c>
      <c r="DC13" s="60">
        <f t="shared" si="43"/>
        <v>0.22700000000000001</v>
      </c>
      <c r="DD13" s="60">
        <f t="shared" si="44"/>
        <v>3.2000000000000001E-2</v>
      </c>
      <c r="DE13" s="60">
        <f t="shared" si="45"/>
        <v>1.4E-2</v>
      </c>
      <c r="DF13" s="60">
        <f t="shared" si="46"/>
        <v>0.05</v>
      </c>
      <c r="DG13" s="68">
        <v>884</v>
      </c>
      <c r="DH13" s="60">
        <v>158</v>
      </c>
      <c r="DI13" s="60">
        <v>15</v>
      </c>
      <c r="DJ13" s="60">
        <v>80</v>
      </c>
      <c r="DK13" s="60">
        <v>39</v>
      </c>
      <c r="DL13" s="60">
        <v>137</v>
      </c>
      <c r="DM13" s="60">
        <v>134</v>
      </c>
      <c r="DN13" s="60">
        <v>127</v>
      </c>
      <c r="DO13" s="60">
        <v>169</v>
      </c>
      <c r="DP13" s="60">
        <v>14</v>
      </c>
      <c r="DQ13" s="60">
        <v>11</v>
      </c>
      <c r="DR13" s="63">
        <f t="shared" si="47"/>
        <v>0.17899999999999999</v>
      </c>
      <c r="DS13" s="63">
        <f t="shared" si="48"/>
        <v>1.7000000000000001E-2</v>
      </c>
      <c r="DT13" s="63">
        <f t="shared" ref="DT13:DT26" si="100">ROUND(DJ13/DG13,3)</f>
        <v>0.09</v>
      </c>
      <c r="DU13" s="63">
        <f t="shared" si="50"/>
        <v>4.3999999999999997E-2</v>
      </c>
      <c r="DV13" s="63">
        <f t="shared" si="51"/>
        <v>0.155</v>
      </c>
      <c r="DW13" s="63">
        <f t="shared" si="52"/>
        <v>0.152</v>
      </c>
      <c r="DX13" s="63">
        <f t="shared" si="53"/>
        <v>0.14399999999999999</v>
      </c>
      <c r="DY13" s="63">
        <f t="shared" si="54"/>
        <v>0.191</v>
      </c>
      <c r="DZ13" s="63">
        <f t="shared" si="55"/>
        <v>1.6E-2</v>
      </c>
      <c r="EA13" s="63">
        <f t="shared" si="56"/>
        <v>1.2E-2</v>
      </c>
      <c r="EB13" s="74">
        <v>62805</v>
      </c>
      <c r="EC13" s="74">
        <v>59108</v>
      </c>
      <c r="ED13" s="159">
        <v>3738</v>
      </c>
      <c r="EE13" s="159">
        <v>3514</v>
      </c>
      <c r="EF13" s="63">
        <f t="shared" si="57"/>
        <v>0.94</v>
      </c>
      <c r="EG13" s="159">
        <v>224</v>
      </c>
      <c r="EH13" s="63">
        <f t="shared" si="89"/>
        <v>0.06</v>
      </c>
      <c r="EI13" s="162">
        <v>2314</v>
      </c>
      <c r="EJ13" s="162">
        <v>1175</v>
      </c>
      <c r="EK13" s="162">
        <v>1110</v>
      </c>
      <c r="EL13" s="162">
        <v>1083</v>
      </c>
      <c r="EM13" s="162">
        <v>27</v>
      </c>
      <c r="EN13" s="63">
        <f t="shared" si="59"/>
        <v>0.97599999999999998</v>
      </c>
      <c r="EO13" s="63">
        <f t="shared" si="90"/>
        <v>2.4E-2</v>
      </c>
      <c r="EP13" s="168">
        <v>65</v>
      </c>
      <c r="EQ13" s="165">
        <v>65</v>
      </c>
      <c r="ER13" s="165">
        <v>0</v>
      </c>
      <c r="ES13" s="63">
        <f t="shared" si="61"/>
        <v>1</v>
      </c>
      <c r="ET13" s="63">
        <f t="shared" si="62"/>
        <v>0</v>
      </c>
      <c r="EU13" s="69">
        <v>1139</v>
      </c>
      <c r="EV13" s="159">
        <v>1019</v>
      </c>
      <c r="EW13" s="159">
        <v>120</v>
      </c>
      <c r="EX13" s="63">
        <f t="shared" si="99"/>
        <v>0.89500000000000002</v>
      </c>
      <c r="EY13" s="63">
        <f t="shared" ref="EY13:EY26" si="101">ROUND(EW13/EU13,3)</f>
        <v>0.105</v>
      </c>
      <c r="EZ13" s="68">
        <v>884</v>
      </c>
      <c r="FA13" s="76">
        <v>173</v>
      </c>
      <c r="FB13" s="77">
        <f t="shared" si="65"/>
        <v>0.19600000000000001</v>
      </c>
      <c r="FC13" s="75">
        <v>27</v>
      </c>
      <c r="FD13" s="76">
        <v>0</v>
      </c>
      <c r="FE13" s="77">
        <f t="shared" si="76"/>
        <v>0</v>
      </c>
      <c r="FF13" s="75">
        <v>462</v>
      </c>
      <c r="FG13" s="76">
        <v>145</v>
      </c>
      <c r="FH13" s="77">
        <f t="shared" si="66"/>
        <v>0.314</v>
      </c>
      <c r="FI13" s="305">
        <v>3714</v>
      </c>
      <c r="FJ13" s="76">
        <v>904</v>
      </c>
      <c r="FK13" s="552">
        <f t="shared" si="67"/>
        <v>904</v>
      </c>
      <c r="FL13" s="77">
        <f t="shared" si="68"/>
        <v>0.24299999999999999</v>
      </c>
      <c r="FM13" s="298">
        <v>163</v>
      </c>
      <c r="FN13" s="76">
        <v>68</v>
      </c>
      <c r="FO13" s="79">
        <f t="shared" si="69"/>
        <v>0.41699999999999998</v>
      </c>
      <c r="FP13" s="298">
        <v>1008</v>
      </c>
      <c r="FQ13" s="76">
        <v>368</v>
      </c>
      <c r="FR13" s="77">
        <f t="shared" si="70"/>
        <v>0.36499999999999999</v>
      </c>
      <c r="FS13" s="298">
        <v>2706</v>
      </c>
      <c r="FT13" s="76">
        <v>528</v>
      </c>
      <c r="FU13" s="77">
        <f t="shared" si="91"/>
        <v>0.19500000000000001</v>
      </c>
      <c r="FV13" s="298">
        <v>2360</v>
      </c>
      <c r="FW13" s="76">
        <v>468</v>
      </c>
      <c r="FX13" s="77">
        <f t="shared" si="92"/>
        <v>0.19800000000000001</v>
      </c>
      <c r="FY13" s="298">
        <v>346</v>
      </c>
      <c r="FZ13" s="76">
        <v>68</v>
      </c>
      <c r="GA13" s="77">
        <f t="shared" si="73"/>
        <v>0.19700000000000001</v>
      </c>
      <c r="GB13" s="298">
        <v>3227</v>
      </c>
      <c r="GC13" s="74">
        <v>658</v>
      </c>
      <c r="GD13" s="60">
        <f t="shared" si="74"/>
        <v>0.20399999999999999</v>
      </c>
    </row>
    <row r="14" spans="1:186" x14ac:dyDescent="0.2">
      <c r="A14" s="56" t="s">
        <v>882</v>
      </c>
      <c r="B14" s="57" t="s">
        <v>1021</v>
      </c>
      <c r="C14" s="56" t="s">
        <v>898</v>
      </c>
      <c r="D14" s="56" t="s">
        <v>1043</v>
      </c>
      <c r="E14" s="80">
        <v>3119</v>
      </c>
      <c r="F14" s="60">
        <v>1581</v>
      </c>
      <c r="G14" s="63">
        <f t="shared" si="0"/>
        <v>0.50700000000000001</v>
      </c>
      <c r="H14" s="60">
        <v>1579</v>
      </c>
      <c r="I14" s="63">
        <f t="shared" si="94"/>
        <v>0.50600000000000001</v>
      </c>
      <c r="J14" s="61">
        <v>1512</v>
      </c>
      <c r="K14" s="290">
        <f t="shared" si="2"/>
        <v>0.95599999999999996</v>
      </c>
      <c r="L14" s="274">
        <v>67</v>
      </c>
      <c r="M14" s="287">
        <f t="shared" si="3"/>
        <v>4.2000000000000003E-2</v>
      </c>
      <c r="N14" s="60">
        <v>2</v>
      </c>
      <c r="O14" s="60">
        <f t="shared" si="95"/>
        <v>1E-3</v>
      </c>
      <c r="P14" s="60">
        <v>1538</v>
      </c>
      <c r="Q14" s="60">
        <f t="shared" si="96"/>
        <v>0.49299999999999999</v>
      </c>
      <c r="R14" s="293">
        <f t="shared" si="6"/>
        <v>4.2378241619228341</v>
      </c>
      <c r="S14" s="62">
        <f t="shared" si="7"/>
        <v>1514</v>
      </c>
      <c r="T14" s="60">
        <v>1228</v>
      </c>
      <c r="U14" s="60">
        <v>129</v>
      </c>
      <c r="V14" s="60">
        <v>47</v>
      </c>
      <c r="W14" s="60">
        <v>12</v>
      </c>
      <c r="X14" s="60">
        <v>19</v>
      </c>
      <c r="Y14" s="60">
        <v>79</v>
      </c>
      <c r="Z14" s="63">
        <f t="shared" si="97"/>
        <v>0.81100000000000005</v>
      </c>
      <c r="AA14" s="63">
        <f t="shared" si="77"/>
        <v>8.5000000000000006E-2</v>
      </c>
      <c r="AB14" s="63">
        <f t="shared" si="78"/>
        <v>3.1E-2</v>
      </c>
      <c r="AC14" s="63">
        <f t="shared" si="79"/>
        <v>8.0000000000000002E-3</v>
      </c>
      <c r="AD14" s="63">
        <f t="shared" si="80"/>
        <v>1.2999999999999999E-2</v>
      </c>
      <c r="AE14" s="63">
        <f t="shared" si="81"/>
        <v>5.1999999999999998E-2</v>
      </c>
      <c r="AF14" s="523">
        <v>30.3</v>
      </c>
      <c r="AG14" s="60">
        <v>458</v>
      </c>
      <c r="AH14" s="60">
        <v>372</v>
      </c>
      <c r="AI14" s="60">
        <v>300</v>
      </c>
      <c r="AJ14" s="60">
        <v>173</v>
      </c>
      <c r="AK14" s="60">
        <v>209</v>
      </c>
      <c r="AL14" s="63">
        <f t="shared" si="82"/>
        <v>0.30299999999999999</v>
      </c>
      <c r="AM14" s="63">
        <f t="shared" si="83"/>
        <v>0.246</v>
      </c>
      <c r="AN14" s="63">
        <f t="shared" si="84"/>
        <v>0.19800000000000001</v>
      </c>
      <c r="AO14" s="63">
        <f t="shared" si="85"/>
        <v>0.114</v>
      </c>
      <c r="AP14" s="63">
        <f t="shared" si="86"/>
        <v>0.13800000000000001</v>
      </c>
      <c r="AQ14" s="60">
        <v>1214</v>
      </c>
      <c r="AR14" s="60">
        <v>174</v>
      </c>
      <c r="AS14" s="60">
        <v>124</v>
      </c>
      <c r="AT14" s="60">
        <v>0</v>
      </c>
      <c r="AU14" s="63">
        <f t="shared" si="87"/>
        <v>0.80300000000000005</v>
      </c>
      <c r="AV14" s="63">
        <f t="shared" si="20"/>
        <v>0.115</v>
      </c>
      <c r="AW14" s="63">
        <f t="shared" si="88"/>
        <v>8.2000000000000003E-2</v>
      </c>
      <c r="AX14" s="63">
        <f t="shared" si="75"/>
        <v>0</v>
      </c>
      <c r="AY14" s="451">
        <v>1161</v>
      </c>
      <c r="AZ14" s="60">
        <v>42</v>
      </c>
      <c r="BA14" s="102">
        <v>44</v>
      </c>
      <c r="BB14" s="102">
        <v>172</v>
      </c>
      <c r="BC14" s="102">
        <v>179</v>
      </c>
      <c r="BD14" s="102">
        <v>354</v>
      </c>
      <c r="BE14" s="102">
        <v>144</v>
      </c>
      <c r="BF14" s="102">
        <v>57</v>
      </c>
      <c r="BG14" s="102">
        <v>108</v>
      </c>
      <c r="BH14" s="102">
        <v>61</v>
      </c>
      <c r="BI14" s="79">
        <f t="shared" si="23"/>
        <v>3.5999999999999997E-2</v>
      </c>
      <c r="BJ14" s="79">
        <f t="shared" si="24"/>
        <v>3.7999999999999999E-2</v>
      </c>
      <c r="BK14" s="79">
        <f t="shared" si="25"/>
        <v>0.14799999999999999</v>
      </c>
      <c r="BL14" s="79">
        <f t="shared" si="26"/>
        <v>0.154</v>
      </c>
      <c r="BM14" s="79">
        <f t="shared" si="27"/>
        <v>0.30499999999999999</v>
      </c>
      <c r="BN14" s="79">
        <f t="shared" si="28"/>
        <v>0.124</v>
      </c>
      <c r="BO14" s="79">
        <f t="shared" si="29"/>
        <v>4.9000000000000002E-2</v>
      </c>
      <c r="BP14" s="79">
        <f t="shared" si="30"/>
        <v>9.2999999999999999E-2</v>
      </c>
      <c r="BQ14" s="457">
        <f t="shared" si="31"/>
        <v>5.2999999999999999E-2</v>
      </c>
      <c r="BR14" s="75">
        <v>41094</v>
      </c>
      <c r="BS14" s="75">
        <v>47409</v>
      </c>
      <c r="BT14" s="504">
        <v>35634</v>
      </c>
      <c r="BU14" s="504">
        <v>23674</v>
      </c>
      <c r="BV14" s="504">
        <v>34851</v>
      </c>
      <c r="BW14" s="504">
        <v>40347</v>
      </c>
      <c r="BX14" s="504"/>
      <c r="BY14" s="504"/>
      <c r="BZ14" s="519">
        <v>1300</v>
      </c>
      <c r="CA14" s="60">
        <v>188</v>
      </c>
      <c r="CB14" s="60">
        <v>113</v>
      </c>
      <c r="CC14" s="60">
        <v>187</v>
      </c>
      <c r="CD14" s="60">
        <v>128</v>
      </c>
      <c r="CE14" s="60">
        <v>136</v>
      </c>
      <c r="CF14" s="60">
        <v>90</v>
      </c>
      <c r="CG14" s="60">
        <v>248</v>
      </c>
      <c r="CH14" s="60">
        <v>188</v>
      </c>
      <c r="CI14" s="60">
        <v>11</v>
      </c>
      <c r="CJ14" s="60">
        <v>11</v>
      </c>
      <c r="CK14" s="63">
        <f t="shared" si="98"/>
        <v>0.14499999999999999</v>
      </c>
      <c r="CL14" s="63">
        <f t="shared" si="33"/>
        <v>8.6999999999999994E-2</v>
      </c>
      <c r="CM14" s="63">
        <f t="shared" si="34"/>
        <v>0.14399999999999999</v>
      </c>
      <c r="CN14" s="63">
        <f t="shared" si="35"/>
        <v>9.8000000000000004E-2</v>
      </c>
      <c r="CO14" s="63">
        <f t="shared" si="36"/>
        <v>0.105</v>
      </c>
      <c r="CP14" s="63">
        <f t="shared" si="37"/>
        <v>6.9000000000000006E-2</v>
      </c>
      <c r="CQ14" s="63">
        <f t="shared" si="38"/>
        <v>0.191</v>
      </c>
      <c r="CR14" s="63">
        <f t="shared" si="39"/>
        <v>0.14499999999999999</v>
      </c>
      <c r="CS14" s="63">
        <f t="shared" si="40"/>
        <v>8.0000000000000002E-3</v>
      </c>
      <c r="CT14" s="63">
        <f t="shared" si="93"/>
        <v>8.0000000000000002E-3</v>
      </c>
      <c r="CU14" s="65">
        <v>38684</v>
      </c>
      <c r="CV14" s="66">
        <v>54536</v>
      </c>
      <c r="CW14" s="60">
        <v>287</v>
      </c>
      <c r="CX14" s="60">
        <v>117</v>
      </c>
      <c r="CY14" s="60">
        <v>158</v>
      </c>
      <c r="CZ14" s="60">
        <v>55</v>
      </c>
      <c r="DA14" s="60">
        <v>170</v>
      </c>
      <c r="DB14" s="60">
        <f t="shared" si="42"/>
        <v>0.221</v>
      </c>
      <c r="DC14" s="60">
        <f t="shared" si="43"/>
        <v>0.09</v>
      </c>
      <c r="DD14" s="60">
        <f t="shared" si="44"/>
        <v>0.122</v>
      </c>
      <c r="DE14" s="60">
        <f t="shared" si="45"/>
        <v>4.2000000000000003E-2</v>
      </c>
      <c r="DF14" s="60">
        <f t="shared" si="46"/>
        <v>0.13100000000000001</v>
      </c>
      <c r="DG14" s="68">
        <v>1045</v>
      </c>
      <c r="DH14" s="60">
        <v>159</v>
      </c>
      <c r="DI14" s="60">
        <v>43</v>
      </c>
      <c r="DJ14" s="60">
        <v>153</v>
      </c>
      <c r="DK14" s="60">
        <v>117</v>
      </c>
      <c r="DL14" s="60">
        <v>84</v>
      </c>
      <c r="DM14" s="60">
        <v>75</v>
      </c>
      <c r="DN14" s="60">
        <v>219</v>
      </c>
      <c r="DO14" s="60">
        <v>173</v>
      </c>
      <c r="DP14" s="60">
        <v>11</v>
      </c>
      <c r="DQ14" s="60">
        <v>11</v>
      </c>
      <c r="DR14" s="63">
        <f t="shared" si="47"/>
        <v>0.152</v>
      </c>
      <c r="DS14" s="63">
        <f t="shared" si="48"/>
        <v>4.1000000000000002E-2</v>
      </c>
      <c r="DT14" s="63">
        <f t="shared" si="100"/>
        <v>0.14599999999999999</v>
      </c>
      <c r="DU14" s="63">
        <f t="shared" si="50"/>
        <v>0.112</v>
      </c>
      <c r="DV14" s="63">
        <f t="shared" si="51"/>
        <v>0.08</v>
      </c>
      <c r="DW14" s="63">
        <f t="shared" si="52"/>
        <v>7.1999999999999995E-2</v>
      </c>
      <c r="DX14" s="63">
        <f t="shared" si="53"/>
        <v>0.21</v>
      </c>
      <c r="DY14" s="63">
        <f t="shared" si="54"/>
        <v>0.16600000000000001</v>
      </c>
      <c r="DZ14" s="63">
        <f t="shared" si="55"/>
        <v>1.0999999999999999E-2</v>
      </c>
      <c r="EA14" s="63">
        <f t="shared" si="56"/>
        <v>1.0999999999999999E-2</v>
      </c>
      <c r="EB14" s="74">
        <v>47736</v>
      </c>
      <c r="EC14" s="74">
        <v>57896</v>
      </c>
      <c r="ED14" s="159">
        <v>4363</v>
      </c>
      <c r="EE14" s="159">
        <v>3957</v>
      </c>
      <c r="EF14" s="63">
        <f t="shared" si="57"/>
        <v>0.90700000000000003</v>
      </c>
      <c r="EG14" s="159">
        <v>406</v>
      </c>
      <c r="EH14" s="63">
        <f t="shared" si="89"/>
        <v>9.2999999999999999E-2</v>
      </c>
      <c r="EI14" s="162">
        <v>2425</v>
      </c>
      <c r="EJ14" s="162">
        <v>1501</v>
      </c>
      <c r="EK14" s="162">
        <v>1439</v>
      </c>
      <c r="EL14" s="162">
        <v>1351</v>
      </c>
      <c r="EM14" s="162">
        <v>88</v>
      </c>
      <c r="EN14" s="63">
        <f t="shared" si="59"/>
        <v>0.93899999999999995</v>
      </c>
      <c r="EO14" s="63">
        <f t="shared" si="90"/>
        <v>6.0999999999999999E-2</v>
      </c>
      <c r="EP14" s="168">
        <v>62</v>
      </c>
      <c r="EQ14" s="165">
        <v>38</v>
      </c>
      <c r="ER14" s="165">
        <v>24</v>
      </c>
      <c r="ES14" s="63">
        <f t="shared" si="61"/>
        <v>0.61299999999999999</v>
      </c>
      <c r="ET14" s="63">
        <f t="shared" si="62"/>
        <v>0.38700000000000001</v>
      </c>
      <c r="EU14" s="69">
        <v>924</v>
      </c>
      <c r="EV14" s="159">
        <v>786</v>
      </c>
      <c r="EW14" s="159">
        <v>138</v>
      </c>
      <c r="EX14" s="63">
        <f t="shared" si="99"/>
        <v>0.85099999999999998</v>
      </c>
      <c r="EY14" s="63">
        <f t="shared" si="101"/>
        <v>0.14899999999999999</v>
      </c>
      <c r="EZ14" s="68">
        <v>1045</v>
      </c>
      <c r="FA14" s="76">
        <v>336</v>
      </c>
      <c r="FB14" s="77">
        <f t="shared" si="65"/>
        <v>0.32200000000000001</v>
      </c>
      <c r="FC14" s="75">
        <v>150</v>
      </c>
      <c r="FD14" s="76">
        <v>39</v>
      </c>
      <c r="FE14" s="77">
        <f t="shared" si="76"/>
        <v>0.26</v>
      </c>
      <c r="FF14" s="75">
        <v>703</v>
      </c>
      <c r="FG14" s="76">
        <v>265</v>
      </c>
      <c r="FH14" s="77">
        <f t="shared" si="66"/>
        <v>0.377</v>
      </c>
      <c r="FI14" s="305">
        <v>4365</v>
      </c>
      <c r="FJ14" s="76">
        <v>1496</v>
      </c>
      <c r="FK14" s="552">
        <f t="shared" si="67"/>
        <v>1496</v>
      </c>
      <c r="FL14" s="77">
        <f t="shared" si="68"/>
        <v>0.34300000000000003</v>
      </c>
      <c r="FM14" s="298">
        <v>345</v>
      </c>
      <c r="FN14" s="76">
        <v>75</v>
      </c>
      <c r="FO14" s="79">
        <f t="shared" si="69"/>
        <v>0.217</v>
      </c>
      <c r="FP14" s="298">
        <v>1464</v>
      </c>
      <c r="FQ14" s="76">
        <v>594</v>
      </c>
      <c r="FR14" s="77">
        <f t="shared" si="70"/>
        <v>0.40600000000000003</v>
      </c>
      <c r="FS14" s="298">
        <v>2901</v>
      </c>
      <c r="FT14" s="76">
        <v>902</v>
      </c>
      <c r="FU14" s="77">
        <f t="shared" si="91"/>
        <v>0.311</v>
      </c>
      <c r="FV14" s="298">
        <v>2604</v>
      </c>
      <c r="FW14" s="76">
        <v>829</v>
      </c>
      <c r="FX14" s="77">
        <f t="shared" si="92"/>
        <v>0.318</v>
      </c>
      <c r="FY14" s="298">
        <v>297</v>
      </c>
      <c r="FZ14" s="76">
        <v>73</v>
      </c>
      <c r="GA14" s="77">
        <f t="shared" si="73"/>
        <v>0.246</v>
      </c>
      <c r="GB14" s="298">
        <v>3929</v>
      </c>
      <c r="GC14" s="74">
        <v>1308</v>
      </c>
      <c r="GD14" s="60">
        <f t="shared" si="74"/>
        <v>0.33300000000000002</v>
      </c>
    </row>
    <row r="15" spans="1:186" x14ac:dyDescent="0.2">
      <c r="A15" s="56" t="s">
        <v>882</v>
      </c>
      <c r="B15" s="57" t="s">
        <v>1021</v>
      </c>
      <c r="C15" s="56" t="s">
        <v>899</v>
      </c>
      <c r="D15" s="56" t="s">
        <v>1044</v>
      </c>
      <c r="E15" s="80">
        <v>2618</v>
      </c>
      <c r="F15" s="60">
        <v>1027</v>
      </c>
      <c r="G15" s="63">
        <f t="shared" ref="G15:G70" si="102">ROUND(F15/E15,3)</f>
        <v>0.39200000000000002</v>
      </c>
      <c r="H15" s="60">
        <v>1027</v>
      </c>
      <c r="I15" s="63">
        <f t="shared" si="94"/>
        <v>0.39200000000000002</v>
      </c>
      <c r="J15" s="61">
        <v>990</v>
      </c>
      <c r="K15" s="290">
        <f t="shared" si="2"/>
        <v>0.96399999999999997</v>
      </c>
      <c r="L15" s="274">
        <v>37</v>
      </c>
      <c r="M15" s="287">
        <f t="shared" si="3"/>
        <v>3.5999999999999997E-2</v>
      </c>
      <c r="N15" s="60">
        <v>0</v>
      </c>
      <c r="O15" s="60">
        <f t="shared" si="95"/>
        <v>0</v>
      </c>
      <c r="P15" s="60">
        <v>1591</v>
      </c>
      <c r="Q15" s="60">
        <f t="shared" si="96"/>
        <v>0.60799999999999998</v>
      </c>
      <c r="R15" s="293">
        <f t="shared" si="6"/>
        <v>3.6027263875365136</v>
      </c>
      <c r="S15" s="62">
        <f t="shared" si="7"/>
        <v>981</v>
      </c>
      <c r="T15" s="60">
        <v>944</v>
      </c>
      <c r="U15" s="60">
        <v>37</v>
      </c>
      <c r="V15" s="60">
        <v>0</v>
      </c>
      <c r="W15" s="60">
        <v>0</v>
      </c>
      <c r="X15" s="60">
        <v>0</v>
      </c>
      <c r="Y15" s="60">
        <v>0</v>
      </c>
      <c r="Z15" s="63">
        <f t="shared" si="97"/>
        <v>0.96199999999999997</v>
      </c>
      <c r="AA15" s="63">
        <f t="shared" si="77"/>
        <v>3.7999999999999999E-2</v>
      </c>
      <c r="AB15" s="63">
        <f t="shared" si="78"/>
        <v>0</v>
      </c>
      <c r="AC15" s="63">
        <f t="shared" si="79"/>
        <v>0</v>
      </c>
      <c r="AD15" s="63">
        <f t="shared" si="80"/>
        <v>0</v>
      </c>
      <c r="AE15" s="63">
        <f t="shared" si="81"/>
        <v>0</v>
      </c>
      <c r="AF15" s="523">
        <v>19.100000000000001</v>
      </c>
      <c r="AG15" s="60">
        <v>69</v>
      </c>
      <c r="AH15" s="60">
        <v>340</v>
      </c>
      <c r="AI15" s="60">
        <v>283</v>
      </c>
      <c r="AJ15" s="60">
        <v>108</v>
      </c>
      <c r="AK15" s="60">
        <v>190</v>
      </c>
      <c r="AL15" s="63">
        <f t="shared" si="82"/>
        <v>7.0000000000000007E-2</v>
      </c>
      <c r="AM15" s="63">
        <f t="shared" si="83"/>
        <v>0.34300000000000003</v>
      </c>
      <c r="AN15" s="63">
        <f t="shared" si="84"/>
        <v>0.28599999999999998</v>
      </c>
      <c r="AO15" s="63">
        <f t="shared" si="85"/>
        <v>0.109</v>
      </c>
      <c r="AP15" s="63">
        <f t="shared" si="86"/>
        <v>0.192</v>
      </c>
      <c r="AQ15" s="60">
        <v>914</v>
      </c>
      <c r="AR15" s="60">
        <v>34</v>
      </c>
      <c r="AS15" s="60">
        <v>42</v>
      </c>
      <c r="AT15" s="60">
        <v>0</v>
      </c>
      <c r="AU15" s="63">
        <f t="shared" si="87"/>
        <v>0.92300000000000004</v>
      </c>
      <c r="AV15" s="63">
        <f t="shared" si="20"/>
        <v>3.4000000000000002E-2</v>
      </c>
      <c r="AW15" s="63">
        <f t="shared" si="88"/>
        <v>4.2000000000000003E-2</v>
      </c>
      <c r="AX15" s="63">
        <f t="shared" si="75"/>
        <v>0</v>
      </c>
      <c r="AY15" s="451">
        <v>759</v>
      </c>
      <c r="AZ15" s="60">
        <v>14</v>
      </c>
      <c r="BA15" s="102">
        <v>27</v>
      </c>
      <c r="BB15" s="102">
        <v>145</v>
      </c>
      <c r="BC15" s="102">
        <v>278</v>
      </c>
      <c r="BD15" s="102">
        <v>102</v>
      </c>
      <c r="BE15" s="102">
        <v>160</v>
      </c>
      <c r="BF15" s="102">
        <v>0</v>
      </c>
      <c r="BG15" s="102">
        <v>0</v>
      </c>
      <c r="BH15" s="102">
        <v>33</v>
      </c>
      <c r="BI15" s="79">
        <f t="shared" si="23"/>
        <v>1.7999999999999999E-2</v>
      </c>
      <c r="BJ15" s="79">
        <f t="shared" si="24"/>
        <v>3.5999999999999997E-2</v>
      </c>
      <c r="BK15" s="79">
        <f t="shared" si="25"/>
        <v>0.191</v>
      </c>
      <c r="BL15" s="79">
        <f t="shared" si="26"/>
        <v>0.36599999999999999</v>
      </c>
      <c r="BM15" s="79">
        <f t="shared" si="27"/>
        <v>0.13400000000000001</v>
      </c>
      <c r="BN15" s="79">
        <f t="shared" si="28"/>
        <v>0.21099999999999999</v>
      </c>
      <c r="BO15" s="79">
        <f t="shared" si="29"/>
        <v>0</v>
      </c>
      <c r="BP15" s="79">
        <f t="shared" si="30"/>
        <v>0</v>
      </c>
      <c r="BQ15" s="457">
        <f t="shared" si="31"/>
        <v>4.2999999999999997E-2</v>
      </c>
      <c r="BR15" s="75">
        <v>32679</v>
      </c>
      <c r="BS15" s="75">
        <v>40386</v>
      </c>
      <c r="BT15" s="504">
        <v>26591</v>
      </c>
      <c r="BU15" s="504">
        <v>21404</v>
      </c>
      <c r="BV15" s="504">
        <v>23000</v>
      </c>
      <c r="BW15" s="504">
        <v>50248</v>
      </c>
      <c r="BX15" s="504"/>
      <c r="BY15" s="504"/>
      <c r="BZ15" s="519">
        <v>1142</v>
      </c>
      <c r="CA15" s="60">
        <v>164</v>
      </c>
      <c r="CB15" s="60">
        <v>81</v>
      </c>
      <c r="CC15" s="60">
        <v>303</v>
      </c>
      <c r="CD15" s="60">
        <v>46</v>
      </c>
      <c r="CE15" s="60">
        <v>159</v>
      </c>
      <c r="CF15" s="60">
        <v>304</v>
      </c>
      <c r="CG15" s="60">
        <v>9</v>
      </c>
      <c r="CH15" s="60">
        <v>43</v>
      </c>
      <c r="CI15" s="60">
        <v>33</v>
      </c>
      <c r="CJ15" s="60">
        <v>0</v>
      </c>
      <c r="CK15" s="63">
        <f t="shared" si="98"/>
        <v>0.14399999999999999</v>
      </c>
      <c r="CL15" s="63">
        <f t="shared" si="33"/>
        <v>7.0999999999999994E-2</v>
      </c>
      <c r="CM15" s="63">
        <f t="shared" si="34"/>
        <v>0.26500000000000001</v>
      </c>
      <c r="CN15" s="63">
        <f t="shared" si="35"/>
        <v>0.04</v>
      </c>
      <c r="CO15" s="63">
        <f t="shared" si="36"/>
        <v>0.13900000000000001</v>
      </c>
      <c r="CP15" s="63">
        <f t="shared" si="37"/>
        <v>0.26600000000000001</v>
      </c>
      <c r="CQ15" s="63">
        <f t="shared" si="38"/>
        <v>8.0000000000000002E-3</v>
      </c>
      <c r="CR15" s="63">
        <f t="shared" si="39"/>
        <v>3.7999999999999999E-2</v>
      </c>
      <c r="CS15" s="63">
        <f t="shared" si="40"/>
        <v>2.9000000000000001E-2</v>
      </c>
      <c r="CT15" s="63">
        <f t="shared" si="93"/>
        <v>0</v>
      </c>
      <c r="CU15" s="65">
        <v>28017</v>
      </c>
      <c r="CV15" s="66">
        <v>39147</v>
      </c>
      <c r="CW15" s="60">
        <v>357</v>
      </c>
      <c r="CX15" s="60">
        <v>88</v>
      </c>
      <c r="CY15" s="60">
        <v>113</v>
      </c>
      <c r="CZ15" s="60">
        <v>75</v>
      </c>
      <c r="DA15" s="60">
        <v>110</v>
      </c>
      <c r="DB15" s="60">
        <f t="shared" si="42"/>
        <v>0.313</v>
      </c>
      <c r="DC15" s="60">
        <f t="shared" si="43"/>
        <v>7.6999999999999999E-2</v>
      </c>
      <c r="DD15" s="60">
        <f t="shared" si="44"/>
        <v>9.9000000000000005E-2</v>
      </c>
      <c r="DE15" s="60">
        <f t="shared" si="45"/>
        <v>6.6000000000000003E-2</v>
      </c>
      <c r="DF15" s="60">
        <f t="shared" si="46"/>
        <v>9.6000000000000002E-2</v>
      </c>
      <c r="DG15" s="68">
        <v>837</v>
      </c>
      <c r="DH15" s="60">
        <v>85</v>
      </c>
      <c r="DI15" s="60">
        <v>0</v>
      </c>
      <c r="DJ15" s="60">
        <v>220</v>
      </c>
      <c r="DK15" s="60">
        <v>26</v>
      </c>
      <c r="DL15" s="60">
        <v>125</v>
      </c>
      <c r="DM15" s="60">
        <v>304</v>
      </c>
      <c r="DN15" s="60">
        <v>9</v>
      </c>
      <c r="DO15" s="60">
        <v>43</v>
      </c>
      <c r="DP15" s="60">
        <v>25</v>
      </c>
      <c r="DQ15" s="60">
        <v>0</v>
      </c>
      <c r="DR15" s="63">
        <f t="shared" si="47"/>
        <v>0.10199999999999999</v>
      </c>
      <c r="DS15" s="63">
        <f t="shared" si="48"/>
        <v>0</v>
      </c>
      <c r="DT15" s="63">
        <f t="shared" si="100"/>
        <v>0.26300000000000001</v>
      </c>
      <c r="DU15" s="63">
        <f t="shared" si="50"/>
        <v>3.1E-2</v>
      </c>
      <c r="DV15" s="63">
        <f t="shared" si="51"/>
        <v>0.14899999999999999</v>
      </c>
      <c r="DW15" s="63">
        <f t="shared" si="52"/>
        <v>0.36299999999999999</v>
      </c>
      <c r="DX15" s="63">
        <f t="shared" si="53"/>
        <v>1.0999999999999999E-2</v>
      </c>
      <c r="DY15" s="63">
        <f t="shared" si="54"/>
        <v>5.0999999999999997E-2</v>
      </c>
      <c r="DZ15" s="63">
        <f t="shared" si="55"/>
        <v>0.03</v>
      </c>
      <c r="EA15" s="63">
        <f t="shared" si="56"/>
        <v>0</v>
      </c>
      <c r="EB15" s="74">
        <v>41504</v>
      </c>
      <c r="EC15" s="74">
        <v>45857</v>
      </c>
      <c r="ED15" s="159">
        <v>3293</v>
      </c>
      <c r="EE15" s="159">
        <v>3163</v>
      </c>
      <c r="EF15" s="63">
        <f t="shared" si="57"/>
        <v>0.96099999999999997</v>
      </c>
      <c r="EG15" s="159">
        <v>130</v>
      </c>
      <c r="EH15" s="63">
        <f t="shared" si="89"/>
        <v>3.9E-2</v>
      </c>
      <c r="EI15" s="162">
        <v>1806</v>
      </c>
      <c r="EJ15" s="162">
        <v>930</v>
      </c>
      <c r="EK15" s="162">
        <v>911</v>
      </c>
      <c r="EL15" s="162">
        <v>891</v>
      </c>
      <c r="EM15" s="162">
        <v>20</v>
      </c>
      <c r="EN15" s="63">
        <f t="shared" si="59"/>
        <v>0.97799999999999998</v>
      </c>
      <c r="EO15" s="63">
        <f t="shared" si="90"/>
        <v>2.1999999999999999E-2</v>
      </c>
      <c r="EP15" s="168">
        <v>19</v>
      </c>
      <c r="EQ15" s="165">
        <v>19</v>
      </c>
      <c r="ER15" s="165">
        <v>0</v>
      </c>
      <c r="ES15" s="63">
        <f t="shared" si="61"/>
        <v>1</v>
      </c>
      <c r="ET15" s="63">
        <f t="shared" si="62"/>
        <v>0</v>
      </c>
      <c r="EU15" s="69">
        <v>876</v>
      </c>
      <c r="EV15" s="159">
        <v>830</v>
      </c>
      <c r="EW15" s="159">
        <v>46</v>
      </c>
      <c r="EX15" s="63">
        <f t="shared" si="99"/>
        <v>0.94699999999999995</v>
      </c>
      <c r="EY15" s="63">
        <f t="shared" si="101"/>
        <v>5.2999999999999999E-2</v>
      </c>
      <c r="EZ15" s="68">
        <v>837</v>
      </c>
      <c r="FA15" s="76">
        <v>117</v>
      </c>
      <c r="FB15" s="77">
        <f t="shared" si="65"/>
        <v>0.14000000000000001</v>
      </c>
      <c r="FC15" s="75">
        <v>146</v>
      </c>
      <c r="FD15" s="76">
        <v>35</v>
      </c>
      <c r="FE15" s="77">
        <f t="shared" si="76"/>
        <v>0.24</v>
      </c>
      <c r="FF15" s="75">
        <v>380</v>
      </c>
      <c r="FG15" s="76">
        <v>117</v>
      </c>
      <c r="FH15" s="77">
        <f t="shared" si="66"/>
        <v>0.308</v>
      </c>
      <c r="FI15" s="305">
        <v>3293</v>
      </c>
      <c r="FJ15" s="76">
        <v>889</v>
      </c>
      <c r="FK15" s="552">
        <f t="shared" si="67"/>
        <v>889</v>
      </c>
      <c r="FL15" s="77">
        <f t="shared" si="68"/>
        <v>0.27</v>
      </c>
      <c r="FM15" s="298">
        <v>410</v>
      </c>
      <c r="FN15" s="76">
        <v>207</v>
      </c>
      <c r="FO15" s="79">
        <f t="shared" si="69"/>
        <v>0.505</v>
      </c>
      <c r="FP15" s="298">
        <v>797</v>
      </c>
      <c r="FQ15" s="76">
        <v>311</v>
      </c>
      <c r="FR15" s="77">
        <f t="shared" si="70"/>
        <v>0.39</v>
      </c>
      <c r="FS15" s="298">
        <v>2496</v>
      </c>
      <c r="FT15" s="76">
        <v>579</v>
      </c>
      <c r="FU15" s="77">
        <f t="shared" si="91"/>
        <v>0.23200000000000001</v>
      </c>
      <c r="FV15" s="298">
        <v>1976</v>
      </c>
      <c r="FW15" s="76">
        <v>530</v>
      </c>
      <c r="FX15" s="77">
        <f t="shared" si="92"/>
        <v>0.26800000000000002</v>
      </c>
      <c r="FY15" s="298">
        <v>520</v>
      </c>
      <c r="FZ15" s="76">
        <v>48</v>
      </c>
      <c r="GA15" s="77">
        <f t="shared" si="73"/>
        <v>9.1999999999999998E-2</v>
      </c>
      <c r="GB15" s="298">
        <v>2829</v>
      </c>
      <c r="GC15" s="74">
        <v>551</v>
      </c>
      <c r="GD15" s="60">
        <f t="shared" si="74"/>
        <v>0.19500000000000001</v>
      </c>
    </row>
    <row r="16" spans="1:186" x14ac:dyDescent="0.2">
      <c r="A16" s="56" t="s">
        <v>882</v>
      </c>
      <c r="B16" s="57" t="s">
        <v>1021</v>
      </c>
      <c r="C16" s="56" t="s">
        <v>900</v>
      </c>
      <c r="D16" s="56" t="s">
        <v>1045</v>
      </c>
      <c r="E16" s="80">
        <v>2965</v>
      </c>
      <c r="F16" s="60">
        <v>1939</v>
      </c>
      <c r="G16" s="63">
        <f t="shared" si="102"/>
        <v>0.65400000000000003</v>
      </c>
      <c r="H16" s="60">
        <v>1939</v>
      </c>
      <c r="I16" s="63">
        <f t="shared" si="94"/>
        <v>0.65400000000000003</v>
      </c>
      <c r="J16" s="61">
        <v>1814</v>
      </c>
      <c r="K16" s="290">
        <f t="shared" si="2"/>
        <v>0.93600000000000005</v>
      </c>
      <c r="L16" s="274">
        <v>125</v>
      </c>
      <c r="M16" s="287">
        <f t="shared" si="3"/>
        <v>6.4000000000000001E-2</v>
      </c>
      <c r="N16" s="60">
        <v>0</v>
      </c>
      <c r="O16" s="60">
        <f t="shared" si="95"/>
        <v>0</v>
      </c>
      <c r="P16" s="60">
        <v>1026</v>
      </c>
      <c r="Q16" s="60">
        <f t="shared" si="96"/>
        <v>0.34599999999999997</v>
      </c>
      <c r="R16" s="293">
        <f t="shared" si="6"/>
        <v>6.4466219700876737</v>
      </c>
      <c r="S16" s="62">
        <f t="shared" si="7"/>
        <v>1719</v>
      </c>
      <c r="T16" s="60">
        <v>1410</v>
      </c>
      <c r="U16" s="60">
        <v>137</v>
      </c>
      <c r="V16" s="60">
        <v>167</v>
      </c>
      <c r="W16" s="60">
        <v>0</v>
      </c>
      <c r="X16" s="60">
        <v>0</v>
      </c>
      <c r="Y16" s="60">
        <v>5</v>
      </c>
      <c r="Z16" s="63">
        <f t="shared" si="97"/>
        <v>0.82</v>
      </c>
      <c r="AA16" s="63">
        <f t="shared" si="77"/>
        <v>0.08</v>
      </c>
      <c r="AB16" s="63">
        <f t="shared" si="78"/>
        <v>9.7000000000000003E-2</v>
      </c>
      <c r="AC16" s="63">
        <f t="shared" si="79"/>
        <v>0</v>
      </c>
      <c r="AD16" s="63">
        <f t="shared" si="80"/>
        <v>0</v>
      </c>
      <c r="AE16" s="63">
        <f t="shared" si="81"/>
        <v>3.0000000000000001E-3</v>
      </c>
      <c r="AF16" s="523">
        <v>31.3</v>
      </c>
      <c r="AG16" s="60">
        <v>639</v>
      </c>
      <c r="AH16" s="60">
        <v>282</v>
      </c>
      <c r="AI16" s="60">
        <v>555</v>
      </c>
      <c r="AJ16" s="60">
        <v>27</v>
      </c>
      <c r="AK16" s="60">
        <v>311</v>
      </c>
      <c r="AL16" s="63">
        <f t="shared" si="82"/>
        <v>0.35199999999999998</v>
      </c>
      <c r="AM16" s="63">
        <f t="shared" si="83"/>
        <v>0.155</v>
      </c>
      <c r="AN16" s="63">
        <f t="shared" si="84"/>
        <v>0.30599999999999999</v>
      </c>
      <c r="AO16" s="63">
        <f t="shared" si="85"/>
        <v>1.4999999999999999E-2</v>
      </c>
      <c r="AP16" s="63">
        <f t="shared" si="86"/>
        <v>0.17100000000000001</v>
      </c>
      <c r="AQ16" s="60">
        <v>1308</v>
      </c>
      <c r="AR16" s="60">
        <v>488</v>
      </c>
      <c r="AS16" s="60">
        <v>18</v>
      </c>
      <c r="AT16" s="60">
        <v>0</v>
      </c>
      <c r="AU16" s="63">
        <f t="shared" si="87"/>
        <v>0.72099999999999997</v>
      </c>
      <c r="AV16" s="63">
        <f t="shared" si="20"/>
        <v>0.26900000000000002</v>
      </c>
      <c r="AW16" s="63">
        <f t="shared" si="88"/>
        <v>0.01</v>
      </c>
      <c r="AX16" s="63">
        <f t="shared" si="75"/>
        <v>0</v>
      </c>
      <c r="AY16" s="451">
        <v>1464</v>
      </c>
      <c r="AZ16" s="60">
        <v>0</v>
      </c>
      <c r="BA16" s="102">
        <v>0</v>
      </c>
      <c r="BB16" s="102">
        <v>254</v>
      </c>
      <c r="BC16" s="102">
        <v>156</v>
      </c>
      <c r="BD16" s="102">
        <v>598</v>
      </c>
      <c r="BE16" s="102">
        <v>130</v>
      </c>
      <c r="BF16" s="102">
        <v>111</v>
      </c>
      <c r="BG16" s="102">
        <v>100</v>
      </c>
      <c r="BH16" s="102">
        <v>115</v>
      </c>
      <c r="BI16" s="79">
        <f t="shared" si="23"/>
        <v>0</v>
      </c>
      <c r="BJ16" s="79">
        <f t="shared" si="24"/>
        <v>0</v>
      </c>
      <c r="BK16" s="79">
        <f t="shared" si="25"/>
        <v>0.17299999999999999</v>
      </c>
      <c r="BL16" s="79">
        <f t="shared" si="26"/>
        <v>0.107</v>
      </c>
      <c r="BM16" s="79">
        <f t="shared" si="27"/>
        <v>0.40799999999999997</v>
      </c>
      <c r="BN16" s="79">
        <f t="shared" si="28"/>
        <v>8.8999999999999996E-2</v>
      </c>
      <c r="BO16" s="79">
        <f t="shared" si="29"/>
        <v>7.5999999999999998E-2</v>
      </c>
      <c r="BP16" s="79">
        <f t="shared" si="30"/>
        <v>6.8000000000000005E-2</v>
      </c>
      <c r="BQ16" s="457">
        <f t="shared" si="31"/>
        <v>7.9000000000000001E-2</v>
      </c>
      <c r="BR16" s="75">
        <v>43065</v>
      </c>
      <c r="BS16" s="75"/>
      <c r="BT16" s="504">
        <v>41112</v>
      </c>
      <c r="BU16" s="504">
        <v>46015</v>
      </c>
      <c r="BV16" s="504">
        <v>39358</v>
      </c>
      <c r="BW16" s="504">
        <v>40177</v>
      </c>
      <c r="BX16" s="504"/>
      <c r="BY16" s="504">
        <v>46196</v>
      </c>
      <c r="BZ16" s="519">
        <v>1086</v>
      </c>
      <c r="CA16" s="60">
        <v>18</v>
      </c>
      <c r="CB16" s="60">
        <v>38</v>
      </c>
      <c r="CC16" s="60">
        <v>56</v>
      </c>
      <c r="CD16" s="60">
        <v>90</v>
      </c>
      <c r="CE16" s="60">
        <v>78</v>
      </c>
      <c r="CF16" s="60">
        <v>379</v>
      </c>
      <c r="CG16" s="60">
        <v>77</v>
      </c>
      <c r="CH16" s="60">
        <v>306</v>
      </c>
      <c r="CI16" s="60">
        <v>5</v>
      </c>
      <c r="CJ16" s="60">
        <v>39</v>
      </c>
      <c r="CK16" s="63">
        <f t="shared" si="98"/>
        <v>1.7000000000000001E-2</v>
      </c>
      <c r="CL16" s="63">
        <f t="shared" si="33"/>
        <v>3.5000000000000003E-2</v>
      </c>
      <c r="CM16" s="63">
        <f t="shared" si="34"/>
        <v>5.1999999999999998E-2</v>
      </c>
      <c r="CN16" s="63">
        <f t="shared" si="35"/>
        <v>8.3000000000000004E-2</v>
      </c>
      <c r="CO16" s="63">
        <f t="shared" si="36"/>
        <v>7.1999999999999995E-2</v>
      </c>
      <c r="CP16" s="63">
        <f t="shared" si="37"/>
        <v>0.34899999999999998</v>
      </c>
      <c r="CQ16" s="63">
        <f t="shared" si="38"/>
        <v>7.0999999999999994E-2</v>
      </c>
      <c r="CR16" s="63">
        <f t="shared" si="39"/>
        <v>0.28199999999999997</v>
      </c>
      <c r="CS16" s="63">
        <f t="shared" si="40"/>
        <v>5.0000000000000001E-3</v>
      </c>
      <c r="CT16" s="63">
        <f t="shared" si="93"/>
        <v>3.5999999999999997E-2</v>
      </c>
      <c r="CU16" s="65">
        <v>70566</v>
      </c>
      <c r="CV16" s="66">
        <v>80038</v>
      </c>
      <c r="CW16" s="60">
        <v>221</v>
      </c>
      <c r="CX16" s="60">
        <v>79</v>
      </c>
      <c r="CY16" s="60">
        <v>47</v>
      </c>
      <c r="CZ16" s="60">
        <v>66</v>
      </c>
      <c r="DA16" s="60">
        <v>90</v>
      </c>
      <c r="DB16" s="60">
        <f t="shared" si="42"/>
        <v>0.20300000000000001</v>
      </c>
      <c r="DC16" s="60">
        <f t="shared" si="43"/>
        <v>7.2999999999999995E-2</v>
      </c>
      <c r="DD16" s="60">
        <f t="shared" si="44"/>
        <v>4.2999999999999997E-2</v>
      </c>
      <c r="DE16" s="60">
        <f t="shared" si="45"/>
        <v>6.0999999999999999E-2</v>
      </c>
      <c r="DF16" s="60">
        <f t="shared" si="46"/>
        <v>8.3000000000000004E-2</v>
      </c>
      <c r="DG16" s="68">
        <v>927</v>
      </c>
      <c r="DH16" s="60">
        <v>18</v>
      </c>
      <c r="DI16" s="60">
        <v>38</v>
      </c>
      <c r="DJ16" s="60">
        <v>56</v>
      </c>
      <c r="DK16" s="60">
        <v>209</v>
      </c>
      <c r="DL16" s="60">
        <v>19</v>
      </c>
      <c r="DM16" s="60">
        <v>220</v>
      </c>
      <c r="DN16" s="60">
        <v>83</v>
      </c>
      <c r="DO16" s="60">
        <v>245</v>
      </c>
      <c r="DP16" s="60">
        <v>0</v>
      </c>
      <c r="DQ16" s="60">
        <v>39</v>
      </c>
      <c r="DR16" s="63">
        <f t="shared" si="47"/>
        <v>1.9E-2</v>
      </c>
      <c r="DS16" s="63">
        <f t="shared" si="48"/>
        <v>4.1000000000000002E-2</v>
      </c>
      <c r="DT16" s="63">
        <f t="shared" si="100"/>
        <v>0.06</v>
      </c>
      <c r="DU16" s="63">
        <f t="shared" si="50"/>
        <v>0.22500000000000001</v>
      </c>
      <c r="DV16" s="63">
        <f t="shared" si="51"/>
        <v>0.02</v>
      </c>
      <c r="DW16" s="63">
        <f t="shared" si="52"/>
        <v>0.23699999999999999</v>
      </c>
      <c r="DX16" s="63">
        <f t="shared" si="53"/>
        <v>0.09</v>
      </c>
      <c r="DY16" s="63">
        <f t="shared" si="54"/>
        <v>0.26400000000000001</v>
      </c>
      <c r="DZ16" s="63">
        <f t="shared" si="55"/>
        <v>0</v>
      </c>
      <c r="EA16" s="63">
        <f t="shared" si="56"/>
        <v>4.2000000000000003E-2</v>
      </c>
      <c r="EB16" s="74">
        <v>70922</v>
      </c>
      <c r="EC16" s="74">
        <v>75527</v>
      </c>
      <c r="ED16" s="159">
        <v>4742</v>
      </c>
      <c r="EE16" s="159">
        <v>4674</v>
      </c>
      <c r="EF16" s="63">
        <f t="shared" si="57"/>
        <v>0.98599999999999999</v>
      </c>
      <c r="EG16" s="159">
        <v>68</v>
      </c>
      <c r="EH16" s="63">
        <f t="shared" si="89"/>
        <v>1.4E-2</v>
      </c>
      <c r="EI16" s="162">
        <v>2338</v>
      </c>
      <c r="EJ16" s="162">
        <v>1747</v>
      </c>
      <c r="EK16" s="162">
        <v>1747</v>
      </c>
      <c r="EL16" s="162">
        <v>1747</v>
      </c>
      <c r="EM16" s="162">
        <v>0</v>
      </c>
      <c r="EN16" s="63">
        <f t="shared" si="59"/>
        <v>1</v>
      </c>
      <c r="EO16" s="63">
        <f t="shared" si="90"/>
        <v>0</v>
      </c>
      <c r="EP16" s="168">
        <v>0</v>
      </c>
      <c r="EQ16" s="165">
        <v>0</v>
      </c>
      <c r="ER16" s="165">
        <v>0</v>
      </c>
      <c r="EU16" s="69">
        <v>591</v>
      </c>
      <c r="EV16" s="159">
        <v>523</v>
      </c>
      <c r="EW16" s="159">
        <v>68</v>
      </c>
      <c r="EX16" s="63">
        <f t="shared" si="99"/>
        <v>0.88500000000000001</v>
      </c>
      <c r="EY16" s="63">
        <f t="shared" si="101"/>
        <v>0.115</v>
      </c>
      <c r="EZ16" s="68">
        <v>927</v>
      </c>
      <c r="FA16" s="76">
        <v>230</v>
      </c>
      <c r="FB16" s="77">
        <f t="shared" si="65"/>
        <v>0.248</v>
      </c>
      <c r="FC16" s="75">
        <v>19</v>
      </c>
      <c r="FD16" s="76">
        <v>0</v>
      </c>
      <c r="FE16" s="77">
        <f t="shared" si="76"/>
        <v>0</v>
      </c>
      <c r="FF16" s="75">
        <v>511</v>
      </c>
      <c r="FG16" s="76">
        <v>193</v>
      </c>
      <c r="FH16" s="77">
        <f t="shared" si="66"/>
        <v>0.378</v>
      </c>
      <c r="FI16" s="305">
        <v>4248</v>
      </c>
      <c r="FJ16" s="76">
        <v>1454</v>
      </c>
      <c r="FK16" s="552">
        <f t="shared" si="67"/>
        <v>1454</v>
      </c>
      <c r="FL16" s="77">
        <f t="shared" si="68"/>
        <v>0.34200000000000003</v>
      </c>
      <c r="FM16" s="298">
        <v>415</v>
      </c>
      <c r="FN16" s="76">
        <v>133</v>
      </c>
      <c r="FO16" s="79">
        <f t="shared" si="69"/>
        <v>0.32</v>
      </c>
      <c r="FP16" s="298">
        <v>1635</v>
      </c>
      <c r="FQ16" s="76">
        <v>916</v>
      </c>
      <c r="FR16" s="77">
        <f t="shared" si="70"/>
        <v>0.56000000000000005</v>
      </c>
      <c r="FS16" s="298">
        <v>2613</v>
      </c>
      <c r="FT16" s="76">
        <v>262</v>
      </c>
      <c r="FU16" s="77">
        <f t="shared" si="91"/>
        <v>0.1</v>
      </c>
      <c r="FV16" s="298">
        <v>2351</v>
      </c>
      <c r="FW16" s="76">
        <v>500</v>
      </c>
      <c r="FX16" s="77">
        <f t="shared" si="92"/>
        <v>0.21299999999999999</v>
      </c>
      <c r="FY16" s="298">
        <v>262</v>
      </c>
      <c r="FZ16" s="76">
        <v>38</v>
      </c>
      <c r="GA16" s="77">
        <f t="shared" si="73"/>
        <v>0.14499999999999999</v>
      </c>
      <c r="GB16" s="298">
        <v>3764</v>
      </c>
      <c r="GC16" s="74">
        <v>1321</v>
      </c>
      <c r="GD16" s="60">
        <f t="shared" si="74"/>
        <v>0.35099999999999998</v>
      </c>
    </row>
    <row r="17" spans="1:186" x14ac:dyDescent="0.2">
      <c r="A17" s="56" t="s">
        <v>882</v>
      </c>
      <c r="B17" s="57" t="s">
        <v>1021</v>
      </c>
      <c r="C17" s="56" t="s">
        <v>901</v>
      </c>
      <c r="D17" s="56" t="s">
        <v>1046</v>
      </c>
      <c r="E17" s="80">
        <v>3377</v>
      </c>
      <c r="F17" s="60">
        <v>1726</v>
      </c>
      <c r="G17" s="63">
        <f t="shared" si="102"/>
        <v>0.51100000000000001</v>
      </c>
      <c r="H17" s="60">
        <v>1726</v>
      </c>
      <c r="I17" s="63">
        <f t="shared" si="94"/>
        <v>0.51100000000000001</v>
      </c>
      <c r="J17" s="61">
        <v>1454</v>
      </c>
      <c r="K17" s="290">
        <f t="shared" si="2"/>
        <v>0.84199999999999997</v>
      </c>
      <c r="L17" s="274">
        <v>272</v>
      </c>
      <c r="M17" s="287">
        <f t="shared" si="3"/>
        <v>0.158</v>
      </c>
      <c r="N17" s="60">
        <v>0</v>
      </c>
      <c r="O17" s="60">
        <f t="shared" si="95"/>
        <v>0</v>
      </c>
      <c r="P17" s="60">
        <v>1651</v>
      </c>
      <c r="Q17" s="60">
        <f t="shared" si="96"/>
        <v>0.48899999999999999</v>
      </c>
      <c r="R17" s="293">
        <f t="shared" si="6"/>
        <v>15.758980301274622</v>
      </c>
      <c r="S17" s="62">
        <f t="shared" si="7"/>
        <v>1447</v>
      </c>
      <c r="T17" s="60">
        <v>1120</v>
      </c>
      <c r="U17" s="60">
        <v>99</v>
      </c>
      <c r="V17" s="60">
        <v>45</v>
      </c>
      <c r="W17" s="60">
        <v>8</v>
      </c>
      <c r="X17" s="60">
        <v>8</v>
      </c>
      <c r="Y17" s="60">
        <v>167</v>
      </c>
      <c r="Z17" s="63">
        <f t="shared" si="97"/>
        <v>0.77400000000000002</v>
      </c>
      <c r="AA17" s="63">
        <f t="shared" si="77"/>
        <v>6.8000000000000005E-2</v>
      </c>
      <c r="AB17" s="63">
        <f t="shared" si="78"/>
        <v>3.1E-2</v>
      </c>
      <c r="AC17" s="63">
        <f t="shared" si="79"/>
        <v>6.0000000000000001E-3</v>
      </c>
      <c r="AD17" s="63">
        <f t="shared" si="80"/>
        <v>6.0000000000000001E-3</v>
      </c>
      <c r="AE17" s="63">
        <f t="shared" si="81"/>
        <v>0.115</v>
      </c>
      <c r="AF17" s="523">
        <v>32</v>
      </c>
      <c r="AG17" s="60">
        <v>536</v>
      </c>
      <c r="AH17" s="60">
        <v>259</v>
      </c>
      <c r="AI17" s="60">
        <v>321</v>
      </c>
      <c r="AJ17" s="60">
        <v>151</v>
      </c>
      <c r="AK17" s="60">
        <v>187</v>
      </c>
      <c r="AL17" s="63">
        <f t="shared" si="82"/>
        <v>0.36899999999999999</v>
      </c>
      <c r="AM17" s="63">
        <f t="shared" si="83"/>
        <v>0.17799999999999999</v>
      </c>
      <c r="AN17" s="63">
        <f t="shared" si="84"/>
        <v>0.221</v>
      </c>
      <c r="AO17" s="63">
        <f t="shared" si="85"/>
        <v>0.104</v>
      </c>
      <c r="AP17" s="63">
        <f t="shared" si="86"/>
        <v>0.129</v>
      </c>
      <c r="AQ17" s="60">
        <v>993</v>
      </c>
      <c r="AR17" s="60">
        <v>352</v>
      </c>
      <c r="AS17" s="60">
        <v>109</v>
      </c>
      <c r="AT17" s="60">
        <v>0</v>
      </c>
      <c r="AU17" s="63">
        <f t="shared" si="87"/>
        <v>0.68300000000000005</v>
      </c>
      <c r="AV17" s="63">
        <f t="shared" si="20"/>
        <v>0.24199999999999999</v>
      </c>
      <c r="AW17" s="63">
        <f t="shared" si="88"/>
        <v>7.4999999999999997E-2</v>
      </c>
      <c r="AX17" s="63">
        <f t="shared" si="75"/>
        <v>0</v>
      </c>
      <c r="AY17" s="451">
        <v>1176</v>
      </c>
      <c r="AZ17" s="60">
        <v>17</v>
      </c>
      <c r="BA17" s="102">
        <v>24</v>
      </c>
      <c r="BB17" s="102">
        <v>161</v>
      </c>
      <c r="BC17" s="102">
        <v>44</v>
      </c>
      <c r="BD17" s="102">
        <v>392</v>
      </c>
      <c r="BE17" s="102">
        <v>249</v>
      </c>
      <c r="BF17" s="102">
        <v>95</v>
      </c>
      <c r="BG17" s="102">
        <v>57</v>
      </c>
      <c r="BH17" s="102">
        <v>137</v>
      </c>
      <c r="BI17" s="79">
        <f t="shared" si="23"/>
        <v>1.4E-2</v>
      </c>
      <c r="BJ17" s="79">
        <f t="shared" si="24"/>
        <v>0.02</v>
      </c>
      <c r="BK17" s="79">
        <f t="shared" si="25"/>
        <v>0.13700000000000001</v>
      </c>
      <c r="BL17" s="79">
        <f t="shared" si="26"/>
        <v>3.6999999999999998E-2</v>
      </c>
      <c r="BM17" s="79">
        <f t="shared" si="27"/>
        <v>0.33300000000000002</v>
      </c>
      <c r="BN17" s="79">
        <f t="shared" si="28"/>
        <v>0.21199999999999999</v>
      </c>
      <c r="BO17" s="79">
        <f t="shared" si="29"/>
        <v>8.1000000000000003E-2</v>
      </c>
      <c r="BP17" s="79">
        <f t="shared" si="30"/>
        <v>4.8000000000000001E-2</v>
      </c>
      <c r="BQ17" s="457">
        <f t="shared" si="31"/>
        <v>0.11600000000000001</v>
      </c>
      <c r="BR17" s="75">
        <v>47125</v>
      </c>
      <c r="BS17" s="75">
        <v>55916</v>
      </c>
      <c r="BT17" s="504">
        <v>43750</v>
      </c>
      <c r="BU17" s="504">
        <v>29750</v>
      </c>
      <c r="BV17" s="504">
        <v>42959</v>
      </c>
      <c r="BW17" s="504">
        <v>41848</v>
      </c>
      <c r="BX17" s="504">
        <v>56932</v>
      </c>
      <c r="BY17" s="504">
        <v>92875</v>
      </c>
      <c r="BZ17" s="519">
        <v>1571</v>
      </c>
      <c r="CA17" s="60">
        <v>237</v>
      </c>
      <c r="CB17" s="60">
        <v>109</v>
      </c>
      <c r="CC17" s="60">
        <v>185</v>
      </c>
      <c r="CD17" s="60">
        <v>121</v>
      </c>
      <c r="CE17" s="60">
        <v>287</v>
      </c>
      <c r="CF17" s="60">
        <v>246</v>
      </c>
      <c r="CG17" s="60">
        <v>136</v>
      </c>
      <c r="CH17" s="60">
        <v>166</v>
      </c>
      <c r="CI17" s="60">
        <v>42</v>
      </c>
      <c r="CJ17" s="60">
        <v>42</v>
      </c>
      <c r="CK17" s="63">
        <f t="shared" si="98"/>
        <v>0.151</v>
      </c>
      <c r="CL17" s="63">
        <f t="shared" si="33"/>
        <v>6.9000000000000006E-2</v>
      </c>
      <c r="CM17" s="63">
        <f t="shared" si="34"/>
        <v>0.11799999999999999</v>
      </c>
      <c r="CN17" s="63">
        <f t="shared" si="35"/>
        <v>7.6999999999999999E-2</v>
      </c>
      <c r="CO17" s="63">
        <f t="shared" si="36"/>
        <v>0.183</v>
      </c>
      <c r="CP17" s="63">
        <f t="shared" si="37"/>
        <v>0.157</v>
      </c>
      <c r="CQ17" s="63">
        <f t="shared" si="38"/>
        <v>8.6999999999999994E-2</v>
      </c>
      <c r="CR17" s="63">
        <f t="shared" si="39"/>
        <v>0.106</v>
      </c>
      <c r="CS17" s="63">
        <f t="shared" si="40"/>
        <v>2.7E-2</v>
      </c>
      <c r="CT17" s="63">
        <f t="shared" si="93"/>
        <v>2.7E-2</v>
      </c>
      <c r="CU17" s="65">
        <v>42380</v>
      </c>
      <c r="CV17" s="66">
        <v>52693</v>
      </c>
      <c r="CW17" s="60">
        <v>312</v>
      </c>
      <c r="CX17" s="60">
        <v>107</v>
      </c>
      <c r="CY17" s="60">
        <v>121</v>
      </c>
      <c r="CZ17" s="60">
        <v>139</v>
      </c>
      <c r="DA17" s="60">
        <v>230</v>
      </c>
      <c r="DB17" s="60">
        <f t="shared" si="42"/>
        <v>0.19900000000000001</v>
      </c>
      <c r="DC17" s="60">
        <f t="shared" si="43"/>
        <v>6.8000000000000005E-2</v>
      </c>
      <c r="DD17" s="60">
        <f t="shared" si="44"/>
        <v>7.6999999999999999E-2</v>
      </c>
      <c r="DE17" s="60">
        <f t="shared" si="45"/>
        <v>8.7999999999999995E-2</v>
      </c>
      <c r="DF17" s="60">
        <f t="shared" si="46"/>
        <v>0.14599999999999999</v>
      </c>
      <c r="DG17" s="68">
        <v>1220</v>
      </c>
      <c r="DH17" s="60">
        <v>191</v>
      </c>
      <c r="DI17" s="60">
        <v>90</v>
      </c>
      <c r="DJ17" s="60">
        <v>115</v>
      </c>
      <c r="DK17" s="60">
        <v>94</v>
      </c>
      <c r="DL17" s="60">
        <v>231</v>
      </c>
      <c r="DM17" s="60">
        <v>215</v>
      </c>
      <c r="DN17" s="60">
        <v>77</v>
      </c>
      <c r="DO17" s="60">
        <v>123</v>
      </c>
      <c r="DP17" s="60">
        <v>42</v>
      </c>
      <c r="DQ17" s="60">
        <v>42</v>
      </c>
      <c r="DR17" s="63">
        <f t="shared" si="47"/>
        <v>0.157</v>
      </c>
      <c r="DS17" s="63">
        <f t="shared" si="48"/>
        <v>7.3999999999999996E-2</v>
      </c>
      <c r="DT17" s="63">
        <f t="shared" si="100"/>
        <v>9.4E-2</v>
      </c>
      <c r="DU17" s="63">
        <f t="shared" si="50"/>
        <v>7.6999999999999999E-2</v>
      </c>
      <c r="DV17" s="63">
        <f t="shared" si="51"/>
        <v>0.189</v>
      </c>
      <c r="DW17" s="63">
        <f t="shared" si="52"/>
        <v>0.17599999999999999</v>
      </c>
      <c r="DX17" s="63">
        <f t="shared" si="53"/>
        <v>6.3E-2</v>
      </c>
      <c r="DY17" s="63">
        <f t="shared" si="54"/>
        <v>0.10100000000000001</v>
      </c>
      <c r="DZ17" s="63">
        <f t="shared" si="55"/>
        <v>3.4000000000000002E-2</v>
      </c>
      <c r="EA17" s="63">
        <f t="shared" si="56"/>
        <v>3.4000000000000002E-2</v>
      </c>
      <c r="EB17" s="74">
        <v>42917</v>
      </c>
      <c r="EC17" s="74">
        <v>54406</v>
      </c>
      <c r="ED17" s="159">
        <v>4634</v>
      </c>
      <c r="EE17" s="159">
        <v>4303</v>
      </c>
      <c r="EF17" s="63">
        <f t="shared" si="57"/>
        <v>0.92900000000000005</v>
      </c>
      <c r="EG17" s="159">
        <v>331</v>
      </c>
      <c r="EH17" s="63">
        <f t="shared" si="89"/>
        <v>7.0999999999999994E-2</v>
      </c>
      <c r="EI17" s="162">
        <v>2827</v>
      </c>
      <c r="EJ17" s="162">
        <v>1693</v>
      </c>
      <c r="EK17" s="162">
        <v>1429</v>
      </c>
      <c r="EL17" s="162">
        <v>1375</v>
      </c>
      <c r="EM17" s="162">
        <v>54</v>
      </c>
      <c r="EN17" s="63">
        <f t="shared" si="59"/>
        <v>0.96199999999999997</v>
      </c>
      <c r="EO17" s="63">
        <f t="shared" si="90"/>
        <v>3.7999999999999999E-2</v>
      </c>
      <c r="EP17" s="168">
        <v>264</v>
      </c>
      <c r="EQ17" s="165">
        <v>250</v>
      </c>
      <c r="ER17" s="165">
        <v>14</v>
      </c>
      <c r="ES17" s="63">
        <f t="shared" si="61"/>
        <v>0.94699999999999995</v>
      </c>
      <c r="ET17" s="63">
        <f t="shared" ref="ET17:ET26" si="103">ROUND(ER17/EP17,3)</f>
        <v>5.2999999999999999E-2</v>
      </c>
      <c r="EU17" s="69">
        <v>1134</v>
      </c>
      <c r="EV17" s="159">
        <v>946</v>
      </c>
      <c r="EW17" s="159">
        <v>188</v>
      </c>
      <c r="EX17" s="63">
        <f t="shared" si="99"/>
        <v>0.83399999999999996</v>
      </c>
      <c r="EY17" s="63">
        <f t="shared" si="101"/>
        <v>0.16600000000000001</v>
      </c>
      <c r="EZ17" s="68">
        <v>1220</v>
      </c>
      <c r="FA17" s="76">
        <v>366</v>
      </c>
      <c r="FB17" s="77">
        <f t="shared" si="65"/>
        <v>0.3</v>
      </c>
      <c r="FC17" s="75">
        <v>152</v>
      </c>
      <c r="FD17" s="76">
        <v>96</v>
      </c>
      <c r="FE17" s="77">
        <f t="shared" si="76"/>
        <v>0.63200000000000001</v>
      </c>
      <c r="FF17" s="75">
        <v>693</v>
      </c>
      <c r="FG17" s="76">
        <v>293</v>
      </c>
      <c r="FH17" s="77">
        <f t="shared" si="66"/>
        <v>0.42299999999999999</v>
      </c>
      <c r="FI17" s="305">
        <v>4634</v>
      </c>
      <c r="FJ17" s="76">
        <v>1597</v>
      </c>
      <c r="FK17" s="552">
        <f t="shared" si="67"/>
        <v>1597</v>
      </c>
      <c r="FL17" s="77">
        <f t="shared" si="68"/>
        <v>0.34499999999999997</v>
      </c>
      <c r="FM17" s="298">
        <v>415</v>
      </c>
      <c r="FN17" s="76">
        <v>218</v>
      </c>
      <c r="FO17" s="79">
        <f t="shared" si="69"/>
        <v>0.52500000000000002</v>
      </c>
      <c r="FP17" s="298">
        <v>1392</v>
      </c>
      <c r="FQ17" s="76">
        <v>681</v>
      </c>
      <c r="FR17" s="77">
        <f t="shared" si="70"/>
        <v>0.48899999999999999</v>
      </c>
      <c r="FS17" s="298">
        <v>3242</v>
      </c>
      <c r="FT17" s="76">
        <v>917</v>
      </c>
      <c r="FU17" s="77">
        <f t="shared" si="91"/>
        <v>0.28299999999999997</v>
      </c>
      <c r="FV17" s="298">
        <v>2867</v>
      </c>
      <c r="FW17" s="76">
        <v>824</v>
      </c>
      <c r="FX17" s="77">
        <f t="shared" si="92"/>
        <v>0.28699999999999998</v>
      </c>
      <c r="FY17" s="298">
        <v>375</v>
      </c>
      <c r="FZ17" s="76">
        <v>92</v>
      </c>
      <c r="GA17" s="77">
        <f t="shared" si="73"/>
        <v>0.245</v>
      </c>
      <c r="GB17" s="298">
        <v>3989</v>
      </c>
      <c r="GC17" s="74">
        <v>1316</v>
      </c>
      <c r="GD17" s="60">
        <f t="shared" si="74"/>
        <v>0.33</v>
      </c>
    </row>
    <row r="18" spans="1:186" x14ac:dyDescent="0.2">
      <c r="A18" s="56" t="s">
        <v>882</v>
      </c>
      <c r="B18" s="57" t="s">
        <v>1021</v>
      </c>
      <c r="C18" s="56" t="s">
        <v>902</v>
      </c>
      <c r="D18" s="56" t="s">
        <v>1047</v>
      </c>
      <c r="E18" s="80">
        <v>3851</v>
      </c>
      <c r="F18" s="60">
        <v>2053</v>
      </c>
      <c r="G18" s="63">
        <f t="shared" si="102"/>
        <v>0.53300000000000003</v>
      </c>
      <c r="H18" s="60">
        <v>2027</v>
      </c>
      <c r="I18" s="63">
        <f t="shared" si="94"/>
        <v>0.52600000000000002</v>
      </c>
      <c r="J18" s="61">
        <v>1872</v>
      </c>
      <c r="K18" s="290">
        <f t="shared" si="2"/>
        <v>0.91200000000000003</v>
      </c>
      <c r="L18" s="274">
        <v>155</v>
      </c>
      <c r="M18" s="287">
        <f t="shared" si="3"/>
        <v>7.4999999999999997E-2</v>
      </c>
      <c r="N18" s="60">
        <v>26</v>
      </c>
      <c r="O18" s="60">
        <f t="shared" si="95"/>
        <v>7.0000000000000001E-3</v>
      </c>
      <c r="P18" s="60">
        <v>1798</v>
      </c>
      <c r="Q18" s="60">
        <f t="shared" si="96"/>
        <v>0.46700000000000003</v>
      </c>
      <c r="R18" s="293">
        <f t="shared" si="6"/>
        <v>7.54992693619094</v>
      </c>
      <c r="S18" s="62">
        <f t="shared" si="7"/>
        <v>1853</v>
      </c>
      <c r="T18" s="60">
        <v>1445</v>
      </c>
      <c r="U18" s="60">
        <v>177</v>
      </c>
      <c r="V18" s="60">
        <v>56</v>
      </c>
      <c r="W18" s="60">
        <v>8</v>
      </c>
      <c r="X18" s="60">
        <v>29</v>
      </c>
      <c r="Y18" s="60">
        <v>138</v>
      </c>
      <c r="Z18" s="63">
        <f t="shared" si="97"/>
        <v>0.78</v>
      </c>
      <c r="AA18" s="63">
        <f t="shared" si="77"/>
        <v>9.6000000000000002E-2</v>
      </c>
      <c r="AB18" s="63">
        <f t="shared" si="78"/>
        <v>0.03</v>
      </c>
      <c r="AC18" s="63">
        <f t="shared" si="79"/>
        <v>4.0000000000000001E-3</v>
      </c>
      <c r="AD18" s="63">
        <f t="shared" si="80"/>
        <v>1.6E-2</v>
      </c>
      <c r="AE18" s="63">
        <f t="shared" si="81"/>
        <v>7.3999999999999996E-2</v>
      </c>
      <c r="AF18" s="523">
        <v>33.700000000000003</v>
      </c>
      <c r="AG18" s="60">
        <v>662</v>
      </c>
      <c r="AH18" s="60">
        <v>481</v>
      </c>
      <c r="AI18" s="60">
        <v>267</v>
      </c>
      <c r="AJ18" s="60">
        <v>120</v>
      </c>
      <c r="AK18" s="60">
        <v>342</v>
      </c>
      <c r="AL18" s="63">
        <f t="shared" si="82"/>
        <v>0.35399999999999998</v>
      </c>
      <c r="AM18" s="63">
        <f t="shared" si="83"/>
        <v>0.25700000000000001</v>
      </c>
      <c r="AN18" s="63">
        <f t="shared" si="84"/>
        <v>0.14299999999999999</v>
      </c>
      <c r="AO18" s="63">
        <f t="shared" si="85"/>
        <v>6.4000000000000001E-2</v>
      </c>
      <c r="AP18" s="63">
        <f t="shared" si="86"/>
        <v>0.183</v>
      </c>
      <c r="AQ18" s="60">
        <v>1322</v>
      </c>
      <c r="AR18" s="60">
        <v>378</v>
      </c>
      <c r="AS18" s="60">
        <v>172</v>
      </c>
      <c r="AT18" s="60">
        <v>0</v>
      </c>
      <c r="AU18" s="63">
        <f t="shared" si="87"/>
        <v>0.70599999999999996</v>
      </c>
      <c r="AV18" s="63">
        <f t="shared" si="20"/>
        <v>0.20200000000000001</v>
      </c>
      <c r="AW18" s="63">
        <f t="shared" si="88"/>
        <v>9.1999999999999998E-2</v>
      </c>
      <c r="AX18" s="63">
        <f t="shared" si="75"/>
        <v>0</v>
      </c>
      <c r="AY18" s="451">
        <v>1372</v>
      </c>
      <c r="AZ18" s="60">
        <v>0</v>
      </c>
      <c r="BA18" s="102">
        <v>11</v>
      </c>
      <c r="BB18" s="102">
        <v>266</v>
      </c>
      <c r="BC18" s="102">
        <v>167</v>
      </c>
      <c r="BD18" s="102">
        <v>409</v>
      </c>
      <c r="BE18" s="102">
        <v>300</v>
      </c>
      <c r="BF18" s="102">
        <v>85</v>
      </c>
      <c r="BG18" s="102">
        <v>111</v>
      </c>
      <c r="BH18" s="102">
        <v>23</v>
      </c>
      <c r="BI18" s="79">
        <f t="shared" si="23"/>
        <v>0</v>
      </c>
      <c r="BJ18" s="79">
        <f t="shared" si="24"/>
        <v>8.0000000000000002E-3</v>
      </c>
      <c r="BK18" s="79">
        <f t="shared" si="25"/>
        <v>0.19400000000000001</v>
      </c>
      <c r="BL18" s="79">
        <f t="shared" si="26"/>
        <v>0.122</v>
      </c>
      <c r="BM18" s="79">
        <f t="shared" si="27"/>
        <v>0.29799999999999999</v>
      </c>
      <c r="BN18" s="79">
        <f t="shared" si="28"/>
        <v>0.219</v>
      </c>
      <c r="BO18" s="79">
        <f t="shared" si="29"/>
        <v>6.2E-2</v>
      </c>
      <c r="BP18" s="79">
        <f t="shared" si="30"/>
        <v>8.1000000000000003E-2</v>
      </c>
      <c r="BQ18" s="457">
        <f t="shared" si="31"/>
        <v>1.7000000000000001E-2</v>
      </c>
      <c r="BR18" s="75">
        <v>44174</v>
      </c>
      <c r="BS18" s="75">
        <v>45947</v>
      </c>
      <c r="BT18" s="504">
        <v>35181</v>
      </c>
      <c r="BU18" s="504">
        <v>23125</v>
      </c>
      <c r="BV18" s="504">
        <v>43611</v>
      </c>
      <c r="BW18" s="504">
        <v>34788</v>
      </c>
      <c r="BX18" s="504">
        <v>59659</v>
      </c>
      <c r="BY18" s="504">
        <v>26014</v>
      </c>
      <c r="BZ18" s="519">
        <v>1935</v>
      </c>
      <c r="CA18" s="60">
        <v>187</v>
      </c>
      <c r="CB18" s="60">
        <v>234</v>
      </c>
      <c r="CC18" s="60">
        <v>183</v>
      </c>
      <c r="CD18" s="60">
        <v>216</v>
      </c>
      <c r="CE18" s="60">
        <v>272</v>
      </c>
      <c r="CF18" s="60">
        <v>492</v>
      </c>
      <c r="CG18" s="60">
        <v>214</v>
      </c>
      <c r="CH18" s="60">
        <v>115</v>
      </c>
      <c r="CI18" s="60">
        <v>22</v>
      </c>
      <c r="CJ18" s="60">
        <v>0</v>
      </c>
      <c r="CK18" s="63">
        <f t="shared" si="98"/>
        <v>9.7000000000000003E-2</v>
      </c>
      <c r="CL18" s="63">
        <f t="shared" si="33"/>
        <v>0.121</v>
      </c>
      <c r="CM18" s="63">
        <f t="shared" si="34"/>
        <v>9.5000000000000001E-2</v>
      </c>
      <c r="CN18" s="63">
        <f t="shared" si="35"/>
        <v>0.112</v>
      </c>
      <c r="CO18" s="63">
        <f t="shared" si="36"/>
        <v>0.14099999999999999</v>
      </c>
      <c r="CP18" s="63">
        <f t="shared" si="37"/>
        <v>0.254</v>
      </c>
      <c r="CQ18" s="63">
        <f t="shared" si="38"/>
        <v>0.111</v>
      </c>
      <c r="CR18" s="63">
        <f t="shared" si="39"/>
        <v>5.8999999999999997E-2</v>
      </c>
      <c r="CS18" s="63">
        <f t="shared" si="40"/>
        <v>1.0999999999999999E-2</v>
      </c>
      <c r="CT18" s="63">
        <f t="shared" si="93"/>
        <v>0</v>
      </c>
      <c r="CU18" s="65">
        <v>45582</v>
      </c>
      <c r="CV18" s="66">
        <v>48012</v>
      </c>
      <c r="CW18" s="60">
        <v>679</v>
      </c>
      <c r="CX18" s="60">
        <v>386</v>
      </c>
      <c r="CY18" s="60">
        <v>232</v>
      </c>
      <c r="CZ18" s="60">
        <v>22</v>
      </c>
      <c r="DA18" s="60">
        <v>426</v>
      </c>
      <c r="DB18" s="60">
        <f t="shared" si="42"/>
        <v>0.35099999999999998</v>
      </c>
      <c r="DC18" s="60">
        <f t="shared" si="43"/>
        <v>0.19900000000000001</v>
      </c>
      <c r="DD18" s="60">
        <f t="shared" si="44"/>
        <v>0.12</v>
      </c>
      <c r="DE18" s="60">
        <f t="shared" si="45"/>
        <v>1.0999999999999999E-2</v>
      </c>
      <c r="DF18" s="60">
        <f t="shared" si="46"/>
        <v>0.22</v>
      </c>
      <c r="DG18" s="68">
        <v>1006</v>
      </c>
      <c r="DH18" s="60">
        <v>141</v>
      </c>
      <c r="DI18" s="60">
        <v>33</v>
      </c>
      <c r="DJ18" s="60">
        <v>92</v>
      </c>
      <c r="DK18" s="60">
        <v>49</v>
      </c>
      <c r="DL18" s="60">
        <v>249</v>
      </c>
      <c r="DM18" s="60">
        <v>283</v>
      </c>
      <c r="DN18" s="60">
        <v>112</v>
      </c>
      <c r="DO18" s="60">
        <v>30</v>
      </c>
      <c r="DP18" s="60">
        <v>17</v>
      </c>
      <c r="DQ18" s="60">
        <v>0</v>
      </c>
      <c r="DR18" s="63">
        <f t="shared" si="47"/>
        <v>0.14000000000000001</v>
      </c>
      <c r="DS18" s="63">
        <f t="shared" si="48"/>
        <v>3.3000000000000002E-2</v>
      </c>
      <c r="DT18" s="63">
        <f t="shared" si="100"/>
        <v>9.0999999999999998E-2</v>
      </c>
      <c r="DU18" s="63">
        <f t="shared" si="50"/>
        <v>4.9000000000000002E-2</v>
      </c>
      <c r="DV18" s="63">
        <f t="shared" si="51"/>
        <v>0.248</v>
      </c>
      <c r="DW18" s="63">
        <f t="shared" si="52"/>
        <v>0.28100000000000003</v>
      </c>
      <c r="DX18" s="63">
        <f t="shared" si="53"/>
        <v>0.111</v>
      </c>
      <c r="DY18" s="63">
        <f t="shared" si="54"/>
        <v>0.03</v>
      </c>
      <c r="DZ18" s="63">
        <f t="shared" si="55"/>
        <v>1.7000000000000001E-2</v>
      </c>
      <c r="EA18" s="63">
        <f t="shared" si="56"/>
        <v>0</v>
      </c>
      <c r="EB18" s="74">
        <v>46667</v>
      </c>
      <c r="EC18" s="74">
        <v>48968</v>
      </c>
      <c r="ED18" s="159">
        <v>4787</v>
      </c>
      <c r="EE18" s="159">
        <v>4553</v>
      </c>
      <c r="EF18" s="63">
        <f t="shared" si="57"/>
        <v>0.95099999999999996</v>
      </c>
      <c r="EG18" s="159">
        <v>234</v>
      </c>
      <c r="EH18" s="63">
        <f t="shared" si="89"/>
        <v>4.9000000000000002E-2</v>
      </c>
      <c r="EI18" s="162">
        <v>2935</v>
      </c>
      <c r="EJ18" s="162">
        <v>1863</v>
      </c>
      <c r="EK18" s="162">
        <v>1716</v>
      </c>
      <c r="EL18" s="162">
        <v>1626</v>
      </c>
      <c r="EM18" s="162">
        <v>90</v>
      </c>
      <c r="EN18" s="63">
        <f t="shared" si="59"/>
        <v>0.94799999999999995</v>
      </c>
      <c r="EO18" s="63">
        <f t="shared" si="90"/>
        <v>5.1999999999999998E-2</v>
      </c>
      <c r="EP18" s="168">
        <v>147</v>
      </c>
      <c r="EQ18" s="165">
        <v>135</v>
      </c>
      <c r="ER18" s="165">
        <v>12</v>
      </c>
      <c r="ES18" s="63">
        <f t="shared" si="61"/>
        <v>0.91800000000000004</v>
      </c>
      <c r="ET18" s="63">
        <f t="shared" si="103"/>
        <v>8.2000000000000003E-2</v>
      </c>
      <c r="EU18" s="69">
        <v>1072</v>
      </c>
      <c r="EV18" s="159">
        <v>1010</v>
      </c>
      <c r="EW18" s="159">
        <v>62</v>
      </c>
      <c r="EX18" s="63">
        <f t="shared" si="99"/>
        <v>0.94199999999999995</v>
      </c>
      <c r="EY18" s="63">
        <f t="shared" si="101"/>
        <v>5.8000000000000003E-2</v>
      </c>
      <c r="EZ18" s="68">
        <v>1006</v>
      </c>
      <c r="FA18" s="76">
        <v>211</v>
      </c>
      <c r="FB18" s="77">
        <f t="shared" si="65"/>
        <v>0.21</v>
      </c>
      <c r="FC18" s="75">
        <v>71</v>
      </c>
      <c r="FD18" s="76">
        <v>33</v>
      </c>
      <c r="FE18" s="77">
        <f t="shared" si="76"/>
        <v>0.46500000000000002</v>
      </c>
      <c r="FF18" s="75">
        <v>500</v>
      </c>
      <c r="FG18" s="76">
        <v>131</v>
      </c>
      <c r="FH18" s="77">
        <f t="shared" si="66"/>
        <v>0.26200000000000001</v>
      </c>
      <c r="FI18" s="305">
        <v>4592</v>
      </c>
      <c r="FJ18" s="76">
        <v>1019</v>
      </c>
      <c r="FK18" s="552">
        <f t="shared" si="67"/>
        <v>1019</v>
      </c>
      <c r="FL18" s="77">
        <f t="shared" si="68"/>
        <v>0.222</v>
      </c>
      <c r="FM18" s="298">
        <v>280</v>
      </c>
      <c r="FN18" s="76">
        <v>99</v>
      </c>
      <c r="FO18" s="79">
        <f t="shared" si="69"/>
        <v>0.35399999999999998</v>
      </c>
      <c r="FP18" s="298">
        <v>963</v>
      </c>
      <c r="FQ18" s="76">
        <v>249</v>
      </c>
      <c r="FR18" s="77">
        <f t="shared" si="70"/>
        <v>0.25900000000000001</v>
      </c>
      <c r="FS18" s="298">
        <v>3713</v>
      </c>
      <c r="FT18" s="76">
        <v>713</v>
      </c>
      <c r="FU18" s="77">
        <f t="shared" si="91"/>
        <v>0.192</v>
      </c>
      <c r="FV18" s="298">
        <v>2995</v>
      </c>
      <c r="FW18" s="76">
        <v>594</v>
      </c>
      <c r="FX18" s="77">
        <f t="shared" si="92"/>
        <v>0.19800000000000001</v>
      </c>
      <c r="FY18" s="298">
        <v>634</v>
      </c>
      <c r="FZ18" s="76">
        <v>176</v>
      </c>
      <c r="GA18" s="77">
        <f t="shared" si="73"/>
        <v>0.27800000000000002</v>
      </c>
      <c r="GB18" s="298">
        <v>3360</v>
      </c>
      <c r="GC18" s="74">
        <v>668</v>
      </c>
      <c r="GD18" s="60">
        <f t="shared" si="74"/>
        <v>0.19900000000000001</v>
      </c>
    </row>
    <row r="19" spans="1:186" x14ac:dyDescent="0.2">
      <c r="A19" s="56" t="s">
        <v>882</v>
      </c>
      <c r="B19" s="57" t="s">
        <v>1021</v>
      </c>
      <c r="C19" s="56" t="s">
        <v>903</v>
      </c>
      <c r="D19" s="56" t="s">
        <v>1048</v>
      </c>
      <c r="E19" s="80">
        <v>2129</v>
      </c>
      <c r="F19" s="60">
        <v>1573</v>
      </c>
      <c r="G19" s="63">
        <f t="shared" si="102"/>
        <v>0.73899999999999999</v>
      </c>
      <c r="H19" s="60">
        <v>1551</v>
      </c>
      <c r="I19" s="63">
        <f t="shared" si="94"/>
        <v>0.72899999999999998</v>
      </c>
      <c r="J19" s="61">
        <v>1456</v>
      </c>
      <c r="K19" s="290">
        <f t="shared" si="2"/>
        <v>0.92600000000000005</v>
      </c>
      <c r="L19" s="274">
        <v>95</v>
      </c>
      <c r="M19" s="287">
        <f t="shared" si="3"/>
        <v>0.06</v>
      </c>
      <c r="N19" s="60">
        <v>22</v>
      </c>
      <c r="O19" s="60">
        <f t="shared" si="95"/>
        <v>0.01</v>
      </c>
      <c r="P19" s="60">
        <v>556</v>
      </c>
      <c r="Q19" s="60">
        <f t="shared" si="96"/>
        <v>0.26100000000000001</v>
      </c>
      <c r="R19" s="293">
        <f t="shared" ref="R19:R72" si="104">(L19/F19)*100</f>
        <v>6.0394151303242207</v>
      </c>
      <c r="S19" s="62">
        <f t="shared" si="7"/>
        <v>1478</v>
      </c>
      <c r="T19" s="60">
        <v>1341</v>
      </c>
      <c r="U19" s="60">
        <v>31</v>
      </c>
      <c r="V19" s="60">
        <v>20</v>
      </c>
      <c r="W19" s="60">
        <v>29</v>
      </c>
      <c r="X19" s="60">
        <v>16</v>
      </c>
      <c r="Y19" s="60">
        <v>41</v>
      </c>
      <c r="Z19" s="63">
        <f t="shared" si="97"/>
        <v>0.90700000000000003</v>
      </c>
      <c r="AA19" s="63">
        <f t="shared" si="77"/>
        <v>2.1000000000000001E-2</v>
      </c>
      <c r="AB19" s="63">
        <f t="shared" si="78"/>
        <v>1.4E-2</v>
      </c>
      <c r="AC19" s="63">
        <f t="shared" si="79"/>
        <v>0.02</v>
      </c>
      <c r="AD19" s="63">
        <f t="shared" si="80"/>
        <v>1.0999999999999999E-2</v>
      </c>
      <c r="AE19" s="63">
        <f t="shared" si="81"/>
        <v>2.8000000000000001E-2</v>
      </c>
      <c r="AF19" s="523">
        <v>30.4</v>
      </c>
      <c r="AG19" s="60">
        <v>517</v>
      </c>
      <c r="AH19" s="60">
        <v>178</v>
      </c>
      <c r="AI19" s="60">
        <v>364</v>
      </c>
      <c r="AJ19" s="60">
        <v>141</v>
      </c>
      <c r="AK19" s="60">
        <v>256</v>
      </c>
      <c r="AL19" s="63">
        <f t="shared" si="82"/>
        <v>0.35499999999999998</v>
      </c>
      <c r="AM19" s="63">
        <f t="shared" si="83"/>
        <v>0.122</v>
      </c>
      <c r="AN19" s="63">
        <f t="shared" si="84"/>
        <v>0.25</v>
      </c>
      <c r="AO19" s="63">
        <f t="shared" si="85"/>
        <v>9.7000000000000003E-2</v>
      </c>
      <c r="AP19" s="63">
        <f t="shared" si="86"/>
        <v>0.17599999999999999</v>
      </c>
      <c r="AQ19" s="60">
        <v>1116</v>
      </c>
      <c r="AR19" s="60">
        <v>340</v>
      </c>
      <c r="AS19" s="60">
        <v>0</v>
      </c>
      <c r="AT19" s="60">
        <v>0</v>
      </c>
      <c r="AU19" s="63">
        <f t="shared" si="87"/>
        <v>0.76600000000000001</v>
      </c>
      <c r="AV19" s="63">
        <f t="shared" ref="AV19:AV26" si="105">ROUND(AR19/J19,3)</f>
        <v>0.23400000000000001</v>
      </c>
      <c r="AW19" s="63">
        <f t="shared" si="88"/>
        <v>0</v>
      </c>
      <c r="AX19" s="63">
        <f t="shared" si="75"/>
        <v>0</v>
      </c>
      <c r="AY19" s="451">
        <v>1116</v>
      </c>
      <c r="AZ19" s="60">
        <v>0</v>
      </c>
      <c r="BA19" s="102">
        <v>14</v>
      </c>
      <c r="BB19" s="102">
        <v>69</v>
      </c>
      <c r="BC19" s="102">
        <v>174</v>
      </c>
      <c r="BD19" s="102">
        <v>377</v>
      </c>
      <c r="BE19" s="102">
        <v>210</v>
      </c>
      <c r="BF19" s="102">
        <v>102</v>
      </c>
      <c r="BG19" s="102">
        <v>109</v>
      </c>
      <c r="BH19" s="102">
        <v>61</v>
      </c>
      <c r="BI19" s="79">
        <f t="shared" si="23"/>
        <v>0</v>
      </c>
      <c r="BJ19" s="79">
        <f t="shared" si="24"/>
        <v>1.2999999999999999E-2</v>
      </c>
      <c r="BK19" s="79">
        <f t="shared" si="25"/>
        <v>6.2E-2</v>
      </c>
      <c r="BL19" s="79">
        <f t="shared" si="26"/>
        <v>0.156</v>
      </c>
      <c r="BM19" s="79">
        <f t="shared" si="27"/>
        <v>0.33800000000000002</v>
      </c>
      <c r="BN19" s="79">
        <f t="shared" si="28"/>
        <v>0.188</v>
      </c>
      <c r="BO19" s="79">
        <f t="shared" si="29"/>
        <v>9.0999999999999998E-2</v>
      </c>
      <c r="BP19" s="79">
        <f t="shared" si="30"/>
        <v>9.8000000000000004E-2</v>
      </c>
      <c r="BQ19" s="457">
        <f t="shared" si="31"/>
        <v>5.5E-2</v>
      </c>
      <c r="BR19" s="75">
        <v>46845</v>
      </c>
      <c r="BS19" s="75">
        <v>52057</v>
      </c>
      <c r="BT19" s="504">
        <v>40979</v>
      </c>
      <c r="BU19" s="504">
        <v>38328</v>
      </c>
      <c r="BV19" s="504">
        <v>34844</v>
      </c>
      <c r="BW19" s="504">
        <v>41349</v>
      </c>
      <c r="BX19" s="504">
        <v>46850</v>
      </c>
      <c r="BY19" s="504">
        <v>59886</v>
      </c>
      <c r="BZ19" s="519">
        <v>1502</v>
      </c>
      <c r="CA19" s="60">
        <v>149</v>
      </c>
      <c r="CB19" s="60">
        <v>85</v>
      </c>
      <c r="CC19" s="60">
        <v>85</v>
      </c>
      <c r="CD19" s="60">
        <v>169</v>
      </c>
      <c r="CE19" s="60">
        <v>378</v>
      </c>
      <c r="CF19" s="60">
        <v>379</v>
      </c>
      <c r="CG19" s="60">
        <v>129</v>
      </c>
      <c r="CH19" s="60">
        <v>121</v>
      </c>
      <c r="CI19" s="60">
        <v>7</v>
      </c>
      <c r="CJ19" s="60">
        <v>0</v>
      </c>
      <c r="CK19" s="63">
        <f t="shared" si="98"/>
        <v>9.9000000000000005E-2</v>
      </c>
      <c r="CL19" s="63">
        <f t="shared" si="33"/>
        <v>5.7000000000000002E-2</v>
      </c>
      <c r="CM19" s="63">
        <f t="shared" si="34"/>
        <v>5.7000000000000002E-2</v>
      </c>
      <c r="CN19" s="63">
        <f t="shared" si="35"/>
        <v>0.113</v>
      </c>
      <c r="CO19" s="63">
        <f t="shared" si="36"/>
        <v>0.252</v>
      </c>
      <c r="CP19" s="63">
        <f t="shared" si="37"/>
        <v>0.252</v>
      </c>
      <c r="CQ19" s="63">
        <f t="shared" si="38"/>
        <v>8.5999999999999993E-2</v>
      </c>
      <c r="CR19" s="63">
        <f t="shared" si="39"/>
        <v>8.1000000000000003E-2</v>
      </c>
      <c r="CS19" s="63">
        <f t="shared" si="40"/>
        <v>5.0000000000000001E-3</v>
      </c>
      <c r="CT19" s="63">
        <f t="shared" si="93"/>
        <v>0</v>
      </c>
      <c r="CU19" s="65">
        <v>42437</v>
      </c>
      <c r="CV19" s="66">
        <v>49346</v>
      </c>
      <c r="CW19" s="60">
        <v>181</v>
      </c>
      <c r="CX19" s="60">
        <v>82</v>
      </c>
      <c r="CY19" s="60">
        <v>68</v>
      </c>
      <c r="CZ19" s="60">
        <v>89</v>
      </c>
      <c r="DA19" s="60">
        <v>209</v>
      </c>
      <c r="DB19" s="60">
        <f t="shared" si="42"/>
        <v>0.121</v>
      </c>
      <c r="DC19" s="60">
        <f t="shared" si="43"/>
        <v>5.5E-2</v>
      </c>
      <c r="DD19" s="60">
        <f t="shared" si="44"/>
        <v>4.4999999999999998E-2</v>
      </c>
      <c r="DE19" s="60">
        <f t="shared" si="45"/>
        <v>5.8999999999999997E-2</v>
      </c>
      <c r="DF19" s="60">
        <f t="shared" si="46"/>
        <v>0.13900000000000001</v>
      </c>
      <c r="DG19" s="68">
        <v>667</v>
      </c>
      <c r="DH19" s="60">
        <v>59</v>
      </c>
      <c r="DI19" s="60">
        <v>16</v>
      </c>
      <c r="DJ19" s="60">
        <v>32</v>
      </c>
      <c r="DK19" s="60">
        <v>74</v>
      </c>
      <c r="DL19" s="60">
        <v>191</v>
      </c>
      <c r="DM19" s="60">
        <v>197</v>
      </c>
      <c r="DN19" s="60">
        <v>24</v>
      </c>
      <c r="DO19" s="60">
        <v>74</v>
      </c>
      <c r="DP19" s="60">
        <v>0</v>
      </c>
      <c r="DQ19" s="60">
        <v>0</v>
      </c>
      <c r="DR19" s="63">
        <f t="shared" si="47"/>
        <v>8.7999999999999995E-2</v>
      </c>
      <c r="DS19" s="63">
        <f t="shared" si="48"/>
        <v>2.4E-2</v>
      </c>
      <c r="DT19" s="63">
        <f t="shared" si="100"/>
        <v>4.8000000000000001E-2</v>
      </c>
      <c r="DU19" s="63">
        <f t="shared" si="50"/>
        <v>0.111</v>
      </c>
      <c r="DV19" s="63">
        <f t="shared" si="51"/>
        <v>0.28599999999999998</v>
      </c>
      <c r="DW19" s="63">
        <f t="shared" si="52"/>
        <v>0.29499999999999998</v>
      </c>
      <c r="DX19" s="63">
        <f t="shared" si="53"/>
        <v>3.5999999999999997E-2</v>
      </c>
      <c r="DY19" s="63">
        <f t="shared" si="54"/>
        <v>0.111</v>
      </c>
      <c r="DZ19" s="63">
        <f t="shared" si="55"/>
        <v>0</v>
      </c>
      <c r="EA19" s="63">
        <f t="shared" si="56"/>
        <v>0</v>
      </c>
      <c r="EB19" s="74">
        <v>48036</v>
      </c>
      <c r="EC19" s="74">
        <v>52245</v>
      </c>
      <c r="ED19" s="159">
        <v>3033</v>
      </c>
      <c r="EE19" s="159">
        <v>2832</v>
      </c>
      <c r="EF19" s="63">
        <f t="shared" si="57"/>
        <v>0.93400000000000005</v>
      </c>
      <c r="EG19" s="159">
        <v>201</v>
      </c>
      <c r="EH19" s="63">
        <f t="shared" si="89"/>
        <v>6.6000000000000003E-2</v>
      </c>
      <c r="EI19" s="162">
        <v>1877</v>
      </c>
      <c r="EJ19" s="162">
        <v>1535</v>
      </c>
      <c r="EK19" s="162">
        <v>1440</v>
      </c>
      <c r="EL19" s="162">
        <v>1324</v>
      </c>
      <c r="EM19" s="162">
        <v>116</v>
      </c>
      <c r="EN19" s="63">
        <f t="shared" si="59"/>
        <v>0.91900000000000004</v>
      </c>
      <c r="EO19" s="63">
        <f t="shared" si="90"/>
        <v>8.1000000000000003E-2</v>
      </c>
      <c r="EP19" s="168">
        <v>95</v>
      </c>
      <c r="EQ19" s="165">
        <v>64</v>
      </c>
      <c r="ER19" s="165">
        <v>31</v>
      </c>
      <c r="ES19" s="63">
        <f t="shared" si="61"/>
        <v>0.67400000000000004</v>
      </c>
      <c r="ET19" s="63">
        <f t="shared" si="103"/>
        <v>0.32600000000000001</v>
      </c>
      <c r="EU19" s="69">
        <v>342</v>
      </c>
      <c r="EV19" s="159">
        <v>304</v>
      </c>
      <c r="EW19" s="159">
        <v>38</v>
      </c>
      <c r="EX19" s="63">
        <f t="shared" si="99"/>
        <v>0.88900000000000001</v>
      </c>
      <c r="EY19" s="63">
        <f t="shared" si="101"/>
        <v>0.111</v>
      </c>
      <c r="EZ19" s="68">
        <v>667</v>
      </c>
      <c r="FA19" s="76">
        <v>90</v>
      </c>
      <c r="FB19" s="77">
        <f t="shared" si="65"/>
        <v>0.13500000000000001</v>
      </c>
      <c r="FC19" s="75">
        <v>106</v>
      </c>
      <c r="FD19" s="76">
        <v>0</v>
      </c>
      <c r="FE19" s="77">
        <f t="shared" si="76"/>
        <v>0</v>
      </c>
      <c r="FF19" s="75">
        <v>381</v>
      </c>
      <c r="FG19" s="76">
        <v>62</v>
      </c>
      <c r="FH19" s="77">
        <f t="shared" si="66"/>
        <v>0.16300000000000001</v>
      </c>
      <c r="FI19" s="305">
        <v>3046</v>
      </c>
      <c r="FJ19" s="76">
        <v>562</v>
      </c>
      <c r="FK19" s="552">
        <f t="shared" si="67"/>
        <v>562</v>
      </c>
      <c r="FL19" s="77">
        <f t="shared" si="68"/>
        <v>0.185</v>
      </c>
      <c r="FM19" s="298">
        <v>399</v>
      </c>
      <c r="FN19" s="76">
        <v>85</v>
      </c>
      <c r="FO19" s="79">
        <f t="shared" si="69"/>
        <v>0.21299999999999999</v>
      </c>
      <c r="FP19" s="298">
        <v>953</v>
      </c>
      <c r="FQ19" s="76">
        <v>255</v>
      </c>
      <c r="FR19" s="77">
        <f t="shared" si="70"/>
        <v>0.26800000000000002</v>
      </c>
      <c r="FS19" s="298">
        <v>2093</v>
      </c>
      <c r="FT19" s="76">
        <v>305</v>
      </c>
      <c r="FU19" s="77">
        <f t="shared" si="91"/>
        <v>0.14599999999999999</v>
      </c>
      <c r="FV19" s="298">
        <v>1935</v>
      </c>
      <c r="FW19" s="76">
        <v>307</v>
      </c>
      <c r="FX19" s="77">
        <f t="shared" si="92"/>
        <v>0.159</v>
      </c>
      <c r="FY19" s="298">
        <v>158</v>
      </c>
      <c r="FZ19" s="76">
        <v>0</v>
      </c>
      <c r="GA19" s="77">
        <f t="shared" si="73"/>
        <v>0</v>
      </c>
      <c r="GB19" s="298">
        <v>2081</v>
      </c>
      <c r="GC19" s="74">
        <v>376</v>
      </c>
      <c r="GD19" s="60">
        <f t="shared" si="74"/>
        <v>0.18099999999999999</v>
      </c>
    </row>
    <row r="20" spans="1:186" x14ac:dyDescent="0.2">
      <c r="A20" s="56" t="s">
        <v>882</v>
      </c>
      <c r="B20" s="57" t="s">
        <v>1021</v>
      </c>
      <c r="C20" s="56" t="s">
        <v>904</v>
      </c>
      <c r="D20" s="56" t="s">
        <v>1049</v>
      </c>
      <c r="E20" s="80">
        <v>3228</v>
      </c>
      <c r="F20" s="60">
        <v>1798</v>
      </c>
      <c r="G20" s="63">
        <f t="shared" si="102"/>
        <v>0.55700000000000005</v>
      </c>
      <c r="H20" s="60">
        <v>1798</v>
      </c>
      <c r="I20" s="63">
        <f t="shared" si="94"/>
        <v>0.55700000000000005</v>
      </c>
      <c r="J20" s="61">
        <v>1714</v>
      </c>
      <c r="K20" s="290">
        <f t="shared" si="2"/>
        <v>0.95299999999999996</v>
      </c>
      <c r="L20" s="274">
        <v>84</v>
      </c>
      <c r="M20" s="287">
        <f t="shared" si="3"/>
        <v>4.7E-2</v>
      </c>
      <c r="N20" s="60">
        <v>0</v>
      </c>
      <c r="O20" s="60">
        <f t="shared" si="95"/>
        <v>0</v>
      </c>
      <c r="P20" s="60">
        <v>1430</v>
      </c>
      <c r="Q20" s="60">
        <f t="shared" si="96"/>
        <v>0.443</v>
      </c>
      <c r="R20" s="293">
        <f t="shared" si="104"/>
        <v>4.6718576195773087</v>
      </c>
      <c r="S20" s="62">
        <f t="shared" si="7"/>
        <v>1679</v>
      </c>
      <c r="T20" s="60">
        <v>1503</v>
      </c>
      <c r="U20" s="60">
        <v>104</v>
      </c>
      <c r="V20" s="60">
        <v>0</v>
      </c>
      <c r="W20" s="60">
        <v>18</v>
      </c>
      <c r="X20" s="60">
        <v>18</v>
      </c>
      <c r="Y20" s="60">
        <v>36</v>
      </c>
      <c r="Z20" s="63">
        <f t="shared" si="97"/>
        <v>0.89500000000000002</v>
      </c>
      <c r="AA20" s="63">
        <f t="shared" si="77"/>
        <v>6.2E-2</v>
      </c>
      <c r="AB20" s="63">
        <f t="shared" si="78"/>
        <v>0</v>
      </c>
      <c r="AC20" s="63">
        <f t="shared" si="79"/>
        <v>1.0999999999999999E-2</v>
      </c>
      <c r="AD20" s="63">
        <f t="shared" si="80"/>
        <v>1.0999999999999999E-2</v>
      </c>
      <c r="AE20" s="63">
        <f t="shared" si="81"/>
        <v>2.1000000000000001E-2</v>
      </c>
      <c r="AF20" s="523">
        <v>23.7</v>
      </c>
      <c r="AG20" s="60">
        <v>697</v>
      </c>
      <c r="AH20" s="60">
        <v>244</v>
      </c>
      <c r="AI20" s="60">
        <v>326</v>
      </c>
      <c r="AJ20" s="60">
        <v>317</v>
      </c>
      <c r="AK20" s="60">
        <v>130</v>
      </c>
      <c r="AL20" s="63">
        <f t="shared" si="82"/>
        <v>0.40699999999999997</v>
      </c>
      <c r="AM20" s="63">
        <f t="shared" si="83"/>
        <v>0.14199999999999999</v>
      </c>
      <c r="AN20" s="63">
        <f t="shared" si="84"/>
        <v>0.19</v>
      </c>
      <c r="AO20" s="63">
        <f t="shared" si="85"/>
        <v>0.185</v>
      </c>
      <c r="AP20" s="63">
        <f t="shared" si="86"/>
        <v>7.5999999999999998E-2</v>
      </c>
      <c r="AQ20" s="60">
        <v>1303</v>
      </c>
      <c r="AR20" s="60">
        <v>352</v>
      </c>
      <c r="AS20" s="60">
        <v>59</v>
      </c>
      <c r="AT20" s="60">
        <v>0</v>
      </c>
      <c r="AU20" s="63">
        <f t="shared" si="87"/>
        <v>0.76</v>
      </c>
      <c r="AV20" s="63">
        <f t="shared" si="105"/>
        <v>0.20499999999999999</v>
      </c>
      <c r="AW20" s="63">
        <f t="shared" si="88"/>
        <v>3.4000000000000002E-2</v>
      </c>
      <c r="AX20" s="63">
        <f t="shared" si="75"/>
        <v>0</v>
      </c>
      <c r="AY20" s="451">
        <v>1400</v>
      </c>
      <c r="AZ20" s="60">
        <v>0</v>
      </c>
      <c r="BA20" s="102">
        <v>0</v>
      </c>
      <c r="BB20" s="102">
        <v>109</v>
      </c>
      <c r="BC20" s="102">
        <v>311</v>
      </c>
      <c r="BD20" s="102">
        <v>304</v>
      </c>
      <c r="BE20" s="102">
        <v>227</v>
      </c>
      <c r="BF20" s="102">
        <v>105</v>
      </c>
      <c r="BG20" s="102">
        <v>155</v>
      </c>
      <c r="BH20" s="102">
        <v>189</v>
      </c>
      <c r="BI20" s="79">
        <f t="shared" si="23"/>
        <v>0</v>
      </c>
      <c r="BJ20" s="79">
        <f t="shared" si="24"/>
        <v>0</v>
      </c>
      <c r="BK20" s="79">
        <f t="shared" si="25"/>
        <v>7.8E-2</v>
      </c>
      <c r="BL20" s="79">
        <f t="shared" si="26"/>
        <v>0.222</v>
      </c>
      <c r="BM20" s="79">
        <f t="shared" si="27"/>
        <v>0.217</v>
      </c>
      <c r="BN20" s="79">
        <f t="shared" si="28"/>
        <v>0.16200000000000001</v>
      </c>
      <c r="BO20" s="79">
        <f t="shared" si="29"/>
        <v>7.4999999999999997E-2</v>
      </c>
      <c r="BP20" s="79">
        <f t="shared" si="30"/>
        <v>0.111</v>
      </c>
      <c r="BQ20" s="457">
        <f t="shared" si="31"/>
        <v>0.13500000000000001</v>
      </c>
      <c r="BR20" s="75">
        <v>49091</v>
      </c>
      <c r="BS20" s="75">
        <v>61663</v>
      </c>
      <c r="BT20" s="504">
        <v>44627</v>
      </c>
      <c r="BU20" s="504">
        <v>15952</v>
      </c>
      <c r="BV20" s="504">
        <v>41806</v>
      </c>
      <c r="BW20" s="504">
        <v>45647</v>
      </c>
      <c r="BX20" s="504">
        <v>51201</v>
      </c>
      <c r="BY20" s="504">
        <v>66250</v>
      </c>
      <c r="BZ20" s="519">
        <v>1729</v>
      </c>
      <c r="CA20" s="60">
        <v>147</v>
      </c>
      <c r="CB20" s="60">
        <v>110</v>
      </c>
      <c r="CC20" s="60">
        <v>165</v>
      </c>
      <c r="CD20" s="60">
        <v>251</v>
      </c>
      <c r="CE20" s="60">
        <v>245</v>
      </c>
      <c r="CF20" s="60">
        <v>296</v>
      </c>
      <c r="CG20" s="60">
        <v>210</v>
      </c>
      <c r="CH20" s="60">
        <v>167</v>
      </c>
      <c r="CI20" s="60">
        <v>23</v>
      </c>
      <c r="CJ20" s="60">
        <v>115</v>
      </c>
      <c r="CK20" s="63">
        <f t="shared" si="98"/>
        <v>8.5000000000000006E-2</v>
      </c>
      <c r="CL20" s="63">
        <f t="shared" si="33"/>
        <v>6.4000000000000001E-2</v>
      </c>
      <c r="CM20" s="63">
        <f t="shared" si="34"/>
        <v>9.5000000000000001E-2</v>
      </c>
      <c r="CN20" s="63">
        <f t="shared" si="35"/>
        <v>0.14499999999999999</v>
      </c>
      <c r="CO20" s="63">
        <f t="shared" si="36"/>
        <v>0.14199999999999999</v>
      </c>
      <c r="CP20" s="63">
        <f t="shared" si="37"/>
        <v>0.17100000000000001</v>
      </c>
      <c r="CQ20" s="63">
        <f t="shared" si="38"/>
        <v>0.121</v>
      </c>
      <c r="CR20" s="63">
        <f t="shared" si="39"/>
        <v>9.7000000000000003E-2</v>
      </c>
      <c r="CS20" s="63">
        <f t="shared" si="40"/>
        <v>1.2999999999999999E-2</v>
      </c>
      <c r="CT20" s="63">
        <f t="shared" si="93"/>
        <v>6.7000000000000004E-2</v>
      </c>
      <c r="CU20" s="65">
        <v>48738</v>
      </c>
      <c r="CV20" s="66">
        <v>63253</v>
      </c>
      <c r="CW20" s="60">
        <v>446</v>
      </c>
      <c r="CX20" s="60">
        <v>304</v>
      </c>
      <c r="CY20" s="60">
        <v>136</v>
      </c>
      <c r="CZ20" s="60">
        <v>101</v>
      </c>
      <c r="DA20" s="60">
        <v>130</v>
      </c>
      <c r="DB20" s="60">
        <f t="shared" si="42"/>
        <v>0.25800000000000001</v>
      </c>
      <c r="DC20" s="60">
        <f t="shared" si="43"/>
        <v>0.17599999999999999</v>
      </c>
      <c r="DD20" s="60">
        <f t="shared" si="44"/>
        <v>7.9000000000000001E-2</v>
      </c>
      <c r="DE20" s="60">
        <f t="shared" si="45"/>
        <v>5.8000000000000003E-2</v>
      </c>
      <c r="DF20" s="60">
        <f t="shared" si="46"/>
        <v>7.4999999999999997E-2</v>
      </c>
      <c r="DG20" s="68">
        <v>966</v>
      </c>
      <c r="DH20" s="60">
        <v>69</v>
      </c>
      <c r="DI20" s="60">
        <v>9</v>
      </c>
      <c r="DJ20" s="60">
        <v>48</v>
      </c>
      <c r="DK20" s="60">
        <v>133</v>
      </c>
      <c r="DL20" s="60">
        <v>204</v>
      </c>
      <c r="DM20" s="60">
        <v>112</v>
      </c>
      <c r="DN20" s="60">
        <v>129</v>
      </c>
      <c r="DO20" s="60">
        <v>132</v>
      </c>
      <c r="DP20" s="60">
        <v>23</v>
      </c>
      <c r="DQ20" s="60">
        <v>107</v>
      </c>
      <c r="DR20" s="63">
        <f t="shared" si="47"/>
        <v>7.0999999999999994E-2</v>
      </c>
      <c r="DS20" s="63">
        <f t="shared" si="48"/>
        <v>8.9999999999999993E-3</v>
      </c>
      <c r="DT20" s="63">
        <f t="shared" si="100"/>
        <v>0.05</v>
      </c>
      <c r="DU20" s="63">
        <f t="shared" si="50"/>
        <v>0.13800000000000001</v>
      </c>
      <c r="DV20" s="63">
        <f t="shared" si="51"/>
        <v>0.21099999999999999</v>
      </c>
      <c r="DW20" s="63">
        <f t="shared" si="52"/>
        <v>0.11600000000000001</v>
      </c>
      <c r="DX20" s="63">
        <f t="shared" si="53"/>
        <v>0.13400000000000001</v>
      </c>
      <c r="DY20" s="63">
        <f t="shared" si="54"/>
        <v>0.13700000000000001</v>
      </c>
      <c r="DZ20" s="63">
        <f t="shared" si="55"/>
        <v>2.4E-2</v>
      </c>
      <c r="EA20" s="63">
        <f t="shared" si="56"/>
        <v>0.111</v>
      </c>
      <c r="EB20" s="74">
        <v>57083</v>
      </c>
      <c r="EC20" s="74">
        <v>80007</v>
      </c>
      <c r="ED20" s="159">
        <v>4121</v>
      </c>
      <c r="EE20" s="159">
        <v>3624</v>
      </c>
      <c r="EF20" s="63">
        <f t="shared" si="57"/>
        <v>0.879</v>
      </c>
      <c r="EG20" s="159">
        <v>497</v>
      </c>
      <c r="EH20" s="63">
        <f t="shared" si="89"/>
        <v>0.121</v>
      </c>
      <c r="EI20" s="162">
        <v>2330</v>
      </c>
      <c r="EJ20" s="162">
        <v>1671</v>
      </c>
      <c r="EK20" s="162">
        <v>1608</v>
      </c>
      <c r="EL20" s="162">
        <v>1405</v>
      </c>
      <c r="EM20" s="162">
        <v>203</v>
      </c>
      <c r="EN20" s="63">
        <f t="shared" si="59"/>
        <v>0.874</v>
      </c>
      <c r="EO20" s="63">
        <f t="shared" si="90"/>
        <v>0.126</v>
      </c>
      <c r="EP20" s="168">
        <v>63</v>
      </c>
      <c r="EQ20" s="165">
        <v>51</v>
      </c>
      <c r="ER20" s="165">
        <v>12</v>
      </c>
      <c r="ES20" s="63">
        <f t="shared" si="61"/>
        <v>0.81</v>
      </c>
      <c r="ET20" s="63">
        <f t="shared" si="103"/>
        <v>0.19</v>
      </c>
      <c r="EU20" s="69">
        <v>659</v>
      </c>
      <c r="EV20" s="159">
        <v>582</v>
      </c>
      <c r="EW20" s="159">
        <v>77</v>
      </c>
      <c r="EX20" s="63">
        <f t="shared" si="99"/>
        <v>0.88300000000000001</v>
      </c>
      <c r="EY20" s="63">
        <f t="shared" si="101"/>
        <v>0.11700000000000001</v>
      </c>
      <c r="EZ20" s="68">
        <v>966</v>
      </c>
      <c r="FA20" s="76">
        <v>101</v>
      </c>
      <c r="FB20" s="77">
        <f t="shared" si="65"/>
        <v>0.105</v>
      </c>
      <c r="FC20" s="75">
        <v>73</v>
      </c>
      <c r="FD20" s="76">
        <v>0</v>
      </c>
      <c r="FE20" s="77">
        <f t="shared" si="76"/>
        <v>0</v>
      </c>
      <c r="FF20" s="75">
        <v>534</v>
      </c>
      <c r="FG20" s="76">
        <v>50</v>
      </c>
      <c r="FH20" s="77">
        <f t="shared" si="66"/>
        <v>9.4E-2</v>
      </c>
      <c r="FI20" s="305">
        <v>4099</v>
      </c>
      <c r="FJ20" s="76">
        <v>669</v>
      </c>
      <c r="FK20" s="552">
        <f t="shared" si="67"/>
        <v>669</v>
      </c>
      <c r="FL20" s="77">
        <f t="shared" si="68"/>
        <v>0.16300000000000001</v>
      </c>
      <c r="FM20" s="298">
        <v>342</v>
      </c>
      <c r="FN20" s="76">
        <v>28</v>
      </c>
      <c r="FO20" s="79">
        <f t="shared" si="69"/>
        <v>8.2000000000000003E-2</v>
      </c>
      <c r="FP20" s="298">
        <v>1019</v>
      </c>
      <c r="FQ20" s="76">
        <v>174</v>
      </c>
      <c r="FR20" s="77">
        <f t="shared" si="70"/>
        <v>0.17100000000000001</v>
      </c>
      <c r="FS20" s="298">
        <v>3081</v>
      </c>
      <c r="FT20" s="76">
        <v>491</v>
      </c>
      <c r="FU20" s="77">
        <f t="shared" si="91"/>
        <v>0.159</v>
      </c>
      <c r="FV20" s="298">
        <v>2401</v>
      </c>
      <c r="FW20" s="76">
        <v>255</v>
      </c>
      <c r="FX20" s="77">
        <f t="shared" si="92"/>
        <v>0.106</v>
      </c>
      <c r="FY20" s="298">
        <v>679</v>
      </c>
      <c r="FZ20" s="76">
        <v>240</v>
      </c>
      <c r="GA20" s="77">
        <f t="shared" si="73"/>
        <v>0.35299999999999998</v>
      </c>
      <c r="GB20" s="298">
        <v>3149</v>
      </c>
      <c r="GC20" s="74">
        <v>412</v>
      </c>
      <c r="GD20" s="60">
        <f t="shared" si="74"/>
        <v>0.13100000000000001</v>
      </c>
    </row>
    <row r="21" spans="1:186" x14ac:dyDescent="0.2">
      <c r="A21" s="56" t="s">
        <v>882</v>
      </c>
      <c r="B21" s="57" t="s">
        <v>1021</v>
      </c>
      <c r="C21" s="56" t="s">
        <v>905</v>
      </c>
      <c r="D21" s="56" t="s">
        <v>1050</v>
      </c>
      <c r="E21" s="80">
        <v>2577</v>
      </c>
      <c r="F21" s="60">
        <v>1249</v>
      </c>
      <c r="G21" s="63">
        <f t="shared" si="102"/>
        <v>0.48499999999999999</v>
      </c>
      <c r="H21" s="60">
        <v>1233</v>
      </c>
      <c r="I21" s="63">
        <f t="shared" si="94"/>
        <v>0.47799999999999998</v>
      </c>
      <c r="J21" s="61">
        <v>1131</v>
      </c>
      <c r="K21" s="290">
        <f t="shared" si="2"/>
        <v>0.90600000000000003</v>
      </c>
      <c r="L21" s="274">
        <v>102</v>
      </c>
      <c r="M21" s="287">
        <f t="shared" si="3"/>
        <v>8.2000000000000003E-2</v>
      </c>
      <c r="N21" s="60">
        <v>16</v>
      </c>
      <c r="O21" s="60">
        <f t="shared" si="95"/>
        <v>6.0000000000000001E-3</v>
      </c>
      <c r="P21" s="60">
        <v>1328</v>
      </c>
      <c r="Q21" s="60">
        <f t="shared" si="96"/>
        <v>0.51500000000000001</v>
      </c>
      <c r="R21" s="293">
        <f t="shared" si="104"/>
        <v>8.1665332265812651</v>
      </c>
      <c r="S21" s="62">
        <f t="shared" si="7"/>
        <v>1115</v>
      </c>
      <c r="T21" s="60">
        <v>899</v>
      </c>
      <c r="U21" s="60">
        <v>112</v>
      </c>
      <c r="V21" s="60">
        <v>27</v>
      </c>
      <c r="W21" s="60">
        <v>5</v>
      </c>
      <c r="X21" s="60">
        <v>6</v>
      </c>
      <c r="Y21" s="60">
        <v>66</v>
      </c>
      <c r="Z21" s="63">
        <f t="shared" si="97"/>
        <v>0.80600000000000005</v>
      </c>
      <c r="AA21" s="63">
        <f t="shared" si="77"/>
        <v>0.1</v>
      </c>
      <c r="AB21" s="63">
        <f t="shared" si="78"/>
        <v>2.4E-2</v>
      </c>
      <c r="AC21" s="63">
        <f t="shared" si="79"/>
        <v>4.0000000000000001E-3</v>
      </c>
      <c r="AD21" s="63">
        <f t="shared" si="80"/>
        <v>5.0000000000000001E-3</v>
      </c>
      <c r="AE21" s="63">
        <f t="shared" si="81"/>
        <v>5.8999999999999997E-2</v>
      </c>
      <c r="AF21" s="523">
        <v>26.6</v>
      </c>
      <c r="AG21" s="60">
        <v>144</v>
      </c>
      <c r="AH21" s="60">
        <v>290</v>
      </c>
      <c r="AI21" s="60">
        <v>288</v>
      </c>
      <c r="AJ21" s="60">
        <v>191</v>
      </c>
      <c r="AK21" s="60">
        <v>218</v>
      </c>
      <c r="AL21" s="63">
        <f t="shared" si="82"/>
        <v>0.127</v>
      </c>
      <c r="AM21" s="63">
        <f t="shared" si="83"/>
        <v>0.25600000000000001</v>
      </c>
      <c r="AN21" s="63">
        <f t="shared" si="84"/>
        <v>0.255</v>
      </c>
      <c r="AO21" s="63">
        <f t="shared" si="85"/>
        <v>0.16900000000000001</v>
      </c>
      <c r="AP21" s="63">
        <f t="shared" si="86"/>
        <v>0.193</v>
      </c>
      <c r="AQ21" s="60">
        <v>846</v>
      </c>
      <c r="AR21" s="60">
        <v>208</v>
      </c>
      <c r="AS21" s="60">
        <v>77</v>
      </c>
      <c r="AT21" s="60">
        <v>0</v>
      </c>
      <c r="AU21" s="63">
        <f t="shared" si="87"/>
        <v>0.748</v>
      </c>
      <c r="AV21" s="63">
        <f t="shared" si="105"/>
        <v>0.184</v>
      </c>
      <c r="AW21" s="63">
        <f t="shared" si="88"/>
        <v>6.8000000000000005E-2</v>
      </c>
      <c r="AX21" s="63">
        <f t="shared" si="75"/>
        <v>0</v>
      </c>
      <c r="AY21" s="451">
        <v>845</v>
      </c>
      <c r="AZ21" s="60">
        <v>0</v>
      </c>
      <c r="BA21" s="102">
        <v>53</v>
      </c>
      <c r="BB21" s="102">
        <v>182</v>
      </c>
      <c r="BC21" s="102">
        <v>170</v>
      </c>
      <c r="BD21" s="102">
        <v>266</v>
      </c>
      <c r="BE21" s="102">
        <v>95</v>
      </c>
      <c r="BF21" s="102">
        <v>13</v>
      </c>
      <c r="BG21" s="102">
        <v>40</v>
      </c>
      <c r="BH21" s="102">
        <v>26</v>
      </c>
      <c r="BI21" s="79">
        <f t="shared" si="23"/>
        <v>0</v>
      </c>
      <c r="BJ21" s="79">
        <f t="shared" si="24"/>
        <v>6.3E-2</v>
      </c>
      <c r="BK21" s="79">
        <f t="shared" si="25"/>
        <v>0.215</v>
      </c>
      <c r="BL21" s="79">
        <f t="shared" si="26"/>
        <v>0.20100000000000001</v>
      </c>
      <c r="BM21" s="79">
        <f t="shared" si="27"/>
        <v>0.315</v>
      </c>
      <c r="BN21" s="79">
        <f t="shared" si="28"/>
        <v>0.112</v>
      </c>
      <c r="BO21" s="79">
        <f t="shared" si="29"/>
        <v>1.4999999999999999E-2</v>
      </c>
      <c r="BP21" s="79">
        <f t="shared" si="30"/>
        <v>4.7E-2</v>
      </c>
      <c r="BQ21" s="457">
        <f t="shared" si="31"/>
        <v>3.1E-2</v>
      </c>
      <c r="BR21" s="75">
        <v>35781</v>
      </c>
      <c r="BS21" s="75">
        <v>38902</v>
      </c>
      <c r="BT21" s="504">
        <v>33308</v>
      </c>
      <c r="BU21" s="504">
        <v>25821</v>
      </c>
      <c r="BV21" s="504">
        <v>35789</v>
      </c>
      <c r="BW21" s="504">
        <v>34375</v>
      </c>
      <c r="BX21" s="504">
        <v>31875</v>
      </c>
      <c r="BY21" s="504">
        <v>73958</v>
      </c>
      <c r="BZ21" s="519">
        <v>1026</v>
      </c>
      <c r="CA21" s="60">
        <v>135</v>
      </c>
      <c r="CB21" s="60">
        <v>69</v>
      </c>
      <c r="CC21" s="60">
        <v>126</v>
      </c>
      <c r="CD21" s="60">
        <v>123</v>
      </c>
      <c r="CE21" s="60">
        <v>201</v>
      </c>
      <c r="CF21" s="60">
        <v>131</v>
      </c>
      <c r="CG21" s="60">
        <v>84</v>
      </c>
      <c r="CH21" s="60">
        <v>130</v>
      </c>
      <c r="CI21" s="60">
        <v>27</v>
      </c>
      <c r="CJ21" s="60">
        <v>0</v>
      </c>
      <c r="CK21" s="63">
        <f t="shared" si="98"/>
        <v>0.13200000000000001</v>
      </c>
      <c r="CL21" s="63">
        <f t="shared" si="33"/>
        <v>6.7000000000000004E-2</v>
      </c>
      <c r="CM21" s="63">
        <f t="shared" si="34"/>
        <v>0.123</v>
      </c>
      <c r="CN21" s="63">
        <f t="shared" si="35"/>
        <v>0.12</v>
      </c>
      <c r="CO21" s="63">
        <f t="shared" si="36"/>
        <v>0.19600000000000001</v>
      </c>
      <c r="CP21" s="63">
        <f t="shared" si="37"/>
        <v>0.128</v>
      </c>
      <c r="CQ21" s="63">
        <f t="shared" si="38"/>
        <v>8.2000000000000003E-2</v>
      </c>
      <c r="CR21" s="63">
        <f t="shared" si="39"/>
        <v>0.127</v>
      </c>
      <c r="CS21" s="63">
        <f t="shared" si="40"/>
        <v>2.5999999999999999E-2</v>
      </c>
      <c r="CT21" s="63">
        <f t="shared" si="93"/>
        <v>0</v>
      </c>
      <c r="CU21" s="65">
        <v>39000</v>
      </c>
      <c r="CV21" s="66">
        <v>49514</v>
      </c>
      <c r="CW21" s="60">
        <v>269</v>
      </c>
      <c r="CX21" s="60">
        <v>182</v>
      </c>
      <c r="CY21" s="60">
        <v>128</v>
      </c>
      <c r="CZ21" s="60">
        <v>52</v>
      </c>
      <c r="DA21" s="60">
        <v>173</v>
      </c>
      <c r="DB21" s="60">
        <f t="shared" si="42"/>
        <v>0.26200000000000001</v>
      </c>
      <c r="DC21" s="60">
        <f t="shared" si="43"/>
        <v>0.17699999999999999</v>
      </c>
      <c r="DD21" s="60">
        <f t="shared" si="44"/>
        <v>0.125</v>
      </c>
      <c r="DE21" s="60">
        <f t="shared" si="45"/>
        <v>5.0999999999999997E-2</v>
      </c>
      <c r="DF21" s="60">
        <f t="shared" si="46"/>
        <v>0.16900000000000001</v>
      </c>
      <c r="DG21" s="68">
        <v>769</v>
      </c>
      <c r="DH21" s="60">
        <v>79</v>
      </c>
      <c r="DI21" s="60">
        <v>35</v>
      </c>
      <c r="DJ21" s="60">
        <v>68</v>
      </c>
      <c r="DK21" s="60">
        <v>120</v>
      </c>
      <c r="DL21" s="60">
        <v>152</v>
      </c>
      <c r="DM21" s="60">
        <v>96</v>
      </c>
      <c r="DN21" s="60">
        <v>95</v>
      </c>
      <c r="DO21" s="60">
        <v>97</v>
      </c>
      <c r="DP21" s="60">
        <v>27</v>
      </c>
      <c r="DQ21" s="60">
        <v>0</v>
      </c>
      <c r="DR21" s="63">
        <f t="shared" si="47"/>
        <v>0.10299999999999999</v>
      </c>
      <c r="DS21" s="63">
        <f t="shared" si="48"/>
        <v>4.5999999999999999E-2</v>
      </c>
      <c r="DT21" s="63">
        <f t="shared" si="100"/>
        <v>8.7999999999999995E-2</v>
      </c>
      <c r="DU21" s="63">
        <f t="shared" si="50"/>
        <v>0.156</v>
      </c>
      <c r="DV21" s="63">
        <f t="shared" si="51"/>
        <v>0.19800000000000001</v>
      </c>
      <c r="DW21" s="63">
        <f t="shared" si="52"/>
        <v>0.125</v>
      </c>
      <c r="DX21" s="63">
        <f t="shared" si="53"/>
        <v>0.124</v>
      </c>
      <c r="DY21" s="63">
        <f t="shared" si="54"/>
        <v>0.126</v>
      </c>
      <c r="DZ21" s="63">
        <f t="shared" si="55"/>
        <v>3.5000000000000003E-2</v>
      </c>
      <c r="EA21" s="63">
        <f t="shared" si="56"/>
        <v>0</v>
      </c>
      <c r="EB21" s="74">
        <v>43911</v>
      </c>
      <c r="EC21" s="74">
        <v>54207</v>
      </c>
      <c r="ED21" s="159">
        <v>3628</v>
      </c>
      <c r="EE21" s="159">
        <v>3329</v>
      </c>
      <c r="EF21" s="63">
        <f t="shared" si="57"/>
        <v>0.91800000000000004</v>
      </c>
      <c r="EG21" s="159">
        <v>299</v>
      </c>
      <c r="EH21" s="63">
        <f t="shared" si="89"/>
        <v>8.2000000000000003E-2</v>
      </c>
      <c r="EI21" s="162">
        <v>2021</v>
      </c>
      <c r="EJ21" s="162">
        <v>1182</v>
      </c>
      <c r="EK21" s="162">
        <v>1080</v>
      </c>
      <c r="EL21" s="162">
        <v>934</v>
      </c>
      <c r="EM21" s="162">
        <v>146</v>
      </c>
      <c r="EN21" s="63">
        <f t="shared" si="59"/>
        <v>0.86499999999999999</v>
      </c>
      <c r="EO21" s="63">
        <f t="shared" si="90"/>
        <v>0.13500000000000001</v>
      </c>
      <c r="EP21" s="168">
        <v>102</v>
      </c>
      <c r="EQ21" s="165">
        <v>102</v>
      </c>
      <c r="ER21" s="165">
        <v>0</v>
      </c>
      <c r="ES21" s="63">
        <f t="shared" si="61"/>
        <v>1</v>
      </c>
      <c r="ET21" s="63">
        <f t="shared" si="103"/>
        <v>0</v>
      </c>
      <c r="EU21" s="69">
        <v>839</v>
      </c>
      <c r="EV21" s="159">
        <v>749</v>
      </c>
      <c r="EW21" s="159">
        <v>90</v>
      </c>
      <c r="EX21" s="63">
        <f t="shared" si="99"/>
        <v>0.89300000000000002</v>
      </c>
      <c r="EY21" s="63">
        <f t="shared" si="101"/>
        <v>0.107</v>
      </c>
      <c r="EZ21" s="68">
        <v>769</v>
      </c>
      <c r="FA21" s="76">
        <v>136</v>
      </c>
      <c r="FB21" s="77">
        <f t="shared" si="65"/>
        <v>0.17699999999999999</v>
      </c>
      <c r="FC21" s="75">
        <v>55</v>
      </c>
      <c r="FD21" s="76">
        <v>5</v>
      </c>
      <c r="FE21" s="77">
        <f t="shared" si="76"/>
        <v>9.0999999999999998E-2</v>
      </c>
      <c r="FF21" s="75">
        <v>427</v>
      </c>
      <c r="FG21" s="76">
        <v>64</v>
      </c>
      <c r="FH21" s="77">
        <f t="shared" si="66"/>
        <v>0.15</v>
      </c>
      <c r="FI21" s="305">
        <v>3631</v>
      </c>
      <c r="FJ21" s="76">
        <v>763</v>
      </c>
      <c r="FK21" s="552">
        <f t="shared" si="67"/>
        <v>763</v>
      </c>
      <c r="FL21" s="77">
        <f t="shared" si="68"/>
        <v>0.21</v>
      </c>
      <c r="FM21" s="298">
        <v>385</v>
      </c>
      <c r="FN21" s="76">
        <v>107</v>
      </c>
      <c r="FO21" s="79">
        <f t="shared" si="69"/>
        <v>0.27800000000000002</v>
      </c>
      <c r="FP21" s="298">
        <v>1199</v>
      </c>
      <c r="FQ21" s="76">
        <v>244</v>
      </c>
      <c r="FR21" s="77">
        <f t="shared" si="70"/>
        <v>0.20399999999999999</v>
      </c>
      <c r="FS21" s="298">
        <v>2432</v>
      </c>
      <c r="FT21" s="76">
        <v>516</v>
      </c>
      <c r="FU21" s="77">
        <f t="shared" si="91"/>
        <v>0.21199999999999999</v>
      </c>
      <c r="FV21" s="298">
        <v>2108</v>
      </c>
      <c r="FW21" s="76">
        <v>479</v>
      </c>
      <c r="FX21" s="77">
        <f t="shared" si="92"/>
        <v>0.22700000000000001</v>
      </c>
      <c r="FY21" s="298">
        <v>324</v>
      </c>
      <c r="FZ21" s="76">
        <v>40</v>
      </c>
      <c r="GA21" s="77">
        <f t="shared" si="73"/>
        <v>0.123</v>
      </c>
      <c r="GB21" s="298">
        <v>3161</v>
      </c>
      <c r="GC21" s="74">
        <v>537</v>
      </c>
      <c r="GD21" s="60">
        <f t="shared" si="74"/>
        <v>0.17</v>
      </c>
    </row>
    <row r="22" spans="1:186" x14ac:dyDescent="0.2">
      <c r="A22" s="56" t="s">
        <v>882</v>
      </c>
      <c r="B22" s="57" t="s">
        <v>1021</v>
      </c>
      <c r="C22" s="56" t="s">
        <v>906</v>
      </c>
      <c r="D22" s="56" t="s">
        <v>1051</v>
      </c>
      <c r="E22" s="80">
        <v>4079</v>
      </c>
      <c r="F22" s="60">
        <v>1891</v>
      </c>
      <c r="G22" s="63">
        <f t="shared" si="102"/>
        <v>0.46400000000000002</v>
      </c>
      <c r="H22" s="60">
        <v>1891</v>
      </c>
      <c r="I22" s="63">
        <f t="shared" si="94"/>
        <v>0.46400000000000002</v>
      </c>
      <c r="J22" s="61">
        <v>1745</v>
      </c>
      <c r="K22" s="290">
        <f t="shared" si="2"/>
        <v>0.92300000000000004</v>
      </c>
      <c r="L22" s="274">
        <v>146</v>
      </c>
      <c r="M22" s="287">
        <f t="shared" si="3"/>
        <v>7.6999999999999999E-2</v>
      </c>
      <c r="N22" s="60">
        <v>0</v>
      </c>
      <c r="O22" s="60">
        <f t="shared" si="95"/>
        <v>0</v>
      </c>
      <c r="P22" s="60">
        <v>2188</v>
      </c>
      <c r="Q22" s="60">
        <f t="shared" si="96"/>
        <v>0.53600000000000003</v>
      </c>
      <c r="R22" s="293">
        <f t="shared" si="104"/>
        <v>7.7207826546800638</v>
      </c>
      <c r="S22" s="62">
        <f t="shared" si="7"/>
        <v>1688</v>
      </c>
      <c r="T22" s="60">
        <v>1312</v>
      </c>
      <c r="U22" s="60">
        <v>160</v>
      </c>
      <c r="V22" s="60">
        <v>68</v>
      </c>
      <c r="W22" s="60">
        <v>8</v>
      </c>
      <c r="X22" s="60">
        <v>7</v>
      </c>
      <c r="Y22" s="60">
        <v>133</v>
      </c>
      <c r="Z22" s="63">
        <f t="shared" si="97"/>
        <v>0.77700000000000002</v>
      </c>
      <c r="AA22" s="63">
        <f t="shared" si="77"/>
        <v>9.5000000000000001E-2</v>
      </c>
      <c r="AB22" s="63">
        <f t="shared" si="78"/>
        <v>0.04</v>
      </c>
      <c r="AC22" s="63">
        <f t="shared" si="79"/>
        <v>5.0000000000000001E-3</v>
      </c>
      <c r="AD22" s="63">
        <f t="shared" si="80"/>
        <v>4.0000000000000001E-3</v>
      </c>
      <c r="AE22" s="63">
        <f t="shared" si="81"/>
        <v>7.9000000000000001E-2</v>
      </c>
      <c r="AF22" s="523">
        <v>31.6</v>
      </c>
      <c r="AG22" s="60">
        <v>493</v>
      </c>
      <c r="AH22" s="60">
        <v>430</v>
      </c>
      <c r="AI22" s="60">
        <v>337</v>
      </c>
      <c r="AJ22" s="60">
        <v>256</v>
      </c>
      <c r="AK22" s="60">
        <v>229</v>
      </c>
      <c r="AL22" s="63">
        <f t="shared" si="82"/>
        <v>0.28299999999999997</v>
      </c>
      <c r="AM22" s="63">
        <f t="shared" si="83"/>
        <v>0.246</v>
      </c>
      <c r="AN22" s="63">
        <f t="shared" si="84"/>
        <v>0.193</v>
      </c>
      <c r="AO22" s="63">
        <f t="shared" si="85"/>
        <v>0.14699999999999999</v>
      </c>
      <c r="AP22" s="63">
        <f t="shared" si="86"/>
        <v>0.13100000000000001</v>
      </c>
      <c r="AQ22" s="60">
        <v>1216</v>
      </c>
      <c r="AR22" s="60">
        <v>415</v>
      </c>
      <c r="AS22" s="60">
        <v>114</v>
      </c>
      <c r="AT22" s="60">
        <v>0</v>
      </c>
      <c r="AU22" s="63">
        <f t="shared" si="87"/>
        <v>0.69699999999999995</v>
      </c>
      <c r="AV22" s="63">
        <f t="shared" si="105"/>
        <v>0.23799999999999999</v>
      </c>
      <c r="AW22" s="63">
        <f t="shared" si="88"/>
        <v>6.5000000000000002E-2</v>
      </c>
      <c r="AX22" s="63">
        <f t="shared" si="75"/>
        <v>0</v>
      </c>
      <c r="AY22" s="451">
        <v>1269</v>
      </c>
      <c r="AZ22" s="60">
        <v>30</v>
      </c>
      <c r="BA22" s="102">
        <v>44</v>
      </c>
      <c r="BB22" s="102">
        <v>284</v>
      </c>
      <c r="BC22" s="102">
        <v>134</v>
      </c>
      <c r="BD22" s="102">
        <v>242</v>
      </c>
      <c r="BE22" s="102">
        <v>125</v>
      </c>
      <c r="BF22" s="102">
        <v>165</v>
      </c>
      <c r="BG22" s="102">
        <v>177</v>
      </c>
      <c r="BH22" s="102">
        <v>68</v>
      </c>
      <c r="BI22" s="79">
        <f t="shared" si="23"/>
        <v>2.4E-2</v>
      </c>
      <c r="BJ22" s="79">
        <f t="shared" si="24"/>
        <v>3.5000000000000003E-2</v>
      </c>
      <c r="BK22" s="79">
        <f t="shared" si="25"/>
        <v>0.224</v>
      </c>
      <c r="BL22" s="79">
        <f t="shared" si="26"/>
        <v>0.106</v>
      </c>
      <c r="BM22" s="79">
        <f t="shared" si="27"/>
        <v>0.191</v>
      </c>
      <c r="BN22" s="79">
        <f t="shared" si="28"/>
        <v>9.9000000000000005E-2</v>
      </c>
      <c r="BO22" s="79">
        <f t="shared" si="29"/>
        <v>0.13</v>
      </c>
      <c r="BP22" s="79">
        <f t="shared" si="30"/>
        <v>0.13900000000000001</v>
      </c>
      <c r="BQ22" s="457">
        <f t="shared" si="31"/>
        <v>5.3999999999999999E-2</v>
      </c>
      <c r="BR22" s="75">
        <v>43299</v>
      </c>
      <c r="BS22" s="75">
        <v>50738</v>
      </c>
      <c r="BT22" s="504">
        <v>31298</v>
      </c>
      <c r="BU22" s="504">
        <v>21184</v>
      </c>
      <c r="BV22" s="504">
        <v>26810</v>
      </c>
      <c r="BW22" s="504">
        <v>36250</v>
      </c>
      <c r="BX22" s="504"/>
      <c r="BY22" s="504">
        <v>88311</v>
      </c>
      <c r="BZ22" s="519">
        <v>1414</v>
      </c>
      <c r="CA22" s="60">
        <v>74</v>
      </c>
      <c r="CB22" s="60">
        <v>39</v>
      </c>
      <c r="CC22" s="60">
        <v>108</v>
      </c>
      <c r="CD22" s="60">
        <v>163</v>
      </c>
      <c r="CE22" s="60">
        <v>145</v>
      </c>
      <c r="CF22" s="60">
        <v>262</v>
      </c>
      <c r="CG22" s="60">
        <v>201</v>
      </c>
      <c r="CH22" s="60">
        <v>338</v>
      </c>
      <c r="CI22" s="60">
        <v>60</v>
      </c>
      <c r="CJ22" s="60">
        <v>24</v>
      </c>
      <c r="CK22" s="63">
        <f t="shared" si="98"/>
        <v>5.1999999999999998E-2</v>
      </c>
      <c r="CL22" s="63">
        <f t="shared" si="33"/>
        <v>2.8000000000000001E-2</v>
      </c>
      <c r="CM22" s="63">
        <f t="shared" si="34"/>
        <v>7.5999999999999998E-2</v>
      </c>
      <c r="CN22" s="63">
        <f t="shared" si="35"/>
        <v>0.115</v>
      </c>
      <c r="CO22" s="63">
        <f t="shared" si="36"/>
        <v>0.10299999999999999</v>
      </c>
      <c r="CP22" s="63">
        <f t="shared" si="37"/>
        <v>0.185</v>
      </c>
      <c r="CQ22" s="63">
        <f t="shared" si="38"/>
        <v>0.14199999999999999</v>
      </c>
      <c r="CR22" s="63">
        <f t="shared" si="39"/>
        <v>0.23899999999999999</v>
      </c>
      <c r="CS22" s="63">
        <f t="shared" si="40"/>
        <v>4.2000000000000003E-2</v>
      </c>
      <c r="CT22" s="63">
        <f t="shared" si="93"/>
        <v>1.7000000000000001E-2</v>
      </c>
      <c r="CU22" s="65">
        <v>66684</v>
      </c>
      <c r="CV22" s="66">
        <v>75197</v>
      </c>
      <c r="CW22" s="60">
        <v>528</v>
      </c>
      <c r="CX22" s="60">
        <v>355</v>
      </c>
      <c r="CY22" s="60">
        <v>212</v>
      </c>
      <c r="CZ22" s="60">
        <v>74</v>
      </c>
      <c r="DA22" s="60">
        <v>226</v>
      </c>
      <c r="DB22" s="60">
        <f t="shared" si="42"/>
        <v>0.373</v>
      </c>
      <c r="DC22" s="60">
        <f t="shared" si="43"/>
        <v>0.251</v>
      </c>
      <c r="DD22" s="60">
        <f t="shared" si="44"/>
        <v>0.15</v>
      </c>
      <c r="DE22" s="60">
        <f t="shared" si="45"/>
        <v>5.1999999999999998E-2</v>
      </c>
      <c r="DF22" s="60">
        <f t="shared" si="46"/>
        <v>0.16</v>
      </c>
      <c r="DG22" s="68">
        <v>1051</v>
      </c>
      <c r="DH22" s="60">
        <v>9</v>
      </c>
      <c r="DI22" s="60">
        <v>0</v>
      </c>
      <c r="DJ22" s="60">
        <v>64</v>
      </c>
      <c r="DK22" s="60">
        <v>72</v>
      </c>
      <c r="DL22" s="60">
        <v>119</v>
      </c>
      <c r="DM22" s="60">
        <v>246</v>
      </c>
      <c r="DN22" s="60">
        <v>177</v>
      </c>
      <c r="DO22" s="60">
        <v>340</v>
      </c>
      <c r="DP22" s="60">
        <v>10</v>
      </c>
      <c r="DQ22" s="60">
        <v>14</v>
      </c>
      <c r="DR22" s="63">
        <f t="shared" si="47"/>
        <v>8.9999999999999993E-3</v>
      </c>
      <c r="DS22" s="63">
        <f t="shared" si="48"/>
        <v>0</v>
      </c>
      <c r="DT22" s="63">
        <f t="shared" si="100"/>
        <v>6.0999999999999999E-2</v>
      </c>
      <c r="DU22" s="63">
        <f t="shared" si="50"/>
        <v>6.9000000000000006E-2</v>
      </c>
      <c r="DV22" s="63">
        <f t="shared" si="51"/>
        <v>0.113</v>
      </c>
      <c r="DW22" s="63">
        <f t="shared" si="52"/>
        <v>0.23400000000000001</v>
      </c>
      <c r="DX22" s="63">
        <f t="shared" si="53"/>
        <v>0.16800000000000001</v>
      </c>
      <c r="DY22" s="63">
        <f t="shared" si="54"/>
        <v>0.32400000000000001</v>
      </c>
      <c r="DZ22" s="63">
        <f t="shared" si="55"/>
        <v>0.01</v>
      </c>
      <c r="EA22" s="63">
        <f t="shared" si="56"/>
        <v>1.2999999999999999E-2</v>
      </c>
      <c r="EB22" s="74">
        <v>78393</v>
      </c>
      <c r="EC22" s="74">
        <v>83861</v>
      </c>
      <c r="ED22" s="159">
        <v>4923</v>
      </c>
      <c r="EE22" s="159">
        <v>4552</v>
      </c>
      <c r="EF22" s="63">
        <f t="shared" si="57"/>
        <v>0.92500000000000004</v>
      </c>
      <c r="EG22" s="159">
        <v>371</v>
      </c>
      <c r="EH22" s="63">
        <f t="shared" si="89"/>
        <v>7.4999999999999997E-2</v>
      </c>
      <c r="EI22" s="162">
        <v>2745</v>
      </c>
      <c r="EJ22" s="162">
        <v>1746</v>
      </c>
      <c r="EK22" s="162">
        <v>1600</v>
      </c>
      <c r="EL22" s="162">
        <v>1453</v>
      </c>
      <c r="EM22" s="162">
        <v>147</v>
      </c>
      <c r="EN22" s="63">
        <f t="shared" si="59"/>
        <v>0.90800000000000003</v>
      </c>
      <c r="EO22" s="63">
        <f t="shared" si="90"/>
        <v>9.1999999999999998E-2</v>
      </c>
      <c r="EP22" s="168">
        <v>146</v>
      </c>
      <c r="EQ22" s="165">
        <v>127</v>
      </c>
      <c r="ER22" s="165">
        <v>19</v>
      </c>
      <c r="ES22" s="63">
        <f t="shared" si="61"/>
        <v>0.87</v>
      </c>
      <c r="ET22" s="63">
        <f t="shared" si="103"/>
        <v>0.13</v>
      </c>
      <c r="EU22" s="69">
        <v>999</v>
      </c>
      <c r="EV22" s="159">
        <v>909</v>
      </c>
      <c r="EW22" s="159">
        <v>90</v>
      </c>
      <c r="EX22" s="63">
        <f t="shared" si="99"/>
        <v>0.91</v>
      </c>
      <c r="EY22" s="63">
        <f t="shared" si="101"/>
        <v>0.09</v>
      </c>
      <c r="EZ22" s="68">
        <v>1051</v>
      </c>
      <c r="FA22" s="76">
        <v>65</v>
      </c>
      <c r="FB22" s="77">
        <f t="shared" si="65"/>
        <v>6.2E-2</v>
      </c>
      <c r="FC22" s="75">
        <v>71</v>
      </c>
      <c r="FD22" s="76">
        <v>18</v>
      </c>
      <c r="FE22" s="77">
        <f t="shared" si="76"/>
        <v>0.254</v>
      </c>
      <c r="FF22" s="75">
        <v>639</v>
      </c>
      <c r="FG22" s="76">
        <v>65</v>
      </c>
      <c r="FH22" s="77">
        <f t="shared" si="66"/>
        <v>0.10199999999999999</v>
      </c>
      <c r="FI22" s="305">
        <v>4834</v>
      </c>
      <c r="FJ22" s="76">
        <v>593</v>
      </c>
      <c r="FK22" s="552">
        <f t="shared" si="67"/>
        <v>593</v>
      </c>
      <c r="FL22" s="77">
        <f t="shared" si="68"/>
        <v>0.123</v>
      </c>
      <c r="FM22" s="298">
        <v>277</v>
      </c>
      <c r="FN22" s="76">
        <v>82</v>
      </c>
      <c r="FO22" s="79">
        <f t="shared" si="69"/>
        <v>0.29599999999999999</v>
      </c>
      <c r="FP22" s="298">
        <v>1311</v>
      </c>
      <c r="FQ22" s="76">
        <v>207</v>
      </c>
      <c r="FR22" s="77">
        <f t="shared" si="70"/>
        <v>0.158</v>
      </c>
      <c r="FS22" s="298">
        <v>3866</v>
      </c>
      <c r="FT22" s="76">
        <v>370</v>
      </c>
      <c r="FU22" s="77">
        <f t="shared" si="91"/>
        <v>9.6000000000000002E-2</v>
      </c>
      <c r="FV22" s="298">
        <v>2770</v>
      </c>
      <c r="FW22" s="76">
        <v>331</v>
      </c>
      <c r="FX22" s="77">
        <f t="shared" si="92"/>
        <v>0.11899999999999999</v>
      </c>
      <c r="FY22" s="298">
        <v>753</v>
      </c>
      <c r="FZ22" s="76">
        <v>55</v>
      </c>
      <c r="GA22" s="77">
        <f t="shared" si="73"/>
        <v>7.2999999999999995E-2</v>
      </c>
      <c r="GB22" s="298">
        <v>4215</v>
      </c>
      <c r="GC22" s="74">
        <v>273</v>
      </c>
      <c r="GD22" s="60">
        <f t="shared" si="74"/>
        <v>6.5000000000000002E-2</v>
      </c>
    </row>
    <row r="23" spans="1:186" x14ac:dyDescent="0.2">
      <c r="A23" s="56" t="s">
        <v>882</v>
      </c>
      <c r="B23" s="57" t="s">
        <v>1021</v>
      </c>
      <c r="C23" s="56" t="s">
        <v>907</v>
      </c>
      <c r="D23" s="56" t="s">
        <v>1052</v>
      </c>
      <c r="E23" s="80">
        <v>3245</v>
      </c>
      <c r="F23" s="60">
        <v>1094</v>
      </c>
      <c r="G23" s="63">
        <f t="shared" si="102"/>
        <v>0.33700000000000002</v>
      </c>
      <c r="H23" s="60">
        <v>1082</v>
      </c>
      <c r="I23" s="63">
        <f t="shared" si="94"/>
        <v>0.33300000000000002</v>
      </c>
      <c r="J23" s="61">
        <v>909</v>
      </c>
      <c r="K23" s="290">
        <f t="shared" si="2"/>
        <v>0.83099999999999996</v>
      </c>
      <c r="L23" s="274">
        <v>173</v>
      </c>
      <c r="M23" s="287">
        <f t="shared" si="3"/>
        <v>0.158</v>
      </c>
      <c r="N23" s="60">
        <v>12</v>
      </c>
      <c r="O23" s="60">
        <f t="shared" si="95"/>
        <v>4.0000000000000001E-3</v>
      </c>
      <c r="P23" s="60">
        <v>2151</v>
      </c>
      <c r="Q23" s="60">
        <f t="shared" si="96"/>
        <v>0.66300000000000003</v>
      </c>
      <c r="R23" s="293">
        <f t="shared" si="104"/>
        <v>15.813528336380255</v>
      </c>
      <c r="S23" s="62">
        <f t="shared" si="7"/>
        <v>908</v>
      </c>
      <c r="T23" s="60">
        <v>701</v>
      </c>
      <c r="U23" s="60">
        <v>76</v>
      </c>
      <c r="V23" s="60">
        <v>0</v>
      </c>
      <c r="W23" s="60">
        <v>45</v>
      </c>
      <c r="X23" s="60">
        <v>9</v>
      </c>
      <c r="Y23" s="60">
        <v>77</v>
      </c>
      <c r="Z23" s="63">
        <f t="shared" si="97"/>
        <v>0.77200000000000002</v>
      </c>
      <c r="AA23" s="63">
        <f t="shared" si="77"/>
        <v>8.4000000000000005E-2</v>
      </c>
      <c r="AB23" s="63">
        <f t="shared" si="78"/>
        <v>0</v>
      </c>
      <c r="AC23" s="63">
        <f t="shared" si="79"/>
        <v>0.05</v>
      </c>
      <c r="AD23" s="63">
        <f t="shared" si="80"/>
        <v>0.01</v>
      </c>
      <c r="AE23" s="63">
        <f t="shared" si="81"/>
        <v>8.5000000000000006E-2</v>
      </c>
      <c r="AF23" s="523">
        <v>24.3</v>
      </c>
      <c r="AG23" s="60">
        <v>276</v>
      </c>
      <c r="AH23" s="60">
        <v>256</v>
      </c>
      <c r="AI23" s="60">
        <v>150</v>
      </c>
      <c r="AJ23" s="60">
        <v>90</v>
      </c>
      <c r="AK23" s="60">
        <v>137</v>
      </c>
      <c r="AL23" s="63">
        <f t="shared" si="82"/>
        <v>0.30399999999999999</v>
      </c>
      <c r="AM23" s="63">
        <f t="shared" si="83"/>
        <v>0.28199999999999997</v>
      </c>
      <c r="AN23" s="63">
        <f t="shared" si="84"/>
        <v>0.16500000000000001</v>
      </c>
      <c r="AO23" s="63">
        <f t="shared" si="85"/>
        <v>9.9000000000000005E-2</v>
      </c>
      <c r="AP23" s="63">
        <f t="shared" si="86"/>
        <v>0.151</v>
      </c>
      <c r="AQ23" s="60">
        <v>744</v>
      </c>
      <c r="AR23" s="60">
        <v>90</v>
      </c>
      <c r="AS23" s="60">
        <v>75</v>
      </c>
      <c r="AT23" s="60">
        <v>0</v>
      </c>
      <c r="AU23" s="63">
        <f t="shared" si="87"/>
        <v>0.81799999999999995</v>
      </c>
      <c r="AV23" s="63">
        <f t="shared" si="105"/>
        <v>9.9000000000000005E-2</v>
      </c>
      <c r="AW23" s="63">
        <f t="shared" si="88"/>
        <v>8.3000000000000004E-2</v>
      </c>
      <c r="AX23" s="63">
        <f t="shared" si="75"/>
        <v>0</v>
      </c>
      <c r="AY23" s="451">
        <v>794</v>
      </c>
      <c r="AZ23" s="60">
        <v>9</v>
      </c>
      <c r="BA23" s="102">
        <v>0</v>
      </c>
      <c r="BB23" s="102">
        <v>141</v>
      </c>
      <c r="BC23" s="102">
        <v>139</v>
      </c>
      <c r="BD23" s="102">
        <v>249</v>
      </c>
      <c r="BE23" s="102">
        <v>26</v>
      </c>
      <c r="BF23" s="102">
        <v>91</v>
      </c>
      <c r="BG23" s="102">
        <v>62</v>
      </c>
      <c r="BH23" s="102">
        <v>77</v>
      </c>
      <c r="BI23" s="79">
        <f t="shared" si="23"/>
        <v>1.0999999999999999E-2</v>
      </c>
      <c r="BJ23" s="79">
        <f t="shared" si="24"/>
        <v>0</v>
      </c>
      <c r="BK23" s="79">
        <f t="shared" si="25"/>
        <v>0.17799999999999999</v>
      </c>
      <c r="BL23" s="79">
        <f t="shared" si="26"/>
        <v>0.17499999999999999</v>
      </c>
      <c r="BM23" s="79">
        <f t="shared" si="27"/>
        <v>0.314</v>
      </c>
      <c r="BN23" s="79">
        <f t="shared" si="28"/>
        <v>3.3000000000000002E-2</v>
      </c>
      <c r="BO23" s="79">
        <f t="shared" si="29"/>
        <v>0.115</v>
      </c>
      <c r="BP23" s="79">
        <f t="shared" si="30"/>
        <v>7.8E-2</v>
      </c>
      <c r="BQ23" s="457">
        <f t="shared" si="31"/>
        <v>9.7000000000000003E-2</v>
      </c>
      <c r="BR23" s="75">
        <v>37455</v>
      </c>
      <c r="BS23" s="75">
        <v>50563</v>
      </c>
      <c r="BT23" s="504">
        <v>35682</v>
      </c>
      <c r="BU23" s="504"/>
      <c r="BV23" s="504">
        <v>33924</v>
      </c>
      <c r="BW23" s="504">
        <v>35807</v>
      </c>
      <c r="BX23" s="504"/>
      <c r="BY23" s="504"/>
      <c r="BZ23" s="519">
        <v>1983</v>
      </c>
      <c r="CA23" s="60">
        <v>329</v>
      </c>
      <c r="CB23" s="60">
        <v>393</v>
      </c>
      <c r="CC23" s="60">
        <v>356</v>
      </c>
      <c r="CD23" s="60">
        <v>224</v>
      </c>
      <c r="CE23" s="60">
        <v>299</v>
      </c>
      <c r="CF23" s="60">
        <v>190</v>
      </c>
      <c r="CG23" s="60">
        <v>75</v>
      </c>
      <c r="CH23" s="60">
        <v>97</v>
      </c>
      <c r="CI23" s="60">
        <v>8</v>
      </c>
      <c r="CJ23" s="60">
        <v>12</v>
      </c>
      <c r="CK23" s="63">
        <f t="shared" si="98"/>
        <v>0.16600000000000001</v>
      </c>
      <c r="CL23" s="63">
        <f t="shared" si="33"/>
        <v>0.19800000000000001</v>
      </c>
      <c r="CM23" s="63">
        <f t="shared" si="34"/>
        <v>0.18</v>
      </c>
      <c r="CN23" s="63">
        <f t="shared" si="35"/>
        <v>0.113</v>
      </c>
      <c r="CO23" s="63">
        <f t="shared" si="36"/>
        <v>0.151</v>
      </c>
      <c r="CP23" s="63">
        <f t="shared" si="37"/>
        <v>9.6000000000000002E-2</v>
      </c>
      <c r="CQ23" s="63">
        <f t="shared" si="38"/>
        <v>3.7999999999999999E-2</v>
      </c>
      <c r="CR23" s="63">
        <f t="shared" si="39"/>
        <v>4.9000000000000002E-2</v>
      </c>
      <c r="CS23" s="63">
        <f t="shared" si="40"/>
        <v>4.0000000000000001E-3</v>
      </c>
      <c r="CT23" s="63">
        <f t="shared" si="93"/>
        <v>6.0000000000000001E-3</v>
      </c>
      <c r="CU23" s="65">
        <v>21296</v>
      </c>
      <c r="CV23" s="66">
        <v>33755</v>
      </c>
      <c r="CW23" s="60">
        <v>855</v>
      </c>
      <c r="CX23" s="60">
        <v>297</v>
      </c>
      <c r="CY23" s="60">
        <v>431</v>
      </c>
      <c r="CZ23" s="60">
        <v>64</v>
      </c>
      <c r="DA23" s="60">
        <v>425</v>
      </c>
      <c r="DB23" s="60">
        <f t="shared" si="42"/>
        <v>0.43099999999999999</v>
      </c>
      <c r="DC23" s="60">
        <f t="shared" si="43"/>
        <v>0.15</v>
      </c>
      <c r="DD23" s="60">
        <f t="shared" si="44"/>
        <v>0.217</v>
      </c>
      <c r="DE23" s="60">
        <f t="shared" si="45"/>
        <v>3.2000000000000001E-2</v>
      </c>
      <c r="DF23" s="60">
        <f t="shared" si="46"/>
        <v>0.214</v>
      </c>
      <c r="DG23" s="68">
        <v>760</v>
      </c>
      <c r="DH23" s="60">
        <v>31</v>
      </c>
      <c r="DI23" s="60">
        <v>38</v>
      </c>
      <c r="DJ23" s="60">
        <v>192</v>
      </c>
      <c r="DK23" s="60">
        <v>127</v>
      </c>
      <c r="DL23" s="60">
        <v>147</v>
      </c>
      <c r="DM23" s="60">
        <v>161</v>
      </c>
      <c r="DN23" s="60">
        <v>54</v>
      </c>
      <c r="DO23" s="60">
        <v>0</v>
      </c>
      <c r="DP23" s="60">
        <v>0</v>
      </c>
      <c r="DQ23" s="60">
        <v>10</v>
      </c>
      <c r="DR23" s="63">
        <f t="shared" si="47"/>
        <v>4.1000000000000002E-2</v>
      </c>
      <c r="DS23" s="63">
        <f t="shared" si="48"/>
        <v>0.05</v>
      </c>
      <c r="DT23" s="63">
        <f t="shared" si="100"/>
        <v>0.253</v>
      </c>
      <c r="DU23" s="63">
        <f t="shared" si="50"/>
        <v>0.16700000000000001</v>
      </c>
      <c r="DV23" s="63">
        <f t="shared" si="51"/>
        <v>0.193</v>
      </c>
      <c r="DW23" s="63">
        <f t="shared" si="52"/>
        <v>0.21199999999999999</v>
      </c>
      <c r="DX23" s="63">
        <f t="shared" si="53"/>
        <v>7.0999999999999994E-2</v>
      </c>
      <c r="DY23" s="63">
        <f t="shared" si="54"/>
        <v>0</v>
      </c>
      <c r="DZ23" s="63">
        <f t="shared" si="55"/>
        <v>0</v>
      </c>
      <c r="EA23" s="63">
        <f t="shared" si="56"/>
        <v>1.2999999999999999E-2</v>
      </c>
      <c r="EB23" s="74">
        <v>34333</v>
      </c>
      <c r="EC23" s="74">
        <v>41887</v>
      </c>
      <c r="ED23" s="159">
        <v>4179</v>
      </c>
      <c r="EE23" s="159">
        <v>3878</v>
      </c>
      <c r="EF23" s="63">
        <f t="shared" si="57"/>
        <v>0.92800000000000005</v>
      </c>
      <c r="EG23" s="159">
        <v>301</v>
      </c>
      <c r="EH23" s="63">
        <f t="shared" si="89"/>
        <v>7.1999999999999995E-2</v>
      </c>
      <c r="EI23" s="162">
        <v>2166</v>
      </c>
      <c r="EJ23" s="162">
        <v>1017</v>
      </c>
      <c r="EK23" s="162">
        <v>862</v>
      </c>
      <c r="EL23" s="162">
        <v>703</v>
      </c>
      <c r="EM23" s="162">
        <v>159</v>
      </c>
      <c r="EN23" s="63">
        <f t="shared" si="59"/>
        <v>0.81599999999999995</v>
      </c>
      <c r="EO23" s="63">
        <f t="shared" si="90"/>
        <v>0.184</v>
      </c>
      <c r="EP23" s="168">
        <v>155</v>
      </c>
      <c r="EQ23" s="165">
        <v>130</v>
      </c>
      <c r="ER23" s="165">
        <v>25</v>
      </c>
      <c r="ES23" s="63">
        <f t="shared" si="61"/>
        <v>0.83899999999999997</v>
      </c>
      <c r="ET23" s="63">
        <f t="shared" si="103"/>
        <v>0.161</v>
      </c>
      <c r="EU23" s="69">
        <v>1149</v>
      </c>
      <c r="EV23" s="159">
        <v>1039</v>
      </c>
      <c r="EW23" s="159">
        <v>110</v>
      </c>
      <c r="EX23" s="63">
        <f t="shared" si="99"/>
        <v>0.90400000000000003</v>
      </c>
      <c r="EY23" s="63">
        <f t="shared" si="101"/>
        <v>9.6000000000000002E-2</v>
      </c>
      <c r="EZ23" s="68">
        <v>760</v>
      </c>
      <c r="FA23" s="76">
        <v>190</v>
      </c>
      <c r="FB23" s="77">
        <f t="shared" si="65"/>
        <v>0.25</v>
      </c>
      <c r="FC23" s="75">
        <v>34</v>
      </c>
      <c r="FD23" s="76">
        <v>0</v>
      </c>
      <c r="FE23" s="77">
        <f t="shared" si="76"/>
        <v>0</v>
      </c>
      <c r="FF23" s="75">
        <v>433</v>
      </c>
      <c r="FG23" s="76">
        <v>154</v>
      </c>
      <c r="FH23" s="77">
        <f t="shared" si="66"/>
        <v>0.35599999999999998</v>
      </c>
      <c r="FI23" s="305">
        <v>4168</v>
      </c>
      <c r="FJ23" s="76">
        <v>1524</v>
      </c>
      <c r="FK23" s="552">
        <f t="shared" si="67"/>
        <v>1524</v>
      </c>
      <c r="FL23" s="77">
        <f t="shared" si="68"/>
        <v>0.36599999999999999</v>
      </c>
      <c r="FM23" s="298">
        <v>218</v>
      </c>
      <c r="FN23" s="76">
        <v>145</v>
      </c>
      <c r="FO23" s="79">
        <f t="shared" si="69"/>
        <v>0.66500000000000004</v>
      </c>
      <c r="FP23" s="298">
        <v>1027</v>
      </c>
      <c r="FQ23" s="76">
        <v>430</v>
      </c>
      <c r="FR23" s="77">
        <f t="shared" si="70"/>
        <v>0.41899999999999998</v>
      </c>
      <c r="FS23" s="298">
        <v>3157</v>
      </c>
      <c r="FT23" s="76">
        <v>1085</v>
      </c>
      <c r="FU23" s="77">
        <f t="shared" si="91"/>
        <v>0.34399999999999997</v>
      </c>
      <c r="FV23" s="298">
        <v>2286</v>
      </c>
      <c r="FW23" s="76">
        <v>745</v>
      </c>
      <c r="FX23" s="77">
        <f t="shared" si="92"/>
        <v>0.32600000000000001</v>
      </c>
      <c r="FY23" s="298">
        <v>855</v>
      </c>
      <c r="FZ23" s="76">
        <v>349</v>
      </c>
      <c r="GA23" s="77">
        <f t="shared" si="73"/>
        <v>0.40799999999999997</v>
      </c>
      <c r="GB23" s="298">
        <v>2812</v>
      </c>
      <c r="GC23" s="74">
        <v>866</v>
      </c>
      <c r="GD23" s="60">
        <f t="shared" si="74"/>
        <v>0.308</v>
      </c>
    </row>
    <row r="24" spans="1:186" x14ac:dyDescent="0.2">
      <c r="A24" s="56" t="s">
        <v>882</v>
      </c>
      <c r="B24" s="57" t="s">
        <v>1021</v>
      </c>
      <c r="C24" s="56" t="s">
        <v>908</v>
      </c>
      <c r="D24" s="56" t="s">
        <v>1053</v>
      </c>
      <c r="E24" s="80">
        <v>2601</v>
      </c>
      <c r="F24" s="60">
        <v>1488</v>
      </c>
      <c r="G24" s="63">
        <f t="shared" si="102"/>
        <v>0.57199999999999995</v>
      </c>
      <c r="H24" s="60">
        <v>1443</v>
      </c>
      <c r="I24" s="63">
        <f t="shared" si="94"/>
        <v>0.55500000000000005</v>
      </c>
      <c r="J24" s="61">
        <v>1304</v>
      </c>
      <c r="K24" s="290">
        <f t="shared" si="2"/>
        <v>0.876</v>
      </c>
      <c r="L24" s="274">
        <v>139</v>
      </c>
      <c r="M24" s="287">
        <f t="shared" si="3"/>
        <v>9.2999999999999999E-2</v>
      </c>
      <c r="N24" s="60">
        <v>45</v>
      </c>
      <c r="O24" s="60">
        <f t="shared" si="95"/>
        <v>1.7000000000000001E-2</v>
      </c>
      <c r="P24" s="60">
        <v>1113</v>
      </c>
      <c r="Q24" s="60">
        <f t="shared" si="96"/>
        <v>0.42799999999999999</v>
      </c>
      <c r="R24" s="293">
        <f t="shared" si="104"/>
        <v>9.341397849462366</v>
      </c>
      <c r="S24" s="62">
        <f t="shared" si="7"/>
        <v>1257</v>
      </c>
      <c r="T24" s="60">
        <v>939</v>
      </c>
      <c r="U24" s="60">
        <v>156</v>
      </c>
      <c r="V24" s="60">
        <v>23</v>
      </c>
      <c r="W24" s="60">
        <v>0</v>
      </c>
      <c r="X24" s="60">
        <v>89</v>
      </c>
      <c r="Y24" s="60">
        <v>50</v>
      </c>
      <c r="Z24" s="63">
        <f t="shared" si="97"/>
        <v>0.747</v>
      </c>
      <c r="AA24" s="63">
        <f t="shared" si="77"/>
        <v>0.124</v>
      </c>
      <c r="AB24" s="63">
        <f t="shared" si="78"/>
        <v>1.7999999999999999E-2</v>
      </c>
      <c r="AC24" s="63">
        <f t="shared" si="79"/>
        <v>0</v>
      </c>
      <c r="AD24" s="63">
        <f t="shared" si="80"/>
        <v>7.0999999999999994E-2</v>
      </c>
      <c r="AE24" s="63">
        <f t="shared" si="81"/>
        <v>0.04</v>
      </c>
      <c r="AF24" s="523">
        <v>41.7</v>
      </c>
      <c r="AG24" s="60">
        <v>472</v>
      </c>
      <c r="AH24" s="60">
        <v>212</v>
      </c>
      <c r="AI24" s="60">
        <v>370</v>
      </c>
      <c r="AJ24" s="60">
        <v>180</v>
      </c>
      <c r="AK24" s="60">
        <v>70</v>
      </c>
      <c r="AL24" s="63">
        <f t="shared" si="82"/>
        <v>0.36199999999999999</v>
      </c>
      <c r="AM24" s="63">
        <f t="shared" si="83"/>
        <v>0.16300000000000001</v>
      </c>
      <c r="AN24" s="63">
        <f t="shared" si="84"/>
        <v>0.28399999999999997</v>
      </c>
      <c r="AO24" s="63">
        <f t="shared" si="85"/>
        <v>0.13800000000000001</v>
      </c>
      <c r="AP24" s="63">
        <f t="shared" si="86"/>
        <v>5.3999999999999999E-2</v>
      </c>
      <c r="AQ24" s="60">
        <v>859</v>
      </c>
      <c r="AR24" s="60">
        <v>294</v>
      </c>
      <c r="AS24" s="60">
        <v>151</v>
      </c>
      <c r="AT24" s="60">
        <v>0</v>
      </c>
      <c r="AU24" s="63">
        <f t="shared" si="87"/>
        <v>0.65900000000000003</v>
      </c>
      <c r="AV24" s="63">
        <f t="shared" si="105"/>
        <v>0.22500000000000001</v>
      </c>
      <c r="AW24" s="63">
        <f t="shared" si="88"/>
        <v>0.11600000000000001</v>
      </c>
      <c r="AX24" s="63">
        <f t="shared" si="75"/>
        <v>0</v>
      </c>
      <c r="AY24" s="451">
        <v>980</v>
      </c>
      <c r="AZ24" s="60">
        <v>44</v>
      </c>
      <c r="BA24" s="102">
        <v>0</v>
      </c>
      <c r="BB24" s="102">
        <v>25</v>
      </c>
      <c r="BC24" s="102">
        <v>133</v>
      </c>
      <c r="BD24" s="102">
        <v>157</v>
      </c>
      <c r="BE24" s="102">
        <v>179</v>
      </c>
      <c r="BF24" s="102">
        <v>167</v>
      </c>
      <c r="BG24" s="102">
        <v>136</v>
      </c>
      <c r="BH24" s="102">
        <v>139</v>
      </c>
      <c r="BI24" s="79">
        <f t="shared" si="23"/>
        <v>4.4999999999999998E-2</v>
      </c>
      <c r="BJ24" s="79">
        <f t="shared" si="24"/>
        <v>0</v>
      </c>
      <c r="BK24" s="79">
        <f t="shared" si="25"/>
        <v>2.5999999999999999E-2</v>
      </c>
      <c r="BL24" s="79">
        <f t="shared" si="26"/>
        <v>0.13600000000000001</v>
      </c>
      <c r="BM24" s="79">
        <f t="shared" si="27"/>
        <v>0.16</v>
      </c>
      <c r="BN24" s="79">
        <f t="shared" si="28"/>
        <v>0.183</v>
      </c>
      <c r="BO24" s="79">
        <f t="shared" si="29"/>
        <v>0.17</v>
      </c>
      <c r="BP24" s="79">
        <f t="shared" si="30"/>
        <v>0.13900000000000001</v>
      </c>
      <c r="BQ24" s="457">
        <f t="shared" si="31"/>
        <v>0.14199999999999999</v>
      </c>
      <c r="BR24" s="75">
        <v>57020</v>
      </c>
      <c r="BS24" s="75">
        <v>62480</v>
      </c>
      <c r="BT24" s="504">
        <v>52083</v>
      </c>
      <c r="BU24" s="504"/>
      <c r="BV24" s="504">
        <v>38933</v>
      </c>
      <c r="BW24" s="504">
        <v>35163</v>
      </c>
      <c r="BX24" s="504">
        <v>56689</v>
      </c>
      <c r="BY24" s="504">
        <v>108393</v>
      </c>
      <c r="BZ24" s="519">
        <v>1025</v>
      </c>
      <c r="CA24" s="60">
        <v>86</v>
      </c>
      <c r="CB24" s="60">
        <v>86</v>
      </c>
      <c r="CC24" s="60">
        <v>84</v>
      </c>
      <c r="CD24" s="60">
        <v>45</v>
      </c>
      <c r="CE24" s="60">
        <v>67</v>
      </c>
      <c r="CF24" s="60">
        <v>308</v>
      </c>
      <c r="CG24" s="60">
        <v>113</v>
      </c>
      <c r="CH24" s="60">
        <v>117</v>
      </c>
      <c r="CI24" s="60">
        <v>64</v>
      </c>
      <c r="CJ24" s="60">
        <v>55</v>
      </c>
      <c r="CK24" s="63">
        <f t="shared" si="98"/>
        <v>8.4000000000000005E-2</v>
      </c>
      <c r="CL24" s="63">
        <f t="shared" si="33"/>
        <v>8.4000000000000005E-2</v>
      </c>
      <c r="CM24" s="63">
        <f t="shared" si="34"/>
        <v>8.2000000000000003E-2</v>
      </c>
      <c r="CN24" s="63">
        <f t="shared" si="35"/>
        <v>4.3999999999999997E-2</v>
      </c>
      <c r="CO24" s="63">
        <f t="shared" si="36"/>
        <v>6.5000000000000002E-2</v>
      </c>
      <c r="CP24" s="63">
        <f t="shared" si="37"/>
        <v>0.3</v>
      </c>
      <c r="CQ24" s="63">
        <f t="shared" si="38"/>
        <v>0.11</v>
      </c>
      <c r="CR24" s="63">
        <f t="shared" si="39"/>
        <v>0.114</v>
      </c>
      <c r="CS24" s="63">
        <f t="shared" si="40"/>
        <v>6.2E-2</v>
      </c>
      <c r="CT24" s="63">
        <f t="shared" si="93"/>
        <v>5.3999999999999999E-2</v>
      </c>
      <c r="CU24" s="65">
        <v>62583</v>
      </c>
      <c r="CV24" s="66">
        <v>70773</v>
      </c>
      <c r="CW24" s="60">
        <v>198</v>
      </c>
      <c r="CX24" s="60">
        <v>138</v>
      </c>
      <c r="CY24" s="60">
        <v>108</v>
      </c>
      <c r="CZ24" s="60">
        <v>101</v>
      </c>
      <c r="DA24" s="60">
        <v>154</v>
      </c>
      <c r="DB24" s="60">
        <f t="shared" si="42"/>
        <v>0.193</v>
      </c>
      <c r="DC24" s="60">
        <f t="shared" si="43"/>
        <v>0.13500000000000001</v>
      </c>
      <c r="DD24" s="60">
        <f t="shared" si="44"/>
        <v>0.105</v>
      </c>
      <c r="DE24" s="60">
        <f t="shared" si="45"/>
        <v>9.9000000000000005E-2</v>
      </c>
      <c r="DF24" s="60">
        <f t="shared" si="46"/>
        <v>0.15</v>
      </c>
      <c r="DG24" s="68">
        <v>838</v>
      </c>
      <c r="DH24" s="60">
        <v>86</v>
      </c>
      <c r="DI24" s="60">
        <v>47</v>
      </c>
      <c r="DJ24" s="60">
        <v>65</v>
      </c>
      <c r="DK24" s="60">
        <v>95</v>
      </c>
      <c r="DL24" s="60">
        <v>49</v>
      </c>
      <c r="DM24" s="60">
        <v>245</v>
      </c>
      <c r="DN24" s="60">
        <v>102</v>
      </c>
      <c r="DO24" s="60">
        <v>30</v>
      </c>
      <c r="DP24" s="60">
        <v>64</v>
      </c>
      <c r="DQ24" s="60">
        <v>55</v>
      </c>
      <c r="DR24" s="63">
        <f t="shared" si="47"/>
        <v>0.10299999999999999</v>
      </c>
      <c r="DS24" s="63">
        <f t="shared" si="48"/>
        <v>5.6000000000000001E-2</v>
      </c>
      <c r="DT24" s="63">
        <f t="shared" si="100"/>
        <v>7.8E-2</v>
      </c>
      <c r="DU24" s="63">
        <f t="shared" si="50"/>
        <v>0.113</v>
      </c>
      <c r="DV24" s="63">
        <f t="shared" si="51"/>
        <v>5.8000000000000003E-2</v>
      </c>
      <c r="DW24" s="63">
        <f t="shared" si="52"/>
        <v>0.29199999999999998</v>
      </c>
      <c r="DX24" s="63">
        <f t="shared" si="53"/>
        <v>0.122</v>
      </c>
      <c r="DY24" s="63">
        <f t="shared" si="54"/>
        <v>3.5999999999999997E-2</v>
      </c>
      <c r="DZ24" s="63">
        <f t="shared" si="55"/>
        <v>7.5999999999999998E-2</v>
      </c>
      <c r="EA24" s="63">
        <f t="shared" si="56"/>
        <v>6.6000000000000003E-2</v>
      </c>
      <c r="EB24" s="74">
        <v>61786</v>
      </c>
      <c r="EC24" s="74">
        <v>68268</v>
      </c>
      <c r="ED24" s="159">
        <v>3719</v>
      </c>
      <c r="EE24" s="159">
        <v>3274</v>
      </c>
      <c r="EF24" s="63">
        <f t="shared" si="57"/>
        <v>0.88</v>
      </c>
      <c r="EG24" s="159">
        <v>445</v>
      </c>
      <c r="EH24" s="63">
        <f t="shared" si="89"/>
        <v>0.12</v>
      </c>
      <c r="EI24" s="162">
        <v>2055</v>
      </c>
      <c r="EJ24" s="162">
        <v>1270</v>
      </c>
      <c r="EK24" s="162">
        <v>1161</v>
      </c>
      <c r="EL24" s="162">
        <v>1034</v>
      </c>
      <c r="EM24" s="162">
        <v>127</v>
      </c>
      <c r="EN24" s="63">
        <f t="shared" si="59"/>
        <v>0.89100000000000001</v>
      </c>
      <c r="EO24" s="63">
        <f t="shared" si="90"/>
        <v>0.109</v>
      </c>
      <c r="EP24" s="168">
        <v>109</v>
      </c>
      <c r="EQ24" s="165">
        <v>5</v>
      </c>
      <c r="ER24" s="165">
        <v>104</v>
      </c>
      <c r="ES24" s="63">
        <f t="shared" si="61"/>
        <v>4.5999999999999999E-2</v>
      </c>
      <c r="ET24" s="63">
        <f t="shared" si="103"/>
        <v>0.95399999999999996</v>
      </c>
      <c r="EU24" s="69">
        <v>785</v>
      </c>
      <c r="EV24" s="159">
        <v>689</v>
      </c>
      <c r="EW24" s="159">
        <v>96</v>
      </c>
      <c r="EX24" s="63">
        <f t="shared" si="99"/>
        <v>0.878</v>
      </c>
      <c r="EY24" s="63">
        <f t="shared" si="101"/>
        <v>0.122</v>
      </c>
      <c r="EZ24" s="68">
        <v>838</v>
      </c>
      <c r="FA24" s="76">
        <v>237</v>
      </c>
      <c r="FB24" s="77">
        <f t="shared" si="65"/>
        <v>0.28299999999999997</v>
      </c>
      <c r="FC24" s="75">
        <v>76</v>
      </c>
      <c r="FD24" s="76">
        <v>0</v>
      </c>
      <c r="FE24" s="77">
        <f t="shared" si="76"/>
        <v>0</v>
      </c>
      <c r="FF24" s="75">
        <v>557</v>
      </c>
      <c r="FG24" s="76">
        <v>237</v>
      </c>
      <c r="FH24" s="77">
        <f t="shared" si="66"/>
        <v>0.42499999999999999</v>
      </c>
      <c r="FI24" s="305">
        <v>3646</v>
      </c>
      <c r="FJ24" s="76">
        <v>1007</v>
      </c>
      <c r="FK24" s="552">
        <f t="shared" si="67"/>
        <v>1007</v>
      </c>
      <c r="FL24" s="77">
        <f t="shared" si="68"/>
        <v>0.27600000000000002</v>
      </c>
      <c r="FM24" s="298">
        <v>238</v>
      </c>
      <c r="FN24" s="76">
        <v>28</v>
      </c>
      <c r="FO24" s="79">
        <f t="shared" si="69"/>
        <v>0.11799999999999999</v>
      </c>
      <c r="FP24" s="298">
        <v>1133</v>
      </c>
      <c r="FQ24" s="76">
        <v>447</v>
      </c>
      <c r="FR24" s="77">
        <f t="shared" si="70"/>
        <v>0.39500000000000002</v>
      </c>
      <c r="FS24" s="298">
        <v>2513</v>
      </c>
      <c r="FT24" s="76">
        <v>513</v>
      </c>
      <c r="FU24" s="77">
        <f t="shared" si="91"/>
        <v>0.20399999999999999</v>
      </c>
      <c r="FV24" s="298">
        <v>2155</v>
      </c>
      <c r="FW24" s="76">
        <v>547</v>
      </c>
      <c r="FX24" s="77">
        <f t="shared" si="92"/>
        <v>0.254</v>
      </c>
      <c r="FY24" s="298">
        <v>358</v>
      </c>
      <c r="FZ24" s="76">
        <v>13</v>
      </c>
      <c r="GA24" s="77">
        <f t="shared" si="73"/>
        <v>3.5999999999999997E-2</v>
      </c>
      <c r="GB24" s="298">
        <v>3369</v>
      </c>
      <c r="GC24" s="74">
        <v>963</v>
      </c>
      <c r="GD24" s="60">
        <f t="shared" si="74"/>
        <v>0.28599999999999998</v>
      </c>
    </row>
    <row r="25" spans="1:186" x14ac:dyDescent="0.2">
      <c r="A25" s="56" t="s">
        <v>882</v>
      </c>
      <c r="B25" s="57" t="s">
        <v>1021</v>
      </c>
      <c r="C25" s="56" t="s">
        <v>909</v>
      </c>
      <c r="D25" s="56" t="s">
        <v>1054</v>
      </c>
      <c r="E25" s="80">
        <v>3510</v>
      </c>
      <c r="F25" s="60">
        <v>1802</v>
      </c>
      <c r="G25" s="63">
        <f t="shared" si="102"/>
        <v>0.51300000000000001</v>
      </c>
      <c r="H25" s="60">
        <v>1802</v>
      </c>
      <c r="I25" s="63">
        <f t="shared" si="94"/>
        <v>0.51300000000000001</v>
      </c>
      <c r="J25" s="61">
        <v>1773</v>
      </c>
      <c r="K25" s="290">
        <f t="shared" si="2"/>
        <v>0.98399999999999999</v>
      </c>
      <c r="L25" s="274">
        <v>29</v>
      </c>
      <c r="M25" s="287">
        <f t="shared" si="3"/>
        <v>1.6E-2</v>
      </c>
      <c r="N25" s="60">
        <v>0</v>
      </c>
      <c r="O25" s="60">
        <f t="shared" si="95"/>
        <v>0</v>
      </c>
      <c r="P25" s="60">
        <v>1708</v>
      </c>
      <c r="Q25" s="60">
        <f t="shared" si="96"/>
        <v>0.48699999999999999</v>
      </c>
      <c r="R25" s="293">
        <f t="shared" si="104"/>
        <v>1.6093229744728079</v>
      </c>
      <c r="S25" s="62">
        <f t="shared" si="7"/>
        <v>1773</v>
      </c>
      <c r="T25" s="60">
        <v>1144</v>
      </c>
      <c r="U25" s="60">
        <v>521</v>
      </c>
      <c r="V25" s="60">
        <v>54</v>
      </c>
      <c r="W25" s="60">
        <v>0</v>
      </c>
      <c r="X25" s="60">
        <v>0</v>
      </c>
      <c r="Y25" s="60">
        <v>54</v>
      </c>
      <c r="Z25" s="63">
        <f t="shared" si="97"/>
        <v>0.64500000000000002</v>
      </c>
      <c r="AA25" s="63">
        <f t="shared" si="77"/>
        <v>0.29399999999999998</v>
      </c>
      <c r="AB25" s="63">
        <f t="shared" si="78"/>
        <v>0.03</v>
      </c>
      <c r="AC25" s="63">
        <f t="shared" si="79"/>
        <v>0</v>
      </c>
      <c r="AD25" s="63">
        <f t="shared" si="80"/>
        <v>0</v>
      </c>
      <c r="AE25" s="63">
        <f t="shared" si="81"/>
        <v>0.03</v>
      </c>
      <c r="AF25" s="523">
        <v>28.2</v>
      </c>
      <c r="AG25" s="60">
        <v>266</v>
      </c>
      <c r="AH25" s="60">
        <v>426</v>
      </c>
      <c r="AI25" s="60">
        <v>425</v>
      </c>
      <c r="AJ25" s="60">
        <v>153</v>
      </c>
      <c r="AK25" s="60">
        <v>503</v>
      </c>
      <c r="AL25" s="63">
        <f t="shared" si="82"/>
        <v>0.15</v>
      </c>
      <c r="AM25" s="63">
        <f t="shared" si="83"/>
        <v>0.24</v>
      </c>
      <c r="AN25" s="63">
        <f t="shared" si="84"/>
        <v>0.24</v>
      </c>
      <c r="AO25" s="63">
        <f t="shared" si="85"/>
        <v>8.5999999999999993E-2</v>
      </c>
      <c r="AP25" s="63">
        <f t="shared" si="86"/>
        <v>0.28399999999999997</v>
      </c>
      <c r="AQ25" s="60">
        <v>1348</v>
      </c>
      <c r="AR25" s="60">
        <v>284</v>
      </c>
      <c r="AS25" s="60">
        <v>141</v>
      </c>
      <c r="AT25" s="60">
        <v>0</v>
      </c>
      <c r="AU25" s="63">
        <f t="shared" si="87"/>
        <v>0.76</v>
      </c>
      <c r="AV25" s="63">
        <f t="shared" si="105"/>
        <v>0.16</v>
      </c>
      <c r="AW25" s="63">
        <f t="shared" si="88"/>
        <v>0.08</v>
      </c>
      <c r="AX25" s="63">
        <f t="shared" si="75"/>
        <v>0</v>
      </c>
      <c r="AY25" s="451">
        <v>1287</v>
      </c>
      <c r="AZ25" s="60">
        <v>0</v>
      </c>
      <c r="BA25" s="102">
        <v>8</v>
      </c>
      <c r="BB25" s="102">
        <v>135</v>
      </c>
      <c r="BC25" s="102">
        <v>231</v>
      </c>
      <c r="BD25" s="102">
        <v>772</v>
      </c>
      <c r="BE25" s="102">
        <v>47</v>
      </c>
      <c r="BF25" s="102">
        <v>32</v>
      </c>
      <c r="BG25" s="102">
        <v>16</v>
      </c>
      <c r="BH25" s="102">
        <v>46</v>
      </c>
      <c r="BI25" s="79">
        <f t="shared" si="23"/>
        <v>0</v>
      </c>
      <c r="BJ25" s="79">
        <f t="shared" si="24"/>
        <v>6.0000000000000001E-3</v>
      </c>
      <c r="BK25" s="79">
        <f t="shared" si="25"/>
        <v>0.105</v>
      </c>
      <c r="BL25" s="79">
        <f t="shared" si="26"/>
        <v>0.17899999999999999</v>
      </c>
      <c r="BM25" s="79">
        <f t="shared" si="27"/>
        <v>0.6</v>
      </c>
      <c r="BN25" s="79">
        <f t="shared" si="28"/>
        <v>3.6999999999999998E-2</v>
      </c>
      <c r="BO25" s="79">
        <f t="shared" si="29"/>
        <v>2.5000000000000001E-2</v>
      </c>
      <c r="BP25" s="79">
        <f t="shared" si="30"/>
        <v>1.2E-2</v>
      </c>
      <c r="BQ25" s="457">
        <f t="shared" si="31"/>
        <v>3.5999999999999997E-2</v>
      </c>
      <c r="BR25" s="75">
        <v>37315</v>
      </c>
      <c r="BS25" s="75">
        <v>41082</v>
      </c>
      <c r="BT25" s="504">
        <v>36289</v>
      </c>
      <c r="BU25" s="504"/>
      <c r="BV25" s="504">
        <v>36953</v>
      </c>
      <c r="BW25" s="504">
        <v>37151</v>
      </c>
      <c r="BX25" s="504"/>
      <c r="BY25" s="504">
        <v>43417</v>
      </c>
      <c r="BZ25" s="519">
        <v>1236</v>
      </c>
      <c r="CA25" s="60">
        <v>125</v>
      </c>
      <c r="CB25" s="60">
        <v>61</v>
      </c>
      <c r="CC25" s="60">
        <v>192</v>
      </c>
      <c r="CD25" s="60">
        <v>83</v>
      </c>
      <c r="CE25" s="60">
        <v>103</v>
      </c>
      <c r="CF25" s="60">
        <v>323</v>
      </c>
      <c r="CG25" s="60">
        <v>167</v>
      </c>
      <c r="CH25" s="60">
        <v>107</v>
      </c>
      <c r="CI25" s="60">
        <v>75</v>
      </c>
      <c r="CJ25" s="60">
        <v>0</v>
      </c>
      <c r="CK25" s="63">
        <f t="shared" si="98"/>
        <v>0.10100000000000001</v>
      </c>
      <c r="CL25" s="63">
        <f t="shared" si="33"/>
        <v>4.9000000000000002E-2</v>
      </c>
      <c r="CM25" s="63">
        <f t="shared" si="34"/>
        <v>0.155</v>
      </c>
      <c r="CN25" s="63">
        <f t="shared" si="35"/>
        <v>6.7000000000000004E-2</v>
      </c>
      <c r="CO25" s="63">
        <f t="shared" si="36"/>
        <v>8.3000000000000004E-2</v>
      </c>
      <c r="CP25" s="63">
        <f t="shared" si="37"/>
        <v>0.26100000000000001</v>
      </c>
      <c r="CQ25" s="63">
        <f t="shared" si="38"/>
        <v>0.13500000000000001</v>
      </c>
      <c r="CR25" s="63">
        <f t="shared" si="39"/>
        <v>8.6999999999999994E-2</v>
      </c>
      <c r="CS25" s="63">
        <f t="shared" si="40"/>
        <v>6.0999999999999999E-2</v>
      </c>
      <c r="CT25" s="63">
        <f t="shared" si="93"/>
        <v>0</v>
      </c>
      <c r="CU25" s="65">
        <v>59318</v>
      </c>
      <c r="CV25" s="66">
        <v>60225</v>
      </c>
      <c r="CW25" s="60">
        <v>422</v>
      </c>
      <c r="CX25" s="60">
        <v>132</v>
      </c>
      <c r="CY25" s="60">
        <v>53</v>
      </c>
      <c r="CZ25" s="60">
        <v>54</v>
      </c>
      <c r="DA25" s="60">
        <v>305</v>
      </c>
      <c r="DB25" s="60">
        <f t="shared" si="42"/>
        <v>0.34100000000000003</v>
      </c>
      <c r="DC25" s="60">
        <f t="shared" si="43"/>
        <v>0.107</v>
      </c>
      <c r="DD25" s="60">
        <f t="shared" si="44"/>
        <v>4.2999999999999997E-2</v>
      </c>
      <c r="DE25" s="60">
        <f t="shared" si="45"/>
        <v>4.3999999999999997E-2</v>
      </c>
      <c r="DF25" s="60">
        <f t="shared" si="46"/>
        <v>0.247</v>
      </c>
      <c r="DG25" s="68">
        <v>1003</v>
      </c>
      <c r="DH25" s="60">
        <v>125</v>
      </c>
      <c r="DI25" s="60">
        <v>0</v>
      </c>
      <c r="DJ25" s="60">
        <v>173</v>
      </c>
      <c r="DK25" s="60">
        <v>59</v>
      </c>
      <c r="DL25" s="60">
        <v>170</v>
      </c>
      <c r="DM25" s="60">
        <v>274</v>
      </c>
      <c r="DN25" s="60">
        <v>80</v>
      </c>
      <c r="DO25" s="60">
        <v>99</v>
      </c>
      <c r="DP25" s="60">
        <v>23</v>
      </c>
      <c r="DQ25" s="60">
        <v>0</v>
      </c>
      <c r="DR25" s="63">
        <f t="shared" si="47"/>
        <v>0.125</v>
      </c>
      <c r="DS25" s="63">
        <f t="shared" si="48"/>
        <v>0</v>
      </c>
      <c r="DT25" s="63">
        <f t="shared" si="100"/>
        <v>0.17199999999999999</v>
      </c>
      <c r="DU25" s="63">
        <f t="shared" si="50"/>
        <v>5.8999999999999997E-2</v>
      </c>
      <c r="DV25" s="63">
        <f t="shared" si="51"/>
        <v>0.16900000000000001</v>
      </c>
      <c r="DW25" s="63">
        <f t="shared" si="52"/>
        <v>0.27300000000000002</v>
      </c>
      <c r="DX25" s="63">
        <f t="shared" si="53"/>
        <v>0.08</v>
      </c>
      <c r="DY25" s="63">
        <f t="shared" si="54"/>
        <v>9.9000000000000005E-2</v>
      </c>
      <c r="DZ25" s="63">
        <f t="shared" si="55"/>
        <v>2.3E-2</v>
      </c>
      <c r="EA25" s="63">
        <f t="shared" si="56"/>
        <v>0</v>
      </c>
      <c r="EB25" s="74">
        <v>49517</v>
      </c>
      <c r="EC25" s="74">
        <v>57189</v>
      </c>
      <c r="ED25" s="159">
        <v>4751</v>
      </c>
      <c r="EE25" s="159">
        <v>4702</v>
      </c>
      <c r="EF25" s="63">
        <f t="shared" si="57"/>
        <v>0.99</v>
      </c>
      <c r="EG25" s="159">
        <v>49</v>
      </c>
      <c r="EH25" s="63">
        <f t="shared" si="89"/>
        <v>0.01</v>
      </c>
      <c r="EI25" s="162">
        <v>2889</v>
      </c>
      <c r="EJ25" s="162">
        <v>1722</v>
      </c>
      <c r="EK25" s="162">
        <v>1693</v>
      </c>
      <c r="EL25" s="162">
        <v>1666</v>
      </c>
      <c r="EM25" s="162">
        <v>27</v>
      </c>
      <c r="EN25" s="63">
        <f t="shared" si="59"/>
        <v>0.98399999999999999</v>
      </c>
      <c r="EO25" s="63">
        <f t="shared" si="90"/>
        <v>1.6E-2</v>
      </c>
      <c r="EP25" s="168">
        <v>29</v>
      </c>
      <c r="EQ25" s="165">
        <v>18</v>
      </c>
      <c r="ER25" s="165">
        <v>11</v>
      </c>
      <c r="ES25" s="63">
        <f t="shared" si="61"/>
        <v>0.621</v>
      </c>
      <c r="ET25" s="63">
        <f t="shared" si="103"/>
        <v>0.379</v>
      </c>
      <c r="EU25" s="69">
        <v>1167</v>
      </c>
      <c r="EV25" s="159">
        <v>1156</v>
      </c>
      <c r="EW25" s="159">
        <v>11</v>
      </c>
      <c r="EX25" s="63">
        <f t="shared" si="99"/>
        <v>0.99099999999999999</v>
      </c>
      <c r="EY25" s="63">
        <f t="shared" si="101"/>
        <v>8.9999999999999993E-3</v>
      </c>
      <c r="EZ25" s="68">
        <v>1003</v>
      </c>
      <c r="FA25" s="76">
        <v>248</v>
      </c>
      <c r="FB25" s="77">
        <f t="shared" si="65"/>
        <v>0.247</v>
      </c>
      <c r="FC25" s="75">
        <v>12</v>
      </c>
      <c r="FD25" s="76">
        <v>0</v>
      </c>
      <c r="FE25" s="77">
        <f t="shared" si="76"/>
        <v>0</v>
      </c>
      <c r="FF25" s="75">
        <v>719</v>
      </c>
      <c r="FG25" s="76">
        <v>248</v>
      </c>
      <c r="FH25" s="77">
        <f t="shared" si="66"/>
        <v>0.34499999999999997</v>
      </c>
      <c r="FI25" s="305">
        <v>4751</v>
      </c>
      <c r="FJ25" s="76">
        <v>1359</v>
      </c>
      <c r="FK25" s="552">
        <f t="shared" si="67"/>
        <v>1359</v>
      </c>
      <c r="FL25" s="77">
        <f t="shared" si="68"/>
        <v>0.28599999999999998</v>
      </c>
      <c r="FM25" s="298">
        <v>222</v>
      </c>
      <c r="FN25" s="76">
        <v>147</v>
      </c>
      <c r="FO25" s="79">
        <f t="shared" si="69"/>
        <v>0.66200000000000003</v>
      </c>
      <c r="FP25" s="298">
        <v>1502</v>
      </c>
      <c r="FQ25" s="76">
        <v>842</v>
      </c>
      <c r="FR25" s="77">
        <f t="shared" si="70"/>
        <v>0.56100000000000005</v>
      </c>
      <c r="FS25" s="298">
        <v>3249</v>
      </c>
      <c r="FT25" s="76">
        <v>517</v>
      </c>
      <c r="FU25" s="77">
        <f t="shared" si="91"/>
        <v>0.159</v>
      </c>
      <c r="FV25" s="298">
        <v>2985</v>
      </c>
      <c r="FW25" s="76">
        <v>480</v>
      </c>
      <c r="FX25" s="77">
        <f t="shared" si="92"/>
        <v>0.161</v>
      </c>
      <c r="FY25" s="298">
        <v>264</v>
      </c>
      <c r="FZ25" s="76">
        <v>37</v>
      </c>
      <c r="GA25" s="77">
        <f t="shared" si="73"/>
        <v>0.14000000000000001</v>
      </c>
      <c r="GB25" s="298">
        <v>4343</v>
      </c>
      <c r="GC25" s="74">
        <v>1298</v>
      </c>
      <c r="GD25" s="60">
        <f t="shared" si="74"/>
        <v>0.29899999999999999</v>
      </c>
    </row>
    <row r="26" spans="1:186" x14ac:dyDescent="0.2">
      <c r="A26" s="56" t="s">
        <v>882</v>
      </c>
      <c r="B26" s="57" t="s">
        <v>1021</v>
      </c>
      <c r="C26" s="56" t="s">
        <v>910</v>
      </c>
      <c r="D26" s="56" t="s">
        <v>1055</v>
      </c>
      <c r="E26" s="80">
        <v>2009</v>
      </c>
      <c r="F26" s="60">
        <v>1110</v>
      </c>
      <c r="G26" s="63">
        <f t="shared" si="102"/>
        <v>0.55300000000000005</v>
      </c>
      <c r="H26" s="60">
        <v>1110</v>
      </c>
      <c r="I26" s="63">
        <f t="shared" si="94"/>
        <v>0.55300000000000005</v>
      </c>
      <c r="J26" s="61">
        <v>1045</v>
      </c>
      <c r="K26" s="290">
        <f t="shared" si="2"/>
        <v>0.94099999999999995</v>
      </c>
      <c r="L26" s="274">
        <v>65</v>
      </c>
      <c r="M26" s="287">
        <f t="shared" si="3"/>
        <v>5.8999999999999997E-2</v>
      </c>
      <c r="N26" s="60">
        <v>0</v>
      </c>
      <c r="O26" s="60">
        <f t="shared" si="95"/>
        <v>0</v>
      </c>
      <c r="P26" s="60">
        <v>899</v>
      </c>
      <c r="Q26" s="60">
        <f t="shared" si="96"/>
        <v>0.44700000000000001</v>
      </c>
      <c r="R26" s="293">
        <f t="shared" si="104"/>
        <v>5.8558558558558556</v>
      </c>
      <c r="S26" s="62">
        <f t="shared" si="7"/>
        <v>1030</v>
      </c>
      <c r="T26" s="60">
        <v>819</v>
      </c>
      <c r="U26" s="60">
        <v>101</v>
      </c>
      <c r="V26" s="60">
        <v>0</v>
      </c>
      <c r="W26" s="60">
        <v>85</v>
      </c>
      <c r="X26" s="60">
        <v>25</v>
      </c>
      <c r="Y26" s="60">
        <v>0</v>
      </c>
      <c r="Z26" s="63">
        <f t="shared" si="97"/>
        <v>0.79500000000000004</v>
      </c>
      <c r="AA26" s="63">
        <f t="shared" si="77"/>
        <v>9.8000000000000004E-2</v>
      </c>
      <c r="AB26" s="63">
        <f t="shared" si="78"/>
        <v>0</v>
      </c>
      <c r="AC26" s="63">
        <f t="shared" si="79"/>
        <v>8.3000000000000004E-2</v>
      </c>
      <c r="AD26" s="63">
        <f t="shared" si="80"/>
        <v>2.4E-2</v>
      </c>
      <c r="AE26" s="63">
        <f t="shared" si="81"/>
        <v>0</v>
      </c>
      <c r="AF26" s="523">
        <v>35.9</v>
      </c>
      <c r="AG26" s="60">
        <v>418</v>
      </c>
      <c r="AH26" s="60">
        <v>83</v>
      </c>
      <c r="AI26" s="60">
        <v>227</v>
      </c>
      <c r="AJ26" s="60">
        <v>200</v>
      </c>
      <c r="AK26" s="60">
        <v>117</v>
      </c>
      <c r="AL26" s="63">
        <f t="shared" si="82"/>
        <v>0.4</v>
      </c>
      <c r="AM26" s="63">
        <f t="shared" si="83"/>
        <v>7.9000000000000001E-2</v>
      </c>
      <c r="AN26" s="63">
        <f t="shared" si="84"/>
        <v>0.217</v>
      </c>
      <c r="AO26" s="63">
        <f t="shared" si="85"/>
        <v>0.191</v>
      </c>
      <c r="AP26" s="63">
        <f t="shared" si="86"/>
        <v>0.112</v>
      </c>
      <c r="AQ26" s="60">
        <v>809</v>
      </c>
      <c r="AR26" s="60">
        <v>112</v>
      </c>
      <c r="AS26" s="60">
        <v>124</v>
      </c>
      <c r="AT26" s="60">
        <v>0</v>
      </c>
      <c r="AU26" s="63">
        <f t="shared" si="87"/>
        <v>0.77400000000000002</v>
      </c>
      <c r="AV26" s="63">
        <f t="shared" si="105"/>
        <v>0.107</v>
      </c>
      <c r="AW26" s="63">
        <f t="shared" si="88"/>
        <v>0.11899999999999999</v>
      </c>
      <c r="AX26" s="63">
        <f t="shared" si="75"/>
        <v>0</v>
      </c>
      <c r="AY26" s="451">
        <v>859</v>
      </c>
      <c r="AZ26" s="60">
        <v>0</v>
      </c>
      <c r="BA26" s="102">
        <v>0</v>
      </c>
      <c r="BB26" s="102">
        <v>103</v>
      </c>
      <c r="BC26" s="102">
        <v>80</v>
      </c>
      <c r="BD26" s="102">
        <v>336</v>
      </c>
      <c r="BE26" s="102">
        <v>99</v>
      </c>
      <c r="BF26" s="102">
        <v>74</v>
      </c>
      <c r="BG26" s="102">
        <v>32</v>
      </c>
      <c r="BH26" s="102">
        <v>135</v>
      </c>
      <c r="BI26" s="79">
        <f t="shared" si="23"/>
        <v>0</v>
      </c>
      <c r="BJ26" s="79">
        <f t="shared" si="24"/>
        <v>0</v>
      </c>
      <c r="BK26" s="79">
        <f t="shared" si="25"/>
        <v>0.12</v>
      </c>
      <c r="BL26" s="79">
        <f t="shared" si="26"/>
        <v>9.2999999999999999E-2</v>
      </c>
      <c r="BM26" s="79">
        <f t="shared" si="27"/>
        <v>0.39100000000000001</v>
      </c>
      <c r="BN26" s="79">
        <f t="shared" si="28"/>
        <v>0.115</v>
      </c>
      <c r="BO26" s="79">
        <f t="shared" si="29"/>
        <v>8.5999999999999993E-2</v>
      </c>
      <c r="BP26" s="79">
        <f t="shared" si="30"/>
        <v>3.6999999999999998E-2</v>
      </c>
      <c r="BQ26" s="457">
        <f t="shared" si="31"/>
        <v>0.157</v>
      </c>
      <c r="BR26" s="75">
        <v>44699</v>
      </c>
      <c r="BS26" s="75">
        <v>69868</v>
      </c>
      <c r="BT26" s="504">
        <v>43727</v>
      </c>
      <c r="BU26" s="504">
        <v>35966</v>
      </c>
      <c r="BV26" s="504">
        <v>43505</v>
      </c>
      <c r="BW26" s="504">
        <v>37393</v>
      </c>
      <c r="BX26" s="504">
        <v>66845</v>
      </c>
      <c r="BY26" s="504">
        <v>101065</v>
      </c>
      <c r="BZ26" s="519">
        <v>840</v>
      </c>
      <c r="CA26" s="60">
        <v>23</v>
      </c>
      <c r="CB26" s="60">
        <v>20</v>
      </c>
      <c r="CC26" s="60">
        <v>113</v>
      </c>
      <c r="CD26" s="60">
        <v>47</v>
      </c>
      <c r="CE26" s="60">
        <v>172</v>
      </c>
      <c r="CF26" s="60">
        <v>140</v>
      </c>
      <c r="CG26" s="60">
        <v>50</v>
      </c>
      <c r="CH26" s="60">
        <v>144</v>
      </c>
      <c r="CI26" s="60">
        <v>55</v>
      </c>
      <c r="CJ26" s="60">
        <v>76</v>
      </c>
      <c r="CK26" s="63">
        <f t="shared" si="98"/>
        <v>2.7E-2</v>
      </c>
      <c r="CL26" s="63">
        <f t="shared" si="33"/>
        <v>2.4E-2</v>
      </c>
      <c r="CM26" s="63">
        <f t="shared" si="34"/>
        <v>0.13500000000000001</v>
      </c>
      <c r="CN26" s="63">
        <f t="shared" si="35"/>
        <v>5.6000000000000001E-2</v>
      </c>
      <c r="CO26" s="63">
        <f t="shared" si="36"/>
        <v>0.20499999999999999</v>
      </c>
      <c r="CP26" s="63">
        <f t="shared" si="37"/>
        <v>0.16700000000000001</v>
      </c>
      <c r="CQ26" s="63">
        <f t="shared" si="38"/>
        <v>0.06</v>
      </c>
      <c r="CR26" s="63">
        <f t="shared" si="39"/>
        <v>0.17100000000000001</v>
      </c>
      <c r="CS26" s="63">
        <f t="shared" si="40"/>
        <v>6.5000000000000002E-2</v>
      </c>
      <c r="CT26" s="63">
        <f t="shared" si="93"/>
        <v>0.09</v>
      </c>
      <c r="CU26" s="65">
        <v>53910</v>
      </c>
      <c r="CV26" s="66">
        <v>92138</v>
      </c>
      <c r="CW26" s="60">
        <v>184</v>
      </c>
      <c r="CX26" s="60">
        <v>147</v>
      </c>
      <c r="CY26" s="60">
        <v>49</v>
      </c>
      <c r="CZ26" s="60">
        <v>15</v>
      </c>
      <c r="DA26" s="60">
        <v>24</v>
      </c>
      <c r="DB26" s="60">
        <f t="shared" si="42"/>
        <v>0.219</v>
      </c>
      <c r="DC26" s="60">
        <f t="shared" si="43"/>
        <v>0.17499999999999999</v>
      </c>
      <c r="DD26" s="60">
        <f t="shared" si="44"/>
        <v>5.8000000000000003E-2</v>
      </c>
      <c r="DE26" s="60">
        <f t="shared" si="45"/>
        <v>1.7999999999999999E-2</v>
      </c>
      <c r="DF26" s="60">
        <f t="shared" si="46"/>
        <v>2.9000000000000001E-2</v>
      </c>
      <c r="DG26" s="68">
        <v>569</v>
      </c>
      <c r="DH26" s="60">
        <v>13</v>
      </c>
      <c r="DI26" s="60">
        <v>0</v>
      </c>
      <c r="DJ26" s="60">
        <v>10</v>
      </c>
      <c r="DK26" s="60">
        <v>40</v>
      </c>
      <c r="DL26" s="60">
        <v>95</v>
      </c>
      <c r="DM26" s="60">
        <v>125</v>
      </c>
      <c r="DN26" s="60">
        <v>39</v>
      </c>
      <c r="DO26" s="60">
        <v>126</v>
      </c>
      <c r="DP26" s="60">
        <v>53</v>
      </c>
      <c r="DQ26" s="60">
        <v>68</v>
      </c>
      <c r="DR26" s="63">
        <f t="shared" si="47"/>
        <v>2.3E-2</v>
      </c>
      <c r="DS26" s="63">
        <f t="shared" si="48"/>
        <v>0</v>
      </c>
      <c r="DT26" s="63">
        <f t="shared" si="100"/>
        <v>1.7999999999999999E-2</v>
      </c>
      <c r="DU26" s="63">
        <f t="shared" si="50"/>
        <v>7.0000000000000007E-2</v>
      </c>
      <c r="DV26" s="63">
        <f t="shared" si="51"/>
        <v>0.16700000000000001</v>
      </c>
      <c r="DW26" s="63">
        <f t="shared" si="52"/>
        <v>0.22</v>
      </c>
      <c r="DX26" s="63">
        <f t="shared" si="53"/>
        <v>6.9000000000000006E-2</v>
      </c>
      <c r="DY26" s="63">
        <f t="shared" si="54"/>
        <v>0.221</v>
      </c>
      <c r="DZ26" s="63">
        <f t="shared" si="55"/>
        <v>9.2999999999999999E-2</v>
      </c>
      <c r="EA26" s="63">
        <f t="shared" si="56"/>
        <v>0.12</v>
      </c>
      <c r="EB26" s="74">
        <v>80375</v>
      </c>
      <c r="EC26" s="74">
        <v>113618</v>
      </c>
      <c r="ED26" s="159">
        <v>2907</v>
      </c>
      <c r="EE26" s="159">
        <v>2793</v>
      </c>
      <c r="EF26" s="63">
        <f t="shared" si="57"/>
        <v>0.96099999999999997</v>
      </c>
      <c r="EG26" s="159">
        <v>114</v>
      </c>
      <c r="EH26" s="63">
        <f t="shared" si="89"/>
        <v>3.9E-2</v>
      </c>
      <c r="EI26" s="162">
        <v>1622</v>
      </c>
      <c r="EJ26" s="162">
        <v>1094</v>
      </c>
      <c r="EK26" s="162">
        <v>1029</v>
      </c>
      <c r="EL26" s="162">
        <v>973</v>
      </c>
      <c r="EM26" s="162">
        <v>56</v>
      </c>
      <c r="EN26" s="63">
        <f t="shared" si="59"/>
        <v>0.94599999999999995</v>
      </c>
      <c r="EO26" s="63">
        <f t="shared" si="90"/>
        <v>5.3999999999999999E-2</v>
      </c>
      <c r="EP26" s="168">
        <v>65</v>
      </c>
      <c r="EQ26" s="165">
        <v>56</v>
      </c>
      <c r="ER26" s="165">
        <v>9</v>
      </c>
      <c r="ES26" s="63">
        <f t="shared" si="61"/>
        <v>0.86199999999999999</v>
      </c>
      <c r="ET26" s="63">
        <f t="shared" si="103"/>
        <v>0.13800000000000001</v>
      </c>
      <c r="EU26" s="69">
        <v>528</v>
      </c>
      <c r="EV26" s="159">
        <v>479</v>
      </c>
      <c r="EW26" s="159">
        <v>49</v>
      </c>
      <c r="EX26" s="63">
        <f t="shared" si="99"/>
        <v>0.90700000000000003</v>
      </c>
      <c r="EY26" s="63">
        <f t="shared" si="101"/>
        <v>9.2999999999999999E-2</v>
      </c>
      <c r="EZ26" s="68">
        <v>569</v>
      </c>
      <c r="FA26" s="76">
        <v>59</v>
      </c>
      <c r="FB26" s="77">
        <f t="shared" si="65"/>
        <v>0.104</v>
      </c>
      <c r="FC26" s="75">
        <v>69</v>
      </c>
      <c r="FD26" s="76">
        <v>0</v>
      </c>
      <c r="FE26" s="77">
        <f t="shared" si="76"/>
        <v>0</v>
      </c>
      <c r="FF26" s="75">
        <v>329</v>
      </c>
      <c r="FG26" s="76">
        <v>46</v>
      </c>
      <c r="FH26" s="77">
        <f t="shared" si="66"/>
        <v>0.14000000000000001</v>
      </c>
      <c r="FI26" s="305">
        <v>2907</v>
      </c>
      <c r="FJ26" s="76">
        <v>434</v>
      </c>
      <c r="FK26" s="552">
        <f t="shared" si="67"/>
        <v>434</v>
      </c>
      <c r="FL26" s="77">
        <f t="shared" si="68"/>
        <v>0.14899999999999999</v>
      </c>
      <c r="FM26" s="298">
        <v>294</v>
      </c>
      <c r="FN26" s="76">
        <v>0</v>
      </c>
      <c r="FO26" s="79">
        <f t="shared" si="69"/>
        <v>0</v>
      </c>
      <c r="FP26" s="298">
        <v>985</v>
      </c>
      <c r="FQ26" s="76">
        <v>151</v>
      </c>
      <c r="FR26" s="77">
        <f t="shared" si="70"/>
        <v>0.153</v>
      </c>
      <c r="FS26" s="298">
        <v>1922</v>
      </c>
      <c r="FT26" s="76">
        <v>284</v>
      </c>
      <c r="FU26" s="77">
        <f t="shared" si="91"/>
        <v>0.14799999999999999</v>
      </c>
      <c r="FV26" s="298">
        <v>1686</v>
      </c>
      <c r="FW26" s="76">
        <v>222</v>
      </c>
      <c r="FX26" s="77">
        <f t="shared" si="92"/>
        <v>0.13200000000000001</v>
      </c>
      <c r="FY26" s="298">
        <v>236</v>
      </c>
      <c r="FZ26" s="76">
        <v>61</v>
      </c>
      <c r="GA26" s="77">
        <f t="shared" si="73"/>
        <v>0.25800000000000001</v>
      </c>
      <c r="GB26" s="298">
        <v>2469</v>
      </c>
      <c r="GC26" s="74">
        <v>313</v>
      </c>
      <c r="GD26" s="60">
        <f t="shared" si="74"/>
        <v>0.127</v>
      </c>
    </row>
    <row r="27" spans="1:186" x14ac:dyDescent="0.2">
      <c r="A27" s="56" t="s">
        <v>882</v>
      </c>
      <c r="B27" s="57" t="s">
        <v>1021</v>
      </c>
      <c r="C27" s="56" t="s">
        <v>912</v>
      </c>
      <c r="D27" s="56" t="s">
        <v>1057</v>
      </c>
      <c r="E27" s="80">
        <v>4820</v>
      </c>
      <c r="F27" s="60">
        <v>0</v>
      </c>
      <c r="G27" s="63">
        <f t="shared" si="102"/>
        <v>0</v>
      </c>
      <c r="H27" s="60">
        <v>0</v>
      </c>
      <c r="I27" s="63">
        <f t="shared" si="94"/>
        <v>0</v>
      </c>
      <c r="J27" s="61">
        <v>0</v>
      </c>
      <c r="K27" s="290"/>
      <c r="L27" s="274">
        <v>0</v>
      </c>
      <c r="M27" s="287"/>
      <c r="N27" s="60">
        <v>0</v>
      </c>
      <c r="O27" s="60">
        <f t="shared" si="95"/>
        <v>0</v>
      </c>
      <c r="P27" s="60">
        <v>4820</v>
      </c>
      <c r="Q27" s="60">
        <f t="shared" si="96"/>
        <v>1</v>
      </c>
      <c r="R27" s="293"/>
      <c r="S27" s="62">
        <f t="shared" si="7"/>
        <v>0</v>
      </c>
      <c r="T27" s="60">
        <v>0</v>
      </c>
      <c r="U27" s="60">
        <v>0</v>
      </c>
      <c r="V27" s="60">
        <v>0</v>
      </c>
      <c r="W27" s="60">
        <v>0</v>
      </c>
      <c r="X27" s="60">
        <v>0</v>
      </c>
      <c r="Y27" s="60">
        <v>0</v>
      </c>
      <c r="Z27" s="63">
        <v>0</v>
      </c>
      <c r="AA27" s="63">
        <v>0</v>
      </c>
      <c r="AB27" s="63">
        <v>0</v>
      </c>
      <c r="AD27" s="63">
        <v>0</v>
      </c>
      <c r="AE27" s="63">
        <v>0</v>
      </c>
      <c r="AF27" s="523"/>
      <c r="AG27" s="60">
        <v>0</v>
      </c>
      <c r="AH27" s="60">
        <v>0</v>
      </c>
      <c r="AI27" s="60">
        <v>0</v>
      </c>
      <c r="AJ27" s="60">
        <v>0</v>
      </c>
      <c r="AK27" s="60">
        <v>0</v>
      </c>
      <c r="AL27" s="63">
        <v>0</v>
      </c>
      <c r="AM27" s="63">
        <v>0</v>
      </c>
      <c r="AN27" s="63">
        <v>0</v>
      </c>
      <c r="AO27" s="63">
        <v>0</v>
      </c>
      <c r="AP27" s="63">
        <v>0</v>
      </c>
      <c r="AQ27" s="60">
        <v>0</v>
      </c>
      <c r="AR27" s="60">
        <v>0</v>
      </c>
      <c r="AS27" s="60">
        <v>0</v>
      </c>
      <c r="AT27" s="60">
        <v>0</v>
      </c>
      <c r="AY27" s="451">
        <v>0</v>
      </c>
      <c r="AZ27" s="60">
        <v>0</v>
      </c>
      <c r="BA27" s="102">
        <v>0</v>
      </c>
      <c r="BB27" s="102">
        <v>0</v>
      </c>
      <c r="BC27" s="102">
        <v>0</v>
      </c>
      <c r="BD27" s="102">
        <v>0</v>
      </c>
      <c r="BE27" s="102">
        <v>0</v>
      </c>
      <c r="BF27" s="102">
        <v>0</v>
      </c>
      <c r="BG27" s="102">
        <v>0</v>
      </c>
      <c r="BH27" s="102">
        <v>0</v>
      </c>
      <c r="BI27" s="79"/>
      <c r="BJ27" s="79"/>
      <c r="BK27" s="79"/>
      <c r="BL27" s="79"/>
      <c r="BM27" s="79"/>
      <c r="BN27" s="79"/>
      <c r="BO27" s="79"/>
      <c r="BP27" s="79"/>
      <c r="BQ27" s="457"/>
      <c r="BR27" s="75"/>
      <c r="BS27" s="75"/>
      <c r="BT27" s="504"/>
      <c r="BU27" s="504"/>
      <c r="BV27" s="504"/>
      <c r="BW27" s="504"/>
      <c r="BX27" s="504"/>
      <c r="BY27" s="504"/>
      <c r="BZ27" s="519">
        <v>0</v>
      </c>
      <c r="CA27" s="60">
        <v>0</v>
      </c>
      <c r="CB27" s="60">
        <v>0</v>
      </c>
      <c r="CC27" s="60">
        <v>0</v>
      </c>
      <c r="CD27" s="60">
        <v>0</v>
      </c>
      <c r="CE27" s="60">
        <v>0</v>
      </c>
      <c r="CF27" s="60">
        <v>0</v>
      </c>
      <c r="CG27" s="60">
        <v>0</v>
      </c>
      <c r="CH27" s="60">
        <v>0</v>
      </c>
      <c r="CI27" s="60">
        <v>0</v>
      </c>
      <c r="CJ27" s="60">
        <v>0</v>
      </c>
      <c r="CK27" s="63">
        <v>0</v>
      </c>
      <c r="CL27" s="63">
        <v>0</v>
      </c>
      <c r="CM27" s="63">
        <v>0</v>
      </c>
      <c r="CN27" s="63">
        <v>0</v>
      </c>
      <c r="CO27" s="63">
        <v>0</v>
      </c>
      <c r="CP27" s="63">
        <v>0</v>
      </c>
      <c r="CQ27" s="63">
        <v>0</v>
      </c>
      <c r="CR27" s="63">
        <v>0</v>
      </c>
      <c r="CS27" s="63">
        <v>0</v>
      </c>
      <c r="CT27" s="63">
        <v>0</v>
      </c>
      <c r="CU27" s="65"/>
      <c r="CV27" s="66"/>
      <c r="CW27" s="60">
        <v>0</v>
      </c>
      <c r="CX27" s="60">
        <v>0</v>
      </c>
      <c r="CY27" s="60">
        <v>0</v>
      </c>
      <c r="CZ27" s="60">
        <v>0</v>
      </c>
      <c r="DA27" s="60">
        <v>0</v>
      </c>
      <c r="DG27" s="68">
        <v>0</v>
      </c>
      <c r="DH27" s="60">
        <v>0</v>
      </c>
      <c r="DI27" s="60">
        <v>0</v>
      </c>
      <c r="DJ27" s="60">
        <v>0</v>
      </c>
      <c r="DK27" s="60">
        <v>0</v>
      </c>
      <c r="DL27" s="60">
        <v>0</v>
      </c>
      <c r="DM27" s="60">
        <v>0</v>
      </c>
      <c r="DN27" s="60">
        <v>0</v>
      </c>
      <c r="DO27" s="60">
        <v>0</v>
      </c>
      <c r="DP27" s="60">
        <v>0</v>
      </c>
      <c r="DQ27" s="60">
        <v>0</v>
      </c>
      <c r="EB27" s="74"/>
      <c r="EC27" s="74"/>
      <c r="ED27" s="159">
        <v>0</v>
      </c>
      <c r="EE27" s="159">
        <v>0</v>
      </c>
      <c r="EG27" s="159">
        <v>0</v>
      </c>
      <c r="EI27" s="162">
        <v>0</v>
      </c>
      <c r="EJ27" s="162">
        <v>0</v>
      </c>
      <c r="EK27" s="162">
        <v>0</v>
      </c>
      <c r="EL27" s="162">
        <v>0</v>
      </c>
      <c r="EM27" s="162">
        <v>0</v>
      </c>
      <c r="EP27" s="168">
        <v>0</v>
      </c>
      <c r="EQ27" s="165">
        <v>0</v>
      </c>
      <c r="ER27" s="165">
        <v>0</v>
      </c>
      <c r="EU27" s="69">
        <v>0</v>
      </c>
      <c r="EV27" s="159">
        <v>0</v>
      </c>
      <c r="EW27" s="159">
        <v>0</v>
      </c>
      <c r="EZ27" s="68">
        <v>0</v>
      </c>
      <c r="FA27" s="76">
        <v>0</v>
      </c>
      <c r="FB27" s="77"/>
      <c r="FC27" s="75">
        <v>0</v>
      </c>
      <c r="FD27" s="76">
        <v>0</v>
      </c>
      <c r="FE27" s="77"/>
      <c r="FF27" s="75">
        <v>0</v>
      </c>
      <c r="FG27" s="76">
        <v>0</v>
      </c>
      <c r="FH27" s="77"/>
      <c r="FI27" s="305">
        <v>0</v>
      </c>
      <c r="FJ27" s="76">
        <v>0</v>
      </c>
      <c r="FK27" s="552">
        <f t="shared" si="67"/>
        <v>0</v>
      </c>
      <c r="FL27" s="77"/>
      <c r="FM27" s="298">
        <v>0</v>
      </c>
      <c r="FN27" s="76">
        <v>0</v>
      </c>
      <c r="FO27" s="79"/>
      <c r="FP27" s="298">
        <v>0</v>
      </c>
      <c r="FQ27" s="76">
        <v>0</v>
      </c>
      <c r="FR27" s="77"/>
      <c r="FS27" s="298">
        <v>4582</v>
      </c>
      <c r="FT27" s="76">
        <v>0</v>
      </c>
      <c r="FU27" s="77">
        <f t="shared" si="91"/>
        <v>0</v>
      </c>
      <c r="FV27" s="298">
        <v>0</v>
      </c>
      <c r="FW27" s="76">
        <v>0</v>
      </c>
      <c r="FX27" s="77"/>
      <c r="FY27" s="298">
        <v>0</v>
      </c>
      <c r="FZ27" s="76">
        <v>0</v>
      </c>
      <c r="GA27" s="77"/>
      <c r="GB27" s="298"/>
      <c r="GC27" s="74">
        <v>0</v>
      </c>
    </row>
    <row r="28" spans="1:186" x14ac:dyDescent="0.2">
      <c r="A28" s="56" t="s">
        <v>882</v>
      </c>
      <c r="B28" s="57" t="s">
        <v>1021</v>
      </c>
      <c r="C28" s="56" t="s">
        <v>913</v>
      </c>
      <c r="D28" s="56" t="s">
        <v>1058</v>
      </c>
      <c r="E28" s="80">
        <v>1455</v>
      </c>
      <c r="F28" s="60">
        <v>793</v>
      </c>
      <c r="G28" s="63">
        <f t="shared" si="102"/>
        <v>0.54500000000000004</v>
      </c>
      <c r="H28" s="60">
        <v>793</v>
      </c>
      <c r="I28" s="63">
        <f t="shared" si="94"/>
        <v>0.54500000000000004</v>
      </c>
      <c r="J28" s="61">
        <v>759</v>
      </c>
      <c r="K28" s="290">
        <f t="shared" si="2"/>
        <v>0.95699999999999996</v>
      </c>
      <c r="L28" s="274">
        <v>34</v>
      </c>
      <c r="M28" s="287">
        <f t="shared" si="3"/>
        <v>4.2999999999999997E-2</v>
      </c>
      <c r="N28" s="60">
        <v>0</v>
      </c>
      <c r="O28" s="60">
        <f t="shared" si="95"/>
        <v>0</v>
      </c>
      <c r="P28" s="60">
        <v>662</v>
      </c>
      <c r="Q28" s="60">
        <f t="shared" si="96"/>
        <v>0.45500000000000002</v>
      </c>
      <c r="R28" s="293">
        <f t="shared" si="104"/>
        <v>4.2875157629255991</v>
      </c>
      <c r="S28" s="62">
        <f t="shared" si="7"/>
        <v>745</v>
      </c>
      <c r="T28" s="60">
        <v>607</v>
      </c>
      <c r="U28" s="60">
        <v>47</v>
      </c>
      <c r="V28" s="60">
        <v>0</v>
      </c>
      <c r="W28" s="60">
        <v>38</v>
      </c>
      <c r="X28" s="60">
        <v>4</v>
      </c>
      <c r="Y28" s="60">
        <v>49</v>
      </c>
      <c r="Z28" s="63">
        <f t="shared" si="97"/>
        <v>0.81499999999999995</v>
      </c>
      <c r="AA28" s="63">
        <f t="shared" ref="AA28:AA35" si="106">ROUND(U28/S28,3)</f>
        <v>6.3E-2</v>
      </c>
      <c r="AB28" s="63">
        <f t="shared" ref="AB28:AB35" si="107">ROUND(V28/S28,3)</f>
        <v>0</v>
      </c>
      <c r="AC28" s="63">
        <f t="shared" ref="AC28:AC35" si="108">ROUND(W28/S28,3)</f>
        <v>5.0999999999999997E-2</v>
      </c>
      <c r="AD28" s="63">
        <f t="shared" ref="AD28:AD35" si="109">ROUND(X28/S28,3)</f>
        <v>5.0000000000000001E-3</v>
      </c>
      <c r="AE28" s="63">
        <f t="shared" ref="AE28:AE35" si="110">ROUND(Y28/S28,3)</f>
        <v>6.6000000000000003E-2</v>
      </c>
      <c r="AF28" s="523">
        <v>25.6</v>
      </c>
      <c r="AG28" s="60">
        <v>372</v>
      </c>
      <c r="AH28" s="60">
        <v>47</v>
      </c>
      <c r="AI28" s="60">
        <v>172</v>
      </c>
      <c r="AJ28" s="60">
        <v>83</v>
      </c>
      <c r="AK28" s="60">
        <v>85</v>
      </c>
      <c r="AL28" s="63">
        <f t="shared" ref="AL28:AL35" si="111">ROUND(AG28/J28,3)</f>
        <v>0.49</v>
      </c>
      <c r="AM28" s="63">
        <f t="shared" ref="AM28:AM35" si="112">ROUND(AH28/J28,3)</f>
        <v>6.2E-2</v>
      </c>
      <c r="AN28" s="63">
        <f t="shared" ref="AN28:AN35" si="113">ROUND(AI28/J28,3)</f>
        <v>0.22700000000000001</v>
      </c>
      <c r="AO28" s="63">
        <f t="shared" ref="AO28:AO35" si="114">ROUND(AJ28/J28,3)</f>
        <v>0.109</v>
      </c>
      <c r="AP28" s="63">
        <f t="shared" ref="AP28:AP35" si="115">ROUND(AK28/J28,3)</f>
        <v>0.112</v>
      </c>
      <c r="AQ28" s="60">
        <v>616</v>
      </c>
      <c r="AR28" s="60">
        <v>130</v>
      </c>
      <c r="AS28" s="60">
        <v>9</v>
      </c>
      <c r="AT28" s="60">
        <v>4</v>
      </c>
      <c r="AU28" s="63">
        <f t="shared" ref="AU28:AU35" si="116">ROUND(AQ28/J28,3)</f>
        <v>0.81200000000000006</v>
      </c>
      <c r="AV28" s="63">
        <f t="shared" ref="AV28:AV35" si="117">ROUND(AR28/J28,3)</f>
        <v>0.17100000000000001</v>
      </c>
      <c r="AW28" s="63">
        <f t="shared" ref="AW28:AW35" si="118">ROUND(AS28/J28,3)</f>
        <v>1.2E-2</v>
      </c>
      <c r="AX28" s="63">
        <f t="shared" ref="AX28:AX35" si="119">ROUND(AT28/J28,3)</f>
        <v>5.0000000000000001E-3</v>
      </c>
      <c r="AY28" s="451">
        <v>634</v>
      </c>
      <c r="AZ28" s="60">
        <v>5</v>
      </c>
      <c r="BA28" s="102">
        <v>17</v>
      </c>
      <c r="BB28" s="102">
        <v>10</v>
      </c>
      <c r="BC28" s="102">
        <v>81</v>
      </c>
      <c r="BD28" s="102">
        <v>193</v>
      </c>
      <c r="BE28" s="102">
        <v>59</v>
      </c>
      <c r="BF28" s="102">
        <v>87</v>
      </c>
      <c r="BG28" s="102">
        <v>65</v>
      </c>
      <c r="BH28" s="102">
        <v>117</v>
      </c>
      <c r="BI28" s="79">
        <f t="shared" si="23"/>
        <v>8.0000000000000002E-3</v>
      </c>
      <c r="BJ28" s="79">
        <f t="shared" si="24"/>
        <v>2.7E-2</v>
      </c>
      <c r="BK28" s="79">
        <f t="shared" si="25"/>
        <v>1.6E-2</v>
      </c>
      <c r="BL28" s="79">
        <f t="shared" si="26"/>
        <v>0.128</v>
      </c>
      <c r="BM28" s="79">
        <f t="shared" si="27"/>
        <v>0.30399999999999999</v>
      </c>
      <c r="BN28" s="79">
        <f t="shared" si="28"/>
        <v>9.2999999999999999E-2</v>
      </c>
      <c r="BO28" s="79">
        <f t="shared" si="29"/>
        <v>0.13700000000000001</v>
      </c>
      <c r="BP28" s="79">
        <f t="shared" si="30"/>
        <v>0.10299999999999999</v>
      </c>
      <c r="BQ28" s="457">
        <f t="shared" si="31"/>
        <v>0.185</v>
      </c>
      <c r="BR28" s="75">
        <v>53750</v>
      </c>
      <c r="BS28" s="75">
        <v>73325</v>
      </c>
      <c r="BT28" s="504">
        <v>46250</v>
      </c>
      <c r="BU28" s="504">
        <v>39219</v>
      </c>
      <c r="BV28" s="504">
        <v>38911</v>
      </c>
      <c r="BW28" s="504">
        <v>53214</v>
      </c>
      <c r="BX28" s="504">
        <v>65385</v>
      </c>
      <c r="BY28" s="504"/>
      <c r="BZ28" s="519">
        <v>642</v>
      </c>
      <c r="CA28" s="60">
        <v>56</v>
      </c>
      <c r="CB28" s="60">
        <v>17</v>
      </c>
      <c r="CC28" s="60">
        <v>10</v>
      </c>
      <c r="CD28" s="60">
        <v>14</v>
      </c>
      <c r="CE28" s="60">
        <v>87</v>
      </c>
      <c r="CF28" s="60">
        <v>139</v>
      </c>
      <c r="CG28" s="60">
        <v>90</v>
      </c>
      <c r="CH28" s="60">
        <v>132</v>
      </c>
      <c r="CI28" s="60">
        <v>34</v>
      </c>
      <c r="CJ28" s="60">
        <v>63</v>
      </c>
      <c r="CK28" s="63">
        <f t="shared" si="98"/>
        <v>8.6999999999999994E-2</v>
      </c>
      <c r="CL28" s="63">
        <f t="shared" ref="CL28:CL35" si="120">ROUND(CB28/BZ28,3)</f>
        <v>2.5999999999999999E-2</v>
      </c>
      <c r="CM28" s="63">
        <f t="shared" ref="CM28:CM35" si="121">ROUND(CC28/BZ28,3)</f>
        <v>1.6E-2</v>
      </c>
      <c r="CN28" s="63">
        <f t="shared" ref="CN28:CN35" si="122">ROUND(CD28/BZ28,3)</f>
        <v>2.1999999999999999E-2</v>
      </c>
      <c r="CO28" s="63">
        <f t="shared" ref="CO28:CO35" si="123">ROUND(CE28/BZ28,3)</f>
        <v>0.13600000000000001</v>
      </c>
      <c r="CP28" s="63">
        <f t="shared" ref="CP28:CP35" si="124">ROUND(CF28/BZ28,3)</f>
        <v>0.217</v>
      </c>
      <c r="CQ28" s="63">
        <f t="shared" ref="CQ28:CQ35" si="125">ROUND(CG28/BZ28,3)</f>
        <v>0.14000000000000001</v>
      </c>
      <c r="CR28" s="63">
        <f t="shared" ref="CR28:CR35" si="126">ROUND(CH28/BZ28,3)</f>
        <v>0.20599999999999999</v>
      </c>
      <c r="CS28" s="63">
        <f t="shared" ref="CS28:CS35" si="127">ROUND(CI28/BZ28,3)</f>
        <v>5.2999999999999999E-2</v>
      </c>
      <c r="CT28" s="63">
        <f t="shared" ref="CT28:CT35" si="128">ROUND(CJ28/BZ28,3)</f>
        <v>9.8000000000000004E-2</v>
      </c>
      <c r="CU28" s="65">
        <v>72262</v>
      </c>
      <c r="CV28" s="66">
        <v>98171</v>
      </c>
      <c r="CW28" s="60">
        <v>203</v>
      </c>
      <c r="CX28" s="60">
        <v>143</v>
      </c>
      <c r="CY28" s="60">
        <v>17</v>
      </c>
      <c r="CZ28" s="60">
        <v>10</v>
      </c>
      <c r="DA28" s="60">
        <v>22</v>
      </c>
      <c r="DB28" s="60">
        <f t="shared" ref="DB28:DB35" si="129">ROUND(CW28/BZ28,3)</f>
        <v>0.316</v>
      </c>
      <c r="DC28" s="60">
        <f t="shared" ref="DC28:DC35" si="130">ROUND(CX28/BZ28,3)</f>
        <v>0.223</v>
      </c>
      <c r="DD28" s="60">
        <f t="shared" ref="DD28:DD35" si="131">ROUND(CY28/BZ28,3)</f>
        <v>2.5999999999999999E-2</v>
      </c>
      <c r="DE28" s="60">
        <f t="shared" ref="DE28:DE35" si="132">ROUND(CZ28/BZ28,3)</f>
        <v>1.6E-2</v>
      </c>
      <c r="DF28" s="60">
        <f t="shared" ref="DF28:DF35" si="133">ROUND(DA28/BZ28,3)</f>
        <v>3.4000000000000002E-2</v>
      </c>
      <c r="DG28" s="68">
        <v>463</v>
      </c>
      <c r="DH28" s="60">
        <v>0</v>
      </c>
      <c r="DI28" s="60">
        <v>0</v>
      </c>
      <c r="DJ28" s="60">
        <v>0</v>
      </c>
      <c r="DK28" s="60">
        <v>19</v>
      </c>
      <c r="DL28" s="60">
        <v>74</v>
      </c>
      <c r="DM28" s="60">
        <v>102</v>
      </c>
      <c r="DN28" s="60">
        <v>90</v>
      </c>
      <c r="DO28" s="60">
        <v>117</v>
      </c>
      <c r="DP28" s="60">
        <v>10</v>
      </c>
      <c r="DQ28" s="60">
        <v>51</v>
      </c>
      <c r="DR28" s="63">
        <f t="shared" si="47"/>
        <v>0</v>
      </c>
      <c r="DS28" s="63">
        <f t="shared" ref="DS28:DS50" si="134">ROUND(DI28/DG28,3)</f>
        <v>0</v>
      </c>
      <c r="DT28" s="63">
        <f t="shared" ref="DT28:DT50" si="135">ROUND(DJ28/DG28,3)</f>
        <v>0</v>
      </c>
      <c r="DU28" s="63">
        <f t="shared" ref="DU28:DU35" si="136">ROUND(DK28/DG28,3)</f>
        <v>4.1000000000000002E-2</v>
      </c>
      <c r="DV28" s="63">
        <f t="shared" ref="DV28:DV35" si="137">ROUND(DL28/DG28,3)</f>
        <v>0.16</v>
      </c>
      <c r="DW28" s="63">
        <f t="shared" ref="DW28:DW35" si="138">ROUND(DM28/DG28,3)</f>
        <v>0.22</v>
      </c>
      <c r="DX28" s="63">
        <f t="shared" ref="DX28:DX35" si="139">ROUND(DN28/DG28,3)</f>
        <v>0.19400000000000001</v>
      </c>
      <c r="DY28" s="63">
        <f t="shared" ref="DY28:DY35" si="140">ROUND(DO28/DG28,3)</f>
        <v>0.253</v>
      </c>
      <c r="DZ28" s="63">
        <f t="shared" ref="DZ28:DZ35" si="141">ROUND(DP28/DG28,3)</f>
        <v>2.1999999999999999E-2</v>
      </c>
      <c r="EA28" s="63">
        <f t="shared" ref="EA28:EA35" si="142">ROUND(DQ28/DG28,3)</f>
        <v>0.11</v>
      </c>
      <c r="EB28" s="74">
        <v>85417</v>
      </c>
      <c r="EC28" s="74">
        <v>110819</v>
      </c>
      <c r="ED28" s="159">
        <v>1848</v>
      </c>
      <c r="EE28" s="159">
        <v>1825</v>
      </c>
      <c r="EF28" s="63">
        <f t="shared" si="57"/>
        <v>0.98799999999999999</v>
      </c>
      <c r="EG28" s="159">
        <v>23</v>
      </c>
      <c r="EH28" s="63">
        <f t="shared" ref="EH28:EH35" si="143">ROUND(EG28/ED28,3)</f>
        <v>1.2E-2</v>
      </c>
      <c r="EI28" s="162">
        <v>1164</v>
      </c>
      <c r="EJ28" s="162">
        <v>757</v>
      </c>
      <c r="EK28" s="162">
        <v>723</v>
      </c>
      <c r="EL28" s="162">
        <v>715</v>
      </c>
      <c r="EM28" s="162">
        <v>8</v>
      </c>
      <c r="EN28" s="63">
        <f t="shared" si="59"/>
        <v>0.98899999999999999</v>
      </c>
      <c r="EO28" s="63">
        <f t="shared" ref="EO28:EO35" si="144">ROUND(EM28/EK28,3)</f>
        <v>1.0999999999999999E-2</v>
      </c>
      <c r="EP28" s="168">
        <v>34</v>
      </c>
      <c r="EQ28" s="165">
        <v>34</v>
      </c>
      <c r="ER28" s="165">
        <v>0</v>
      </c>
      <c r="ES28" s="63">
        <f t="shared" si="61"/>
        <v>1</v>
      </c>
      <c r="ET28" s="63">
        <f t="shared" ref="ET28:ET35" si="145">ROUND(ER28/EP28,3)</f>
        <v>0</v>
      </c>
      <c r="EU28" s="69">
        <v>407</v>
      </c>
      <c r="EV28" s="159">
        <v>398</v>
      </c>
      <c r="EW28" s="159">
        <v>9</v>
      </c>
      <c r="EX28" s="63">
        <f t="shared" si="99"/>
        <v>0.97799999999999998</v>
      </c>
      <c r="EY28" s="63">
        <f t="shared" ref="EY28:EY35" si="146">ROUND(EW28/EU28,3)</f>
        <v>2.1999999999999999E-2</v>
      </c>
      <c r="EZ28" s="68">
        <v>463</v>
      </c>
      <c r="FA28" s="76">
        <v>0</v>
      </c>
      <c r="FB28" s="77">
        <f t="shared" si="65"/>
        <v>0</v>
      </c>
      <c r="FC28" s="75">
        <v>10</v>
      </c>
      <c r="FD28" s="76">
        <v>0</v>
      </c>
      <c r="FE28" s="77">
        <f t="shared" si="76"/>
        <v>0</v>
      </c>
      <c r="FF28" s="75">
        <v>177</v>
      </c>
      <c r="FG28" s="76">
        <v>0</v>
      </c>
      <c r="FH28" s="77">
        <f t="shared" si="66"/>
        <v>0</v>
      </c>
      <c r="FI28" s="305">
        <v>1798</v>
      </c>
      <c r="FJ28" s="76">
        <v>126</v>
      </c>
      <c r="FK28" s="552">
        <f t="shared" si="67"/>
        <v>126</v>
      </c>
      <c r="FL28" s="77">
        <f t="shared" ref="FL28:FL35" si="147">ROUND(FJ28/FI28,3)</f>
        <v>7.0000000000000007E-2</v>
      </c>
      <c r="FM28" s="298">
        <v>147</v>
      </c>
      <c r="FN28" s="76">
        <v>0</v>
      </c>
      <c r="FO28" s="79">
        <f t="shared" ref="FO28:FO35" si="148">ROUND(FN28/FM28,3)</f>
        <v>0</v>
      </c>
      <c r="FP28" s="298">
        <v>392</v>
      </c>
      <c r="FQ28" s="76">
        <v>0</v>
      </c>
      <c r="FR28" s="77">
        <f t="shared" ref="FR28:FR35" si="149">ROUND(FQ28/FP28,3)</f>
        <v>0</v>
      </c>
      <c r="FS28" s="298">
        <v>1406</v>
      </c>
      <c r="FT28" s="76">
        <v>126</v>
      </c>
      <c r="FU28" s="77">
        <f t="shared" si="91"/>
        <v>0.09</v>
      </c>
      <c r="FV28" s="298">
        <v>1178</v>
      </c>
      <c r="FW28" s="76">
        <v>107</v>
      </c>
      <c r="FX28" s="77">
        <f t="shared" si="92"/>
        <v>9.0999999999999998E-2</v>
      </c>
      <c r="FY28" s="298">
        <v>228</v>
      </c>
      <c r="FZ28" s="76">
        <v>19</v>
      </c>
      <c r="GA28" s="77">
        <f t="shared" si="73"/>
        <v>8.3000000000000004E-2</v>
      </c>
      <c r="GB28" s="298">
        <v>1482</v>
      </c>
      <c r="GC28" s="74">
        <v>0</v>
      </c>
      <c r="GD28" s="60">
        <f t="shared" si="74"/>
        <v>0</v>
      </c>
    </row>
    <row r="29" spans="1:186" x14ac:dyDescent="0.2">
      <c r="A29" s="56" t="s">
        <v>882</v>
      </c>
      <c r="B29" s="57" t="s">
        <v>1021</v>
      </c>
      <c r="C29" s="56" t="s">
        <v>914</v>
      </c>
      <c r="D29" s="56" t="s">
        <v>1059</v>
      </c>
      <c r="E29" s="80">
        <v>2221</v>
      </c>
      <c r="F29" s="60">
        <v>1391</v>
      </c>
      <c r="G29" s="63">
        <f t="shared" si="102"/>
        <v>0.626</v>
      </c>
      <c r="H29" s="60">
        <v>1387</v>
      </c>
      <c r="I29" s="63">
        <f t="shared" si="94"/>
        <v>0.624</v>
      </c>
      <c r="J29" s="61">
        <v>1334</v>
      </c>
      <c r="K29" s="290">
        <f t="shared" si="2"/>
        <v>0.95899999999999996</v>
      </c>
      <c r="L29" s="274">
        <v>53</v>
      </c>
      <c r="M29" s="287">
        <f t="shared" si="3"/>
        <v>3.7999999999999999E-2</v>
      </c>
      <c r="N29" s="60">
        <v>4</v>
      </c>
      <c r="O29" s="60">
        <f t="shared" si="95"/>
        <v>2E-3</v>
      </c>
      <c r="P29" s="60">
        <v>830</v>
      </c>
      <c r="Q29" s="60">
        <f t="shared" si="96"/>
        <v>0.374</v>
      </c>
      <c r="R29" s="293">
        <f t="shared" si="104"/>
        <v>3.8102084831056793</v>
      </c>
      <c r="S29" s="62">
        <f t="shared" si="7"/>
        <v>1294</v>
      </c>
      <c r="T29" s="60">
        <v>1079</v>
      </c>
      <c r="U29" s="60">
        <v>127</v>
      </c>
      <c r="V29" s="60">
        <v>0</v>
      </c>
      <c r="W29" s="60">
        <v>2</v>
      </c>
      <c r="X29" s="60">
        <v>38</v>
      </c>
      <c r="Y29" s="60">
        <v>48</v>
      </c>
      <c r="Z29" s="63">
        <f t="shared" si="97"/>
        <v>0.83399999999999996</v>
      </c>
      <c r="AA29" s="63">
        <f t="shared" si="106"/>
        <v>9.8000000000000004E-2</v>
      </c>
      <c r="AB29" s="63">
        <f t="shared" si="107"/>
        <v>0</v>
      </c>
      <c r="AC29" s="63">
        <f t="shared" si="108"/>
        <v>2E-3</v>
      </c>
      <c r="AD29" s="63">
        <f t="shared" si="109"/>
        <v>2.9000000000000001E-2</v>
      </c>
      <c r="AE29" s="63">
        <f t="shared" si="110"/>
        <v>3.6999999999999998E-2</v>
      </c>
      <c r="AF29" s="523">
        <v>23.9</v>
      </c>
      <c r="AG29" s="60">
        <v>569</v>
      </c>
      <c r="AH29" s="60">
        <v>207</v>
      </c>
      <c r="AI29" s="60">
        <v>294</v>
      </c>
      <c r="AJ29" s="60">
        <v>159</v>
      </c>
      <c r="AK29" s="60">
        <v>105</v>
      </c>
      <c r="AL29" s="63">
        <f t="shared" si="111"/>
        <v>0.42699999999999999</v>
      </c>
      <c r="AM29" s="63">
        <f t="shared" si="112"/>
        <v>0.155</v>
      </c>
      <c r="AN29" s="63">
        <f t="shared" si="113"/>
        <v>0.22</v>
      </c>
      <c r="AO29" s="63">
        <f t="shared" si="114"/>
        <v>0.11899999999999999</v>
      </c>
      <c r="AP29" s="63">
        <f t="shared" si="115"/>
        <v>7.9000000000000001E-2</v>
      </c>
      <c r="AQ29" s="60">
        <v>899</v>
      </c>
      <c r="AR29" s="60">
        <v>311</v>
      </c>
      <c r="AS29" s="60">
        <v>120</v>
      </c>
      <c r="AT29" s="60">
        <v>4</v>
      </c>
      <c r="AU29" s="63">
        <f t="shared" si="116"/>
        <v>0.67400000000000004</v>
      </c>
      <c r="AV29" s="63">
        <f t="shared" si="117"/>
        <v>0.23300000000000001</v>
      </c>
      <c r="AW29" s="63">
        <f t="shared" si="118"/>
        <v>0.09</v>
      </c>
      <c r="AX29" s="63">
        <f t="shared" si="119"/>
        <v>3.0000000000000001E-3</v>
      </c>
      <c r="AY29" s="451">
        <v>1115</v>
      </c>
      <c r="AZ29" s="60">
        <v>63</v>
      </c>
      <c r="BA29" s="102">
        <v>0</v>
      </c>
      <c r="BB29" s="102">
        <v>99</v>
      </c>
      <c r="BC29" s="102">
        <v>139</v>
      </c>
      <c r="BD29" s="102">
        <v>277</v>
      </c>
      <c r="BE29" s="102">
        <v>161</v>
      </c>
      <c r="BF29" s="102">
        <v>102</v>
      </c>
      <c r="BG29" s="102">
        <v>156</v>
      </c>
      <c r="BH29" s="102">
        <v>118</v>
      </c>
      <c r="BI29" s="79">
        <f t="shared" si="23"/>
        <v>5.7000000000000002E-2</v>
      </c>
      <c r="BJ29" s="79">
        <f t="shared" si="24"/>
        <v>0</v>
      </c>
      <c r="BK29" s="79">
        <f t="shared" si="25"/>
        <v>8.8999999999999996E-2</v>
      </c>
      <c r="BL29" s="79">
        <f t="shared" si="26"/>
        <v>0.125</v>
      </c>
      <c r="BM29" s="79">
        <f t="shared" si="27"/>
        <v>0.248</v>
      </c>
      <c r="BN29" s="79">
        <f t="shared" si="28"/>
        <v>0.14399999999999999</v>
      </c>
      <c r="BO29" s="79">
        <f t="shared" si="29"/>
        <v>9.0999999999999998E-2</v>
      </c>
      <c r="BP29" s="79">
        <f t="shared" si="30"/>
        <v>0.14000000000000001</v>
      </c>
      <c r="BQ29" s="457">
        <f t="shared" si="31"/>
        <v>0.106</v>
      </c>
      <c r="BR29" s="75">
        <v>48347</v>
      </c>
      <c r="BS29" s="75">
        <v>61010</v>
      </c>
      <c r="BT29" s="504">
        <v>44712</v>
      </c>
      <c r="BU29" s="504">
        <v>40518</v>
      </c>
      <c r="BV29" s="504">
        <v>43237</v>
      </c>
      <c r="BW29" s="504">
        <v>38077</v>
      </c>
      <c r="BX29" s="504">
        <v>62031</v>
      </c>
      <c r="BY29" s="504">
        <v>62127</v>
      </c>
      <c r="BZ29" s="519">
        <v>942</v>
      </c>
      <c r="CA29" s="60">
        <v>64</v>
      </c>
      <c r="CB29" s="60">
        <v>36</v>
      </c>
      <c r="CC29" s="60">
        <v>58</v>
      </c>
      <c r="CD29" s="60">
        <v>78</v>
      </c>
      <c r="CE29" s="60">
        <v>110</v>
      </c>
      <c r="CF29" s="60">
        <v>174</v>
      </c>
      <c r="CG29" s="60">
        <v>80</v>
      </c>
      <c r="CH29" s="60">
        <v>128</v>
      </c>
      <c r="CI29" s="60">
        <v>168</v>
      </c>
      <c r="CJ29" s="60">
        <v>46</v>
      </c>
      <c r="CK29" s="63">
        <f t="shared" si="98"/>
        <v>6.8000000000000005E-2</v>
      </c>
      <c r="CL29" s="63">
        <f t="shared" si="120"/>
        <v>3.7999999999999999E-2</v>
      </c>
      <c r="CM29" s="63">
        <f t="shared" si="121"/>
        <v>6.2E-2</v>
      </c>
      <c r="CN29" s="63">
        <f t="shared" si="122"/>
        <v>8.3000000000000004E-2</v>
      </c>
      <c r="CO29" s="63">
        <f t="shared" si="123"/>
        <v>0.11700000000000001</v>
      </c>
      <c r="CP29" s="63">
        <f t="shared" si="124"/>
        <v>0.185</v>
      </c>
      <c r="CQ29" s="63">
        <f t="shared" si="125"/>
        <v>8.5000000000000006E-2</v>
      </c>
      <c r="CR29" s="63">
        <f t="shared" si="126"/>
        <v>0.13600000000000001</v>
      </c>
      <c r="CS29" s="63">
        <f t="shared" si="127"/>
        <v>0.17799999999999999</v>
      </c>
      <c r="CT29" s="63">
        <f t="shared" si="128"/>
        <v>4.9000000000000002E-2</v>
      </c>
      <c r="CU29" s="65">
        <v>70795</v>
      </c>
      <c r="CV29" s="66">
        <v>85802</v>
      </c>
      <c r="CW29" s="60">
        <v>189</v>
      </c>
      <c r="CX29" s="60">
        <v>137</v>
      </c>
      <c r="CY29" s="60">
        <v>29</v>
      </c>
      <c r="CZ29" s="60">
        <v>25</v>
      </c>
      <c r="DA29" s="60">
        <v>48</v>
      </c>
      <c r="DB29" s="60">
        <f t="shared" si="129"/>
        <v>0.20100000000000001</v>
      </c>
      <c r="DC29" s="60">
        <f t="shared" si="130"/>
        <v>0.14499999999999999</v>
      </c>
      <c r="DD29" s="60">
        <f t="shared" si="131"/>
        <v>3.1E-2</v>
      </c>
      <c r="DE29" s="60">
        <f t="shared" si="132"/>
        <v>2.7E-2</v>
      </c>
      <c r="DF29" s="60">
        <f t="shared" si="133"/>
        <v>5.0999999999999997E-2</v>
      </c>
      <c r="DG29" s="68">
        <v>736</v>
      </c>
      <c r="DH29" s="60">
        <v>75</v>
      </c>
      <c r="DI29" s="60">
        <v>33</v>
      </c>
      <c r="DJ29" s="60">
        <v>31</v>
      </c>
      <c r="DK29" s="60">
        <v>39</v>
      </c>
      <c r="DL29" s="60">
        <v>62</v>
      </c>
      <c r="DM29" s="60">
        <v>138</v>
      </c>
      <c r="DN29" s="60">
        <v>49</v>
      </c>
      <c r="DO29" s="60">
        <v>112</v>
      </c>
      <c r="DP29" s="60">
        <v>158</v>
      </c>
      <c r="DQ29" s="60">
        <v>39</v>
      </c>
      <c r="DR29" s="63">
        <f t="shared" si="47"/>
        <v>0.10199999999999999</v>
      </c>
      <c r="DS29" s="63">
        <f t="shared" si="134"/>
        <v>4.4999999999999998E-2</v>
      </c>
      <c r="DT29" s="63">
        <f t="shared" si="135"/>
        <v>4.2000000000000003E-2</v>
      </c>
      <c r="DU29" s="63">
        <f t="shared" si="136"/>
        <v>5.2999999999999999E-2</v>
      </c>
      <c r="DV29" s="63">
        <f t="shared" si="137"/>
        <v>8.4000000000000005E-2</v>
      </c>
      <c r="DW29" s="63">
        <f t="shared" si="138"/>
        <v>0.188</v>
      </c>
      <c r="DX29" s="63">
        <f t="shared" si="139"/>
        <v>6.7000000000000004E-2</v>
      </c>
      <c r="DY29" s="63">
        <f t="shared" si="140"/>
        <v>0.152</v>
      </c>
      <c r="DZ29" s="63">
        <f t="shared" si="141"/>
        <v>0.215</v>
      </c>
      <c r="EA29" s="63">
        <f t="shared" si="142"/>
        <v>5.2999999999999999E-2</v>
      </c>
      <c r="EB29" s="74">
        <v>73913</v>
      </c>
      <c r="EC29" s="74">
        <v>91070</v>
      </c>
      <c r="ED29" s="159">
        <v>2800</v>
      </c>
      <c r="EE29" s="159">
        <v>2666</v>
      </c>
      <c r="EF29" s="63">
        <f t="shared" si="57"/>
        <v>0.95199999999999996</v>
      </c>
      <c r="EG29" s="159">
        <v>134</v>
      </c>
      <c r="EH29" s="63">
        <f t="shared" si="143"/>
        <v>4.8000000000000001E-2</v>
      </c>
      <c r="EI29" s="162">
        <v>1831</v>
      </c>
      <c r="EJ29" s="162">
        <v>1311</v>
      </c>
      <c r="EK29" s="162">
        <v>1265</v>
      </c>
      <c r="EL29" s="162">
        <v>1181</v>
      </c>
      <c r="EM29" s="162">
        <v>84</v>
      </c>
      <c r="EN29" s="63">
        <f t="shared" si="59"/>
        <v>0.93400000000000005</v>
      </c>
      <c r="EO29" s="63">
        <f t="shared" si="144"/>
        <v>6.6000000000000003E-2</v>
      </c>
      <c r="EP29" s="168">
        <v>46</v>
      </c>
      <c r="EQ29" s="165">
        <v>41</v>
      </c>
      <c r="ER29" s="165">
        <v>5</v>
      </c>
      <c r="ES29" s="63">
        <f t="shared" si="61"/>
        <v>0.89100000000000001</v>
      </c>
      <c r="ET29" s="63">
        <f t="shared" si="145"/>
        <v>0.109</v>
      </c>
      <c r="EU29" s="69">
        <v>520</v>
      </c>
      <c r="EV29" s="159">
        <v>489</v>
      </c>
      <c r="EW29" s="159">
        <v>31</v>
      </c>
      <c r="EX29" s="63">
        <f t="shared" si="99"/>
        <v>0.94</v>
      </c>
      <c r="EY29" s="63">
        <f t="shared" si="146"/>
        <v>0.06</v>
      </c>
      <c r="EZ29" s="68">
        <v>736</v>
      </c>
      <c r="FA29" s="76">
        <v>139</v>
      </c>
      <c r="FB29" s="77">
        <f t="shared" si="65"/>
        <v>0.189</v>
      </c>
      <c r="FC29" s="75">
        <v>19</v>
      </c>
      <c r="FD29" s="76">
        <v>14</v>
      </c>
      <c r="FE29" s="77">
        <f t="shared" si="76"/>
        <v>0.73699999999999999</v>
      </c>
      <c r="FF29" s="75">
        <v>445</v>
      </c>
      <c r="FG29" s="76">
        <v>136</v>
      </c>
      <c r="FH29" s="77">
        <f t="shared" si="66"/>
        <v>0.30599999999999999</v>
      </c>
      <c r="FI29" s="305">
        <v>2797</v>
      </c>
      <c r="FJ29" s="76">
        <v>463</v>
      </c>
      <c r="FK29" s="552">
        <f t="shared" si="67"/>
        <v>463</v>
      </c>
      <c r="FL29" s="77">
        <f t="shared" si="147"/>
        <v>0.16600000000000001</v>
      </c>
      <c r="FM29" s="298">
        <v>74</v>
      </c>
      <c r="FN29" s="76">
        <v>23</v>
      </c>
      <c r="FO29" s="79">
        <f t="shared" si="148"/>
        <v>0.311</v>
      </c>
      <c r="FP29" s="298">
        <v>676</v>
      </c>
      <c r="FQ29" s="76">
        <v>157</v>
      </c>
      <c r="FR29" s="77">
        <f t="shared" si="149"/>
        <v>0.23200000000000001</v>
      </c>
      <c r="FS29" s="298">
        <v>2121</v>
      </c>
      <c r="FT29" s="76">
        <v>305</v>
      </c>
      <c r="FU29" s="77">
        <f t="shared" si="91"/>
        <v>0.14399999999999999</v>
      </c>
      <c r="FV29" s="298">
        <v>1858</v>
      </c>
      <c r="FW29" s="76">
        <v>284</v>
      </c>
      <c r="FX29" s="77">
        <f t="shared" si="92"/>
        <v>0.153</v>
      </c>
      <c r="FY29" s="298">
        <v>263</v>
      </c>
      <c r="FZ29" s="76">
        <v>22</v>
      </c>
      <c r="GA29" s="77">
        <f t="shared" si="73"/>
        <v>8.4000000000000005E-2</v>
      </c>
      <c r="GB29" s="298">
        <v>2458</v>
      </c>
      <c r="GC29" s="74">
        <v>383</v>
      </c>
      <c r="GD29" s="60">
        <f t="shared" si="74"/>
        <v>0.156</v>
      </c>
    </row>
    <row r="30" spans="1:186" x14ac:dyDescent="0.2">
      <c r="A30" s="56" t="s">
        <v>882</v>
      </c>
      <c r="B30" s="57" t="s">
        <v>1021</v>
      </c>
      <c r="C30" s="56" t="s">
        <v>915</v>
      </c>
      <c r="D30" s="56" t="s">
        <v>1060</v>
      </c>
      <c r="E30" s="80">
        <v>4105</v>
      </c>
      <c r="F30" s="60">
        <v>2256</v>
      </c>
      <c r="G30" s="63">
        <f t="shared" si="102"/>
        <v>0.55000000000000004</v>
      </c>
      <c r="H30" s="60">
        <v>2256</v>
      </c>
      <c r="I30" s="63">
        <f t="shared" si="94"/>
        <v>0.55000000000000004</v>
      </c>
      <c r="J30" s="61">
        <v>2061</v>
      </c>
      <c r="K30" s="290">
        <f t="shared" si="2"/>
        <v>0.91400000000000003</v>
      </c>
      <c r="L30" s="274">
        <v>195</v>
      </c>
      <c r="M30" s="287">
        <f t="shared" si="3"/>
        <v>8.5999999999999993E-2</v>
      </c>
      <c r="N30" s="60">
        <v>0</v>
      </c>
      <c r="O30" s="60">
        <f t="shared" si="95"/>
        <v>0</v>
      </c>
      <c r="P30" s="60">
        <v>1849</v>
      </c>
      <c r="Q30" s="60">
        <f t="shared" si="96"/>
        <v>0.45</v>
      </c>
      <c r="R30" s="293">
        <f t="shared" si="104"/>
        <v>8.6436170212765973</v>
      </c>
      <c r="S30" s="62">
        <f t="shared" si="7"/>
        <v>2004</v>
      </c>
      <c r="T30" s="60">
        <v>1585</v>
      </c>
      <c r="U30" s="60">
        <v>217</v>
      </c>
      <c r="V30" s="60">
        <v>60</v>
      </c>
      <c r="W30" s="60">
        <v>28</v>
      </c>
      <c r="X30" s="60">
        <v>26</v>
      </c>
      <c r="Y30" s="60">
        <v>88</v>
      </c>
      <c r="Z30" s="63">
        <f t="shared" si="97"/>
        <v>0.79100000000000004</v>
      </c>
      <c r="AA30" s="63">
        <f t="shared" si="106"/>
        <v>0.108</v>
      </c>
      <c r="AB30" s="63">
        <f t="shared" si="107"/>
        <v>0.03</v>
      </c>
      <c r="AC30" s="63">
        <f t="shared" si="108"/>
        <v>1.4E-2</v>
      </c>
      <c r="AD30" s="63">
        <f t="shared" si="109"/>
        <v>1.2999999999999999E-2</v>
      </c>
      <c r="AE30" s="63">
        <f t="shared" si="110"/>
        <v>4.3999999999999997E-2</v>
      </c>
      <c r="AF30" s="523">
        <v>34.299999999999997</v>
      </c>
      <c r="AG30" s="60">
        <v>808</v>
      </c>
      <c r="AH30" s="60">
        <v>277</v>
      </c>
      <c r="AI30" s="60">
        <v>465</v>
      </c>
      <c r="AJ30" s="60">
        <v>310</v>
      </c>
      <c r="AK30" s="60">
        <v>201</v>
      </c>
      <c r="AL30" s="63">
        <f t="shared" si="111"/>
        <v>0.39200000000000002</v>
      </c>
      <c r="AM30" s="63">
        <f t="shared" si="112"/>
        <v>0.13400000000000001</v>
      </c>
      <c r="AN30" s="63">
        <f t="shared" si="113"/>
        <v>0.22600000000000001</v>
      </c>
      <c r="AO30" s="63">
        <f t="shared" si="114"/>
        <v>0.15</v>
      </c>
      <c r="AP30" s="63">
        <f t="shared" si="115"/>
        <v>9.8000000000000004E-2</v>
      </c>
      <c r="AQ30" s="60">
        <v>1399</v>
      </c>
      <c r="AR30" s="60">
        <v>577</v>
      </c>
      <c r="AS30" s="60">
        <v>77</v>
      </c>
      <c r="AT30" s="60">
        <v>8</v>
      </c>
      <c r="AU30" s="63">
        <f t="shared" si="116"/>
        <v>0.67900000000000005</v>
      </c>
      <c r="AV30" s="63">
        <f t="shared" si="117"/>
        <v>0.28000000000000003</v>
      </c>
      <c r="AW30" s="63">
        <f t="shared" si="118"/>
        <v>3.6999999999999998E-2</v>
      </c>
      <c r="AX30" s="63">
        <f t="shared" si="119"/>
        <v>4.0000000000000001E-3</v>
      </c>
      <c r="AY30" s="451">
        <v>1446</v>
      </c>
      <c r="AZ30" s="60">
        <v>10</v>
      </c>
      <c r="BA30" s="102">
        <v>48</v>
      </c>
      <c r="BB30" s="102">
        <v>210</v>
      </c>
      <c r="BC30" s="102">
        <v>106</v>
      </c>
      <c r="BD30" s="102">
        <v>197</v>
      </c>
      <c r="BE30" s="102">
        <v>257</v>
      </c>
      <c r="BF30" s="102">
        <v>156</v>
      </c>
      <c r="BG30" s="102">
        <v>204</v>
      </c>
      <c r="BH30" s="102">
        <v>258</v>
      </c>
      <c r="BI30" s="79">
        <f t="shared" si="23"/>
        <v>7.0000000000000001E-3</v>
      </c>
      <c r="BJ30" s="79">
        <f t="shared" si="24"/>
        <v>3.3000000000000002E-2</v>
      </c>
      <c r="BK30" s="79">
        <f t="shared" si="25"/>
        <v>0.14499999999999999</v>
      </c>
      <c r="BL30" s="79">
        <f t="shared" si="26"/>
        <v>7.2999999999999995E-2</v>
      </c>
      <c r="BM30" s="79">
        <f t="shared" si="27"/>
        <v>0.13600000000000001</v>
      </c>
      <c r="BN30" s="79">
        <f t="shared" si="28"/>
        <v>0.17799999999999999</v>
      </c>
      <c r="BO30" s="79">
        <f t="shared" si="29"/>
        <v>0.108</v>
      </c>
      <c r="BP30" s="79">
        <f t="shared" si="30"/>
        <v>0.14099999999999999</v>
      </c>
      <c r="BQ30" s="457">
        <f t="shared" si="31"/>
        <v>0.17799999999999999</v>
      </c>
      <c r="BR30" s="75">
        <v>60679</v>
      </c>
      <c r="BS30" s="75">
        <v>71782</v>
      </c>
      <c r="BT30" s="504">
        <v>45686</v>
      </c>
      <c r="BU30" s="504">
        <v>38875</v>
      </c>
      <c r="BV30" s="504"/>
      <c r="BW30" s="504">
        <v>45906</v>
      </c>
      <c r="BX30" s="504">
        <v>60833</v>
      </c>
      <c r="BY30" s="504">
        <v>82083</v>
      </c>
      <c r="BZ30" s="519">
        <v>1753</v>
      </c>
      <c r="CA30" s="60">
        <v>103</v>
      </c>
      <c r="CB30" s="60">
        <v>67</v>
      </c>
      <c r="CC30" s="60">
        <v>87</v>
      </c>
      <c r="CD30" s="60">
        <v>163</v>
      </c>
      <c r="CE30" s="60">
        <v>131</v>
      </c>
      <c r="CF30" s="60">
        <v>290</v>
      </c>
      <c r="CG30" s="60">
        <v>331</v>
      </c>
      <c r="CH30" s="60">
        <v>276</v>
      </c>
      <c r="CI30" s="60">
        <v>115</v>
      </c>
      <c r="CJ30" s="60">
        <v>190</v>
      </c>
      <c r="CK30" s="63">
        <f t="shared" si="98"/>
        <v>5.8999999999999997E-2</v>
      </c>
      <c r="CL30" s="63">
        <f t="shared" si="120"/>
        <v>3.7999999999999999E-2</v>
      </c>
      <c r="CM30" s="63">
        <f t="shared" si="121"/>
        <v>0.05</v>
      </c>
      <c r="CN30" s="63">
        <f t="shared" si="122"/>
        <v>9.2999999999999999E-2</v>
      </c>
      <c r="CO30" s="63">
        <f t="shared" si="123"/>
        <v>7.4999999999999997E-2</v>
      </c>
      <c r="CP30" s="63">
        <f t="shared" si="124"/>
        <v>0.16500000000000001</v>
      </c>
      <c r="CQ30" s="63">
        <f t="shared" si="125"/>
        <v>0.189</v>
      </c>
      <c r="CR30" s="63">
        <f t="shared" si="126"/>
        <v>0.157</v>
      </c>
      <c r="CS30" s="63">
        <f t="shared" si="127"/>
        <v>6.6000000000000003E-2</v>
      </c>
      <c r="CT30" s="63">
        <f t="shared" si="128"/>
        <v>0.108</v>
      </c>
      <c r="CU30" s="65">
        <v>81021</v>
      </c>
      <c r="CV30" s="66">
        <v>107868</v>
      </c>
      <c r="CW30" s="60">
        <v>604</v>
      </c>
      <c r="CX30" s="60">
        <v>487</v>
      </c>
      <c r="CY30" s="60">
        <v>112</v>
      </c>
      <c r="CZ30" s="60">
        <v>49</v>
      </c>
      <c r="DA30" s="60">
        <v>129</v>
      </c>
      <c r="DB30" s="60">
        <f t="shared" si="129"/>
        <v>0.34499999999999997</v>
      </c>
      <c r="DC30" s="60">
        <f t="shared" si="130"/>
        <v>0.27800000000000002</v>
      </c>
      <c r="DD30" s="60">
        <f t="shared" si="131"/>
        <v>6.4000000000000001E-2</v>
      </c>
      <c r="DE30" s="60">
        <f t="shared" si="132"/>
        <v>2.8000000000000001E-2</v>
      </c>
      <c r="DF30" s="60">
        <f t="shared" si="133"/>
        <v>7.3999999999999996E-2</v>
      </c>
      <c r="DG30" s="68">
        <v>1312</v>
      </c>
      <c r="DH30" s="60">
        <v>36</v>
      </c>
      <c r="DI30" s="60">
        <v>29</v>
      </c>
      <c r="DJ30" s="60">
        <v>51</v>
      </c>
      <c r="DK30" s="60">
        <v>111</v>
      </c>
      <c r="DL30" s="60">
        <v>101</v>
      </c>
      <c r="DM30" s="60">
        <v>284</v>
      </c>
      <c r="DN30" s="60">
        <v>259</v>
      </c>
      <c r="DO30" s="60">
        <v>196</v>
      </c>
      <c r="DP30" s="60">
        <v>99</v>
      </c>
      <c r="DQ30" s="60">
        <v>146</v>
      </c>
      <c r="DR30" s="63">
        <f t="shared" si="47"/>
        <v>2.7E-2</v>
      </c>
      <c r="DS30" s="63">
        <f t="shared" si="134"/>
        <v>2.1999999999999999E-2</v>
      </c>
      <c r="DT30" s="63">
        <f t="shared" si="135"/>
        <v>3.9E-2</v>
      </c>
      <c r="DU30" s="63">
        <f t="shared" si="136"/>
        <v>8.5000000000000006E-2</v>
      </c>
      <c r="DV30" s="63">
        <f t="shared" si="137"/>
        <v>7.6999999999999999E-2</v>
      </c>
      <c r="DW30" s="63">
        <f t="shared" si="138"/>
        <v>0.216</v>
      </c>
      <c r="DX30" s="63">
        <f t="shared" si="139"/>
        <v>0.19700000000000001</v>
      </c>
      <c r="DY30" s="63">
        <f t="shared" si="140"/>
        <v>0.14899999999999999</v>
      </c>
      <c r="DZ30" s="63">
        <f t="shared" si="141"/>
        <v>7.4999999999999997E-2</v>
      </c>
      <c r="EA30" s="63">
        <f t="shared" si="142"/>
        <v>0.111</v>
      </c>
      <c r="EB30" s="74">
        <v>81375</v>
      </c>
      <c r="EC30" s="74">
        <v>107191</v>
      </c>
      <c r="ED30" s="159">
        <v>4905</v>
      </c>
      <c r="EE30" s="159">
        <v>4765</v>
      </c>
      <c r="EF30" s="63">
        <f t="shared" si="57"/>
        <v>0.97099999999999997</v>
      </c>
      <c r="EG30" s="159">
        <v>140</v>
      </c>
      <c r="EH30" s="63">
        <f t="shared" si="143"/>
        <v>2.9000000000000001E-2</v>
      </c>
      <c r="EI30" s="162">
        <v>2888</v>
      </c>
      <c r="EJ30" s="162">
        <v>1967</v>
      </c>
      <c r="EK30" s="162">
        <v>1785</v>
      </c>
      <c r="EL30" s="162">
        <v>1757</v>
      </c>
      <c r="EM30" s="162">
        <v>28</v>
      </c>
      <c r="EN30" s="63">
        <f t="shared" si="59"/>
        <v>0.98399999999999999</v>
      </c>
      <c r="EO30" s="63">
        <f t="shared" si="144"/>
        <v>1.6E-2</v>
      </c>
      <c r="EP30" s="168">
        <v>182</v>
      </c>
      <c r="EQ30" s="165">
        <v>145</v>
      </c>
      <c r="ER30" s="165">
        <v>37</v>
      </c>
      <c r="ES30" s="63">
        <f t="shared" si="61"/>
        <v>0.79700000000000004</v>
      </c>
      <c r="ET30" s="63">
        <f t="shared" si="145"/>
        <v>0.20300000000000001</v>
      </c>
      <c r="EU30" s="69">
        <v>921</v>
      </c>
      <c r="EV30" s="159">
        <v>876</v>
      </c>
      <c r="EW30" s="159">
        <v>45</v>
      </c>
      <c r="EX30" s="63">
        <f t="shared" si="99"/>
        <v>0.95099999999999996</v>
      </c>
      <c r="EY30" s="63">
        <f t="shared" si="146"/>
        <v>4.9000000000000002E-2</v>
      </c>
      <c r="EZ30" s="68">
        <v>1312</v>
      </c>
      <c r="FA30" s="76">
        <v>170</v>
      </c>
      <c r="FB30" s="77">
        <f t="shared" si="65"/>
        <v>0.13</v>
      </c>
      <c r="FC30" s="75">
        <v>69</v>
      </c>
      <c r="FD30" s="76">
        <v>8</v>
      </c>
      <c r="FE30" s="77">
        <f t="shared" si="76"/>
        <v>0.11600000000000001</v>
      </c>
      <c r="FF30" s="75">
        <v>628</v>
      </c>
      <c r="FG30" s="76">
        <v>133</v>
      </c>
      <c r="FH30" s="77">
        <f t="shared" si="66"/>
        <v>0.21199999999999999</v>
      </c>
      <c r="FI30" s="305">
        <v>4905</v>
      </c>
      <c r="FJ30" s="76">
        <v>856</v>
      </c>
      <c r="FK30" s="552">
        <f t="shared" si="67"/>
        <v>856</v>
      </c>
      <c r="FL30" s="77">
        <f t="shared" si="147"/>
        <v>0.17499999999999999</v>
      </c>
      <c r="FM30" s="298">
        <v>194</v>
      </c>
      <c r="FN30" s="76">
        <v>96</v>
      </c>
      <c r="FO30" s="79">
        <f t="shared" si="148"/>
        <v>0.495</v>
      </c>
      <c r="FP30" s="298">
        <v>1100</v>
      </c>
      <c r="FQ30" s="76">
        <v>329</v>
      </c>
      <c r="FR30" s="77">
        <f t="shared" si="149"/>
        <v>0.29899999999999999</v>
      </c>
      <c r="FS30" s="298">
        <v>3805</v>
      </c>
      <c r="FT30" s="76">
        <v>528</v>
      </c>
      <c r="FU30" s="77">
        <f t="shared" si="91"/>
        <v>0.13900000000000001</v>
      </c>
      <c r="FV30" s="298">
        <v>3087</v>
      </c>
      <c r="FW30" s="76">
        <v>503</v>
      </c>
      <c r="FX30" s="77">
        <f t="shared" si="92"/>
        <v>0.16300000000000001</v>
      </c>
      <c r="FY30" s="298">
        <v>718</v>
      </c>
      <c r="FZ30" s="76">
        <v>24</v>
      </c>
      <c r="GA30" s="77">
        <f t="shared" si="73"/>
        <v>3.3000000000000002E-2</v>
      </c>
      <c r="GB30" s="298">
        <v>4316</v>
      </c>
      <c r="GC30" s="74">
        <v>712</v>
      </c>
      <c r="GD30" s="60">
        <f t="shared" si="74"/>
        <v>0.16500000000000001</v>
      </c>
    </row>
    <row r="31" spans="1:186" x14ac:dyDescent="0.2">
      <c r="A31" s="56" t="s">
        <v>882</v>
      </c>
      <c r="B31" s="57" t="s">
        <v>1021</v>
      </c>
      <c r="C31" s="56" t="s">
        <v>916</v>
      </c>
      <c r="D31" s="56" t="s">
        <v>1061</v>
      </c>
      <c r="E31" s="80">
        <v>3930</v>
      </c>
      <c r="F31" s="60">
        <v>2147</v>
      </c>
      <c r="G31" s="63">
        <f t="shared" si="102"/>
        <v>0.54600000000000004</v>
      </c>
      <c r="H31" s="60">
        <v>2139</v>
      </c>
      <c r="I31" s="63">
        <f t="shared" si="94"/>
        <v>0.54400000000000004</v>
      </c>
      <c r="J31" s="61">
        <v>1965</v>
      </c>
      <c r="K31" s="290">
        <f t="shared" si="2"/>
        <v>0.91500000000000004</v>
      </c>
      <c r="L31" s="274">
        <v>174</v>
      </c>
      <c r="M31" s="287">
        <f t="shared" si="3"/>
        <v>8.1000000000000003E-2</v>
      </c>
      <c r="N31" s="60">
        <v>8</v>
      </c>
      <c r="O31" s="60">
        <f t="shared" si="95"/>
        <v>2E-3</v>
      </c>
      <c r="P31" s="60">
        <v>1783</v>
      </c>
      <c r="Q31" s="60">
        <f t="shared" si="96"/>
        <v>0.45400000000000001</v>
      </c>
      <c r="R31" s="293">
        <f t="shared" si="104"/>
        <v>8.1043316255239883</v>
      </c>
      <c r="S31" s="62">
        <f t="shared" si="7"/>
        <v>1924</v>
      </c>
      <c r="T31" s="60">
        <v>1667</v>
      </c>
      <c r="U31" s="60">
        <v>141</v>
      </c>
      <c r="V31" s="60">
        <v>24</v>
      </c>
      <c r="W31" s="60">
        <v>0</v>
      </c>
      <c r="X31" s="60">
        <v>15</v>
      </c>
      <c r="Y31" s="60">
        <v>77</v>
      </c>
      <c r="Z31" s="63">
        <f t="shared" si="97"/>
        <v>0.86599999999999999</v>
      </c>
      <c r="AA31" s="63">
        <f t="shared" si="106"/>
        <v>7.2999999999999995E-2</v>
      </c>
      <c r="AB31" s="63">
        <f t="shared" si="107"/>
        <v>1.2E-2</v>
      </c>
      <c r="AC31" s="63">
        <f t="shared" si="108"/>
        <v>0</v>
      </c>
      <c r="AD31" s="63">
        <f t="shared" si="109"/>
        <v>8.0000000000000002E-3</v>
      </c>
      <c r="AE31" s="63">
        <f t="shared" si="110"/>
        <v>0.04</v>
      </c>
      <c r="AF31" s="523">
        <v>32.200000000000003</v>
      </c>
      <c r="AG31" s="60">
        <v>608</v>
      </c>
      <c r="AH31" s="60">
        <v>303</v>
      </c>
      <c r="AI31" s="60">
        <v>402</v>
      </c>
      <c r="AJ31" s="60">
        <v>286</v>
      </c>
      <c r="AK31" s="60">
        <v>366</v>
      </c>
      <c r="AL31" s="63">
        <f t="shared" si="111"/>
        <v>0.309</v>
      </c>
      <c r="AM31" s="63">
        <f t="shared" si="112"/>
        <v>0.154</v>
      </c>
      <c r="AN31" s="63">
        <f t="shared" si="113"/>
        <v>0.20499999999999999</v>
      </c>
      <c r="AO31" s="63">
        <f t="shared" si="114"/>
        <v>0.14599999999999999</v>
      </c>
      <c r="AP31" s="63">
        <f t="shared" si="115"/>
        <v>0.186</v>
      </c>
      <c r="AQ31" s="60">
        <v>1419</v>
      </c>
      <c r="AR31" s="60">
        <v>527</v>
      </c>
      <c r="AS31" s="60">
        <v>19</v>
      </c>
      <c r="AT31" s="60">
        <v>0</v>
      </c>
      <c r="AU31" s="63">
        <f t="shared" si="116"/>
        <v>0.72199999999999998</v>
      </c>
      <c r="AV31" s="63">
        <f t="shared" si="117"/>
        <v>0.26800000000000002</v>
      </c>
      <c r="AW31" s="63">
        <f t="shared" si="118"/>
        <v>0.01</v>
      </c>
      <c r="AX31" s="63">
        <f t="shared" si="119"/>
        <v>0</v>
      </c>
      <c r="AY31" s="451">
        <v>1466</v>
      </c>
      <c r="AZ31" s="60">
        <v>61</v>
      </c>
      <c r="BA31" s="102">
        <v>0</v>
      </c>
      <c r="BB31" s="102">
        <v>138</v>
      </c>
      <c r="BC31" s="102">
        <v>181</v>
      </c>
      <c r="BD31" s="102">
        <v>331</v>
      </c>
      <c r="BE31" s="102">
        <v>183</v>
      </c>
      <c r="BF31" s="102">
        <v>161</v>
      </c>
      <c r="BG31" s="102">
        <v>166</v>
      </c>
      <c r="BH31" s="102">
        <v>245</v>
      </c>
      <c r="BI31" s="79">
        <f t="shared" si="23"/>
        <v>4.2000000000000003E-2</v>
      </c>
      <c r="BJ31" s="79">
        <f t="shared" si="24"/>
        <v>0</v>
      </c>
      <c r="BK31" s="79">
        <f t="shared" si="25"/>
        <v>9.4E-2</v>
      </c>
      <c r="BL31" s="79">
        <f t="shared" si="26"/>
        <v>0.123</v>
      </c>
      <c r="BM31" s="79">
        <f t="shared" si="27"/>
        <v>0.22600000000000001</v>
      </c>
      <c r="BN31" s="79">
        <f t="shared" si="28"/>
        <v>0.125</v>
      </c>
      <c r="BO31" s="79">
        <f t="shared" si="29"/>
        <v>0.11</v>
      </c>
      <c r="BP31" s="79">
        <f t="shared" si="30"/>
        <v>0.113</v>
      </c>
      <c r="BQ31" s="457">
        <f t="shared" si="31"/>
        <v>0.16700000000000001</v>
      </c>
      <c r="BR31" s="75">
        <v>51122</v>
      </c>
      <c r="BS31" s="75">
        <v>65845</v>
      </c>
      <c r="BT31" s="504">
        <v>41886</v>
      </c>
      <c r="BU31" s="504">
        <v>47899</v>
      </c>
      <c r="BV31" s="504">
        <v>42391</v>
      </c>
      <c r="BW31" s="504">
        <v>37162</v>
      </c>
      <c r="BX31" s="504">
        <v>57821</v>
      </c>
      <c r="BY31" s="504">
        <v>75250</v>
      </c>
      <c r="BZ31" s="519">
        <v>1690</v>
      </c>
      <c r="CA31" s="60">
        <v>234</v>
      </c>
      <c r="CB31" s="60">
        <v>21</v>
      </c>
      <c r="CC31" s="60">
        <v>154</v>
      </c>
      <c r="CD31" s="60">
        <v>131</v>
      </c>
      <c r="CE31" s="60">
        <v>233</v>
      </c>
      <c r="CF31" s="60">
        <v>251</v>
      </c>
      <c r="CG31" s="60">
        <v>233</v>
      </c>
      <c r="CH31" s="60">
        <v>209</v>
      </c>
      <c r="CI31" s="60">
        <v>76</v>
      </c>
      <c r="CJ31" s="60">
        <v>148</v>
      </c>
      <c r="CK31" s="63">
        <f t="shared" si="98"/>
        <v>0.13800000000000001</v>
      </c>
      <c r="CL31" s="63">
        <f t="shared" si="120"/>
        <v>1.2E-2</v>
      </c>
      <c r="CM31" s="63">
        <f t="shared" si="121"/>
        <v>9.0999999999999998E-2</v>
      </c>
      <c r="CN31" s="63">
        <f t="shared" si="122"/>
        <v>7.8E-2</v>
      </c>
      <c r="CO31" s="63">
        <f t="shared" si="123"/>
        <v>0.13800000000000001</v>
      </c>
      <c r="CP31" s="63">
        <f t="shared" si="124"/>
        <v>0.14899999999999999</v>
      </c>
      <c r="CQ31" s="63">
        <f t="shared" si="125"/>
        <v>0.13800000000000001</v>
      </c>
      <c r="CR31" s="63">
        <f t="shared" si="126"/>
        <v>0.124</v>
      </c>
      <c r="CS31" s="63">
        <f t="shared" si="127"/>
        <v>4.4999999999999998E-2</v>
      </c>
      <c r="CT31" s="63">
        <f t="shared" si="128"/>
        <v>8.7999999999999995E-2</v>
      </c>
      <c r="CU31" s="65">
        <v>57378</v>
      </c>
      <c r="CV31" s="66">
        <v>77933</v>
      </c>
      <c r="CW31" s="60">
        <v>381</v>
      </c>
      <c r="CX31" s="60">
        <v>314</v>
      </c>
      <c r="CY31" s="60">
        <v>86</v>
      </c>
      <c r="CZ31" s="60">
        <v>136</v>
      </c>
      <c r="DA31" s="60">
        <v>269</v>
      </c>
      <c r="DB31" s="60">
        <f t="shared" si="129"/>
        <v>0.22500000000000001</v>
      </c>
      <c r="DC31" s="60">
        <f t="shared" si="130"/>
        <v>0.186</v>
      </c>
      <c r="DD31" s="60">
        <f t="shared" si="131"/>
        <v>5.0999999999999997E-2</v>
      </c>
      <c r="DE31" s="60">
        <f t="shared" si="132"/>
        <v>0.08</v>
      </c>
      <c r="DF31" s="60">
        <f t="shared" si="133"/>
        <v>0.159</v>
      </c>
      <c r="DG31" s="68">
        <v>1306</v>
      </c>
      <c r="DH31" s="60">
        <v>202</v>
      </c>
      <c r="DI31" s="60">
        <v>11</v>
      </c>
      <c r="DJ31" s="60">
        <v>122</v>
      </c>
      <c r="DK31" s="60">
        <v>78</v>
      </c>
      <c r="DL31" s="60">
        <v>214</v>
      </c>
      <c r="DM31" s="60">
        <v>140</v>
      </c>
      <c r="DN31" s="60">
        <v>206</v>
      </c>
      <c r="DO31" s="60">
        <v>151</v>
      </c>
      <c r="DP31" s="60">
        <v>72</v>
      </c>
      <c r="DQ31" s="60">
        <v>110</v>
      </c>
      <c r="DR31" s="63">
        <f t="shared" si="47"/>
        <v>0.155</v>
      </c>
      <c r="DS31" s="63">
        <f t="shared" si="134"/>
        <v>8.0000000000000002E-3</v>
      </c>
      <c r="DT31" s="63">
        <f t="shared" si="135"/>
        <v>9.2999999999999999E-2</v>
      </c>
      <c r="DU31" s="63">
        <f t="shared" si="136"/>
        <v>0.06</v>
      </c>
      <c r="DV31" s="63">
        <f t="shared" si="137"/>
        <v>0.16400000000000001</v>
      </c>
      <c r="DW31" s="63">
        <f t="shared" si="138"/>
        <v>0.107</v>
      </c>
      <c r="DX31" s="63">
        <f t="shared" si="139"/>
        <v>0.158</v>
      </c>
      <c r="DY31" s="63">
        <f t="shared" si="140"/>
        <v>0.11600000000000001</v>
      </c>
      <c r="DZ31" s="63">
        <f t="shared" si="141"/>
        <v>5.5E-2</v>
      </c>
      <c r="EA31" s="63">
        <f t="shared" si="142"/>
        <v>8.4000000000000005E-2</v>
      </c>
      <c r="EB31" s="74">
        <v>54167</v>
      </c>
      <c r="EC31" s="74">
        <v>78634</v>
      </c>
      <c r="ED31" s="159">
        <v>5281</v>
      </c>
      <c r="EE31" s="159">
        <v>5159</v>
      </c>
      <c r="EF31" s="63">
        <f t="shared" si="57"/>
        <v>0.97699999999999998</v>
      </c>
      <c r="EG31" s="159">
        <v>122</v>
      </c>
      <c r="EH31" s="63">
        <f t="shared" si="143"/>
        <v>2.3E-2</v>
      </c>
      <c r="EI31" s="162">
        <v>2899</v>
      </c>
      <c r="EJ31" s="162">
        <v>1994</v>
      </c>
      <c r="EK31" s="162">
        <v>1829</v>
      </c>
      <c r="EL31" s="162">
        <v>1789</v>
      </c>
      <c r="EM31" s="162">
        <v>40</v>
      </c>
      <c r="EN31" s="63">
        <f t="shared" si="59"/>
        <v>0.97799999999999998</v>
      </c>
      <c r="EO31" s="63">
        <f t="shared" si="144"/>
        <v>2.1999999999999999E-2</v>
      </c>
      <c r="EP31" s="168">
        <v>165</v>
      </c>
      <c r="EQ31" s="165">
        <v>154</v>
      </c>
      <c r="ER31" s="165">
        <v>11</v>
      </c>
      <c r="ES31" s="63">
        <f t="shared" si="61"/>
        <v>0.93300000000000005</v>
      </c>
      <c r="ET31" s="63">
        <f t="shared" si="145"/>
        <v>6.7000000000000004E-2</v>
      </c>
      <c r="EU31" s="69">
        <v>905</v>
      </c>
      <c r="EV31" s="159">
        <v>834</v>
      </c>
      <c r="EW31" s="159">
        <v>71</v>
      </c>
      <c r="EX31" s="63">
        <f t="shared" si="99"/>
        <v>0.92200000000000004</v>
      </c>
      <c r="EY31" s="63">
        <f t="shared" si="146"/>
        <v>7.8E-2</v>
      </c>
      <c r="EZ31" s="68">
        <v>1306</v>
      </c>
      <c r="FA31" s="76">
        <v>304</v>
      </c>
      <c r="FB31" s="77">
        <f t="shared" si="65"/>
        <v>0.23300000000000001</v>
      </c>
      <c r="FC31" s="75">
        <v>91</v>
      </c>
      <c r="FD31" s="76">
        <v>0</v>
      </c>
      <c r="FE31" s="77">
        <f t="shared" si="76"/>
        <v>0</v>
      </c>
      <c r="FF31" s="75">
        <v>697</v>
      </c>
      <c r="FG31" s="76">
        <v>153</v>
      </c>
      <c r="FH31" s="77">
        <f t="shared" si="66"/>
        <v>0.22</v>
      </c>
      <c r="FI31" s="305">
        <v>5260</v>
      </c>
      <c r="FJ31" s="76">
        <v>1208</v>
      </c>
      <c r="FK31" s="552">
        <f t="shared" si="67"/>
        <v>1208</v>
      </c>
      <c r="FL31" s="77">
        <f t="shared" si="147"/>
        <v>0.23</v>
      </c>
      <c r="FM31" s="298">
        <v>494</v>
      </c>
      <c r="FN31" s="76">
        <v>51</v>
      </c>
      <c r="FO31" s="79">
        <f t="shared" si="148"/>
        <v>0.10299999999999999</v>
      </c>
      <c r="FP31" s="298">
        <v>1581</v>
      </c>
      <c r="FQ31" s="76">
        <v>375</v>
      </c>
      <c r="FR31" s="77">
        <f t="shared" si="149"/>
        <v>0.23699999999999999</v>
      </c>
      <c r="FS31" s="298">
        <v>3679</v>
      </c>
      <c r="FT31" s="76">
        <v>827</v>
      </c>
      <c r="FU31" s="77">
        <f t="shared" si="91"/>
        <v>0.22500000000000001</v>
      </c>
      <c r="FV31" s="298">
        <v>2957</v>
      </c>
      <c r="FW31" s="76">
        <v>582</v>
      </c>
      <c r="FX31" s="77">
        <f t="shared" si="92"/>
        <v>0.19700000000000001</v>
      </c>
      <c r="FY31" s="298">
        <v>722</v>
      </c>
      <c r="FZ31" s="76">
        <v>251</v>
      </c>
      <c r="GA31" s="77">
        <f t="shared" si="73"/>
        <v>0.34799999999999998</v>
      </c>
      <c r="GB31" s="298">
        <v>4493</v>
      </c>
      <c r="GC31" s="74">
        <v>965</v>
      </c>
      <c r="GD31" s="60">
        <f t="shared" si="74"/>
        <v>0.215</v>
      </c>
    </row>
    <row r="32" spans="1:186" x14ac:dyDescent="0.2">
      <c r="A32" s="56" t="s">
        <v>882</v>
      </c>
      <c r="B32" s="57" t="s">
        <v>1021</v>
      </c>
      <c r="C32" s="56" t="s">
        <v>917</v>
      </c>
      <c r="D32" s="56" t="s">
        <v>1062</v>
      </c>
      <c r="E32" s="80">
        <v>3921</v>
      </c>
      <c r="F32" s="60">
        <v>2519</v>
      </c>
      <c r="G32" s="63">
        <f t="shared" si="102"/>
        <v>0.64200000000000002</v>
      </c>
      <c r="H32" s="60">
        <v>2519</v>
      </c>
      <c r="I32" s="63">
        <f t="shared" si="94"/>
        <v>0.64200000000000002</v>
      </c>
      <c r="J32" s="61">
        <v>2388</v>
      </c>
      <c r="K32" s="290">
        <f t="shared" si="2"/>
        <v>0.94799999999999995</v>
      </c>
      <c r="L32" s="274">
        <v>131</v>
      </c>
      <c r="M32" s="287">
        <f t="shared" si="3"/>
        <v>5.1999999999999998E-2</v>
      </c>
      <c r="N32" s="60">
        <v>0</v>
      </c>
      <c r="O32" s="60">
        <f t="shared" si="95"/>
        <v>0</v>
      </c>
      <c r="P32" s="60">
        <v>1402</v>
      </c>
      <c r="Q32" s="60">
        <f t="shared" si="96"/>
        <v>0.35799999999999998</v>
      </c>
      <c r="R32" s="293">
        <f t="shared" si="104"/>
        <v>5.2004763795156812</v>
      </c>
      <c r="S32" s="62">
        <f t="shared" si="7"/>
        <v>2350</v>
      </c>
      <c r="T32" s="60">
        <v>1806</v>
      </c>
      <c r="U32" s="60">
        <v>214</v>
      </c>
      <c r="V32" s="60">
        <v>26</v>
      </c>
      <c r="W32" s="60">
        <v>54</v>
      </c>
      <c r="X32" s="60">
        <v>45</v>
      </c>
      <c r="Y32" s="60">
        <v>205</v>
      </c>
      <c r="Z32" s="63">
        <f t="shared" si="97"/>
        <v>0.76900000000000002</v>
      </c>
      <c r="AA32" s="63">
        <f t="shared" si="106"/>
        <v>9.0999999999999998E-2</v>
      </c>
      <c r="AB32" s="63">
        <f t="shared" si="107"/>
        <v>1.0999999999999999E-2</v>
      </c>
      <c r="AC32" s="63">
        <f t="shared" si="108"/>
        <v>2.3E-2</v>
      </c>
      <c r="AD32" s="63">
        <f t="shared" si="109"/>
        <v>1.9E-2</v>
      </c>
      <c r="AE32" s="63">
        <f t="shared" si="110"/>
        <v>8.6999999999999994E-2</v>
      </c>
      <c r="AF32" s="523">
        <v>25.1</v>
      </c>
      <c r="AG32" s="60">
        <v>1142</v>
      </c>
      <c r="AH32" s="60">
        <v>392</v>
      </c>
      <c r="AI32" s="60">
        <v>513</v>
      </c>
      <c r="AJ32" s="60">
        <v>222</v>
      </c>
      <c r="AK32" s="60">
        <v>119</v>
      </c>
      <c r="AL32" s="63">
        <f t="shared" si="111"/>
        <v>0.47799999999999998</v>
      </c>
      <c r="AM32" s="63">
        <f t="shared" si="112"/>
        <v>0.16400000000000001</v>
      </c>
      <c r="AN32" s="63">
        <f t="shared" si="113"/>
        <v>0.215</v>
      </c>
      <c r="AO32" s="63">
        <f t="shared" si="114"/>
        <v>9.2999999999999999E-2</v>
      </c>
      <c r="AP32" s="63">
        <f t="shared" si="115"/>
        <v>0.05</v>
      </c>
      <c r="AQ32" s="60">
        <v>1532</v>
      </c>
      <c r="AR32" s="60">
        <v>628</v>
      </c>
      <c r="AS32" s="60">
        <v>228</v>
      </c>
      <c r="AT32" s="60">
        <v>0</v>
      </c>
      <c r="AU32" s="63">
        <f t="shared" si="116"/>
        <v>0.64200000000000002</v>
      </c>
      <c r="AV32" s="63">
        <f t="shared" si="117"/>
        <v>0.26300000000000001</v>
      </c>
      <c r="AW32" s="63">
        <f t="shared" si="118"/>
        <v>9.5000000000000001E-2</v>
      </c>
      <c r="AX32" s="63">
        <f t="shared" si="119"/>
        <v>0</v>
      </c>
      <c r="AY32" s="451">
        <v>1627</v>
      </c>
      <c r="AZ32" s="60">
        <v>37</v>
      </c>
      <c r="BA32" s="102">
        <v>47</v>
      </c>
      <c r="BB32" s="102">
        <v>73</v>
      </c>
      <c r="BC32" s="102">
        <v>222</v>
      </c>
      <c r="BD32" s="102">
        <v>353</v>
      </c>
      <c r="BE32" s="102">
        <v>177</v>
      </c>
      <c r="BF32" s="102">
        <v>89</v>
      </c>
      <c r="BG32" s="102">
        <v>314</v>
      </c>
      <c r="BH32" s="102">
        <v>315</v>
      </c>
      <c r="BI32" s="79">
        <f t="shared" si="23"/>
        <v>2.3E-2</v>
      </c>
      <c r="BJ32" s="79">
        <f t="shared" si="24"/>
        <v>2.9000000000000001E-2</v>
      </c>
      <c r="BK32" s="79">
        <f t="shared" si="25"/>
        <v>4.4999999999999998E-2</v>
      </c>
      <c r="BL32" s="79">
        <f t="shared" si="26"/>
        <v>0.13600000000000001</v>
      </c>
      <c r="BM32" s="79">
        <f t="shared" si="27"/>
        <v>0.217</v>
      </c>
      <c r="BN32" s="79">
        <f t="shared" si="28"/>
        <v>0.109</v>
      </c>
      <c r="BO32" s="79">
        <f t="shared" si="29"/>
        <v>5.5E-2</v>
      </c>
      <c r="BP32" s="79">
        <f t="shared" si="30"/>
        <v>0.193</v>
      </c>
      <c r="BQ32" s="457">
        <f t="shared" si="31"/>
        <v>0.19400000000000001</v>
      </c>
      <c r="BR32" s="75">
        <v>55288</v>
      </c>
      <c r="BS32" s="75">
        <v>67524</v>
      </c>
      <c r="BT32" s="504">
        <v>45522</v>
      </c>
      <c r="BU32" s="504"/>
      <c r="BV32" s="504">
        <v>34199</v>
      </c>
      <c r="BW32" s="504">
        <v>43421</v>
      </c>
      <c r="BX32" s="504">
        <v>51953</v>
      </c>
      <c r="BY32" s="504">
        <v>93170</v>
      </c>
      <c r="BZ32" s="519">
        <v>1975</v>
      </c>
      <c r="CA32" s="60">
        <v>145</v>
      </c>
      <c r="CB32" s="60">
        <v>78</v>
      </c>
      <c r="CC32" s="60">
        <v>143</v>
      </c>
      <c r="CD32" s="60">
        <v>122</v>
      </c>
      <c r="CE32" s="60">
        <v>180</v>
      </c>
      <c r="CF32" s="60">
        <v>323</v>
      </c>
      <c r="CG32" s="60">
        <v>275</v>
      </c>
      <c r="CH32" s="60">
        <v>412</v>
      </c>
      <c r="CI32" s="60">
        <v>188</v>
      </c>
      <c r="CJ32" s="60">
        <v>109</v>
      </c>
      <c r="CK32" s="63">
        <f t="shared" si="98"/>
        <v>7.2999999999999995E-2</v>
      </c>
      <c r="CL32" s="63">
        <f t="shared" si="120"/>
        <v>3.9E-2</v>
      </c>
      <c r="CM32" s="63">
        <f t="shared" si="121"/>
        <v>7.1999999999999995E-2</v>
      </c>
      <c r="CN32" s="63">
        <f t="shared" si="122"/>
        <v>6.2E-2</v>
      </c>
      <c r="CO32" s="63">
        <f t="shared" si="123"/>
        <v>9.0999999999999998E-2</v>
      </c>
      <c r="CP32" s="63">
        <f t="shared" si="124"/>
        <v>0.16400000000000001</v>
      </c>
      <c r="CQ32" s="63">
        <f t="shared" si="125"/>
        <v>0.13900000000000001</v>
      </c>
      <c r="CR32" s="63">
        <f t="shared" si="126"/>
        <v>0.20899999999999999</v>
      </c>
      <c r="CS32" s="63">
        <f t="shared" si="127"/>
        <v>9.5000000000000001E-2</v>
      </c>
      <c r="CT32" s="63">
        <f t="shared" si="128"/>
        <v>5.5E-2</v>
      </c>
      <c r="CU32" s="65">
        <v>74871</v>
      </c>
      <c r="CV32" s="66">
        <v>85379</v>
      </c>
      <c r="CW32" s="60">
        <v>512</v>
      </c>
      <c r="CX32" s="60">
        <v>392</v>
      </c>
      <c r="CY32" s="60">
        <v>114</v>
      </c>
      <c r="CZ32" s="60">
        <v>32</v>
      </c>
      <c r="DA32" s="60">
        <v>175</v>
      </c>
      <c r="DB32" s="60">
        <f t="shared" si="129"/>
        <v>0.25900000000000001</v>
      </c>
      <c r="DC32" s="60">
        <f t="shared" si="130"/>
        <v>0.19800000000000001</v>
      </c>
      <c r="DD32" s="60">
        <f t="shared" si="131"/>
        <v>5.8000000000000003E-2</v>
      </c>
      <c r="DE32" s="60">
        <f t="shared" si="132"/>
        <v>1.6E-2</v>
      </c>
      <c r="DF32" s="60">
        <f t="shared" si="133"/>
        <v>8.8999999999999996E-2</v>
      </c>
      <c r="DG32" s="68">
        <v>1130</v>
      </c>
      <c r="DH32" s="60">
        <v>132</v>
      </c>
      <c r="DI32" s="60">
        <v>13</v>
      </c>
      <c r="DJ32" s="60">
        <v>36</v>
      </c>
      <c r="DK32" s="60">
        <v>21</v>
      </c>
      <c r="DL32" s="60">
        <v>105</v>
      </c>
      <c r="DM32" s="60">
        <v>203</v>
      </c>
      <c r="DN32" s="60">
        <v>162</v>
      </c>
      <c r="DO32" s="60">
        <v>236</v>
      </c>
      <c r="DP32" s="60">
        <v>154</v>
      </c>
      <c r="DQ32" s="60">
        <v>68</v>
      </c>
      <c r="DR32" s="63">
        <f t="shared" si="47"/>
        <v>0.11700000000000001</v>
      </c>
      <c r="DS32" s="63">
        <f t="shared" si="134"/>
        <v>1.2E-2</v>
      </c>
      <c r="DT32" s="63">
        <f t="shared" si="135"/>
        <v>3.2000000000000001E-2</v>
      </c>
      <c r="DU32" s="63">
        <f t="shared" si="136"/>
        <v>1.9E-2</v>
      </c>
      <c r="DV32" s="63">
        <f t="shared" si="137"/>
        <v>9.2999999999999999E-2</v>
      </c>
      <c r="DW32" s="63">
        <f t="shared" si="138"/>
        <v>0.18</v>
      </c>
      <c r="DX32" s="63">
        <f t="shared" si="139"/>
        <v>0.14299999999999999</v>
      </c>
      <c r="DY32" s="63">
        <f t="shared" si="140"/>
        <v>0.20899999999999999</v>
      </c>
      <c r="DZ32" s="63">
        <f t="shared" si="141"/>
        <v>0.13600000000000001</v>
      </c>
      <c r="EA32" s="63">
        <f t="shared" si="142"/>
        <v>0.06</v>
      </c>
      <c r="EB32" s="74">
        <v>91310</v>
      </c>
      <c r="EC32" s="74">
        <v>92619</v>
      </c>
      <c r="ED32" s="159">
        <v>4988</v>
      </c>
      <c r="EE32" s="159">
        <v>4799</v>
      </c>
      <c r="EF32" s="63">
        <f t="shared" si="57"/>
        <v>0.96199999999999997</v>
      </c>
      <c r="EG32" s="159">
        <v>189</v>
      </c>
      <c r="EH32" s="63">
        <f t="shared" si="143"/>
        <v>3.7999999999999999E-2</v>
      </c>
      <c r="EI32" s="162">
        <v>3123</v>
      </c>
      <c r="EJ32" s="162">
        <v>2362</v>
      </c>
      <c r="EK32" s="162">
        <v>2251</v>
      </c>
      <c r="EL32" s="162">
        <v>2135</v>
      </c>
      <c r="EM32" s="162">
        <v>116</v>
      </c>
      <c r="EN32" s="63">
        <f t="shared" si="59"/>
        <v>0.94799999999999995</v>
      </c>
      <c r="EO32" s="63">
        <f t="shared" si="144"/>
        <v>5.1999999999999998E-2</v>
      </c>
      <c r="EP32" s="168">
        <v>111</v>
      </c>
      <c r="EQ32" s="165">
        <v>97</v>
      </c>
      <c r="ER32" s="165">
        <v>14</v>
      </c>
      <c r="ES32" s="63">
        <f t="shared" si="61"/>
        <v>0.874</v>
      </c>
      <c r="ET32" s="63">
        <f t="shared" si="145"/>
        <v>0.126</v>
      </c>
      <c r="EU32" s="69">
        <v>761</v>
      </c>
      <c r="EV32" s="159">
        <v>702</v>
      </c>
      <c r="EW32" s="159">
        <v>59</v>
      </c>
      <c r="EX32" s="63">
        <f t="shared" si="99"/>
        <v>0.92200000000000004</v>
      </c>
      <c r="EY32" s="63">
        <f t="shared" si="146"/>
        <v>7.8E-2</v>
      </c>
      <c r="EZ32" s="68">
        <v>1130</v>
      </c>
      <c r="FA32" s="76">
        <v>180</v>
      </c>
      <c r="FB32" s="77">
        <f t="shared" si="65"/>
        <v>0.159</v>
      </c>
      <c r="FC32" s="75">
        <v>122</v>
      </c>
      <c r="FD32" s="76">
        <v>30</v>
      </c>
      <c r="FE32" s="77">
        <f t="shared" si="76"/>
        <v>0.246</v>
      </c>
      <c r="FF32" s="75">
        <v>456</v>
      </c>
      <c r="FG32" s="76">
        <v>141</v>
      </c>
      <c r="FH32" s="77">
        <f t="shared" si="66"/>
        <v>0.309</v>
      </c>
      <c r="FI32" s="305">
        <v>4964</v>
      </c>
      <c r="FJ32" s="76">
        <v>1093</v>
      </c>
      <c r="FK32" s="552">
        <f t="shared" si="67"/>
        <v>1093</v>
      </c>
      <c r="FL32" s="77">
        <f t="shared" si="147"/>
        <v>0.22</v>
      </c>
      <c r="FM32" s="298">
        <v>428</v>
      </c>
      <c r="FN32" s="76">
        <v>218</v>
      </c>
      <c r="FO32" s="79">
        <f t="shared" si="148"/>
        <v>0.50900000000000001</v>
      </c>
      <c r="FP32" s="298">
        <v>1120</v>
      </c>
      <c r="FQ32" s="76">
        <v>527</v>
      </c>
      <c r="FR32" s="77">
        <f t="shared" si="149"/>
        <v>0.47099999999999997</v>
      </c>
      <c r="FS32" s="298">
        <v>3844</v>
      </c>
      <c r="FT32" s="76">
        <v>555</v>
      </c>
      <c r="FU32" s="77">
        <f t="shared" si="91"/>
        <v>0.14399999999999999</v>
      </c>
      <c r="FV32" s="298">
        <v>3153</v>
      </c>
      <c r="FW32" s="76">
        <v>494</v>
      </c>
      <c r="FX32" s="77">
        <f t="shared" si="92"/>
        <v>0.157</v>
      </c>
      <c r="FY32" s="298">
        <v>691</v>
      </c>
      <c r="FZ32" s="76">
        <v>72</v>
      </c>
      <c r="GA32" s="77">
        <f t="shared" si="73"/>
        <v>0.104</v>
      </c>
      <c r="GB32" s="298">
        <v>3786</v>
      </c>
      <c r="GC32" s="74">
        <v>844</v>
      </c>
      <c r="GD32" s="60">
        <f t="shared" si="74"/>
        <v>0.223</v>
      </c>
    </row>
    <row r="33" spans="1:186" x14ac:dyDescent="0.2">
      <c r="A33" s="56" t="s">
        <v>882</v>
      </c>
      <c r="B33" s="57" t="s">
        <v>1021</v>
      </c>
      <c r="C33" s="56" t="s">
        <v>918</v>
      </c>
      <c r="D33" s="56" t="s">
        <v>1063</v>
      </c>
      <c r="E33" s="80">
        <v>4247</v>
      </c>
      <c r="F33" s="60">
        <v>2791</v>
      </c>
      <c r="G33" s="63">
        <f t="shared" si="102"/>
        <v>0.65700000000000003</v>
      </c>
      <c r="H33" s="60">
        <v>2791</v>
      </c>
      <c r="I33" s="63">
        <f t="shared" si="94"/>
        <v>0.65700000000000003</v>
      </c>
      <c r="J33" s="61">
        <v>2753</v>
      </c>
      <c r="K33" s="290">
        <f t="shared" si="2"/>
        <v>0.98599999999999999</v>
      </c>
      <c r="L33" s="274">
        <v>38</v>
      </c>
      <c r="M33" s="287">
        <f t="shared" si="3"/>
        <v>1.4E-2</v>
      </c>
      <c r="N33" s="60">
        <v>0</v>
      </c>
      <c r="O33" s="60">
        <f t="shared" si="95"/>
        <v>0</v>
      </c>
      <c r="P33" s="60">
        <v>1456</v>
      </c>
      <c r="Q33" s="60">
        <f t="shared" si="96"/>
        <v>0.34300000000000003</v>
      </c>
      <c r="R33" s="293">
        <f t="shared" si="104"/>
        <v>1.3615191687567181</v>
      </c>
      <c r="S33" s="62">
        <f t="shared" si="7"/>
        <v>2536</v>
      </c>
      <c r="T33" s="60">
        <v>2199</v>
      </c>
      <c r="U33" s="60">
        <v>235</v>
      </c>
      <c r="V33" s="60">
        <v>6</v>
      </c>
      <c r="W33" s="60">
        <v>0</v>
      </c>
      <c r="X33" s="60">
        <v>0</v>
      </c>
      <c r="Y33" s="60">
        <v>96</v>
      </c>
      <c r="Z33" s="63">
        <f t="shared" si="97"/>
        <v>0.86699999999999999</v>
      </c>
      <c r="AA33" s="63">
        <f t="shared" si="106"/>
        <v>9.2999999999999999E-2</v>
      </c>
      <c r="AB33" s="63">
        <f t="shared" si="107"/>
        <v>2E-3</v>
      </c>
      <c r="AC33" s="63">
        <f t="shared" si="108"/>
        <v>0</v>
      </c>
      <c r="AD33" s="63">
        <f t="shared" si="109"/>
        <v>0</v>
      </c>
      <c r="AE33" s="63">
        <f t="shared" si="110"/>
        <v>3.7999999999999999E-2</v>
      </c>
      <c r="AF33" s="523">
        <v>40.200000000000003</v>
      </c>
      <c r="AG33" s="60">
        <v>950</v>
      </c>
      <c r="AH33" s="60">
        <v>649</v>
      </c>
      <c r="AI33" s="60">
        <v>372</v>
      </c>
      <c r="AJ33" s="60">
        <v>457</v>
      </c>
      <c r="AK33" s="60">
        <v>325</v>
      </c>
      <c r="AL33" s="63">
        <f t="shared" si="111"/>
        <v>0.34499999999999997</v>
      </c>
      <c r="AM33" s="63">
        <f t="shared" si="112"/>
        <v>0.23599999999999999</v>
      </c>
      <c r="AN33" s="63">
        <f t="shared" si="113"/>
        <v>0.13500000000000001</v>
      </c>
      <c r="AO33" s="63">
        <f t="shared" si="114"/>
        <v>0.16600000000000001</v>
      </c>
      <c r="AP33" s="63">
        <f t="shared" si="115"/>
        <v>0.11799999999999999</v>
      </c>
      <c r="AQ33" s="60">
        <v>2013</v>
      </c>
      <c r="AR33" s="60">
        <v>615</v>
      </c>
      <c r="AS33" s="60">
        <v>125</v>
      </c>
      <c r="AT33" s="60">
        <v>0</v>
      </c>
      <c r="AU33" s="63">
        <f t="shared" si="116"/>
        <v>0.73099999999999998</v>
      </c>
      <c r="AV33" s="63">
        <f t="shared" si="117"/>
        <v>0.223</v>
      </c>
      <c r="AW33" s="63">
        <f t="shared" si="118"/>
        <v>4.4999999999999998E-2</v>
      </c>
      <c r="AX33" s="63">
        <f t="shared" si="119"/>
        <v>0</v>
      </c>
      <c r="AY33" s="451">
        <v>2055</v>
      </c>
      <c r="AZ33" s="60">
        <v>0</v>
      </c>
      <c r="BA33" s="102">
        <v>25</v>
      </c>
      <c r="BB33" s="102">
        <v>117</v>
      </c>
      <c r="BC33" s="102">
        <v>261</v>
      </c>
      <c r="BD33" s="102">
        <v>270</v>
      </c>
      <c r="BE33" s="102">
        <v>317</v>
      </c>
      <c r="BF33" s="102">
        <v>271</v>
      </c>
      <c r="BG33" s="102">
        <v>330</v>
      </c>
      <c r="BH33" s="102">
        <v>464</v>
      </c>
      <c r="BI33" s="79">
        <f t="shared" si="23"/>
        <v>0</v>
      </c>
      <c r="BJ33" s="79">
        <f t="shared" si="24"/>
        <v>1.2E-2</v>
      </c>
      <c r="BK33" s="79">
        <f t="shared" si="25"/>
        <v>5.7000000000000002E-2</v>
      </c>
      <c r="BL33" s="79">
        <f t="shared" si="26"/>
        <v>0.127</v>
      </c>
      <c r="BM33" s="79">
        <f t="shared" si="27"/>
        <v>0.13100000000000001</v>
      </c>
      <c r="BN33" s="79">
        <f t="shared" si="28"/>
        <v>0.154</v>
      </c>
      <c r="BO33" s="79">
        <f t="shared" si="29"/>
        <v>0.13200000000000001</v>
      </c>
      <c r="BP33" s="79">
        <f t="shared" si="30"/>
        <v>0.161</v>
      </c>
      <c r="BQ33" s="457">
        <f t="shared" si="31"/>
        <v>0.22600000000000001</v>
      </c>
      <c r="BR33" s="75">
        <v>65507</v>
      </c>
      <c r="BS33" s="75">
        <v>70046</v>
      </c>
      <c r="BT33" s="504">
        <v>60271</v>
      </c>
      <c r="BU33" s="504">
        <v>32368</v>
      </c>
      <c r="BV33" s="504">
        <v>60402</v>
      </c>
      <c r="BW33" s="504">
        <v>65781</v>
      </c>
      <c r="BX33" s="504">
        <v>89100</v>
      </c>
      <c r="BY33" s="504">
        <v>67500</v>
      </c>
      <c r="BZ33" s="519">
        <v>1496</v>
      </c>
      <c r="CA33" s="60">
        <v>2</v>
      </c>
      <c r="CB33" s="60">
        <v>30</v>
      </c>
      <c r="CC33" s="60">
        <v>36</v>
      </c>
      <c r="CD33" s="60">
        <v>0</v>
      </c>
      <c r="CE33" s="60">
        <v>70</v>
      </c>
      <c r="CF33" s="60">
        <v>114</v>
      </c>
      <c r="CG33" s="60">
        <v>376</v>
      </c>
      <c r="CH33" s="60">
        <v>491</v>
      </c>
      <c r="CI33" s="60">
        <v>213</v>
      </c>
      <c r="CJ33" s="60">
        <v>164</v>
      </c>
      <c r="CK33" s="63">
        <f t="shared" si="98"/>
        <v>1E-3</v>
      </c>
      <c r="CL33" s="63">
        <f t="shared" si="120"/>
        <v>0.02</v>
      </c>
      <c r="CM33" s="63">
        <f t="shared" si="121"/>
        <v>2.4E-2</v>
      </c>
      <c r="CN33" s="63">
        <f t="shared" si="122"/>
        <v>0</v>
      </c>
      <c r="CO33" s="63">
        <f t="shared" si="123"/>
        <v>4.7E-2</v>
      </c>
      <c r="CP33" s="63">
        <f t="shared" si="124"/>
        <v>7.5999999999999998E-2</v>
      </c>
      <c r="CQ33" s="63">
        <f t="shared" si="125"/>
        <v>0.251</v>
      </c>
      <c r="CR33" s="63">
        <f t="shared" si="126"/>
        <v>0.32800000000000001</v>
      </c>
      <c r="CS33" s="63">
        <f t="shared" si="127"/>
        <v>0.14199999999999999</v>
      </c>
      <c r="CT33" s="63">
        <f t="shared" si="128"/>
        <v>0.11</v>
      </c>
      <c r="CU33" s="65">
        <v>106724</v>
      </c>
      <c r="CV33" s="66">
        <v>119800</v>
      </c>
      <c r="CW33" s="60">
        <v>498</v>
      </c>
      <c r="CX33" s="60">
        <v>213</v>
      </c>
      <c r="CY33" s="60">
        <v>0</v>
      </c>
      <c r="CZ33" s="60">
        <v>40</v>
      </c>
      <c r="DA33" s="60">
        <v>28</v>
      </c>
      <c r="DB33" s="60">
        <f t="shared" si="129"/>
        <v>0.33300000000000002</v>
      </c>
      <c r="DC33" s="60">
        <f t="shared" si="130"/>
        <v>0.14199999999999999</v>
      </c>
      <c r="DD33" s="60">
        <f t="shared" si="131"/>
        <v>0</v>
      </c>
      <c r="DE33" s="60">
        <f t="shared" si="132"/>
        <v>2.7E-2</v>
      </c>
      <c r="DF33" s="60">
        <f t="shared" si="133"/>
        <v>1.9E-2</v>
      </c>
      <c r="DG33" s="68">
        <v>1366</v>
      </c>
      <c r="DH33" s="60">
        <v>2</v>
      </c>
      <c r="DI33" s="60">
        <v>30</v>
      </c>
      <c r="DJ33" s="60">
        <v>0</v>
      </c>
      <c r="DK33" s="60">
        <v>0</v>
      </c>
      <c r="DL33" s="60">
        <v>31</v>
      </c>
      <c r="DM33" s="60">
        <v>126</v>
      </c>
      <c r="DN33" s="60">
        <v>361</v>
      </c>
      <c r="DO33" s="60">
        <v>463</v>
      </c>
      <c r="DP33" s="60">
        <v>189</v>
      </c>
      <c r="DQ33" s="60">
        <v>164</v>
      </c>
      <c r="DR33" s="63">
        <f t="shared" si="47"/>
        <v>1E-3</v>
      </c>
      <c r="DS33" s="63">
        <f t="shared" si="134"/>
        <v>2.1999999999999999E-2</v>
      </c>
      <c r="DT33" s="63">
        <f t="shared" si="135"/>
        <v>0</v>
      </c>
      <c r="DU33" s="63">
        <f t="shared" si="136"/>
        <v>0</v>
      </c>
      <c r="DV33" s="63">
        <f t="shared" si="137"/>
        <v>2.3E-2</v>
      </c>
      <c r="DW33" s="63">
        <f t="shared" si="138"/>
        <v>9.1999999999999998E-2</v>
      </c>
      <c r="DX33" s="63">
        <f t="shared" si="139"/>
        <v>0.26400000000000001</v>
      </c>
      <c r="DY33" s="63">
        <f t="shared" si="140"/>
        <v>0.33900000000000002</v>
      </c>
      <c r="DZ33" s="63">
        <f t="shared" si="141"/>
        <v>0.13800000000000001</v>
      </c>
      <c r="EA33" s="63">
        <f t="shared" si="142"/>
        <v>0.12</v>
      </c>
      <c r="EB33" s="74">
        <v>107284</v>
      </c>
      <c r="EC33" s="74">
        <v>124110</v>
      </c>
      <c r="ED33" s="159">
        <v>5506</v>
      </c>
      <c r="EE33" s="159">
        <v>5335</v>
      </c>
      <c r="EF33" s="63">
        <f t="shared" si="57"/>
        <v>0.96899999999999997</v>
      </c>
      <c r="EG33" s="159">
        <v>171</v>
      </c>
      <c r="EH33" s="63">
        <f t="shared" si="143"/>
        <v>3.1E-2</v>
      </c>
      <c r="EI33" s="162">
        <v>3509</v>
      </c>
      <c r="EJ33" s="162">
        <v>2614</v>
      </c>
      <c r="EK33" s="162">
        <v>2582</v>
      </c>
      <c r="EL33" s="162">
        <v>2540</v>
      </c>
      <c r="EM33" s="162">
        <v>42</v>
      </c>
      <c r="EN33" s="63">
        <f t="shared" si="59"/>
        <v>0.98399999999999999</v>
      </c>
      <c r="EO33" s="63">
        <f t="shared" si="144"/>
        <v>1.6E-2</v>
      </c>
      <c r="EP33" s="168">
        <v>32</v>
      </c>
      <c r="EQ33" s="165">
        <v>32</v>
      </c>
      <c r="ER33" s="165">
        <v>0</v>
      </c>
      <c r="ES33" s="63">
        <f t="shared" si="61"/>
        <v>1</v>
      </c>
      <c r="ET33" s="63">
        <f t="shared" si="145"/>
        <v>0</v>
      </c>
      <c r="EU33" s="69">
        <v>895</v>
      </c>
      <c r="EV33" s="159">
        <v>766</v>
      </c>
      <c r="EW33" s="159">
        <v>129</v>
      </c>
      <c r="EX33" s="63">
        <f t="shared" si="99"/>
        <v>0.85599999999999998</v>
      </c>
      <c r="EY33" s="63">
        <f t="shared" si="146"/>
        <v>0.14399999999999999</v>
      </c>
      <c r="EZ33" s="68">
        <v>1366</v>
      </c>
      <c r="FA33" s="76">
        <v>31</v>
      </c>
      <c r="FB33" s="77">
        <f t="shared" si="65"/>
        <v>2.3E-2</v>
      </c>
      <c r="FC33" s="75">
        <v>237</v>
      </c>
      <c r="FD33" s="76">
        <v>0</v>
      </c>
      <c r="FE33" s="77">
        <f t="shared" si="76"/>
        <v>0</v>
      </c>
      <c r="FF33" s="75">
        <v>775</v>
      </c>
      <c r="FG33" s="76">
        <v>31</v>
      </c>
      <c r="FH33" s="77">
        <f t="shared" si="66"/>
        <v>0.04</v>
      </c>
      <c r="FI33" s="305">
        <v>5506</v>
      </c>
      <c r="FJ33" s="76">
        <v>166</v>
      </c>
      <c r="FK33" s="552">
        <f t="shared" si="67"/>
        <v>166</v>
      </c>
      <c r="FL33" s="77">
        <f t="shared" si="147"/>
        <v>0.03</v>
      </c>
      <c r="FM33" s="298">
        <v>553</v>
      </c>
      <c r="FN33" s="76">
        <v>3</v>
      </c>
      <c r="FO33" s="79">
        <f t="shared" si="148"/>
        <v>5.0000000000000001E-3</v>
      </c>
      <c r="FP33" s="298">
        <v>1559</v>
      </c>
      <c r="FQ33" s="76">
        <v>73</v>
      </c>
      <c r="FR33" s="77">
        <f t="shared" si="149"/>
        <v>4.7E-2</v>
      </c>
      <c r="FS33" s="298">
        <v>3947</v>
      </c>
      <c r="FT33" s="76">
        <v>93</v>
      </c>
      <c r="FU33" s="77">
        <f t="shared" si="91"/>
        <v>2.4E-2</v>
      </c>
      <c r="FV33" s="298">
        <v>3534</v>
      </c>
      <c r="FW33" s="76">
        <v>93</v>
      </c>
      <c r="FX33" s="77">
        <f t="shared" si="92"/>
        <v>2.5999999999999999E-2</v>
      </c>
      <c r="FY33" s="298">
        <v>413</v>
      </c>
      <c r="FZ33" s="76">
        <v>0</v>
      </c>
      <c r="GA33" s="77">
        <f t="shared" si="73"/>
        <v>0</v>
      </c>
      <c r="GB33" s="298">
        <v>5300</v>
      </c>
      <c r="GC33" s="74">
        <v>137</v>
      </c>
      <c r="GD33" s="60">
        <f t="shared" si="74"/>
        <v>2.5999999999999999E-2</v>
      </c>
    </row>
    <row r="34" spans="1:186" x14ac:dyDescent="0.2">
      <c r="A34" s="56" t="s">
        <v>882</v>
      </c>
      <c r="B34" s="57" t="s">
        <v>1021</v>
      </c>
      <c r="C34" s="56" t="s">
        <v>919</v>
      </c>
      <c r="D34" s="56" t="s">
        <v>1064</v>
      </c>
      <c r="E34" s="80">
        <v>2281</v>
      </c>
      <c r="F34" s="60">
        <v>1536</v>
      </c>
      <c r="G34" s="63">
        <f t="shared" si="102"/>
        <v>0.67300000000000004</v>
      </c>
      <c r="H34" s="60">
        <v>1536</v>
      </c>
      <c r="I34" s="63">
        <f t="shared" si="94"/>
        <v>0.67300000000000004</v>
      </c>
      <c r="J34" s="61">
        <v>1481</v>
      </c>
      <c r="K34" s="290">
        <f t="shared" si="2"/>
        <v>0.96399999999999997</v>
      </c>
      <c r="L34" s="274">
        <v>55</v>
      </c>
      <c r="M34" s="287">
        <f t="shared" si="3"/>
        <v>3.5999999999999997E-2</v>
      </c>
      <c r="N34" s="60">
        <v>0</v>
      </c>
      <c r="O34" s="60">
        <f t="shared" si="95"/>
        <v>0</v>
      </c>
      <c r="P34" s="60">
        <v>745</v>
      </c>
      <c r="Q34" s="60">
        <f t="shared" si="96"/>
        <v>0.32700000000000001</v>
      </c>
      <c r="R34" s="293">
        <f t="shared" si="104"/>
        <v>3.5807291666666665</v>
      </c>
      <c r="S34" s="62">
        <f t="shared" si="7"/>
        <v>1446</v>
      </c>
      <c r="T34" s="60">
        <v>1174</v>
      </c>
      <c r="U34" s="60">
        <v>146</v>
      </c>
      <c r="V34" s="60">
        <v>18</v>
      </c>
      <c r="W34" s="60">
        <v>0</v>
      </c>
      <c r="X34" s="60">
        <v>45</v>
      </c>
      <c r="Y34" s="60">
        <v>63</v>
      </c>
      <c r="Z34" s="63">
        <f t="shared" si="97"/>
        <v>0.81200000000000006</v>
      </c>
      <c r="AA34" s="63">
        <f t="shared" si="106"/>
        <v>0.10100000000000001</v>
      </c>
      <c r="AB34" s="63">
        <f t="shared" si="107"/>
        <v>1.2E-2</v>
      </c>
      <c r="AC34" s="63">
        <f t="shared" si="108"/>
        <v>0</v>
      </c>
      <c r="AD34" s="63">
        <f t="shared" si="109"/>
        <v>3.1E-2</v>
      </c>
      <c r="AE34" s="63">
        <f t="shared" si="110"/>
        <v>4.3999999999999997E-2</v>
      </c>
      <c r="AF34" s="523">
        <v>27.7</v>
      </c>
      <c r="AG34" s="60">
        <v>609</v>
      </c>
      <c r="AH34" s="60">
        <v>395</v>
      </c>
      <c r="AI34" s="60">
        <v>203</v>
      </c>
      <c r="AJ34" s="60">
        <v>110</v>
      </c>
      <c r="AK34" s="60">
        <v>164</v>
      </c>
      <c r="AL34" s="63">
        <f t="shared" si="111"/>
        <v>0.41099999999999998</v>
      </c>
      <c r="AM34" s="63">
        <f t="shared" si="112"/>
        <v>0.26700000000000002</v>
      </c>
      <c r="AN34" s="63">
        <f t="shared" si="113"/>
        <v>0.13700000000000001</v>
      </c>
      <c r="AO34" s="63">
        <f t="shared" si="114"/>
        <v>7.3999999999999996E-2</v>
      </c>
      <c r="AP34" s="63">
        <f t="shared" si="115"/>
        <v>0.111</v>
      </c>
      <c r="AQ34" s="60">
        <v>894</v>
      </c>
      <c r="AR34" s="60">
        <v>457</v>
      </c>
      <c r="AS34" s="60">
        <v>130</v>
      </c>
      <c r="AT34" s="60">
        <v>0</v>
      </c>
      <c r="AU34" s="63">
        <f t="shared" si="116"/>
        <v>0.60399999999999998</v>
      </c>
      <c r="AV34" s="63">
        <f t="shared" si="117"/>
        <v>0.309</v>
      </c>
      <c r="AW34" s="63">
        <f t="shared" si="118"/>
        <v>8.7999999999999995E-2</v>
      </c>
      <c r="AX34" s="63">
        <f t="shared" si="119"/>
        <v>0</v>
      </c>
      <c r="AY34" s="451">
        <v>1150</v>
      </c>
      <c r="AZ34" s="60">
        <v>0</v>
      </c>
      <c r="BA34" s="102">
        <v>0</v>
      </c>
      <c r="BB34" s="102">
        <v>20</v>
      </c>
      <c r="BC34" s="102">
        <v>97</v>
      </c>
      <c r="BD34" s="102">
        <v>110</v>
      </c>
      <c r="BE34" s="102">
        <v>216</v>
      </c>
      <c r="BF34" s="102">
        <v>109</v>
      </c>
      <c r="BG34" s="102">
        <v>339</v>
      </c>
      <c r="BH34" s="102">
        <v>259</v>
      </c>
      <c r="BI34" s="79">
        <f t="shared" si="23"/>
        <v>0</v>
      </c>
      <c r="BJ34" s="79">
        <f t="shared" si="24"/>
        <v>0</v>
      </c>
      <c r="BK34" s="79">
        <f t="shared" si="25"/>
        <v>1.7000000000000001E-2</v>
      </c>
      <c r="BL34" s="79">
        <f t="shared" si="26"/>
        <v>8.4000000000000005E-2</v>
      </c>
      <c r="BM34" s="79">
        <f t="shared" si="27"/>
        <v>9.6000000000000002E-2</v>
      </c>
      <c r="BN34" s="79">
        <f t="shared" si="28"/>
        <v>0.188</v>
      </c>
      <c r="BO34" s="79">
        <f t="shared" si="29"/>
        <v>9.5000000000000001E-2</v>
      </c>
      <c r="BP34" s="79">
        <f t="shared" si="30"/>
        <v>0.29499999999999998</v>
      </c>
      <c r="BQ34" s="457">
        <f t="shared" si="31"/>
        <v>0.22500000000000001</v>
      </c>
      <c r="BR34" s="75">
        <v>75757</v>
      </c>
      <c r="BS34" s="75">
        <v>80846</v>
      </c>
      <c r="BT34" s="504">
        <v>70615</v>
      </c>
      <c r="BU34" s="504">
        <v>35500</v>
      </c>
      <c r="BV34" s="504">
        <v>56646</v>
      </c>
      <c r="BW34" s="504">
        <v>59375</v>
      </c>
      <c r="BX34" s="504">
        <v>87075</v>
      </c>
      <c r="BY34" s="504">
        <v>83315</v>
      </c>
      <c r="BZ34" s="519">
        <v>1051</v>
      </c>
      <c r="CA34" s="60">
        <v>19</v>
      </c>
      <c r="CB34" s="60">
        <v>41</v>
      </c>
      <c r="CC34" s="60">
        <v>40</v>
      </c>
      <c r="CD34" s="60">
        <v>44</v>
      </c>
      <c r="CE34" s="60">
        <v>46</v>
      </c>
      <c r="CF34" s="60">
        <v>198</v>
      </c>
      <c r="CG34" s="60">
        <v>82</v>
      </c>
      <c r="CH34" s="60">
        <v>350</v>
      </c>
      <c r="CI34" s="60">
        <v>115</v>
      </c>
      <c r="CJ34" s="60">
        <v>116</v>
      </c>
      <c r="CK34" s="63">
        <f t="shared" si="98"/>
        <v>1.7999999999999999E-2</v>
      </c>
      <c r="CL34" s="63">
        <f t="shared" si="120"/>
        <v>3.9E-2</v>
      </c>
      <c r="CM34" s="63">
        <f t="shared" si="121"/>
        <v>3.7999999999999999E-2</v>
      </c>
      <c r="CN34" s="63">
        <f t="shared" si="122"/>
        <v>4.2000000000000003E-2</v>
      </c>
      <c r="CO34" s="63">
        <f t="shared" si="123"/>
        <v>4.3999999999999997E-2</v>
      </c>
      <c r="CP34" s="63">
        <f t="shared" si="124"/>
        <v>0.188</v>
      </c>
      <c r="CQ34" s="63">
        <f t="shared" si="125"/>
        <v>7.8E-2</v>
      </c>
      <c r="CR34" s="63">
        <f t="shared" si="126"/>
        <v>0.33300000000000002</v>
      </c>
      <c r="CS34" s="63">
        <f t="shared" si="127"/>
        <v>0.109</v>
      </c>
      <c r="CT34" s="63">
        <f t="shared" si="128"/>
        <v>0.11</v>
      </c>
      <c r="CU34" s="65">
        <v>112188</v>
      </c>
      <c r="CV34" s="66">
        <v>115530</v>
      </c>
      <c r="CW34" s="60">
        <v>283</v>
      </c>
      <c r="CX34" s="60">
        <v>281</v>
      </c>
      <c r="CY34" s="60">
        <v>19</v>
      </c>
      <c r="CZ34" s="60">
        <v>45</v>
      </c>
      <c r="DA34" s="60">
        <v>70</v>
      </c>
      <c r="DB34" s="60">
        <f t="shared" si="129"/>
        <v>0.26900000000000002</v>
      </c>
      <c r="DC34" s="60">
        <f t="shared" si="130"/>
        <v>0.26700000000000002</v>
      </c>
      <c r="DD34" s="60">
        <f t="shared" si="131"/>
        <v>1.7999999999999999E-2</v>
      </c>
      <c r="DE34" s="60">
        <f t="shared" si="132"/>
        <v>4.2999999999999997E-2</v>
      </c>
      <c r="DF34" s="60">
        <f t="shared" si="133"/>
        <v>6.7000000000000004E-2</v>
      </c>
      <c r="DG34" s="68">
        <v>785</v>
      </c>
      <c r="DH34" s="60">
        <v>0</v>
      </c>
      <c r="DI34" s="60">
        <v>41</v>
      </c>
      <c r="DJ34" s="60">
        <v>20</v>
      </c>
      <c r="DK34" s="60">
        <v>20</v>
      </c>
      <c r="DL34" s="60">
        <v>30</v>
      </c>
      <c r="DM34" s="60">
        <v>75</v>
      </c>
      <c r="DN34" s="60">
        <v>70</v>
      </c>
      <c r="DO34" s="60">
        <v>346</v>
      </c>
      <c r="DP34" s="60">
        <v>78</v>
      </c>
      <c r="DQ34" s="60">
        <v>105</v>
      </c>
      <c r="DR34" s="63">
        <f t="shared" si="47"/>
        <v>0</v>
      </c>
      <c r="DS34" s="63">
        <f t="shared" si="134"/>
        <v>5.1999999999999998E-2</v>
      </c>
      <c r="DT34" s="63">
        <f t="shared" si="135"/>
        <v>2.5000000000000001E-2</v>
      </c>
      <c r="DU34" s="63">
        <f t="shared" si="136"/>
        <v>2.5000000000000001E-2</v>
      </c>
      <c r="DV34" s="63">
        <f t="shared" si="137"/>
        <v>3.7999999999999999E-2</v>
      </c>
      <c r="DW34" s="63">
        <f t="shared" si="138"/>
        <v>9.6000000000000002E-2</v>
      </c>
      <c r="DX34" s="63">
        <f t="shared" si="139"/>
        <v>8.8999999999999996E-2</v>
      </c>
      <c r="DY34" s="63">
        <f t="shared" si="140"/>
        <v>0.441</v>
      </c>
      <c r="DZ34" s="63">
        <f t="shared" si="141"/>
        <v>9.9000000000000005E-2</v>
      </c>
      <c r="EA34" s="63">
        <f t="shared" si="142"/>
        <v>0.13400000000000001</v>
      </c>
      <c r="EB34" s="74">
        <v>126250</v>
      </c>
      <c r="EC34" s="74">
        <v>127132</v>
      </c>
      <c r="ED34" s="159">
        <v>3032</v>
      </c>
      <c r="EE34" s="159">
        <v>2968</v>
      </c>
      <c r="EF34" s="63">
        <f t="shared" si="57"/>
        <v>0.97899999999999998</v>
      </c>
      <c r="EG34" s="159">
        <v>64</v>
      </c>
      <c r="EH34" s="63">
        <f t="shared" si="143"/>
        <v>2.1000000000000001E-2</v>
      </c>
      <c r="EI34" s="162">
        <v>1811</v>
      </c>
      <c r="EJ34" s="162">
        <v>1456</v>
      </c>
      <c r="EK34" s="162">
        <v>1401</v>
      </c>
      <c r="EL34" s="162">
        <v>1382</v>
      </c>
      <c r="EM34" s="162">
        <v>19</v>
      </c>
      <c r="EN34" s="63">
        <f t="shared" si="59"/>
        <v>0.98599999999999999</v>
      </c>
      <c r="EO34" s="63">
        <f t="shared" si="144"/>
        <v>1.4E-2</v>
      </c>
      <c r="EP34" s="168">
        <v>55</v>
      </c>
      <c r="EQ34" s="165">
        <v>36</v>
      </c>
      <c r="ER34" s="165">
        <v>19</v>
      </c>
      <c r="ES34" s="63">
        <f t="shared" si="61"/>
        <v>0.65500000000000003</v>
      </c>
      <c r="ET34" s="63">
        <f t="shared" si="145"/>
        <v>0.34499999999999997</v>
      </c>
      <c r="EU34" s="69">
        <v>355</v>
      </c>
      <c r="EV34" s="159">
        <v>355</v>
      </c>
      <c r="EW34" s="159">
        <v>0</v>
      </c>
      <c r="EX34" s="63">
        <f t="shared" si="99"/>
        <v>1</v>
      </c>
      <c r="EY34" s="63">
        <f t="shared" si="146"/>
        <v>0</v>
      </c>
      <c r="EZ34" s="68">
        <v>785</v>
      </c>
      <c r="FA34" s="76">
        <v>40</v>
      </c>
      <c r="FB34" s="77">
        <f t="shared" si="65"/>
        <v>5.0999999999999997E-2</v>
      </c>
      <c r="FC34" s="75">
        <v>54</v>
      </c>
      <c r="FD34" s="76">
        <v>0</v>
      </c>
      <c r="FE34" s="77">
        <f t="shared" si="76"/>
        <v>0</v>
      </c>
      <c r="FF34" s="75">
        <v>406</v>
      </c>
      <c r="FG34" s="76">
        <v>21</v>
      </c>
      <c r="FH34" s="77">
        <f t="shared" si="66"/>
        <v>5.1999999999999998E-2</v>
      </c>
      <c r="FI34" s="305">
        <v>3032</v>
      </c>
      <c r="FJ34" s="76">
        <v>123</v>
      </c>
      <c r="FK34" s="552">
        <f t="shared" si="67"/>
        <v>123</v>
      </c>
      <c r="FL34" s="77">
        <f t="shared" si="147"/>
        <v>4.1000000000000002E-2</v>
      </c>
      <c r="FM34" s="298">
        <v>137</v>
      </c>
      <c r="FN34" s="76">
        <v>0</v>
      </c>
      <c r="FO34" s="79">
        <f t="shared" si="148"/>
        <v>0</v>
      </c>
      <c r="FP34" s="298">
        <v>772</v>
      </c>
      <c r="FQ34" s="76">
        <v>17</v>
      </c>
      <c r="FR34" s="77">
        <f t="shared" si="149"/>
        <v>2.1999999999999999E-2</v>
      </c>
      <c r="FS34" s="298">
        <v>2260</v>
      </c>
      <c r="FT34" s="76">
        <v>107</v>
      </c>
      <c r="FU34" s="77">
        <f t="shared" si="91"/>
        <v>4.7E-2</v>
      </c>
      <c r="FV34" s="298">
        <v>1826</v>
      </c>
      <c r="FW34" s="76">
        <v>87</v>
      </c>
      <c r="FX34" s="77">
        <f t="shared" si="92"/>
        <v>4.8000000000000001E-2</v>
      </c>
      <c r="FY34" s="298">
        <v>434</v>
      </c>
      <c r="FZ34" s="76">
        <v>19</v>
      </c>
      <c r="GA34" s="77">
        <f t="shared" si="73"/>
        <v>4.3999999999999997E-2</v>
      </c>
      <c r="GB34" s="298">
        <v>2669</v>
      </c>
      <c r="GC34" s="74">
        <v>77</v>
      </c>
      <c r="GD34" s="60">
        <f t="shared" si="74"/>
        <v>2.9000000000000001E-2</v>
      </c>
    </row>
    <row r="35" spans="1:186" x14ac:dyDescent="0.2">
      <c r="A35" s="56" t="s">
        <v>882</v>
      </c>
      <c r="B35" s="57" t="s">
        <v>1021</v>
      </c>
      <c r="C35" s="56" t="s">
        <v>920</v>
      </c>
      <c r="D35" s="56" t="s">
        <v>1065</v>
      </c>
      <c r="E35" s="80">
        <v>3504</v>
      </c>
      <c r="F35" s="60">
        <v>2152</v>
      </c>
      <c r="G35" s="63">
        <f t="shared" si="102"/>
        <v>0.61399999999999999</v>
      </c>
      <c r="H35" s="60">
        <v>2152</v>
      </c>
      <c r="I35" s="63">
        <f t="shared" si="94"/>
        <v>0.61399999999999999</v>
      </c>
      <c r="J35" s="61">
        <v>2015</v>
      </c>
      <c r="K35" s="290">
        <f t="shared" si="2"/>
        <v>0.93600000000000005</v>
      </c>
      <c r="L35" s="274">
        <v>137</v>
      </c>
      <c r="M35" s="287">
        <f t="shared" si="3"/>
        <v>6.4000000000000001E-2</v>
      </c>
      <c r="N35" s="60">
        <v>0</v>
      </c>
      <c r="O35" s="60">
        <f t="shared" si="95"/>
        <v>0</v>
      </c>
      <c r="P35" s="60">
        <v>1352</v>
      </c>
      <c r="Q35" s="60">
        <f t="shared" si="96"/>
        <v>0.38600000000000001</v>
      </c>
      <c r="R35" s="293">
        <f t="shared" si="104"/>
        <v>6.3661710037174721</v>
      </c>
      <c r="S35" s="62">
        <f t="shared" si="7"/>
        <v>1904</v>
      </c>
      <c r="T35" s="60">
        <v>1548</v>
      </c>
      <c r="U35" s="60">
        <v>140</v>
      </c>
      <c r="V35" s="60">
        <v>43</v>
      </c>
      <c r="W35" s="60">
        <v>0</v>
      </c>
      <c r="X35" s="60">
        <v>0</v>
      </c>
      <c r="Y35" s="60">
        <v>173</v>
      </c>
      <c r="Z35" s="63">
        <f t="shared" si="97"/>
        <v>0.81299999999999994</v>
      </c>
      <c r="AA35" s="63">
        <f t="shared" si="106"/>
        <v>7.3999999999999996E-2</v>
      </c>
      <c r="AB35" s="63">
        <f t="shared" si="107"/>
        <v>2.3E-2</v>
      </c>
      <c r="AC35" s="63">
        <f t="shared" si="108"/>
        <v>0</v>
      </c>
      <c r="AD35" s="63">
        <f t="shared" si="109"/>
        <v>0</v>
      </c>
      <c r="AE35" s="63">
        <f t="shared" si="110"/>
        <v>9.0999999999999998E-2</v>
      </c>
      <c r="AF35" s="523">
        <v>29.5</v>
      </c>
      <c r="AG35" s="60">
        <v>1229</v>
      </c>
      <c r="AH35" s="60">
        <v>207</v>
      </c>
      <c r="AI35" s="60">
        <v>244</v>
      </c>
      <c r="AJ35" s="60">
        <v>73</v>
      </c>
      <c r="AK35" s="60">
        <v>262</v>
      </c>
      <c r="AL35" s="63">
        <f t="shared" si="111"/>
        <v>0.61</v>
      </c>
      <c r="AM35" s="63">
        <f t="shared" si="112"/>
        <v>0.10299999999999999</v>
      </c>
      <c r="AN35" s="63">
        <f t="shared" si="113"/>
        <v>0.121</v>
      </c>
      <c r="AO35" s="63">
        <f t="shared" si="114"/>
        <v>3.5999999999999997E-2</v>
      </c>
      <c r="AP35" s="63">
        <f t="shared" si="115"/>
        <v>0.13</v>
      </c>
      <c r="AQ35" s="60">
        <v>1336</v>
      </c>
      <c r="AR35" s="60">
        <v>550</v>
      </c>
      <c r="AS35" s="60">
        <v>129</v>
      </c>
      <c r="AT35" s="60">
        <v>0</v>
      </c>
      <c r="AU35" s="63">
        <f t="shared" si="116"/>
        <v>0.66300000000000003</v>
      </c>
      <c r="AV35" s="63">
        <f t="shared" si="117"/>
        <v>0.27300000000000002</v>
      </c>
      <c r="AW35" s="63">
        <f t="shared" si="118"/>
        <v>6.4000000000000001E-2</v>
      </c>
      <c r="AX35" s="63">
        <f t="shared" si="119"/>
        <v>0</v>
      </c>
      <c r="AY35" s="451">
        <v>1524</v>
      </c>
      <c r="AZ35" s="60">
        <v>43</v>
      </c>
      <c r="BA35" s="102">
        <v>0</v>
      </c>
      <c r="BB35" s="102">
        <v>28</v>
      </c>
      <c r="BC35" s="102">
        <v>67</v>
      </c>
      <c r="BD35" s="102">
        <v>250</v>
      </c>
      <c r="BE35" s="102">
        <v>205</v>
      </c>
      <c r="BF35" s="102">
        <v>83</v>
      </c>
      <c r="BG35" s="102">
        <v>406</v>
      </c>
      <c r="BH35" s="102">
        <v>442</v>
      </c>
      <c r="BI35" s="79">
        <f t="shared" si="23"/>
        <v>2.8000000000000001E-2</v>
      </c>
      <c r="BJ35" s="79">
        <f t="shared" si="24"/>
        <v>0</v>
      </c>
      <c r="BK35" s="79">
        <f t="shared" si="25"/>
        <v>1.7999999999999999E-2</v>
      </c>
      <c r="BL35" s="79">
        <f t="shared" si="26"/>
        <v>4.3999999999999997E-2</v>
      </c>
      <c r="BM35" s="79">
        <f t="shared" si="27"/>
        <v>0.16400000000000001</v>
      </c>
      <c r="BN35" s="79">
        <f t="shared" si="28"/>
        <v>0.13500000000000001</v>
      </c>
      <c r="BO35" s="79">
        <f t="shared" si="29"/>
        <v>5.3999999999999999E-2</v>
      </c>
      <c r="BP35" s="79">
        <f t="shared" si="30"/>
        <v>0.26600000000000001</v>
      </c>
      <c r="BQ35" s="457">
        <f t="shared" si="31"/>
        <v>0.28999999999999998</v>
      </c>
      <c r="BR35" s="75">
        <v>82578</v>
      </c>
      <c r="BS35" s="75">
        <v>97680</v>
      </c>
      <c r="BT35" s="504">
        <v>68555</v>
      </c>
      <c r="BU35" s="504">
        <v>40679</v>
      </c>
      <c r="BV35" s="504">
        <v>43365</v>
      </c>
      <c r="BW35" s="504">
        <v>69177</v>
      </c>
      <c r="BX35" s="504">
        <v>78514</v>
      </c>
      <c r="BY35" s="504">
        <v>89042</v>
      </c>
      <c r="BZ35" s="519">
        <v>1329</v>
      </c>
      <c r="CA35" s="60">
        <v>45</v>
      </c>
      <c r="CB35" s="60">
        <v>21</v>
      </c>
      <c r="CC35" s="60">
        <v>0</v>
      </c>
      <c r="CD35" s="60">
        <v>80</v>
      </c>
      <c r="CE35" s="60">
        <v>49</v>
      </c>
      <c r="CF35" s="60">
        <v>205</v>
      </c>
      <c r="CG35" s="60">
        <v>186</v>
      </c>
      <c r="CH35" s="60">
        <v>367</v>
      </c>
      <c r="CI35" s="60">
        <v>206</v>
      </c>
      <c r="CJ35" s="60">
        <v>170</v>
      </c>
      <c r="CK35" s="63">
        <f t="shared" si="98"/>
        <v>3.4000000000000002E-2</v>
      </c>
      <c r="CL35" s="63">
        <f t="shared" si="120"/>
        <v>1.6E-2</v>
      </c>
      <c r="CM35" s="63">
        <f t="shared" si="121"/>
        <v>0</v>
      </c>
      <c r="CN35" s="63">
        <f t="shared" si="122"/>
        <v>0.06</v>
      </c>
      <c r="CO35" s="63">
        <f t="shared" si="123"/>
        <v>3.6999999999999998E-2</v>
      </c>
      <c r="CP35" s="63">
        <f t="shared" si="124"/>
        <v>0.154</v>
      </c>
      <c r="CQ35" s="63">
        <f t="shared" si="125"/>
        <v>0.14000000000000001</v>
      </c>
      <c r="CR35" s="63">
        <f t="shared" si="126"/>
        <v>0.27600000000000002</v>
      </c>
      <c r="CS35" s="63">
        <f t="shared" si="127"/>
        <v>0.155</v>
      </c>
      <c r="CT35" s="63">
        <f t="shared" si="128"/>
        <v>0.128</v>
      </c>
      <c r="CU35" s="65">
        <v>114007</v>
      </c>
      <c r="CV35" s="66">
        <v>139100</v>
      </c>
      <c r="CW35" s="60">
        <v>270</v>
      </c>
      <c r="CX35" s="60">
        <v>282</v>
      </c>
      <c r="CY35" s="60">
        <v>9</v>
      </c>
      <c r="CZ35" s="60">
        <v>66</v>
      </c>
      <c r="DA35" s="60">
        <v>21</v>
      </c>
      <c r="DB35" s="60">
        <f t="shared" si="129"/>
        <v>0.20300000000000001</v>
      </c>
      <c r="DC35" s="60">
        <f t="shared" si="130"/>
        <v>0.21199999999999999</v>
      </c>
      <c r="DD35" s="60">
        <f t="shared" si="131"/>
        <v>7.0000000000000001E-3</v>
      </c>
      <c r="DE35" s="60">
        <f t="shared" si="132"/>
        <v>0.05</v>
      </c>
      <c r="DF35" s="60">
        <f t="shared" si="133"/>
        <v>1.6E-2</v>
      </c>
      <c r="DG35" s="68">
        <v>1165</v>
      </c>
      <c r="DH35" s="60">
        <v>45</v>
      </c>
      <c r="DI35" s="60">
        <v>21</v>
      </c>
      <c r="DJ35" s="60">
        <v>0</v>
      </c>
      <c r="DK35" s="60">
        <v>60</v>
      </c>
      <c r="DL35" s="60">
        <v>30</v>
      </c>
      <c r="DM35" s="60">
        <v>153</v>
      </c>
      <c r="DN35" s="60">
        <v>186</v>
      </c>
      <c r="DO35" s="60">
        <v>336</v>
      </c>
      <c r="DP35" s="60">
        <v>206</v>
      </c>
      <c r="DQ35" s="60">
        <v>128</v>
      </c>
      <c r="DR35" s="63">
        <f t="shared" si="47"/>
        <v>3.9E-2</v>
      </c>
      <c r="DS35" s="63">
        <f t="shared" si="134"/>
        <v>1.7999999999999999E-2</v>
      </c>
      <c r="DT35" s="63">
        <f t="shared" si="135"/>
        <v>0</v>
      </c>
      <c r="DU35" s="63">
        <f t="shared" si="136"/>
        <v>5.1999999999999998E-2</v>
      </c>
      <c r="DV35" s="63">
        <f t="shared" si="137"/>
        <v>2.5999999999999999E-2</v>
      </c>
      <c r="DW35" s="63">
        <f t="shared" si="138"/>
        <v>0.13100000000000001</v>
      </c>
      <c r="DX35" s="63">
        <f t="shared" si="139"/>
        <v>0.16</v>
      </c>
      <c r="DY35" s="63">
        <f t="shared" si="140"/>
        <v>0.28799999999999998</v>
      </c>
      <c r="DZ35" s="63">
        <f t="shared" si="141"/>
        <v>0.17699999999999999</v>
      </c>
      <c r="EA35" s="63">
        <f t="shared" si="142"/>
        <v>0.11</v>
      </c>
      <c r="EB35" s="74">
        <v>114669</v>
      </c>
      <c r="EC35" s="74">
        <v>123824</v>
      </c>
      <c r="ED35" s="159">
        <v>4539</v>
      </c>
      <c r="EE35" s="159">
        <v>4354</v>
      </c>
      <c r="EF35" s="63">
        <f t="shared" si="57"/>
        <v>0.95899999999999996</v>
      </c>
      <c r="EG35" s="159">
        <v>185</v>
      </c>
      <c r="EH35" s="63">
        <f t="shared" si="143"/>
        <v>4.1000000000000002E-2</v>
      </c>
      <c r="EI35" s="162">
        <v>2874</v>
      </c>
      <c r="EJ35" s="162">
        <v>2046</v>
      </c>
      <c r="EK35" s="162">
        <v>1948</v>
      </c>
      <c r="EL35" s="162">
        <v>1882</v>
      </c>
      <c r="EM35" s="162">
        <v>66</v>
      </c>
      <c r="EN35" s="63">
        <f t="shared" si="59"/>
        <v>0.96599999999999997</v>
      </c>
      <c r="EO35" s="63">
        <f t="shared" si="144"/>
        <v>3.4000000000000002E-2</v>
      </c>
      <c r="EP35" s="168">
        <v>98</v>
      </c>
      <c r="EQ35" s="165">
        <v>98</v>
      </c>
      <c r="ER35" s="165">
        <v>0</v>
      </c>
      <c r="ES35" s="63">
        <f t="shared" si="61"/>
        <v>1</v>
      </c>
      <c r="ET35" s="63">
        <f t="shared" si="145"/>
        <v>0</v>
      </c>
      <c r="EU35" s="69">
        <v>828</v>
      </c>
      <c r="EV35" s="159">
        <v>709</v>
      </c>
      <c r="EW35" s="159">
        <v>119</v>
      </c>
      <c r="EX35" s="63">
        <f t="shared" si="99"/>
        <v>0.85599999999999998</v>
      </c>
      <c r="EY35" s="63">
        <f t="shared" si="146"/>
        <v>0.14399999999999999</v>
      </c>
      <c r="EZ35" s="68">
        <v>1165</v>
      </c>
      <c r="FA35" s="76">
        <v>66</v>
      </c>
      <c r="FB35" s="77">
        <f t="shared" si="65"/>
        <v>5.7000000000000002E-2</v>
      </c>
      <c r="FC35" s="75">
        <v>33</v>
      </c>
      <c r="FD35" s="76">
        <v>0</v>
      </c>
      <c r="FE35" s="77">
        <f t="shared" si="76"/>
        <v>0</v>
      </c>
      <c r="FF35" s="75">
        <v>588</v>
      </c>
      <c r="FG35" s="76">
        <v>21</v>
      </c>
      <c r="FH35" s="77">
        <f t="shared" si="66"/>
        <v>3.5999999999999997E-2</v>
      </c>
      <c r="FI35" s="305">
        <v>4432</v>
      </c>
      <c r="FJ35" s="76">
        <v>274</v>
      </c>
      <c r="FK35" s="552">
        <f t="shared" si="67"/>
        <v>274</v>
      </c>
      <c r="FL35" s="77">
        <f t="shared" si="147"/>
        <v>6.2E-2</v>
      </c>
      <c r="FM35" s="298">
        <v>142</v>
      </c>
      <c r="FN35" s="76">
        <v>0</v>
      </c>
      <c r="FO35" s="79">
        <f t="shared" si="148"/>
        <v>0</v>
      </c>
      <c r="FP35" s="298">
        <v>1117</v>
      </c>
      <c r="FQ35" s="76">
        <v>45</v>
      </c>
      <c r="FR35" s="77">
        <f t="shared" si="149"/>
        <v>0.04</v>
      </c>
      <c r="FS35" s="298">
        <v>3315</v>
      </c>
      <c r="FT35" s="76">
        <v>226</v>
      </c>
      <c r="FU35" s="77">
        <f t="shared" si="91"/>
        <v>6.8000000000000005E-2</v>
      </c>
      <c r="FV35" s="298">
        <v>2875</v>
      </c>
      <c r="FW35" s="76">
        <v>216</v>
      </c>
      <c r="FX35" s="77">
        <f t="shared" si="92"/>
        <v>7.4999999999999997E-2</v>
      </c>
      <c r="FY35" s="298">
        <v>440</v>
      </c>
      <c r="FZ35" s="76">
        <v>13</v>
      </c>
      <c r="GA35" s="77">
        <f t="shared" si="73"/>
        <v>0.03</v>
      </c>
      <c r="GB35" s="298">
        <v>4019</v>
      </c>
      <c r="GC35" s="74">
        <v>184</v>
      </c>
      <c r="GD35" s="60">
        <f t="shared" si="74"/>
        <v>4.5999999999999999E-2</v>
      </c>
    </row>
    <row r="36" spans="1:186" x14ac:dyDescent="0.2">
      <c r="A36" s="56" t="s">
        <v>882</v>
      </c>
      <c r="B36" s="57" t="s">
        <v>1021</v>
      </c>
      <c r="C36" s="56" t="s">
        <v>923</v>
      </c>
      <c r="D36" s="56" t="s">
        <v>1068</v>
      </c>
      <c r="E36" s="80">
        <v>3575</v>
      </c>
      <c r="F36" s="60">
        <v>2319</v>
      </c>
      <c r="G36" s="63">
        <f>ROUND(F36/E36,3)</f>
        <v>0.64900000000000002</v>
      </c>
      <c r="H36" s="60">
        <v>2189</v>
      </c>
      <c r="I36" s="63">
        <f>ROUND(H36/E36,3)</f>
        <v>0.61199999999999999</v>
      </c>
      <c r="J36" s="61">
        <v>2078</v>
      </c>
      <c r="K36" s="290">
        <f>ROUND(J36/F36,3)</f>
        <v>0.89600000000000002</v>
      </c>
      <c r="L36" s="274">
        <v>111</v>
      </c>
      <c r="M36" s="287">
        <f>ROUND(L36/F36,3)</f>
        <v>4.8000000000000001E-2</v>
      </c>
      <c r="N36" s="60">
        <v>130</v>
      </c>
      <c r="O36" s="60">
        <f>ROUND(N36/E36,3)</f>
        <v>3.5999999999999997E-2</v>
      </c>
      <c r="P36" s="60">
        <v>1256</v>
      </c>
      <c r="Q36" s="60">
        <f>ROUND(P36/E36,3)</f>
        <v>0.35099999999999998</v>
      </c>
      <c r="R36" s="293">
        <f>(L36/F36)*100</f>
        <v>4.7865459249676583</v>
      </c>
      <c r="S36" s="62">
        <f>T36+U36+V36+W36+X36+Y36</f>
        <v>2185</v>
      </c>
      <c r="T36" s="60">
        <v>1694</v>
      </c>
      <c r="U36" s="60">
        <v>312</v>
      </c>
      <c r="V36" s="60">
        <v>57</v>
      </c>
      <c r="W36" s="60">
        <v>0</v>
      </c>
      <c r="X36" s="60">
        <v>0</v>
      </c>
      <c r="Y36" s="60">
        <v>122</v>
      </c>
      <c r="Z36" s="63">
        <f>ROUND(T36/S36,3)</f>
        <v>0.77500000000000002</v>
      </c>
      <c r="AA36" s="63">
        <f>ROUND(U36/S36,3)</f>
        <v>0.14299999999999999</v>
      </c>
      <c r="AB36" s="63">
        <f>ROUND(V36/S36,3)</f>
        <v>2.5999999999999999E-2</v>
      </c>
      <c r="AC36" s="63">
        <f>ROUND(W36/S36,3)</f>
        <v>0</v>
      </c>
      <c r="AD36" s="63">
        <f>ROUND(X36/S36,3)</f>
        <v>0</v>
      </c>
      <c r="AE36" s="63">
        <f>ROUND(Y36/S36,3)</f>
        <v>5.6000000000000001E-2</v>
      </c>
      <c r="AF36" s="523">
        <v>36.700000000000003</v>
      </c>
      <c r="AG36" s="60">
        <v>850</v>
      </c>
      <c r="AH36" s="60">
        <v>380</v>
      </c>
      <c r="AI36" s="60">
        <v>486</v>
      </c>
      <c r="AJ36" s="60">
        <v>131</v>
      </c>
      <c r="AK36" s="60">
        <v>231</v>
      </c>
      <c r="AL36" s="63">
        <f>ROUND(AG36/J36,3)</f>
        <v>0.40899999999999997</v>
      </c>
      <c r="AM36" s="63">
        <f>ROUND(AH36/J36,3)</f>
        <v>0.183</v>
      </c>
      <c r="AN36" s="63">
        <f>ROUND(AI36/J36,3)</f>
        <v>0.23400000000000001</v>
      </c>
      <c r="AO36" s="63">
        <f>ROUND(AJ36/J36,3)</f>
        <v>6.3E-2</v>
      </c>
      <c r="AP36" s="63">
        <f>ROUND(AK36/J36,3)</f>
        <v>0.111</v>
      </c>
      <c r="AQ36" s="60">
        <v>1324</v>
      </c>
      <c r="AR36" s="60">
        <v>547</v>
      </c>
      <c r="AS36" s="60">
        <v>193</v>
      </c>
      <c r="AT36" s="60">
        <v>14</v>
      </c>
      <c r="AU36" s="63">
        <f>ROUND(AQ36/J36,3)</f>
        <v>0.63700000000000001</v>
      </c>
      <c r="AV36" s="63">
        <f>ROUND(AR36/J36,3)</f>
        <v>0.26300000000000001</v>
      </c>
      <c r="AW36" s="63">
        <f>ROUND(AS36/J36,3)</f>
        <v>9.2999999999999999E-2</v>
      </c>
      <c r="AX36" s="63">
        <f>ROUND(AT36/J36,3)</f>
        <v>7.0000000000000001E-3</v>
      </c>
      <c r="AY36" s="451">
        <v>1754</v>
      </c>
      <c r="AZ36" s="60">
        <v>0</v>
      </c>
      <c r="BA36" s="102">
        <v>0</v>
      </c>
      <c r="BB36" s="102">
        <v>112</v>
      </c>
      <c r="BC36" s="102">
        <v>78</v>
      </c>
      <c r="BD36" s="102">
        <v>238</v>
      </c>
      <c r="BE36" s="102">
        <v>310</v>
      </c>
      <c r="BF36" s="102">
        <v>82</v>
      </c>
      <c r="BG36" s="102">
        <v>578</v>
      </c>
      <c r="BH36" s="102">
        <v>356</v>
      </c>
      <c r="BI36" s="79">
        <f>ROUND(AZ36/AY36,3)</f>
        <v>0</v>
      </c>
      <c r="BJ36" s="79">
        <f>ROUND(BA36/AY36,3)</f>
        <v>0</v>
      </c>
      <c r="BK36" s="79">
        <f>ROUND(BB36/AY36,3)</f>
        <v>6.4000000000000001E-2</v>
      </c>
      <c r="BL36" s="79">
        <f>ROUND(BC36/AY36,3)</f>
        <v>4.3999999999999997E-2</v>
      </c>
      <c r="BM36" s="79">
        <f>ROUND(BD36/AY36,3)</f>
        <v>0.13600000000000001</v>
      </c>
      <c r="BN36" s="79">
        <f>ROUND(BE36/AY36,3)</f>
        <v>0.17699999999999999</v>
      </c>
      <c r="BO36" s="79">
        <f>ROUND(BF36/AY36,3)</f>
        <v>4.7E-2</v>
      </c>
      <c r="BP36" s="79">
        <f>ROUND(BG36/AY36,3)</f>
        <v>0.33</v>
      </c>
      <c r="BQ36" s="457">
        <f>ROUND(BH36/AY36,3)</f>
        <v>0.20300000000000001</v>
      </c>
      <c r="BR36" s="75">
        <v>80269</v>
      </c>
      <c r="BS36" s="75">
        <v>77525</v>
      </c>
      <c r="BT36" s="504">
        <v>63450</v>
      </c>
      <c r="BU36" s="504"/>
      <c r="BV36" s="504">
        <v>50230</v>
      </c>
      <c r="BW36" s="504">
        <v>80111</v>
      </c>
      <c r="BX36" s="504">
        <v>37950</v>
      </c>
      <c r="BY36" s="504"/>
      <c r="BZ36" s="519">
        <v>1479</v>
      </c>
      <c r="CA36" s="60">
        <v>73</v>
      </c>
      <c r="CB36" s="60">
        <v>0</v>
      </c>
      <c r="CC36" s="60">
        <v>22</v>
      </c>
      <c r="CD36" s="60">
        <v>16</v>
      </c>
      <c r="CE36" s="60">
        <v>166</v>
      </c>
      <c r="CF36" s="60">
        <v>364</v>
      </c>
      <c r="CG36" s="60">
        <v>240</v>
      </c>
      <c r="CH36" s="60">
        <v>339</v>
      </c>
      <c r="CI36" s="60">
        <v>98</v>
      </c>
      <c r="CJ36" s="60">
        <v>161</v>
      </c>
      <c r="CK36" s="63">
        <f>ROUND(CA36/BZ36,3)</f>
        <v>4.9000000000000002E-2</v>
      </c>
      <c r="CL36" s="63">
        <f>ROUND(CB36/BZ36,3)</f>
        <v>0</v>
      </c>
      <c r="CM36" s="63">
        <f>ROUND(CC36/BZ36,3)</f>
        <v>1.4999999999999999E-2</v>
      </c>
      <c r="CN36" s="63">
        <f>ROUND(CD36/BZ36,3)</f>
        <v>1.0999999999999999E-2</v>
      </c>
      <c r="CO36" s="63">
        <f>ROUND(CE36/BZ36,3)</f>
        <v>0.112</v>
      </c>
      <c r="CP36" s="63">
        <f>ROUND(CF36/BZ36,3)</f>
        <v>0.246</v>
      </c>
      <c r="CQ36" s="63">
        <f>ROUND(CG36/BZ36,3)</f>
        <v>0.16200000000000001</v>
      </c>
      <c r="CR36" s="63">
        <f>ROUND(CH36/BZ36,3)</f>
        <v>0.22900000000000001</v>
      </c>
      <c r="CS36" s="63">
        <f>ROUND(CI36/BZ36,3)</f>
        <v>6.6000000000000003E-2</v>
      </c>
      <c r="CT36" s="63">
        <f>ROUND(CJ36/BZ36,3)</f>
        <v>0.109</v>
      </c>
      <c r="CU36" s="65">
        <v>90741</v>
      </c>
      <c r="CV36" s="66">
        <v>107078</v>
      </c>
      <c r="CW36" s="60">
        <v>200</v>
      </c>
      <c r="CX36" s="60">
        <v>190</v>
      </c>
      <c r="CY36" s="60">
        <v>46</v>
      </c>
      <c r="CZ36" s="60">
        <v>14</v>
      </c>
      <c r="DA36" s="60">
        <v>36</v>
      </c>
      <c r="DB36" s="60">
        <f>ROUND(CW36/BZ36,3)</f>
        <v>0.13500000000000001</v>
      </c>
      <c r="DC36" s="60">
        <f>ROUND(CX36/BZ36,3)</f>
        <v>0.128</v>
      </c>
      <c r="DD36" s="60">
        <f>ROUND(CY36/BZ36,3)</f>
        <v>3.1E-2</v>
      </c>
      <c r="DE36" s="60">
        <f>ROUND(CZ36/BZ36,3)</f>
        <v>8.9999999999999993E-3</v>
      </c>
      <c r="DF36" s="60">
        <f>ROUND(DA36/BZ36,3)</f>
        <v>2.4E-2</v>
      </c>
      <c r="DG36" s="68">
        <v>1244</v>
      </c>
      <c r="DH36" s="60">
        <v>73</v>
      </c>
      <c r="DI36" s="60">
        <v>0</v>
      </c>
      <c r="DJ36" s="60">
        <v>22</v>
      </c>
      <c r="DK36" s="60">
        <v>0</v>
      </c>
      <c r="DL36" s="60">
        <v>103</v>
      </c>
      <c r="DM36" s="60">
        <v>316</v>
      </c>
      <c r="DN36" s="60">
        <v>262</v>
      </c>
      <c r="DO36" s="60">
        <v>262</v>
      </c>
      <c r="DP36" s="60">
        <v>81</v>
      </c>
      <c r="DQ36" s="60">
        <v>125</v>
      </c>
      <c r="DR36" s="63">
        <f>ROUND(DH36/DG36,3)</f>
        <v>5.8999999999999997E-2</v>
      </c>
      <c r="DS36" s="63">
        <f>ROUND(DI36/DG36,3)</f>
        <v>0</v>
      </c>
      <c r="DT36" s="63">
        <f>ROUND(DJ36/DG36,3)</f>
        <v>1.7999999999999999E-2</v>
      </c>
      <c r="DU36" s="63">
        <f>ROUND(DK36/DG36,3)</f>
        <v>0</v>
      </c>
      <c r="DV36" s="63">
        <f>ROUND(DL36/DG36,3)</f>
        <v>8.3000000000000004E-2</v>
      </c>
      <c r="DW36" s="63">
        <f>ROUND(DM36/DG36,3)</f>
        <v>0.254</v>
      </c>
      <c r="DX36" s="63">
        <f>ROUND(DN36/DG36,3)</f>
        <v>0.21099999999999999</v>
      </c>
      <c r="DY36" s="63">
        <f>ROUND(DO36/DG36,3)</f>
        <v>0.21099999999999999</v>
      </c>
      <c r="DZ36" s="63">
        <f>ROUND(DP36/DG36,3)</f>
        <v>6.5000000000000002E-2</v>
      </c>
      <c r="EA36" s="63">
        <f>ROUND(DQ36/DG36,3)</f>
        <v>0.1</v>
      </c>
      <c r="EB36" s="74">
        <v>92471</v>
      </c>
      <c r="EC36" s="74">
        <v>107724</v>
      </c>
      <c r="ED36" s="159">
        <v>4508</v>
      </c>
      <c r="EE36" s="159">
        <v>4369</v>
      </c>
      <c r="EF36" s="63">
        <f>ROUND(EE36/ED36,3)</f>
        <v>0.96899999999999997</v>
      </c>
      <c r="EG36" s="159">
        <v>139</v>
      </c>
      <c r="EH36" s="63">
        <f>ROUND(EG36/ED36,3)</f>
        <v>3.1E-2</v>
      </c>
      <c r="EI36" s="162">
        <v>2788</v>
      </c>
      <c r="EJ36" s="162">
        <v>2058</v>
      </c>
      <c r="EK36" s="162">
        <v>1987</v>
      </c>
      <c r="EL36" s="162">
        <v>1947</v>
      </c>
      <c r="EM36" s="162">
        <v>40</v>
      </c>
      <c r="EN36" s="63">
        <f>ROUND(EL36/EK36,3)</f>
        <v>0.98</v>
      </c>
      <c r="EO36" s="63">
        <f>ROUND(EM36/EK36,3)</f>
        <v>0.02</v>
      </c>
      <c r="EP36" s="168">
        <v>71</v>
      </c>
      <c r="EQ36" s="165">
        <v>71</v>
      </c>
      <c r="ER36" s="165">
        <v>0</v>
      </c>
      <c r="ES36" s="63">
        <f>ROUND(EQ36/EP36,3)</f>
        <v>1</v>
      </c>
      <c r="ET36" s="63">
        <f>ROUND(ER36/EP36,3)</f>
        <v>0</v>
      </c>
      <c r="EU36" s="69">
        <v>730</v>
      </c>
      <c r="EV36" s="159">
        <v>697</v>
      </c>
      <c r="EW36" s="159">
        <v>33</v>
      </c>
      <c r="EX36" s="63">
        <f>ROUND(EV36/EU36,3)</f>
        <v>0.95499999999999996</v>
      </c>
      <c r="EY36" s="63">
        <f>ROUND(EW36/EU36,3)</f>
        <v>4.4999999999999998E-2</v>
      </c>
      <c r="EZ36" s="68">
        <v>1244</v>
      </c>
      <c r="FA36" s="76">
        <v>94</v>
      </c>
      <c r="FB36" s="77">
        <f>ROUND(FA36/EZ36,3)</f>
        <v>7.5999999999999998E-2</v>
      </c>
      <c r="FC36" s="75">
        <v>18</v>
      </c>
      <c r="FD36" s="76">
        <v>0</v>
      </c>
      <c r="FE36" s="77">
        <f>ROUND(FD36/FC36,3)</f>
        <v>0</v>
      </c>
      <c r="FF36" s="75">
        <v>649</v>
      </c>
      <c r="FG36" s="76">
        <v>94</v>
      </c>
      <c r="FH36" s="77">
        <f>ROUND(FG36/FF36,3)</f>
        <v>0.14499999999999999</v>
      </c>
      <c r="FI36" s="305">
        <v>4638</v>
      </c>
      <c r="FJ36" s="76">
        <v>556</v>
      </c>
      <c r="FK36" s="552">
        <f>FQ36+FW36+FZ36</f>
        <v>556</v>
      </c>
      <c r="FL36" s="77">
        <f>ROUND(FJ36/FI36,3)</f>
        <v>0.12</v>
      </c>
      <c r="FM36" s="298">
        <v>316</v>
      </c>
      <c r="FN36" s="76">
        <v>146</v>
      </c>
      <c r="FO36" s="79">
        <f>ROUND(FN36/FM36,3)</f>
        <v>0.46200000000000002</v>
      </c>
      <c r="FP36" s="298">
        <v>1180</v>
      </c>
      <c r="FQ36" s="76">
        <v>257</v>
      </c>
      <c r="FR36" s="77">
        <f>ROUND(FQ36/FP36,3)</f>
        <v>0.218</v>
      </c>
      <c r="FS36" s="298">
        <v>3459</v>
      </c>
      <c r="FT36" s="76">
        <v>298</v>
      </c>
      <c r="FU36" s="77">
        <f>ROUND(FT36/FS36,3)</f>
        <v>8.5999999999999993E-2</v>
      </c>
      <c r="FV36" s="298">
        <v>3001</v>
      </c>
      <c r="FW36" s="76">
        <v>299</v>
      </c>
      <c r="FX36" s="77">
        <f>ROUND(FW36/FV36,3)</f>
        <v>0.1</v>
      </c>
      <c r="FY36" s="298">
        <v>457</v>
      </c>
      <c r="FZ36" s="76">
        <v>0</v>
      </c>
      <c r="GA36" s="77">
        <f>ROUND(FZ36/FY36,3)</f>
        <v>0</v>
      </c>
      <c r="GB36" s="298">
        <v>4130</v>
      </c>
      <c r="GC36" s="74">
        <v>446</v>
      </c>
      <c r="GD36" s="60">
        <f>ROUND(GC36/GB36,3)</f>
        <v>0.108</v>
      </c>
    </row>
    <row r="37" spans="1:186" x14ac:dyDescent="0.2">
      <c r="A37" s="56" t="s">
        <v>882</v>
      </c>
      <c r="B37" s="57" t="s">
        <v>1021</v>
      </c>
      <c r="C37" s="56" t="s">
        <v>924</v>
      </c>
      <c r="D37" s="56" t="s">
        <v>1069</v>
      </c>
      <c r="E37" s="80">
        <v>2512</v>
      </c>
      <c r="F37" s="60">
        <v>1259</v>
      </c>
      <c r="G37" s="63">
        <f>ROUND(F37/E37,3)</f>
        <v>0.501</v>
      </c>
      <c r="H37" s="60">
        <v>1259</v>
      </c>
      <c r="I37" s="63">
        <f>ROUND(H37/E37,3)</f>
        <v>0.501</v>
      </c>
      <c r="J37" s="61">
        <v>1234</v>
      </c>
      <c r="K37" s="290">
        <f>ROUND(J37/F37,3)</f>
        <v>0.98</v>
      </c>
      <c r="L37" s="274">
        <v>25</v>
      </c>
      <c r="M37" s="287">
        <f>ROUND(L37/F37,3)</f>
        <v>0.02</v>
      </c>
      <c r="N37" s="60">
        <v>0</v>
      </c>
      <c r="O37" s="60">
        <f>ROUND(N37/E37,3)</f>
        <v>0</v>
      </c>
      <c r="P37" s="60">
        <v>1253</v>
      </c>
      <c r="Q37" s="60">
        <f>ROUND(P37/E37,3)</f>
        <v>0.499</v>
      </c>
      <c r="R37" s="293">
        <f>(L37/F37)*100</f>
        <v>1.9857029388403495</v>
      </c>
      <c r="S37" s="62">
        <f>T37+U37+V37+W37+X37+Y37</f>
        <v>1234</v>
      </c>
      <c r="T37" s="60">
        <v>1026</v>
      </c>
      <c r="U37" s="60">
        <v>144</v>
      </c>
      <c r="V37" s="60">
        <v>14</v>
      </c>
      <c r="W37" s="60">
        <v>19</v>
      </c>
      <c r="X37" s="60">
        <v>0</v>
      </c>
      <c r="Y37" s="60">
        <v>31</v>
      </c>
      <c r="Z37" s="63">
        <f>ROUND(T37/S37,3)</f>
        <v>0.83099999999999996</v>
      </c>
      <c r="AA37" s="63">
        <f>ROUND(U37/S37,3)</f>
        <v>0.11700000000000001</v>
      </c>
      <c r="AB37" s="63">
        <f>ROUND(V37/S37,3)</f>
        <v>1.0999999999999999E-2</v>
      </c>
      <c r="AC37" s="63">
        <f>ROUND(W37/S37,3)</f>
        <v>1.4999999999999999E-2</v>
      </c>
      <c r="AD37" s="63">
        <f>ROUND(X37/S37,3)</f>
        <v>0</v>
      </c>
      <c r="AE37" s="63">
        <f>ROUND(Y37/S37,3)</f>
        <v>2.5000000000000001E-2</v>
      </c>
      <c r="AF37" s="523">
        <v>32.4</v>
      </c>
      <c r="AG37" s="60">
        <v>558</v>
      </c>
      <c r="AH37" s="60">
        <v>200</v>
      </c>
      <c r="AI37" s="60">
        <v>264</v>
      </c>
      <c r="AJ37" s="60">
        <v>95</v>
      </c>
      <c r="AK37" s="60">
        <v>117</v>
      </c>
      <c r="AL37" s="63">
        <f>ROUND(AG37/J37,3)</f>
        <v>0.45200000000000001</v>
      </c>
      <c r="AM37" s="63">
        <f>ROUND(AH37/J37,3)</f>
        <v>0.16200000000000001</v>
      </c>
      <c r="AN37" s="63">
        <f>ROUND(AI37/J37,3)</f>
        <v>0.214</v>
      </c>
      <c r="AO37" s="63">
        <f>ROUND(AJ37/J37,3)</f>
        <v>7.6999999999999999E-2</v>
      </c>
      <c r="AP37" s="63">
        <f>ROUND(AK37/J37,3)</f>
        <v>9.5000000000000001E-2</v>
      </c>
      <c r="AQ37" s="60">
        <v>679</v>
      </c>
      <c r="AR37" s="60">
        <v>512</v>
      </c>
      <c r="AS37" s="60">
        <v>43</v>
      </c>
      <c r="AT37" s="60">
        <v>0</v>
      </c>
      <c r="AU37" s="63">
        <f>ROUND(AQ37/J37,3)</f>
        <v>0.55000000000000004</v>
      </c>
      <c r="AV37" s="63">
        <f>ROUND(AR37/J37,3)</f>
        <v>0.41499999999999998</v>
      </c>
      <c r="AW37" s="63">
        <f>ROUND(AS37/J37,3)</f>
        <v>3.5000000000000003E-2</v>
      </c>
      <c r="AX37" s="63">
        <f>ROUND(AT37/J37,3)</f>
        <v>0</v>
      </c>
      <c r="AY37" s="451">
        <v>886</v>
      </c>
      <c r="AZ37" s="60">
        <v>14</v>
      </c>
      <c r="BA37" s="102">
        <v>12</v>
      </c>
      <c r="BB37" s="102">
        <v>104</v>
      </c>
      <c r="BC37" s="102">
        <v>79</v>
      </c>
      <c r="BD37" s="102">
        <v>47</v>
      </c>
      <c r="BE37" s="102">
        <v>100</v>
      </c>
      <c r="BF37" s="102">
        <v>43</v>
      </c>
      <c r="BG37" s="102">
        <v>272</v>
      </c>
      <c r="BH37" s="102">
        <v>215</v>
      </c>
      <c r="BI37" s="79">
        <f>ROUND(AZ37/AY37,3)</f>
        <v>1.6E-2</v>
      </c>
      <c r="BJ37" s="79">
        <f>ROUND(BA37/AY37,3)</f>
        <v>1.4E-2</v>
      </c>
      <c r="BK37" s="79">
        <f>ROUND(BB37/AY37,3)</f>
        <v>0.11700000000000001</v>
      </c>
      <c r="BL37" s="79">
        <f>ROUND(BC37/AY37,3)</f>
        <v>8.8999999999999996E-2</v>
      </c>
      <c r="BM37" s="79">
        <f>ROUND(BD37/AY37,3)</f>
        <v>5.2999999999999999E-2</v>
      </c>
      <c r="BN37" s="79">
        <f>ROUND(BE37/AY37,3)</f>
        <v>0.113</v>
      </c>
      <c r="BO37" s="79">
        <f>ROUND(BF37/AY37,3)</f>
        <v>4.9000000000000002E-2</v>
      </c>
      <c r="BP37" s="79">
        <f>ROUND(BG37/AY37,3)</f>
        <v>0.307</v>
      </c>
      <c r="BQ37" s="457">
        <f>ROUND(BH37/AY37,3)</f>
        <v>0.24299999999999999</v>
      </c>
      <c r="BR37" s="75">
        <v>76964</v>
      </c>
      <c r="BS37" s="75">
        <v>78346</v>
      </c>
      <c r="BT37" s="504">
        <v>58625</v>
      </c>
      <c r="BU37" s="504"/>
      <c r="BV37" s="504">
        <v>76311</v>
      </c>
      <c r="BW37" s="504">
        <v>48005</v>
      </c>
      <c r="BX37" s="504">
        <v>81250</v>
      </c>
      <c r="BY37" s="504">
        <v>64315</v>
      </c>
      <c r="BZ37" s="519">
        <v>1501</v>
      </c>
      <c r="CA37" s="60">
        <v>69</v>
      </c>
      <c r="CB37" s="60">
        <v>270</v>
      </c>
      <c r="CC37" s="60">
        <v>164</v>
      </c>
      <c r="CD37" s="60">
        <v>125</v>
      </c>
      <c r="CE37" s="60">
        <v>190</v>
      </c>
      <c r="CF37" s="60">
        <v>116</v>
      </c>
      <c r="CG37" s="60">
        <v>88</v>
      </c>
      <c r="CH37" s="60">
        <v>150</v>
      </c>
      <c r="CI37" s="60">
        <v>271</v>
      </c>
      <c r="CJ37" s="60">
        <v>58</v>
      </c>
      <c r="CK37" s="63">
        <f>ROUND(CA37/BZ37,3)</f>
        <v>4.5999999999999999E-2</v>
      </c>
      <c r="CL37" s="63">
        <f>ROUND(CB37/BZ37,3)</f>
        <v>0.18</v>
      </c>
      <c r="CM37" s="63">
        <f>ROUND(CC37/BZ37,3)</f>
        <v>0.109</v>
      </c>
      <c r="CN37" s="63">
        <f>ROUND(CD37/BZ37,3)</f>
        <v>8.3000000000000004E-2</v>
      </c>
      <c r="CO37" s="63">
        <f>ROUND(CE37/BZ37,3)</f>
        <v>0.127</v>
      </c>
      <c r="CP37" s="63">
        <f>ROUND(CF37/BZ37,3)</f>
        <v>7.6999999999999999E-2</v>
      </c>
      <c r="CQ37" s="63">
        <f>ROUND(CG37/BZ37,3)</f>
        <v>5.8999999999999997E-2</v>
      </c>
      <c r="CR37" s="63">
        <f>ROUND(CH37/BZ37,3)</f>
        <v>0.1</v>
      </c>
      <c r="CS37" s="63">
        <f>ROUND(CI37/BZ37,3)</f>
        <v>0.18099999999999999</v>
      </c>
      <c r="CT37" s="63">
        <f>ROUND(CJ37/BZ37,3)</f>
        <v>3.9E-2</v>
      </c>
      <c r="CU37" s="65">
        <v>44418</v>
      </c>
      <c r="CV37" s="66">
        <v>76945</v>
      </c>
      <c r="CW37" s="60">
        <v>681</v>
      </c>
      <c r="CX37" s="60">
        <v>443</v>
      </c>
      <c r="CY37" s="60">
        <v>85</v>
      </c>
      <c r="CZ37" s="60">
        <v>0</v>
      </c>
      <c r="DA37" s="60">
        <v>53</v>
      </c>
      <c r="DB37" s="60">
        <f>ROUND(CW37/BZ37,3)</f>
        <v>0.45400000000000001</v>
      </c>
      <c r="DC37" s="60">
        <f>ROUND(CX37/BZ37,3)</f>
        <v>0.29499999999999998</v>
      </c>
      <c r="DD37" s="60">
        <f>ROUND(CY37/BZ37,3)</f>
        <v>5.7000000000000002E-2</v>
      </c>
      <c r="DE37" s="60">
        <f>ROUND(CZ37/BZ37,3)</f>
        <v>0</v>
      </c>
      <c r="DF37" s="60">
        <f>ROUND(DA37/BZ37,3)</f>
        <v>3.5000000000000003E-2</v>
      </c>
      <c r="DG37" s="68">
        <v>638</v>
      </c>
      <c r="DH37" s="60">
        <v>14</v>
      </c>
      <c r="DI37" s="60">
        <v>13</v>
      </c>
      <c r="DJ37" s="60">
        <v>0</v>
      </c>
      <c r="DK37" s="60">
        <v>48</v>
      </c>
      <c r="DL37" s="60">
        <v>63</v>
      </c>
      <c r="DM37" s="60">
        <v>69</v>
      </c>
      <c r="DN37" s="60">
        <v>71</v>
      </c>
      <c r="DO37" s="60">
        <v>150</v>
      </c>
      <c r="DP37" s="60">
        <v>200</v>
      </c>
      <c r="DQ37" s="60">
        <v>10</v>
      </c>
      <c r="DR37" s="63">
        <f>ROUND(DH37/DG37,3)</f>
        <v>2.1999999999999999E-2</v>
      </c>
      <c r="DS37" s="63">
        <f>ROUND(DI37/DG37,3)</f>
        <v>0.02</v>
      </c>
      <c r="DT37" s="63">
        <f>ROUND(DJ37/DG37,3)</f>
        <v>0</v>
      </c>
      <c r="DU37" s="63">
        <f>ROUND(DK37/DG37,3)</f>
        <v>7.4999999999999997E-2</v>
      </c>
      <c r="DV37" s="63">
        <f>ROUND(DL37/DG37,3)</f>
        <v>9.9000000000000005E-2</v>
      </c>
      <c r="DW37" s="63">
        <f>ROUND(DM37/DG37,3)</f>
        <v>0.108</v>
      </c>
      <c r="DX37" s="63">
        <f>ROUND(DN37/DG37,3)</f>
        <v>0.111</v>
      </c>
      <c r="DY37" s="63">
        <f>ROUND(DO37/DG37,3)</f>
        <v>0.23499999999999999</v>
      </c>
      <c r="DZ37" s="63">
        <f>ROUND(DP37/DG37,3)</f>
        <v>0.313</v>
      </c>
      <c r="EA37" s="63">
        <f>ROUND(DQ37/DG37,3)</f>
        <v>1.6E-2</v>
      </c>
      <c r="EB37" s="74">
        <v>101934</v>
      </c>
      <c r="EC37" s="74">
        <v>110735</v>
      </c>
      <c r="ED37" s="159">
        <v>3004</v>
      </c>
      <c r="EE37" s="159">
        <v>2964</v>
      </c>
      <c r="EF37" s="63">
        <f>ROUND(EE37/ED37,3)</f>
        <v>0.98699999999999999</v>
      </c>
      <c r="EG37" s="159">
        <v>40</v>
      </c>
      <c r="EH37" s="63">
        <f>ROUND(EG37/ED37,3)</f>
        <v>1.2999999999999999E-2</v>
      </c>
      <c r="EI37" s="162">
        <v>1605</v>
      </c>
      <c r="EJ37" s="162">
        <v>1193</v>
      </c>
      <c r="EK37" s="162">
        <v>1180</v>
      </c>
      <c r="EL37" s="162">
        <v>1152</v>
      </c>
      <c r="EM37" s="162">
        <v>28</v>
      </c>
      <c r="EN37" s="63">
        <f>ROUND(EL37/EK37,3)</f>
        <v>0.97599999999999998</v>
      </c>
      <c r="EO37" s="63">
        <f>ROUND(EM37/EK37,3)</f>
        <v>2.4E-2</v>
      </c>
      <c r="EP37" s="168">
        <v>13</v>
      </c>
      <c r="EQ37" s="165">
        <v>13</v>
      </c>
      <c r="ER37" s="165">
        <v>0</v>
      </c>
      <c r="ES37" s="63">
        <f>ROUND(EQ37/EP37,3)</f>
        <v>1</v>
      </c>
      <c r="ET37" s="63">
        <f>ROUND(ER37/EP37,3)</f>
        <v>0</v>
      </c>
      <c r="EU37" s="69">
        <v>412</v>
      </c>
      <c r="EV37" s="159">
        <v>400</v>
      </c>
      <c r="EW37" s="159">
        <v>12</v>
      </c>
      <c r="EX37" s="63">
        <f>ROUND(EV37/EU37,3)</f>
        <v>0.97099999999999997</v>
      </c>
      <c r="EY37" s="63">
        <f>ROUND(EW37/EU37,3)</f>
        <v>2.9000000000000001E-2</v>
      </c>
      <c r="EZ37" s="68">
        <v>638</v>
      </c>
      <c r="FA37" s="76">
        <v>51</v>
      </c>
      <c r="FB37" s="77">
        <f>ROUND(FA37/EZ37,3)</f>
        <v>0.08</v>
      </c>
      <c r="FC37" s="75">
        <v>46</v>
      </c>
      <c r="FD37" s="76">
        <v>0</v>
      </c>
      <c r="FE37" s="77">
        <f>ROUND(FD37/FC37,3)</f>
        <v>0</v>
      </c>
      <c r="FF37" s="75">
        <v>305</v>
      </c>
      <c r="FG37" s="76">
        <v>24</v>
      </c>
      <c r="FH37" s="77">
        <f>ROUND(FG37/FF37,3)</f>
        <v>7.9000000000000001E-2</v>
      </c>
      <c r="FI37" s="305">
        <v>2987</v>
      </c>
      <c r="FJ37" s="76">
        <v>485</v>
      </c>
      <c r="FK37" s="552">
        <f>FQ37+FW37+FZ37</f>
        <v>485</v>
      </c>
      <c r="FL37" s="77">
        <f>ROUND(FJ37/FI37,3)</f>
        <v>0.16200000000000001</v>
      </c>
      <c r="FM37" s="298">
        <v>132</v>
      </c>
      <c r="FN37" s="76">
        <v>27</v>
      </c>
      <c r="FO37" s="79">
        <f>ROUND(FN37/FM37,3)</f>
        <v>0.20499999999999999</v>
      </c>
      <c r="FP37" s="298">
        <v>606</v>
      </c>
      <c r="FQ37" s="76">
        <v>78</v>
      </c>
      <c r="FR37" s="77">
        <f>ROUND(FQ37/FP37,3)</f>
        <v>0.129</v>
      </c>
      <c r="FS37" s="298">
        <v>2439</v>
      </c>
      <c r="FT37" s="76">
        <v>405</v>
      </c>
      <c r="FU37" s="77">
        <f>ROUND(FT37/FS37,3)</f>
        <v>0.16600000000000001</v>
      </c>
      <c r="FV37" s="298">
        <v>1650</v>
      </c>
      <c r="FW37" s="76">
        <v>163</v>
      </c>
      <c r="FX37" s="77">
        <f>ROUND(FW37/FV37,3)</f>
        <v>9.9000000000000005E-2</v>
      </c>
      <c r="FY37" s="298">
        <v>731</v>
      </c>
      <c r="FZ37" s="76">
        <v>244</v>
      </c>
      <c r="GA37" s="77">
        <f>ROUND(FZ37/FY37,3)</f>
        <v>0.33400000000000002</v>
      </c>
      <c r="GB37" s="298">
        <v>2003</v>
      </c>
      <c r="GC37" s="74">
        <v>184</v>
      </c>
      <c r="GD37" s="60">
        <f>ROUND(GC37/GB37,3)</f>
        <v>9.1999999999999998E-2</v>
      </c>
    </row>
    <row r="38" spans="1:186" x14ac:dyDescent="0.2">
      <c r="A38" s="56" t="s">
        <v>882</v>
      </c>
      <c r="B38" s="57" t="s">
        <v>1021</v>
      </c>
      <c r="C38" s="56" t="s">
        <v>925</v>
      </c>
      <c r="D38" s="56" t="s">
        <v>1070</v>
      </c>
      <c r="E38" s="80">
        <v>1697</v>
      </c>
      <c r="F38" s="60">
        <v>1210</v>
      </c>
      <c r="G38" s="63">
        <f>ROUND(F38/E38,3)</f>
        <v>0.71299999999999997</v>
      </c>
      <c r="H38" s="60">
        <v>1210</v>
      </c>
      <c r="I38" s="63">
        <f>ROUND(H38/E38,3)</f>
        <v>0.71299999999999997</v>
      </c>
      <c r="J38" s="61">
        <v>1096</v>
      </c>
      <c r="K38" s="290">
        <f>ROUND(J38/F38,3)</f>
        <v>0.90600000000000003</v>
      </c>
      <c r="L38" s="274">
        <v>114</v>
      </c>
      <c r="M38" s="287">
        <f>ROUND(L38/F38,3)</f>
        <v>9.4E-2</v>
      </c>
      <c r="N38" s="60">
        <v>0</v>
      </c>
      <c r="O38" s="60">
        <f>ROUND(N38/E38,3)</f>
        <v>0</v>
      </c>
      <c r="P38" s="60">
        <v>487</v>
      </c>
      <c r="Q38" s="60">
        <f>ROUND(P38/E38,3)</f>
        <v>0.28699999999999998</v>
      </c>
      <c r="R38" s="293">
        <f>(L38/F38)*100</f>
        <v>9.4214876033057848</v>
      </c>
      <c r="S38" s="62">
        <f>T38+U38+V38+W38+X38+Y38</f>
        <v>1067</v>
      </c>
      <c r="T38" s="60">
        <v>858</v>
      </c>
      <c r="U38" s="60">
        <v>107</v>
      </c>
      <c r="V38" s="60">
        <v>0</v>
      </c>
      <c r="W38" s="60">
        <v>0</v>
      </c>
      <c r="X38" s="60">
        <v>0</v>
      </c>
      <c r="Y38" s="60">
        <v>102</v>
      </c>
      <c r="Z38" s="63">
        <f>ROUND(T38/S38,3)</f>
        <v>0.80400000000000005</v>
      </c>
      <c r="AA38" s="63">
        <f>ROUND(U38/S38,3)</f>
        <v>0.1</v>
      </c>
      <c r="AB38" s="63">
        <f>ROUND(V38/S38,3)</f>
        <v>0</v>
      </c>
      <c r="AC38" s="63">
        <f>ROUND(W38/S38,3)</f>
        <v>0</v>
      </c>
      <c r="AD38" s="63">
        <f>ROUND(X38/S38,3)</f>
        <v>0</v>
      </c>
      <c r="AE38" s="63">
        <f>ROUND(Y38/S38,3)</f>
        <v>9.6000000000000002E-2</v>
      </c>
      <c r="AF38" s="523">
        <v>37.9</v>
      </c>
      <c r="AG38" s="60">
        <v>663</v>
      </c>
      <c r="AH38" s="60">
        <v>69</v>
      </c>
      <c r="AI38" s="60">
        <v>103</v>
      </c>
      <c r="AJ38" s="60">
        <v>111</v>
      </c>
      <c r="AK38" s="60">
        <v>150</v>
      </c>
      <c r="AL38" s="63">
        <f>ROUND(AG38/J38,3)</f>
        <v>0.60499999999999998</v>
      </c>
      <c r="AM38" s="63">
        <f>ROUND(AH38/J38,3)</f>
        <v>6.3E-2</v>
      </c>
      <c r="AN38" s="63">
        <f>ROUND(AI38/J38,3)</f>
        <v>9.4E-2</v>
      </c>
      <c r="AO38" s="63">
        <f>ROUND(AJ38/J38,3)</f>
        <v>0.10100000000000001</v>
      </c>
      <c r="AP38" s="63">
        <f>ROUND(AK38/J38,3)</f>
        <v>0.13700000000000001</v>
      </c>
      <c r="AQ38" s="60">
        <v>657</v>
      </c>
      <c r="AR38" s="60">
        <v>254</v>
      </c>
      <c r="AS38" s="60">
        <v>59</v>
      </c>
      <c r="AT38" s="60">
        <v>126</v>
      </c>
      <c r="AU38" s="63">
        <f>ROUND(AQ38/J38,3)</f>
        <v>0.59899999999999998</v>
      </c>
      <c r="AV38" s="63">
        <f>ROUND(AR38/J38,3)</f>
        <v>0.23200000000000001</v>
      </c>
      <c r="AW38" s="63">
        <f>ROUND(AS38/J38,3)</f>
        <v>5.3999999999999999E-2</v>
      </c>
      <c r="AX38" s="63">
        <f>ROUND(AT38/J38,3)</f>
        <v>0.115</v>
      </c>
      <c r="AY38" s="451">
        <v>855</v>
      </c>
      <c r="AZ38" s="60">
        <v>0</v>
      </c>
      <c r="BA38" s="102">
        <v>13</v>
      </c>
      <c r="BB38" s="102">
        <v>16</v>
      </c>
      <c r="BC38" s="102">
        <v>81</v>
      </c>
      <c r="BD38" s="102">
        <v>116</v>
      </c>
      <c r="BE38" s="102">
        <v>243</v>
      </c>
      <c r="BF38" s="102">
        <v>72</v>
      </c>
      <c r="BG38" s="102">
        <v>140</v>
      </c>
      <c r="BH38" s="102">
        <v>174</v>
      </c>
      <c r="BI38" s="79">
        <f>ROUND(AZ38/AY38,3)</f>
        <v>0</v>
      </c>
      <c r="BJ38" s="79">
        <f>ROUND(BA38/AY38,3)</f>
        <v>1.4999999999999999E-2</v>
      </c>
      <c r="BK38" s="79">
        <f>ROUND(BB38/AY38,3)</f>
        <v>1.9E-2</v>
      </c>
      <c r="BL38" s="79">
        <f>ROUND(BC38/AY38,3)</f>
        <v>9.5000000000000001E-2</v>
      </c>
      <c r="BM38" s="79">
        <f>ROUND(BD38/AY38,3)</f>
        <v>0.13600000000000001</v>
      </c>
      <c r="BN38" s="79">
        <f>ROUND(BE38/AY38,3)</f>
        <v>0.28399999999999997</v>
      </c>
      <c r="BO38" s="79">
        <f>ROUND(BF38/AY38,3)</f>
        <v>8.4000000000000005E-2</v>
      </c>
      <c r="BP38" s="79">
        <f>ROUND(BG38/AY38,3)</f>
        <v>0.16400000000000001</v>
      </c>
      <c r="BQ38" s="457">
        <f>ROUND(BH38/AY38,3)</f>
        <v>0.20399999999999999</v>
      </c>
      <c r="BR38" s="75">
        <v>60685</v>
      </c>
      <c r="BS38" s="75">
        <v>84824</v>
      </c>
      <c r="BT38" s="504">
        <v>50274</v>
      </c>
      <c r="BU38" s="504"/>
      <c r="BV38" s="504">
        <v>50295</v>
      </c>
      <c r="BW38" s="504">
        <v>40804</v>
      </c>
      <c r="BX38" s="504">
        <v>53726</v>
      </c>
      <c r="BY38" s="504"/>
      <c r="BZ38" s="519">
        <v>759</v>
      </c>
      <c r="CA38" s="60">
        <v>27</v>
      </c>
      <c r="CB38" s="60">
        <v>14</v>
      </c>
      <c r="CC38" s="60">
        <v>15</v>
      </c>
      <c r="CD38" s="60">
        <v>30</v>
      </c>
      <c r="CE38" s="60">
        <v>9</v>
      </c>
      <c r="CF38" s="60">
        <v>190</v>
      </c>
      <c r="CG38" s="60">
        <v>188</v>
      </c>
      <c r="CH38" s="60">
        <v>131</v>
      </c>
      <c r="CI38" s="60">
        <v>42</v>
      </c>
      <c r="CJ38" s="60">
        <v>113</v>
      </c>
      <c r="CK38" s="63">
        <f>ROUND(CA38/BZ38,3)</f>
        <v>3.5999999999999997E-2</v>
      </c>
      <c r="CL38" s="63">
        <f>ROUND(CB38/BZ38,3)</f>
        <v>1.7999999999999999E-2</v>
      </c>
      <c r="CM38" s="63">
        <f>ROUND(CC38/BZ38,3)</f>
        <v>0.02</v>
      </c>
      <c r="CN38" s="63">
        <f>ROUND(CD38/BZ38,3)</f>
        <v>0.04</v>
      </c>
      <c r="CO38" s="63">
        <f>ROUND(CE38/BZ38,3)</f>
        <v>1.2E-2</v>
      </c>
      <c r="CP38" s="63">
        <f>ROUND(CF38/BZ38,3)</f>
        <v>0.25</v>
      </c>
      <c r="CQ38" s="63">
        <f>ROUND(CG38/BZ38,3)</f>
        <v>0.248</v>
      </c>
      <c r="CR38" s="63">
        <f>ROUND(CH38/BZ38,3)</f>
        <v>0.17299999999999999</v>
      </c>
      <c r="CS38" s="63">
        <f>ROUND(CI38/BZ38,3)</f>
        <v>5.5E-2</v>
      </c>
      <c r="CT38" s="63">
        <f>ROUND(CJ38/BZ38,3)</f>
        <v>0.14899999999999999</v>
      </c>
      <c r="CU38" s="65">
        <v>94528</v>
      </c>
      <c r="CV38" s="66">
        <v>116563</v>
      </c>
      <c r="CW38" s="60">
        <v>128</v>
      </c>
      <c r="CX38" s="60">
        <v>177</v>
      </c>
      <c r="CY38" s="60">
        <v>32</v>
      </c>
      <c r="CZ38" s="60">
        <v>16</v>
      </c>
      <c r="DA38" s="60">
        <v>29</v>
      </c>
      <c r="DB38" s="60">
        <f>ROUND(CW38/BZ38,3)</f>
        <v>0.16900000000000001</v>
      </c>
      <c r="DC38" s="60">
        <f>ROUND(CX38/BZ38,3)</f>
        <v>0.23300000000000001</v>
      </c>
      <c r="DD38" s="60">
        <f>ROUND(CY38/BZ38,3)</f>
        <v>4.2000000000000003E-2</v>
      </c>
      <c r="DE38" s="60">
        <f>ROUND(CZ38/BZ38,3)</f>
        <v>2.1000000000000001E-2</v>
      </c>
      <c r="DF38" s="60">
        <f>ROUND(DA38/BZ38,3)</f>
        <v>3.7999999999999999E-2</v>
      </c>
      <c r="DG38" s="68">
        <v>647</v>
      </c>
      <c r="DH38" s="60">
        <v>27</v>
      </c>
      <c r="DI38" s="60">
        <v>0</v>
      </c>
      <c r="DJ38" s="60">
        <v>15</v>
      </c>
      <c r="DK38" s="60">
        <v>14</v>
      </c>
      <c r="DL38" s="60">
        <v>9</v>
      </c>
      <c r="DM38" s="60">
        <v>153</v>
      </c>
      <c r="DN38" s="60">
        <v>174</v>
      </c>
      <c r="DO38" s="60">
        <v>100</v>
      </c>
      <c r="DP38" s="60">
        <v>42</v>
      </c>
      <c r="DQ38" s="60">
        <v>113</v>
      </c>
      <c r="DR38" s="63">
        <f>ROUND(DH38/DG38,3)</f>
        <v>4.2000000000000003E-2</v>
      </c>
      <c r="DS38" s="63">
        <f>ROUND(DI38/DG38,3)</f>
        <v>0</v>
      </c>
      <c r="DT38" s="63">
        <f>ROUND(DJ38/DG38,3)</f>
        <v>2.3E-2</v>
      </c>
      <c r="DU38" s="63">
        <f>ROUND(DK38/DG38,3)</f>
        <v>2.1999999999999999E-2</v>
      </c>
      <c r="DV38" s="63">
        <f>ROUND(DL38/DG38,3)</f>
        <v>1.4E-2</v>
      </c>
      <c r="DW38" s="63">
        <f>ROUND(DM38/DG38,3)</f>
        <v>0.23599999999999999</v>
      </c>
      <c r="DX38" s="63">
        <f>ROUND(DN38/DG38,3)</f>
        <v>0.26900000000000002</v>
      </c>
      <c r="DY38" s="63">
        <f>ROUND(DO38/DG38,3)</f>
        <v>0.155</v>
      </c>
      <c r="DZ38" s="63">
        <f>ROUND(DP38/DG38,3)</f>
        <v>6.5000000000000002E-2</v>
      </c>
      <c r="EA38" s="63">
        <f>ROUND(DQ38/DG38,3)</f>
        <v>0.17499999999999999</v>
      </c>
      <c r="EB38" s="74">
        <v>97554</v>
      </c>
      <c r="EC38" s="74">
        <v>123574</v>
      </c>
      <c r="ED38" s="159">
        <v>2391</v>
      </c>
      <c r="EE38" s="159">
        <v>2281</v>
      </c>
      <c r="EF38" s="63">
        <f>ROUND(EE38/ED38,3)</f>
        <v>0.95399999999999996</v>
      </c>
      <c r="EG38" s="159">
        <v>110</v>
      </c>
      <c r="EH38" s="63">
        <f>ROUND(EG38/ED38,3)</f>
        <v>4.5999999999999999E-2</v>
      </c>
      <c r="EI38" s="162">
        <v>1417</v>
      </c>
      <c r="EJ38" s="162">
        <v>1178</v>
      </c>
      <c r="EK38" s="162">
        <v>1080</v>
      </c>
      <c r="EL38" s="162">
        <v>1009</v>
      </c>
      <c r="EM38" s="162">
        <v>71</v>
      </c>
      <c r="EN38" s="63">
        <f>ROUND(EL38/EK38,3)</f>
        <v>0.93400000000000005</v>
      </c>
      <c r="EO38" s="63">
        <f>ROUND(EM38/EK38,3)</f>
        <v>6.6000000000000003E-2</v>
      </c>
      <c r="EP38" s="168">
        <v>98</v>
      </c>
      <c r="EQ38" s="165">
        <v>83</v>
      </c>
      <c r="ER38" s="165">
        <v>15</v>
      </c>
      <c r="ES38" s="63">
        <f>ROUND(EQ38/EP38,3)</f>
        <v>0.84699999999999998</v>
      </c>
      <c r="ET38" s="63">
        <f>ROUND(ER38/EP38,3)</f>
        <v>0.153</v>
      </c>
      <c r="EU38" s="69">
        <v>239</v>
      </c>
      <c r="EV38" s="159">
        <v>215</v>
      </c>
      <c r="EW38" s="159">
        <v>24</v>
      </c>
      <c r="EX38" s="63">
        <f>ROUND(EV38/EU38,3)</f>
        <v>0.9</v>
      </c>
      <c r="EY38" s="63">
        <f>ROUND(EW38/EU38,3)</f>
        <v>0.1</v>
      </c>
      <c r="EZ38" s="68">
        <v>647</v>
      </c>
      <c r="FA38" s="76">
        <v>27</v>
      </c>
      <c r="FB38" s="77">
        <f>ROUND(FA38/EZ38,3)</f>
        <v>4.2000000000000003E-2</v>
      </c>
      <c r="FC38" s="75">
        <v>14</v>
      </c>
      <c r="FD38" s="76">
        <v>0</v>
      </c>
      <c r="FE38" s="77">
        <f>ROUND(FD38/FC38,3)</f>
        <v>0</v>
      </c>
      <c r="FF38" s="75">
        <v>334</v>
      </c>
      <c r="FG38" s="76">
        <v>0</v>
      </c>
      <c r="FH38" s="77">
        <f>ROUND(FG38/FF38,3)</f>
        <v>0</v>
      </c>
      <c r="FI38" s="305">
        <v>2391</v>
      </c>
      <c r="FJ38" s="76">
        <v>83</v>
      </c>
      <c r="FK38" s="552">
        <f>FQ38+FW38+FZ38</f>
        <v>83</v>
      </c>
      <c r="FL38" s="77">
        <f>ROUND(FJ38/FI38,3)</f>
        <v>3.5000000000000003E-2</v>
      </c>
      <c r="FM38" s="298">
        <v>252</v>
      </c>
      <c r="FN38" s="76">
        <v>0</v>
      </c>
      <c r="FO38" s="79">
        <f>ROUND(FN38/FM38,3)</f>
        <v>0</v>
      </c>
      <c r="FP38" s="298">
        <v>726</v>
      </c>
      <c r="FQ38" s="76">
        <v>0</v>
      </c>
      <c r="FR38" s="77">
        <f>ROUND(FQ38/FP38,3)</f>
        <v>0</v>
      </c>
      <c r="FS38" s="298">
        <v>1665</v>
      </c>
      <c r="FT38" s="76">
        <v>83</v>
      </c>
      <c r="FU38" s="77">
        <f>ROUND(FT38/FS38,3)</f>
        <v>0.05</v>
      </c>
      <c r="FV38" s="298">
        <v>1446</v>
      </c>
      <c r="FW38" s="76">
        <v>30</v>
      </c>
      <c r="FX38" s="77">
        <f>ROUND(FW38/FV38,3)</f>
        <v>2.1000000000000001E-2</v>
      </c>
      <c r="FY38" s="298">
        <v>219</v>
      </c>
      <c r="FZ38" s="76">
        <v>53</v>
      </c>
      <c r="GA38" s="77">
        <f>ROUND(FZ38/FY38,3)</f>
        <v>0.24199999999999999</v>
      </c>
      <c r="GB38" s="298">
        <v>2206</v>
      </c>
      <c r="GC38" s="74">
        <v>450</v>
      </c>
      <c r="GD38" s="60">
        <f>ROUND(GC38/GB38,3)</f>
        <v>0.20399999999999999</v>
      </c>
    </row>
    <row r="39" spans="1:186" x14ac:dyDescent="0.2">
      <c r="A39" s="56" t="s">
        <v>882</v>
      </c>
      <c r="B39" s="57" t="s">
        <v>1021</v>
      </c>
      <c r="C39" s="56" t="s">
        <v>931</v>
      </c>
      <c r="D39" s="56" t="s">
        <v>1076</v>
      </c>
      <c r="E39" s="80">
        <v>1338</v>
      </c>
      <c r="F39" s="60">
        <v>848</v>
      </c>
      <c r="G39" s="63">
        <f>ROUND(F39/E39,3)</f>
        <v>0.63400000000000001</v>
      </c>
      <c r="H39" s="60">
        <v>848</v>
      </c>
      <c r="I39" s="63">
        <f>ROUND(H39/E39,3)</f>
        <v>0.63400000000000001</v>
      </c>
      <c r="J39" s="61">
        <v>835</v>
      </c>
      <c r="K39" s="290">
        <f>ROUND(J39/F39,3)</f>
        <v>0.98499999999999999</v>
      </c>
      <c r="L39" s="274">
        <v>13</v>
      </c>
      <c r="M39" s="287">
        <f>ROUND(L39/F39,3)</f>
        <v>1.4999999999999999E-2</v>
      </c>
      <c r="N39" s="60">
        <v>0</v>
      </c>
      <c r="O39" s="60">
        <f>ROUND(N39/E39,3)</f>
        <v>0</v>
      </c>
      <c r="P39" s="60">
        <v>490</v>
      </c>
      <c r="Q39" s="60">
        <f>ROUND(P39/E39,3)</f>
        <v>0.36599999999999999</v>
      </c>
      <c r="R39" s="293">
        <f>(L39/F39)*100</f>
        <v>1.5330188679245282</v>
      </c>
      <c r="S39" s="62">
        <f>T39+U39+V39+W39+X39+Y39</f>
        <v>801</v>
      </c>
      <c r="T39" s="60">
        <v>672</v>
      </c>
      <c r="U39" s="60">
        <v>74</v>
      </c>
      <c r="V39" s="60">
        <v>7</v>
      </c>
      <c r="W39" s="60">
        <v>9</v>
      </c>
      <c r="X39" s="60">
        <v>17</v>
      </c>
      <c r="Y39" s="60">
        <v>22</v>
      </c>
      <c r="Z39" s="63">
        <f>ROUND(T39/S39,3)</f>
        <v>0.83899999999999997</v>
      </c>
      <c r="AA39" s="63">
        <f>ROUND(U39/S39,3)</f>
        <v>9.1999999999999998E-2</v>
      </c>
      <c r="AB39" s="63">
        <f>ROUND(V39/S39,3)</f>
        <v>8.9999999999999993E-3</v>
      </c>
      <c r="AC39" s="63">
        <f>ROUND(W39/S39,3)</f>
        <v>1.0999999999999999E-2</v>
      </c>
      <c r="AD39" s="63">
        <f>ROUND(X39/S39,3)</f>
        <v>2.1000000000000001E-2</v>
      </c>
      <c r="AE39" s="63">
        <f>ROUND(Y39/S39,3)</f>
        <v>2.7E-2</v>
      </c>
      <c r="AF39" s="523">
        <v>25.4</v>
      </c>
      <c r="AG39" s="60">
        <v>492</v>
      </c>
      <c r="AH39" s="60">
        <v>118</v>
      </c>
      <c r="AI39" s="60">
        <v>139</v>
      </c>
      <c r="AJ39" s="60">
        <v>31</v>
      </c>
      <c r="AK39" s="60">
        <v>55</v>
      </c>
      <c r="AL39" s="63">
        <f>ROUND(AG39/J39,3)</f>
        <v>0.58899999999999997</v>
      </c>
      <c r="AM39" s="63">
        <f>ROUND(AH39/J39,3)</f>
        <v>0.14099999999999999</v>
      </c>
      <c r="AN39" s="63">
        <f>ROUND(AI39/J39,3)</f>
        <v>0.16600000000000001</v>
      </c>
      <c r="AO39" s="63">
        <f>ROUND(AJ39/J39,3)</f>
        <v>3.6999999999999998E-2</v>
      </c>
      <c r="AP39" s="63">
        <f>ROUND(AK39/J39,3)</f>
        <v>6.6000000000000003E-2</v>
      </c>
      <c r="AQ39" s="60">
        <v>605</v>
      </c>
      <c r="AR39" s="60">
        <v>141</v>
      </c>
      <c r="AS39" s="60">
        <v>89</v>
      </c>
      <c r="AT39" s="60">
        <v>0</v>
      </c>
      <c r="AU39" s="63">
        <f>ROUND(AQ39/J39,3)</f>
        <v>0.72499999999999998</v>
      </c>
      <c r="AV39" s="63">
        <f>ROUND(AR39/J39,3)</f>
        <v>0.16900000000000001</v>
      </c>
      <c r="AW39" s="63">
        <f>ROUND(AS39/J39,3)</f>
        <v>0.107</v>
      </c>
      <c r="AX39" s="63">
        <f>ROUND(AT39/J39,3)</f>
        <v>0</v>
      </c>
      <c r="AY39" s="451">
        <v>629</v>
      </c>
      <c r="AZ39" s="60">
        <v>0</v>
      </c>
      <c r="BA39" s="102">
        <v>0</v>
      </c>
      <c r="BB39" s="102">
        <v>67</v>
      </c>
      <c r="BC39" s="102">
        <v>50</v>
      </c>
      <c r="BD39" s="102">
        <v>19</v>
      </c>
      <c r="BE39" s="102">
        <v>31</v>
      </c>
      <c r="BF39" s="102">
        <v>63</v>
      </c>
      <c r="BG39" s="102">
        <v>34</v>
      </c>
      <c r="BH39" s="102">
        <v>365</v>
      </c>
      <c r="BI39" s="79">
        <f>ROUND(AZ39/AY39,3)</f>
        <v>0</v>
      </c>
      <c r="BJ39" s="79">
        <f>ROUND(BA39/AY39,3)</f>
        <v>0</v>
      </c>
      <c r="BK39" s="79">
        <f>ROUND(BB39/AY39,3)</f>
        <v>0.107</v>
      </c>
      <c r="BL39" s="79">
        <f>ROUND(BC39/AY39,3)</f>
        <v>7.9000000000000001E-2</v>
      </c>
      <c r="BM39" s="79">
        <f>ROUND(BD39/AY39,3)</f>
        <v>0.03</v>
      </c>
      <c r="BN39" s="79">
        <f>ROUND(BE39/AY39,3)</f>
        <v>4.9000000000000002E-2</v>
      </c>
      <c r="BO39" s="79">
        <f>ROUND(BF39/AY39,3)</f>
        <v>0.1</v>
      </c>
      <c r="BP39" s="79">
        <f>ROUND(BG39/AY39,3)</f>
        <v>5.3999999999999999E-2</v>
      </c>
      <c r="BQ39" s="457">
        <f>ROUND(BH39/AY39,3)</f>
        <v>0.57999999999999996</v>
      </c>
      <c r="BR39" s="75">
        <v>106597</v>
      </c>
      <c r="BS39" s="75">
        <v>105786</v>
      </c>
      <c r="BT39" s="504">
        <v>76563</v>
      </c>
      <c r="BU39" s="504"/>
      <c r="BV39" s="504">
        <v>88958</v>
      </c>
      <c r="BW39" s="504">
        <v>105347</v>
      </c>
      <c r="BX39" s="504"/>
      <c r="BY39" s="504">
        <v>115417</v>
      </c>
      <c r="BZ39" s="519">
        <v>436</v>
      </c>
      <c r="CA39" s="60">
        <v>0</v>
      </c>
      <c r="CB39" s="60">
        <v>0</v>
      </c>
      <c r="CC39" s="60">
        <v>0</v>
      </c>
      <c r="CD39" s="60">
        <v>0</v>
      </c>
      <c r="CE39" s="60">
        <v>32</v>
      </c>
      <c r="CF39" s="60">
        <v>18</v>
      </c>
      <c r="CG39" s="60">
        <v>31</v>
      </c>
      <c r="CH39" s="60">
        <v>58</v>
      </c>
      <c r="CI39" s="60">
        <v>116</v>
      </c>
      <c r="CJ39" s="60">
        <v>181</v>
      </c>
      <c r="CK39" s="63">
        <f>ROUND(CA39/BZ39,3)</f>
        <v>0</v>
      </c>
      <c r="CL39" s="63">
        <f>ROUND(CB39/BZ39,3)</f>
        <v>0</v>
      </c>
      <c r="CM39" s="63">
        <f>ROUND(CC39/BZ39,3)</f>
        <v>0</v>
      </c>
      <c r="CN39" s="63">
        <f>ROUND(CD39/BZ39,3)</f>
        <v>0</v>
      </c>
      <c r="CO39" s="63">
        <f>ROUND(CE39/BZ39,3)</f>
        <v>7.2999999999999995E-2</v>
      </c>
      <c r="CP39" s="63">
        <f>ROUND(CF39/BZ39,3)</f>
        <v>4.1000000000000002E-2</v>
      </c>
      <c r="CQ39" s="63">
        <f>ROUND(CG39/BZ39,3)</f>
        <v>7.0999999999999994E-2</v>
      </c>
      <c r="CR39" s="63">
        <f>ROUND(CH39/BZ39,3)</f>
        <v>0.13300000000000001</v>
      </c>
      <c r="CS39" s="63">
        <f>ROUND(CI39/BZ39,3)</f>
        <v>0.26600000000000001</v>
      </c>
      <c r="CT39" s="63">
        <f>ROUND(CJ39/BZ39,3)</f>
        <v>0.41499999999999998</v>
      </c>
      <c r="CU39" s="65">
        <v>174167</v>
      </c>
      <c r="CV39" s="66">
        <v>193892</v>
      </c>
      <c r="CW39" s="60">
        <v>88</v>
      </c>
      <c r="CX39" s="60">
        <v>66</v>
      </c>
      <c r="CY39" s="60">
        <v>61</v>
      </c>
      <c r="CZ39" s="60">
        <v>16</v>
      </c>
      <c r="DA39" s="60">
        <v>48</v>
      </c>
      <c r="DB39" s="60">
        <f>ROUND(CW39/BZ39,3)</f>
        <v>0.20200000000000001</v>
      </c>
      <c r="DC39" s="60">
        <f>ROUND(CX39/BZ39,3)</f>
        <v>0.151</v>
      </c>
      <c r="DD39" s="60">
        <f>ROUND(CY39/BZ39,3)</f>
        <v>0.14000000000000001</v>
      </c>
      <c r="DE39" s="60">
        <f>ROUND(CZ39/BZ39,3)</f>
        <v>3.6999999999999998E-2</v>
      </c>
      <c r="DF39" s="60">
        <f>ROUND(DA39/BZ39,3)</f>
        <v>0.11</v>
      </c>
      <c r="DG39" s="68">
        <v>425</v>
      </c>
      <c r="DH39" s="60">
        <v>0</v>
      </c>
      <c r="DI39" s="60">
        <v>0</v>
      </c>
      <c r="DJ39" s="60">
        <v>0</v>
      </c>
      <c r="DK39" s="60">
        <v>0</v>
      </c>
      <c r="DL39" s="60">
        <v>32</v>
      </c>
      <c r="DM39" s="60">
        <v>18</v>
      </c>
      <c r="DN39" s="60">
        <v>27</v>
      </c>
      <c r="DO39" s="60">
        <v>58</v>
      </c>
      <c r="DP39" s="60">
        <v>116</v>
      </c>
      <c r="DQ39" s="60">
        <v>174</v>
      </c>
      <c r="DR39" s="63">
        <f>ROUND(DH39/DG39,3)</f>
        <v>0</v>
      </c>
      <c r="DS39" s="63">
        <f>ROUND(DI39/DG39,3)</f>
        <v>0</v>
      </c>
      <c r="DT39" s="63">
        <f>ROUND(DJ39/DG39,3)</f>
        <v>0</v>
      </c>
      <c r="DU39" s="63">
        <f>ROUND(DK39/DG39,3)</f>
        <v>0</v>
      </c>
      <c r="DV39" s="63">
        <f>ROUND(DL39/DG39,3)</f>
        <v>7.4999999999999997E-2</v>
      </c>
      <c r="DW39" s="63">
        <f>ROUND(DM39/DG39,3)</f>
        <v>4.2000000000000003E-2</v>
      </c>
      <c r="DX39" s="63">
        <f>ROUND(DN39/DG39,3)</f>
        <v>6.4000000000000001E-2</v>
      </c>
      <c r="DY39" s="63">
        <f>ROUND(DO39/DG39,3)</f>
        <v>0.13600000000000001</v>
      </c>
      <c r="DZ39" s="63">
        <f>ROUND(DP39/DG39,3)</f>
        <v>0.27300000000000002</v>
      </c>
      <c r="EA39" s="63">
        <f>ROUND(DQ39/DG39,3)</f>
        <v>0.40899999999999997</v>
      </c>
      <c r="EB39" s="74">
        <v>173917</v>
      </c>
      <c r="EC39" s="74">
        <v>193487</v>
      </c>
      <c r="ED39" s="159">
        <v>1771</v>
      </c>
      <c r="EE39" s="159">
        <v>1730</v>
      </c>
      <c r="EF39" s="63">
        <f>ROUND(EE39/ED39,3)</f>
        <v>0.97699999999999998</v>
      </c>
      <c r="EG39" s="159">
        <v>41</v>
      </c>
      <c r="EH39" s="63">
        <f>ROUND(EG39/ED39,3)</f>
        <v>2.3E-2</v>
      </c>
      <c r="EI39" s="162">
        <v>982</v>
      </c>
      <c r="EJ39" s="162">
        <v>765</v>
      </c>
      <c r="EK39" s="162">
        <v>752</v>
      </c>
      <c r="EL39" s="162">
        <v>711</v>
      </c>
      <c r="EM39" s="162">
        <v>41</v>
      </c>
      <c r="EN39" s="63">
        <f>ROUND(EL39/EK39,3)</f>
        <v>0.94499999999999995</v>
      </c>
      <c r="EO39" s="63">
        <f>ROUND(EM39/EK39,3)</f>
        <v>5.5E-2</v>
      </c>
      <c r="EP39" s="168">
        <v>13</v>
      </c>
      <c r="EQ39" s="165">
        <v>13</v>
      </c>
      <c r="ER39" s="165">
        <v>0</v>
      </c>
      <c r="ES39" s="63">
        <f>ROUND(EQ39/EP39,3)</f>
        <v>1</v>
      </c>
      <c r="ET39" s="63">
        <f>ROUND(ER39/EP39,3)</f>
        <v>0</v>
      </c>
      <c r="EU39" s="69">
        <v>217</v>
      </c>
      <c r="EV39" s="159">
        <v>217</v>
      </c>
      <c r="EW39" s="159">
        <v>0</v>
      </c>
      <c r="EX39" s="63">
        <f>ROUND(EV39/EU39,3)</f>
        <v>1</v>
      </c>
      <c r="EY39" s="63">
        <f>ROUND(EW39/EU39,3)</f>
        <v>0</v>
      </c>
      <c r="EZ39" s="68">
        <v>425</v>
      </c>
      <c r="FA39" s="76">
        <v>0</v>
      </c>
      <c r="FB39" s="77">
        <f>ROUND(FA39/EZ39,3)</f>
        <v>0</v>
      </c>
      <c r="FC39" s="75">
        <v>31</v>
      </c>
      <c r="FD39" s="76">
        <v>0</v>
      </c>
      <c r="FE39" s="77">
        <f>ROUND(FD39/FC39,3)</f>
        <v>0</v>
      </c>
      <c r="FF39" s="75">
        <v>287</v>
      </c>
      <c r="FG39" s="76">
        <v>0</v>
      </c>
      <c r="FH39" s="77">
        <f>ROUND(FG39/FF39,3)</f>
        <v>0</v>
      </c>
      <c r="FI39" s="305">
        <v>1771</v>
      </c>
      <c r="FJ39" s="76">
        <v>0</v>
      </c>
      <c r="FK39" s="552">
        <f>FQ39+FW39+FZ39</f>
        <v>0</v>
      </c>
      <c r="FL39" s="77">
        <f>ROUND(FJ39/FI39,3)</f>
        <v>0</v>
      </c>
      <c r="FM39" s="298">
        <v>142</v>
      </c>
      <c r="FN39" s="76">
        <v>0</v>
      </c>
      <c r="FO39" s="79">
        <f>ROUND(FN39/FM39,3)</f>
        <v>0</v>
      </c>
      <c r="FP39" s="298">
        <v>540</v>
      </c>
      <c r="FQ39" s="76">
        <v>0</v>
      </c>
      <c r="FR39" s="77">
        <f>ROUND(FQ39/FP39,3)</f>
        <v>0</v>
      </c>
      <c r="FS39" s="298">
        <v>1231</v>
      </c>
      <c r="FT39" s="76">
        <v>0</v>
      </c>
      <c r="FU39" s="77">
        <f>ROUND(FT39/FS39,3)</f>
        <v>0</v>
      </c>
      <c r="FV39" s="298">
        <v>991</v>
      </c>
      <c r="FW39" s="76">
        <v>0</v>
      </c>
      <c r="FX39" s="77">
        <f>ROUND(FW39/FV39,3)</f>
        <v>0</v>
      </c>
      <c r="FY39" s="298">
        <v>240</v>
      </c>
      <c r="FZ39" s="76">
        <v>0</v>
      </c>
      <c r="GA39" s="77">
        <f>ROUND(FZ39/FY39,3)</f>
        <v>0</v>
      </c>
      <c r="GB39" s="298">
        <v>1760</v>
      </c>
      <c r="GC39" s="74">
        <v>0</v>
      </c>
      <c r="GD39" s="60">
        <f>ROUND(GC39/GB39,3)</f>
        <v>0</v>
      </c>
    </row>
    <row r="40" spans="1:186" s="84" customFormat="1" x14ac:dyDescent="0.2">
      <c r="A40" s="81" t="s">
        <v>882</v>
      </c>
      <c r="B40" s="82" t="s">
        <v>1021</v>
      </c>
      <c r="C40" s="81"/>
      <c r="D40" s="81"/>
      <c r="E40" s="83">
        <f>SUM(E2:E39)</f>
        <v>118445</v>
      </c>
      <c r="F40" s="84">
        <f>SUM(F2:F39)</f>
        <v>62474</v>
      </c>
      <c r="G40" s="97">
        <f>ROUND(F40/E40,3)</f>
        <v>0.52700000000000002</v>
      </c>
      <c r="H40" s="84">
        <f>SUM(H2:H39)</f>
        <v>62174</v>
      </c>
      <c r="I40" s="97">
        <f>ROUND(H40/E40,3)</f>
        <v>0.52500000000000002</v>
      </c>
      <c r="J40" s="85">
        <f>SUM(J2:J39)</f>
        <v>58104</v>
      </c>
      <c r="K40" s="291">
        <f t="shared" si="2"/>
        <v>0.93</v>
      </c>
      <c r="L40" s="276">
        <f>SUM(L2:L39)</f>
        <v>4070</v>
      </c>
      <c r="M40" s="288">
        <f t="shared" si="3"/>
        <v>6.5000000000000002E-2</v>
      </c>
      <c r="N40" s="84">
        <f>SUM(N2:N39)</f>
        <v>300</v>
      </c>
      <c r="O40" s="84">
        <f>ROUND(N40/E40,3)</f>
        <v>3.0000000000000001E-3</v>
      </c>
      <c r="P40" s="84">
        <f>SUM(P2:P39)</f>
        <v>55971</v>
      </c>
      <c r="Q40" s="84">
        <f>ROUND(P40/E40,3)</f>
        <v>0.47299999999999998</v>
      </c>
      <c r="R40" s="294">
        <f t="shared" si="104"/>
        <v>6.5147101194096741</v>
      </c>
      <c r="S40" s="86">
        <f t="shared" ref="S40:Y40" si="150">SUM(S2:S39)</f>
        <v>56870</v>
      </c>
      <c r="T40" s="84">
        <f t="shared" si="150"/>
        <v>45564</v>
      </c>
      <c r="U40" s="84">
        <f t="shared" si="150"/>
        <v>5872</v>
      </c>
      <c r="V40" s="84">
        <f t="shared" si="150"/>
        <v>1084</v>
      </c>
      <c r="W40" s="84">
        <f t="shared" si="150"/>
        <v>594</v>
      </c>
      <c r="X40" s="84">
        <f t="shared" si="150"/>
        <v>673</v>
      </c>
      <c r="Y40" s="84">
        <f t="shared" si="150"/>
        <v>3083</v>
      </c>
      <c r="Z40" s="97">
        <f t="shared" si="97"/>
        <v>0.80100000000000005</v>
      </c>
      <c r="AA40" s="97">
        <f t="shared" ref="AA40:AA61" si="151">ROUND(U40/S40,3)</f>
        <v>0.10299999999999999</v>
      </c>
      <c r="AB40" s="97">
        <f t="shared" ref="AB40:AB61" si="152">ROUND(V40/S40,3)</f>
        <v>1.9E-2</v>
      </c>
      <c r="AC40" s="97">
        <f t="shared" ref="AC40:AC61" si="153">ROUND(W40/S40,3)</f>
        <v>0.01</v>
      </c>
      <c r="AD40" s="97">
        <f t="shared" ref="AD40:AD61" si="154">ROUND(X40/S40,3)</f>
        <v>1.2E-2</v>
      </c>
      <c r="AE40" s="97">
        <f t="shared" ref="AE40:AE61" si="155">ROUND(Y40/S40,3)</f>
        <v>5.3999999999999999E-2</v>
      </c>
      <c r="AF40" s="524">
        <f>ROUND(AVERAGE(AF2:AF39),1)</f>
        <v>30.7</v>
      </c>
      <c r="AG40" s="84">
        <f t="shared" ref="AG40:AK40" si="156">SUM(AG2:AG39)</f>
        <v>20158</v>
      </c>
      <c r="AH40" s="84">
        <f t="shared" si="156"/>
        <v>11307</v>
      </c>
      <c r="AI40" s="84">
        <f t="shared" si="156"/>
        <v>11935</v>
      </c>
      <c r="AJ40" s="84">
        <f t="shared" si="156"/>
        <v>6587</v>
      </c>
      <c r="AK40" s="84">
        <f t="shared" si="156"/>
        <v>8117</v>
      </c>
      <c r="AL40" s="97">
        <f t="shared" ref="AL40:AL61" si="157">ROUND(AG40/J40,3)</f>
        <v>0.34699999999999998</v>
      </c>
      <c r="AM40" s="97">
        <f t="shared" ref="AM40:AM61" si="158">ROUND(AH40/J40,3)</f>
        <v>0.19500000000000001</v>
      </c>
      <c r="AN40" s="97">
        <f t="shared" ref="AN40:AN61" si="159">ROUND(AI40/J40,3)</f>
        <v>0.20499999999999999</v>
      </c>
      <c r="AO40" s="97">
        <f t="shared" ref="AO40:AO61" si="160">ROUND(AJ40/J40,3)</f>
        <v>0.113</v>
      </c>
      <c r="AP40" s="97">
        <f t="shared" ref="AP40:AP61" si="161">ROUND(AK40/J40,3)</f>
        <v>0.14000000000000001</v>
      </c>
      <c r="AQ40" s="84">
        <f t="shared" ref="AQ40:AT40" si="162">SUM(AQ2:AQ39)</f>
        <v>42192</v>
      </c>
      <c r="AR40" s="84">
        <f t="shared" si="162"/>
        <v>12553</v>
      </c>
      <c r="AS40" s="84">
        <f t="shared" si="162"/>
        <v>3172</v>
      </c>
      <c r="AT40" s="84">
        <f t="shared" si="162"/>
        <v>187</v>
      </c>
      <c r="AU40" s="97">
        <f t="shared" ref="AU40:AU61" si="163">ROUND(AQ40/J40,3)</f>
        <v>0.72599999999999998</v>
      </c>
      <c r="AV40" s="97">
        <f t="shared" ref="AV40:AV61" si="164">ROUND(AR40/J40,3)</f>
        <v>0.216</v>
      </c>
      <c r="AW40" s="97">
        <f t="shared" ref="AW40:AW61" si="165">ROUND(AS40/J40,3)</f>
        <v>5.5E-2</v>
      </c>
      <c r="AX40" s="97">
        <f t="shared" ref="AX40:AX61" si="166">ROUND(AT40/J40,3)</f>
        <v>3.0000000000000001E-3</v>
      </c>
      <c r="AY40" s="459">
        <f t="shared" ref="AY40:BH40" si="167">SUM(AY2:AY39)</f>
        <v>44904</v>
      </c>
      <c r="AZ40" s="84">
        <f t="shared" si="167"/>
        <v>688</v>
      </c>
      <c r="BA40" s="84">
        <f t="shared" si="167"/>
        <v>734</v>
      </c>
      <c r="BB40" s="84">
        <f t="shared" si="167"/>
        <v>4923</v>
      </c>
      <c r="BC40" s="84">
        <f t="shared" si="167"/>
        <v>6207</v>
      </c>
      <c r="BD40" s="84">
        <f t="shared" si="167"/>
        <v>11965</v>
      </c>
      <c r="BE40" s="84">
        <f t="shared" si="167"/>
        <v>6586</v>
      </c>
      <c r="BF40" s="84">
        <f t="shared" si="167"/>
        <v>3423</v>
      </c>
      <c r="BG40" s="84">
        <f t="shared" si="167"/>
        <v>5129</v>
      </c>
      <c r="BH40" s="84">
        <f t="shared" si="167"/>
        <v>5249</v>
      </c>
      <c r="BI40" s="79">
        <f t="shared" ref="BI40:BI78" si="168">ROUND(AZ40/AY40,3)</f>
        <v>1.4999999999999999E-2</v>
      </c>
      <c r="BJ40" s="79">
        <f t="shared" ref="BJ40:BJ78" si="169">ROUND(BA40/AY40,3)</f>
        <v>1.6E-2</v>
      </c>
      <c r="BK40" s="79">
        <f t="shared" ref="BK40:BK78" si="170">ROUND(BB40/AY40,3)</f>
        <v>0.11</v>
      </c>
      <c r="BL40" s="79">
        <f t="shared" ref="BL40:BL78" si="171">ROUND(BC40/AY40,3)</f>
        <v>0.13800000000000001</v>
      </c>
      <c r="BM40" s="79">
        <f t="shared" ref="BM40:BM78" si="172">ROUND(BD40/AY40,3)</f>
        <v>0.26600000000000001</v>
      </c>
      <c r="BN40" s="79">
        <f t="shared" ref="BN40:BN78" si="173">ROUND(BE40/AY40,3)</f>
        <v>0.14699999999999999</v>
      </c>
      <c r="BO40" s="79">
        <f t="shared" ref="BO40:BO78" si="174">ROUND(BF40/AY40,3)</f>
        <v>7.5999999999999998E-2</v>
      </c>
      <c r="BP40" s="79">
        <f t="shared" ref="BP40:BP78" si="175">ROUND(BG40/AY40,3)</f>
        <v>0.114</v>
      </c>
      <c r="BQ40" s="457">
        <f t="shared" ref="BQ40:BQ78" si="176">ROUND(BH40/AY40,3)</f>
        <v>0.11700000000000001</v>
      </c>
      <c r="BR40" s="92">
        <f>MEDIAN(BR2:BR39)</f>
        <v>45507</v>
      </c>
      <c r="BS40" s="92">
        <f>INT(AVERAGE(BS2:BS39))</f>
        <v>59322</v>
      </c>
      <c r="BT40" s="506">
        <f>MEDIAN(BT2:BT39)</f>
        <v>42500</v>
      </c>
      <c r="BU40" s="506">
        <f>MEDIAN(BU2:BU39)</f>
        <v>34906</v>
      </c>
      <c r="BV40" s="506">
        <f>INT(MEDIAN(BV2:BV39))</f>
        <v>39145</v>
      </c>
      <c r="BW40" s="506">
        <f>INT(MEDIAN(BW2:BW39))</f>
        <v>41349</v>
      </c>
      <c r="BX40" s="506">
        <f>INT(MEDIAN(BX2:BX39))</f>
        <v>57821</v>
      </c>
      <c r="BY40" s="506">
        <f>INT(MEDIAN(BY2:BY39))</f>
        <v>72215</v>
      </c>
      <c r="BZ40" s="520">
        <f t="shared" ref="BZ40:CJ40" si="177">SUM(BZ2:BZ39)</f>
        <v>48346</v>
      </c>
      <c r="CA40" s="84">
        <f t="shared" si="177"/>
        <v>4413</v>
      </c>
      <c r="CB40" s="84">
        <f t="shared" si="177"/>
        <v>2618</v>
      </c>
      <c r="CC40" s="84">
        <f t="shared" si="177"/>
        <v>4301</v>
      </c>
      <c r="CD40" s="84">
        <f t="shared" si="177"/>
        <v>3722</v>
      </c>
      <c r="CE40" s="84">
        <f t="shared" si="177"/>
        <v>6718</v>
      </c>
      <c r="CF40" s="84">
        <f t="shared" si="177"/>
        <v>8879</v>
      </c>
      <c r="CG40" s="84">
        <f t="shared" si="177"/>
        <v>5953</v>
      </c>
      <c r="CH40" s="84">
        <f t="shared" si="177"/>
        <v>6906</v>
      </c>
      <c r="CI40" s="84">
        <f t="shared" si="177"/>
        <v>2536</v>
      </c>
      <c r="CJ40" s="84">
        <f t="shared" si="177"/>
        <v>2300</v>
      </c>
      <c r="CK40" s="97">
        <f>ROUND(CA40/BZ40,3)</f>
        <v>9.0999999999999998E-2</v>
      </c>
      <c r="CL40" s="97">
        <f t="shared" ref="CL40:CL61" si="178">ROUND(CB40/BZ40,3)</f>
        <v>5.3999999999999999E-2</v>
      </c>
      <c r="CM40" s="97">
        <f t="shared" ref="CM40:CM61" si="179">ROUND(CC40/BZ40,3)</f>
        <v>8.8999999999999996E-2</v>
      </c>
      <c r="CN40" s="97">
        <f t="shared" ref="CN40:CN61" si="180">ROUND(CD40/BZ40,3)</f>
        <v>7.6999999999999999E-2</v>
      </c>
      <c r="CO40" s="97">
        <f t="shared" ref="CO40:CO61" si="181">ROUND(CE40/BZ40,3)</f>
        <v>0.13900000000000001</v>
      </c>
      <c r="CP40" s="97">
        <f t="shared" ref="CP40:CP61" si="182">ROUND(CF40/BZ40,3)</f>
        <v>0.184</v>
      </c>
      <c r="CQ40" s="97">
        <f t="shared" ref="CQ40:CQ61" si="183">ROUND(CG40/BZ40,3)</f>
        <v>0.123</v>
      </c>
      <c r="CR40" s="97">
        <f t="shared" ref="CR40:CR61" si="184">ROUND(CH40/BZ40,3)</f>
        <v>0.14299999999999999</v>
      </c>
      <c r="CS40" s="97">
        <f t="shared" ref="CS40:CS61" si="185">ROUND(CI40/BZ40,3)</f>
        <v>5.1999999999999998E-2</v>
      </c>
      <c r="CT40" s="97">
        <f t="shared" ref="CT40:CT61" si="186">ROUND(CJ40/BZ40,3)</f>
        <v>4.8000000000000001E-2</v>
      </c>
      <c r="CU40" s="88">
        <f>INT(MEDIAN(CU2:CU39))</f>
        <v>57378</v>
      </c>
      <c r="CV40" s="88">
        <f>INT(AVERAGE(CV2:CV39))</f>
        <v>76698</v>
      </c>
      <c r="CW40" s="84">
        <f t="shared" ref="CW40:DA40" si="187">SUM(CW2:CW39)</f>
        <v>12985</v>
      </c>
      <c r="CX40" s="84">
        <f t="shared" si="187"/>
        <v>7697</v>
      </c>
      <c r="CY40" s="84">
        <f t="shared" si="187"/>
        <v>3472</v>
      </c>
      <c r="CZ40" s="84">
        <f t="shared" si="187"/>
        <v>1996</v>
      </c>
      <c r="DA40" s="84">
        <f t="shared" si="187"/>
        <v>5185</v>
      </c>
      <c r="DB40" s="84">
        <f t="shared" ref="DB40:DB61" si="188">ROUND(CW40/BZ40,3)</f>
        <v>0.26900000000000002</v>
      </c>
      <c r="DC40" s="84">
        <f t="shared" ref="DC40:DC61" si="189">ROUND(CX40/BZ40,3)</f>
        <v>0.159</v>
      </c>
      <c r="DD40" s="84">
        <f t="shared" ref="DD40:DD61" si="190">ROUND(CY40/BZ40,3)</f>
        <v>7.1999999999999995E-2</v>
      </c>
      <c r="DE40" s="84">
        <f t="shared" ref="DE40:DE61" si="191">ROUND(CZ40/BZ40,3)</f>
        <v>4.1000000000000002E-2</v>
      </c>
      <c r="DF40" s="84">
        <f t="shared" ref="DF40:DF61" si="192">ROUND(DA40/BZ40,3)</f>
        <v>0.107</v>
      </c>
      <c r="DG40" s="91">
        <f t="shared" ref="DG40:DQ40" si="193">SUM(DG2:DG39)</f>
        <v>34974</v>
      </c>
      <c r="DH40" s="84">
        <f t="shared" si="193"/>
        <v>2841</v>
      </c>
      <c r="DI40" s="84">
        <f t="shared" si="193"/>
        <v>729</v>
      </c>
      <c r="DJ40" s="84">
        <f t="shared" si="193"/>
        <v>2682</v>
      </c>
      <c r="DK40" s="84">
        <f t="shared" si="193"/>
        <v>2619</v>
      </c>
      <c r="DL40" s="84">
        <f t="shared" si="193"/>
        <v>4828</v>
      </c>
      <c r="DM40" s="84">
        <f t="shared" si="193"/>
        <v>6773</v>
      </c>
      <c r="DN40" s="84">
        <f t="shared" si="193"/>
        <v>4790</v>
      </c>
      <c r="DO40" s="84">
        <f t="shared" si="193"/>
        <v>5707</v>
      </c>
      <c r="DP40" s="84">
        <f t="shared" si="193"/>
        <v>2084</v>
      </c>
      <c r="DQ40" s="84">
        <f t="shared" si="193"/>
        <v>1921</v>
      </c>
      <c r="DR40" s="97">
        <f t="shared" si="47"/>
        <v>8.1000000000000003E-2</v>
      </c>
      <c r="DS40" s="97">
        <f t="shared" si="134"/>
        <v>2.1000000000000001E-2</v>
      </c>
      <c r="DT40" s="97">
        <f t="shared" si="135"/>
        <v>7.6999999999999999E-2</v>
      </c>
      <c r="DU40" s="97">
        <f t="shared" ref="DU40:DU61" si="194">ROUND(DK40/DG40,3)</f>
        <v>7.4999999999999997E-2</v>
      </c>
      <c r="DV40" s="97">
        <f t="shared" ref="DV40:DV61" si="195">ROUND(DL40/DG40,3)</f>
        <v>0.13800000000000001</v>
      </c>
      <c r="DW40" s="97">
        <f t="shared" ref="DW40:DW61" si="196">ROUND(DM40/DG40,3)</f>
        <v>0.19400000000000001</v>
      </c>
      <c r="DX40" s="97">
        <f t="shared" ref="DX40:DX61" si="197">ROUND(DN40/DG40,3)</f>
        <v>0.13700000000000001</v>
      </c>
      <c r="DY40" s="97">
        <f t="shared" ref="DY40:DY61" si="198">ROUND(DO40/DG40,3)</f>
        <v>0.16300000000000001</v>
      </c>
      <c r="DZ40" s="97">
        <f t="shared" ref="DZ40:DZ61" si="199">ROUND(DP40/DG40,3)</f>
        <v>0.06</v>
      </c>
      <c r="EA40" s="97">
        <f t="shared" ref="EA40:EA61" si="200">ROUND(DQ40/DG40,3)</f>
        <v>5.5E-2</v>
      </c>
      <c r="EB40" s="90">
        <f>INT(MEDIAN(EB2:EB39))</f>
        <v>62070</v>
      </c>
      <c r="EC40" s="90">
        <f>INT(SUMPRODUCT(DG2:DG39,EC2:EC39)/DG40)</f>
        <v>79653</v>
      </c>
      <c r="ED40" s="160">
        <f t="shared" ref="ED40:EE40" si="201">SUM(ED2:ED39)</f>
        <v>151852</v>
      </c>
      <c r="EE40" s="160">
        <f t="shared" si="201"/>
        <v>144289</v>
      </c>
      <c r="EF40" s="97">
        <f t="shared" si="57"/>
        <v>0.95</v>
      </c>
      <c r="EG40" s="160">
        <f>SUM(EG2:EG39)</f>
        <v>7563</v>
      </c>
      <c r="EH40" s="97">
        <f t="shared" ref="EH40:EH61" si="202">ROUND(EG40/ED40,3)</f>
        <v>0.05</v>
      </c>
      <c r="EI40" s="163">
        <f t="shared" ref="EI40:EL40" si="203">SUM(EI2:EI39)</f>
        <v>88771</v>
      </c>
      <c r="EJ40" s="163">
        <f t="shared" si="203"/>
        <v>58235</v>
      </c>
      <c r="EK40" s="163">
        <f t="shared" si="203"/>
        <v>54710</v>
      </c>
      <c r="EL40" s="163">
        <f t="shared" si="203"/>
        <v>52097</v>
      </c>
      <c r="EM40" s="163">
        <f>SUM(EM2:EM39)</f>
        <v>2613</v>
      </c>
      <c r="EN40" s="97">
        <f t="shared" si="59"/>
        <v>0.95199999999999996</v>
      </c>
      <c r="EO40" s="97">
        <f t="shared" ref="EO40:EO61" si="204">ROUND(EM40/EK40,3)</f>
        <v>4.8000000000000001E-2</v>
      </c>
      <c r="EP40" s="169">
        <f t="shared" ref="EP40:ER40" si="205">SUM(EP2:EP39)</f>
        <v>3525</v>
      </c>
      <c r="EQ40" s="166">
        <f t="shared" si="205"/>
        <v>2932</v>
      </c>
      <c r="ER40" s="166">
        <f t="shared" si="205"/>
        <v>593</v>
      </c>
      <c r="ES40" s="97">
        <f t="shared" si="61"/>
        <v>0.83199999999999996</v>
      </c>
      <c r="ET40" s="97">
        <f t="shared" ref="ET40:ET61" si="206">ROUND(ER40/EP40,3)</f>
        <v>0.16800000000000001</v>
      </c>
      <c r="EU40" s="93">
        <f t="shared" ref="EU40:EW40" si="207">SUM(EU2:EU39)</f>
        <v>30536</v>
      </c>
      <c r="EV40" s="160">
        <f t="shared" si="207"/>
        <v>27795</v>
      </c>
      <c r="EW40" s="160">
        <f t="shared" si="207"/>
        <v>2741</v>
      </c>
      <c r="EX40" s="97">
        <f>ROUND(EV40/EU40,3)</f>
        <v>0.91</v>
      </c>
      <c r="EY40" s="97">
        <f t="shared" ref="EY40:EY61" si="208">ROUND(EW40/EU40,3)</f>
        <v>0.09</v>
      </c>
      <c r="EZ40" s="91">
        <f t="shared" ref="EZ40:FA40" si="209">SUM(EZ2:EZ39)</f>
        <v>34974</v>
      </c>
      <c r="FA40" s="94">
        <f t="shared" si="209"/>
        <v>5610</v>
      </c>
      <c r="FB40" s="98">
        <f t="shared" si="65"/>
        <v>0.16</v>
      </c>
      <c r="FC40" s="92">
        <f t="shared" ref="FC40:FD40" si="210">SUM(FC2:FC39)</f>
        <v>2471</v>
      </c>
      <c r="FD40" s="94">
        <f t="shared" si="210"/>
        <v>491</v>
      </c>
      <c r="FE40" s="98">
        <f t="shared" si="76"/>
        <v>0.19900000000000001</v>
      </c>
      <c r="FF40" s="92">
        <f t="shared" ref="FF40:FG40" si="211">SUM(FF2:FF39)</f>
        <v>19509</v>
      </c>
      <c r="FG40" s="94">
        <f t="shared" si="211"/>
        <v>4305</v>
      </c>
      <c r="FH40" s="98">
        <f t="shared" si="66"/>
        <v>0.221</v>
      </c>
      <c r="FI40" s="306">
        <f t="shared" ref="FI40:FK40" si="212">SUM(FI2:FI39)</f>
        <v>149723</v>
      </c>
      <c r="FJ40" s="94">
        <f t="shared" si="212"/>
        <v>30380</v>
      </c>
      <c r="FK40" s="552">
        <f t="shared" si="212"/>
        <v>30380</v>
      </c>
      <c r="FL40" s="98">
        <f t="shared" ref="FL40:FL61" si="213">ROUND(FJ40/FI40,3)</f>
        <v>0.20300000000000001</v>
      </c>
      <c r="FM40" s="299">
        <f t="shared" ref="FM40:FN40" si="214">SUM(FM2:FM39)</f>
        <v>10609</v>
      </c>
      <c r="FN40" s="94">
        <f t="shared" si="214"/>
        <v>2977</v>
      </c>
      <c r="FO40" s="99">
        <f t="shared" ref="FO40:FO61" si="215">ROUND(FN40/FM40,3)</f>
        <v>0.28100000000000003</v>
      </c>
      <c r="FP40" s="299">
        <f t="shared" ref="FP40:FQ40" si="216">SUM(FP2:FP39)</f>
        <v>42519</v>
      </c>
      <c r="FQ40" s="299">
        <f t="shared" si="216"/>
        <v>11730</v>
      </c>
      <c r="FR40" s="98">
        <f t="shared" ref="FR40:FR61" si="217">ROUND(FQ40/FP40,3)</f>
        <v>0.27600000000000002</v>
      </c>
      <c r="FS40" s="299">
        <f t="shared" ref="FS40" si="218">SUM(FS2:FS39)</f>
        <v>113101</v>
      </c>
      <c r="FT40" s="94">
        <f t="shared" ref="FT40" si="219">SUM(FT2:FT39)</f>
        <v>18116</v>
      </c>
      <c r="FU40" s="98">
        <f t="shared" ref="FU40:FU61" si="220">ROUND(FT40/FS40,3)</f>
        <v>0.16</v>
      </c>
      <c r="FV40" s="299">
        <f t="shared" ref="FV40" si="221">SUM(FV2:FV39)</f>
        <v>90790</v>
      </c>
      <c r="FW40" s="94">
        <f t="shared" ref="FW40" si="222">SUM(FW2:FW39)</f>
        <v>15883</v>
      </c>
      <c r="FX40" s="98">
        <f t="shared" ref="FX40:FX61" si="223">ROUND(FW40/FV40,3)</f>
        <v>0.17499999999999999</v>
      </c>
      <c r="FY40" s="299">
        <f t="shared" ref="FY40" si="224">SUM(FY2:FY39)</f>
        <v>16414</v>
      </c>
      <c r="FZ40" s="94">
        <f t="shared" ref="FZ40" si="225">SUM(FZ2:FZ39)</f>
        <v>2767</v>
      </c>
      <c r="GA40" s="98">
        <f t="shared" si="73"/>
        <v>0.16900000000000001</v>
      </c>
      <c r="GB40" s="299">
        <f t="shared" ref="GB40" si="226">SUM(GB2:GB39)</f>
        <v>129271</v>
      </c>
      <c r="GC40" s="90">
        <f t="shared" ref="GC40" si="227">SUM(GC2:GC39)</f>
        <v>23536</v>
      </c>
      <c r="GD40" s="84">
        <f t="shared" si="74"/>
        <v>0.182</v>
      </c>
    </row>
    <row r="41" spans="1:186" x14ac:dyDescent="0.2">
      <c r="A41" s="56" t="s">
        <v>882</v>
      </c>
      <c r="B41" s="57" t="s">
        <v>1022</v>
      </c>
      <c r="C41" s="56" t="s">
        <v>927</v>
      </c>
      <c r="D41" s="56" t="s">
        <v>1072</v>
      </c>
      <c r="E41" s="80">
        <v>2068</v>
      </c>
      <c r="F41" s="60">
        <v>1204</v>
      </c>
      <c r="G41" s="63">
        <f t="shared" si="102"/>
        <v>0.58199999999999996</v>
      </c>
      <c r="H41" s="60">
        <v>1196</v>
      </c>
      <c r="I41" s="63">
        <f t="shared" si="94"/>
        <v>0.57799999999999996</v>
      </c>
      <c r="J41" s="61">
        <v>1125</v>
      </c>
      <c r="K41" s="290">
        <f t="shared" ref="K41:K95" si="228">ROUND(J41/F41,3)</f>
        <v>0.93400000000000005</v>
      </c>
      <c r="L41" s="274">
        <v>71</v>
      </c>
      <c r="M41" s="287">
        <f t="shared" ref="M41:M95" si="229">ROUND(L41/F41,3)</f>
        <v>5.8999999999999997E-2</v>
      </c>
      <c r="N41" s="60">
        <v>8</v>
      </c>
      <c r="O41" s="60">
        <f t="shared" si="95"/>
        <v>4.0000000000000001E-3</v>
      </c>
      <c r="P41" s="60">
        <v>864</v>
      </c>
      <c r="Q41" s="60">
        <f t="shared" si="96"/>
        <v>0.41799999999999998</v>
      </c>
      <c r="R41" s="293">
        <f t="shared" si="104"/>
        <v>5.8970099667774081</v>
      </c>
      <c r="S41" s="62">
        <f t="shared" ref="S41:S62" si="230">T41+U41+V41+W41+X41+Y41</f>
        <v>1091</v>
      </c>
      <c r="T41" s="60">
        <v>870</v>
      </c>
      <c r="U41" s="60">
        <v>116</v>
      </c>
      <c r="V41" s="60">
        <v>0</v>
      </c>
      <c r="W41" s="60">
        <v>8</v>
      </c>
      <c r="X41" s="60">
        <v>0</v>
      </c>
      <c r="Y41" s="60">
        <v>97</v>
      </c>
      <c r="Z41" s="63">
        <f t="shared" si="97"/>
        <v>0.79700000000000004</v>
      </c>
      <c r="AA41" s="63">
        <f t="shared" si="151"/>
        <v>0.106</v>
      </c>
      <c r="AB41" s="63">
        <f t="shared" si="152"/>
        <v>0</v>
      </c>
      <c r="AC41" s="63">
        <f t="shared" si="153"/>
        <v>7.0000000000000001E-3</v>
      </c>
      <c r="AD41" s="63">
        <f t="shared" si="154"/>
        <v>0</v>
      </c>
      <c r="AE41" s="63">
        <f t="shared" si="155"/>
        <v>8.8999999999999996E-2</v>
      </c>
      <c r="AF41" s="523">
        <v>31.4</v>
      </c>
      <c r="AG41" s="60">
        <v>752</v>
      </c>
      <c r="AH41" s="60">
        <v>52</v>
      </c>
      <c r="AI41" s="60">
        <v>205</v>
      </c>
      <c r="AJ41" s="60">
        <v>59</v>
      </c>
      <c r="AK41" s="60">
        <v>57</v>
      </c>
      <c r="AL41" s="63">
        <f t="shared" si="157"/>
        <v>0.66800000000000004</v>
      </c>
      <c r="AM41" s="63">
        <f t="shared" si="158"/>
        <v>4.5999999999999999E-2</v>
      </c>
      <c r="AN41" s="63">
        <f t="shared" si="159"/>
        <v>0.182</v>
      </c>
      <c r="AO41" s="63">
        <f t="shared" si="160"/>
        <v>5.1999999999999998E-2</v>
      </c>
      <c r="AP41" s="63">
        <f t="shared" si="161"/>
        <v>5.0999999999999997E-2</v>
      </c>
      <c r="AQ41" s="60">
        <v>587</v>
      </c>
      <c r="AR41" s="60">
        <v>384</v>
      </c>
      <c r="AS41" s="60">
        <v>146</v>
      </c>
      <c r="AT41" s="60">
        <v>8</v>
      </c>
      <c r="AU41" s="63">
        <f t="shared" si="163"/>
        <v>0.52200000000000002</v>
      </c>
      <c r="AV41" s="63">
        <f t="shared" si="164"/>
        <v>0.34100000000000003</v>
      </c>
      <c r="AW41" s="63">
        <f t="shared" si="165"/>
        <v>0.13</v>
      </c>
      <c r="AX41" s="63">
        <f t="shared" si="166"/>
        <v>7.0000000000000001E-3</v>
      </c>
      <c r="AY41" s="451">
        <v>877</v>
      </c>
      <c r="AZ41" s="60">
        <v>0</v>
      </c>
      <c r="BA41" s="102">
        <v>0</v>
      </c>
      <c r="BB41" s="102">
        <v>38</v>
      </c>
      <c r="BC41" s="102">
        <v>69</v>
      </c>
      <c r="BD41" s="102">
        <v>87</v>
      </c>
      <c r="BE41" s="102">
        <v>107</v>
      </c>
      <c r="BF41" s="102">
        <v>47</v>
      </c>
      <c r="BG41" s="102">
        <v>143</v>
      </c>
      <c r="BH41" s="102">
        <v>386</v>
      </c>
      <c r="BI41" s="79">
        <f t="shared" si="168"/>
        <v>0</v>
      </c>
      <c r="BJ41" s="79">
        <f t="shared" si="169"/>
        <v>0</v>
      </c>
      <c r="BK41" s="79">
        <f t="shared" si="170"/>
        <v>4.2999999999999997E-2</v>
      </c>
      <c r="BL41" s="79">
        <f t="shared" si="171"/>
        <v>7.9000000000000001E-2</v>
      </c>
      <c r="BM41" s="79">
        <f t="shared" si="172"/>
        <v>9.9000000000000005E-2</v>
      </c>
      <c r="BN41" s="79">
        <f t="shared" si="173"/>
        <v>0.122</v>
      </c>
      <c r="BO41" s="79">
        <f t="shared" si="174"/>
        <v>5.3999999999999999E-2</v>
      </c>
      <c r="BP41" s="79">
        <f t="shared" si="175"/>
        <v>0.16300000000000001</v>
      </c>
      <c r="BQ41" s="457">
        <f t="shared" si="176"/>
        <v>0.44</v>
      </c>
      <c r="BR41" s="75">
        <v>93278</v>
      </c>
      <c r="BS41" s="75">
        <v>104895</v>
      </c>
      <c r="BT41" s="504">
        <v>76328</v>
      </c>
      <c r="BU41" s="504"/>
      <c r="BV41" s="504">
        <v>49688</v>
      </c>
      <c r="BW41" s="504">
        <v>72083</v>
      </c>
      <c r="BX41" s="504">
        <v>58490</v>
      </c>
      <c r="BY41" s="504">
        <v>121250</v>
      </c>
      <c r="BZ41" s="519">
        <v>699</v>
      </c>
      <c r="CA41" s="60">
        <v>0</v>
      </c>
      <c r="CB41" s="60">
        <v>0</v>
      </c>
      <c r="CC41" s="60">
        <v>0</v>
      </c>
      <c r="CD41" s="60">
        <v>0</v>
      </c>
      <c r="CE41" s="60">
        <v>18</v>
      </c>
      <c r="CF41" s="60">
        <v>68</v>
      </c>
      <c r="CG41" s="60">
        <v>100</v>
      </c>
      <c r="CH41" s="60">
        <v>220</v>
      </c>
      <c r="CI41" s="60">
        <v>111</v>
      </c>
      <c r="CJ41" s="60">
        <v>182</v>
      </c>
      <c r="CK41" s="63">
        <f t="shared" si="98"/>
        <v>0</v>
      </c>
      <c r="CL41" s="63">
        <f t="shared" si="178"/>
        <v>0</v>
      </c>
      <c r="CM41" s="63">
        <f t="shared" si="179"/>
        <v>0</v>
      </c>
      <c r="CN41" s="63">
        <f t="shared" si="180"/>
        <v>0</v>
      </c>
      <c r="CO41" s="63">
        <f t="shared" si="181"/>
        <v>2.5999999999999999E-2</v>
      </c>
      <c r="CP41" s="63">
        <f t="shared" si="182"/>
        <v>9.7000000000000003E-2</v>
      </c>
      <c r="CQ41" s="63">
        <f t="shared" si="183"/>
        <v>0.14299999999999999</v>
      </c>
      <c r="CR41" s="63">
        <f t="shared" si="184"/>
        <v>0.315</v>
      </c>
      <c r="CS41" s="63">
        <f t="shared" si="185"/>
        <v>0.159</v>
      </c>
      <c r="CT41" s="63">
        <f t="shared" si="186"/>
        <v>0.26</v>
      </c>
      <c r="CU41" s="65">
        <v>130199</v>
      </c>
      <c r="CV41" s="66">
        <v>169104</v>
      </c>
      <c r="CW41" s="60">
        <v>222</v>
      </c>
      <c r="CX41" s="60">
        <v>171</v>
      </c>
      <c r="CY41" s="60">
        <v>8</v>
      </c>
      <c r="CZ41" s="60">
        <v>15</v>
      </c>
      <c r="DA41" s="60">
        <v>0</v>
      </c>
      <c r="DB41" s="60">
        <f t="shared" si="188"/>
        <v>0.318</v>
      </c>
      <c r="DC41" s="60">
        <f t="shared" si="189"/>
        <v>0.245</v>
      </c>
      <c r="DD41" s="60">
        <f t="shared" si="190"/>
        <v>1.0999999999999999E-2</v>
      </c>
      <c r="DE41" s="60">
        <f t="shared" si="191"/>
        <v>2.1000000000000001E-2</v>
      </c>
      <c r="DF41" s="60">
        <f t="shared" si="192"/>
        <v>0</v>
      </c>
      <c r="DG41" s="68">
        <v>647</v>
      </c>
      <c r="DH41" s="60">
        <v>0</v>
      </c>
      <c r="DI41" s="60">
        <v>0</v>
      </c>
      <c r="DJ41" s="60">
        <v>0</v>
      </c>
      <c r="DK41" s="60">
        <v>0</v>
      </c>
      <c r="DL41" s="60">
        <v>18</v>
      </c>
      <c r="DM41" s="60">
        <v>68</v>
      </c>
      <c r="DN41" s="60">
        <v>77</v>
      </c>
      <c r="DO41" s="60">
        <v>256</v>
      </c>
      <c r="DP41" s="60">
        <v>104</v>
      </c>
      <c r="DQ41" s="60">
        <v>124</v>
      </c>
      <c r="DR41" s="63">
        <f t="shared" ref="DR41:DR95" si="231">ROUND(DH41/DG41,3)</f>
        <v>0</v>
      </c>
      <c r="DS41" s="63">
        <f t="shared" si="134"/>
        <v>0</v>
      </c>
      <c r="DT41" s="63">
        <f t="shared" si="135"/>
        <v>0</v>
      </c>
      <c r="DU41" s="63">
        <f t="shared" si="194"/>
        <v>0</v>
      </c>
      <c r="DV41" s="63">
        <f t="shared" si="195"/>
        <v>2.8000000000000001E-2</v>
      </c>
      <c r="DW41" s="63">
        <f t="shared" si="196"/>
        <v>0.105</v>
      </c>
      <c r="DX41" s="63">
        <f t="shared" si="197"/>
        <v>0.11899999999999999</v>
      </c>
      <c r="DY41" s="63">
        <f t="shared" si="198"/>
        <v>0.39600000000000002</v>
      </c>
      <c r="DZ41" s="63">
        <f t="shared" si="199"/>
        <v>0.161</v>
      </c>
      <c r="EA41" s="63">
        <f t="shared" si="200"/>
        <v>0.192</v>
      </c>
      <c r="EB41" s="74">
        <v>130028</v>
      </c>
      <c r="EC41" s="74">
        <v>156037</v>
      </c>
      <c r="ED41" s="159">
        <v>2621</v>
      </c>
      <c r="EE41" s="159">
        <v>2561</v>
      </c>
      <c r="EF41" s="63">
        <f t="shared" ref="EF41:EF82" si="232">ROUND(EE41/ED41,3)</f>
        <v>0.97699999999999998</v>
      </c>
      <c r="EG41" s="159">
        <v>60</v>
      </c>
      <c r="EH41" s="63">
        <f t="shared" si="202"/>
        <v>2.3E-2</v>
      </c>
      <c r="EI41" s="162">
        <v>1446</v>
      </c>
      <c r="EJ41" s="162">
        <v>1106</v>
      </c>
      <c r="EK41" s="162">
        <v>1035</v>
      </c>
      <c r="EL41" s="162">
        <v>987</v>
      </c>
      <c r="EM41" s="162">
        <v>48</v>
      </c>
      <c r="EN41" s="63">
        <f t="shared" ref="EN41:EN82" si="233">ROUND(EL41/EK41,3)</f>
        <v>0.95399999999999996</v>
      </c>
      <c r="EO41" s="63">
        <f t="shared" si="204"/>
        <v>4.5999999999999999E-2</v>
      </c>
      <c r="EP41" s="168">
        <v>71</v>
      </c>
      <c r="EQ41" s="165">
        <v>71</v>
      </c>
      <c r="ER41" s="165">
        <v>0</v>
      </c>
      <c r="ES41" s="63">
        <f t="shared" ref="ES41:ES82" si="234">ROUND(EQ41/EP41,3)</f>
        <v>1</v>
      </c>
      <c r="ET41" s="63">
        <f t="shared" si="206"/>
        <v>0</v>
      </c>
      <c r="EU41" s="69">
        <v>340</v>
      </c>
      <c r="EV41" s="159">
        <v>328</v>
      </c>
      <c r="EW41" s="159">
        <v>12</v>
      </c>
      <c r="EX41" s="63">
        <f t="shared" si="99"/>
        <v>0.96499999999999997</v>
      </c>
      <c r="EY41" s="63">
        <f t="shared" si="208"/>
        <v>3.5000000000000003E-2</v>
      </c>
      <c r="EZ41" s="68">
        <v>647</v>
      </c>
      <c r="FA41" s="76">
        <v>0</v>
      </c>
      <c r="FB41" s="77">
        <f t="shared" ref="FB41:FB95" si="235">ROUND(FA41/EZ41,3)</f>
        <v>0</v>
      </c>
      <c r="FC41" s="75">
        <v>33</v>
      </c>
      <c r="FD41" s="76">
        <v>0</v>
      </c>
      <c r="FE41" s="77">
        <f t="shared" ref="FE41:FE95" si="236">ROUND(FD41/FC41,3)</f>
        <v>0</v>
      </c>
      <c r="FF41" s="75">
        <v>328</v>
      </c>
      <c r="FG41" s="76">
        <v>0</v>
      </c>
      <c r="FH41" s="77">
        <f t="shared" ref="FH41:FH95" si="237">ROUND(FG41/FF41,3)</f>
        <v>0</v>
      </c>
      <c r="FI41" s="305">
        <v>2616</v>
      </c>
      <c r="FJ41" s="76">
        <v>16</v>
      </c>
      <c r="FK41" s="552">
        <f t="shared" ref="FK41:FK93" si="238">FQ41+FW41+FZ41</f>
        <v>16</v>
      </c>
      <c r="FL41" s="77">
        <f t="shared" si="213"/>
        <v>6.0000000000000001E-3</v>
      </c>
      <c r="FM41" s="298">
        <v>117</v>
      </c>
      <c r="FN41" s="76">
        <v>0</v>
      </c>
      <c r="FO41" s="79">
        <f t="shared" si="215"/>
        <v>0</v>
      </c>
      <c r="FP41" s="298">
        <v>683</v>
      </c>
      <c r="FQ41" s="76">
        <v>0</v>
      </c>
      <c r="FR41" s="77">
        <f t="shared" si="217"/>
        <v>0</v>
      </c>
      <c r="FS41" s="298">
        <v>1933</v>
      </c>
      <c r="FT41" s="76">
        <v>16</v>
      </c>
      <c r="FU41" s="77">
        <f t="shared" si="220"/>
        <v>8.0000000000000002E-3</v>
      </c>
      <c r="FV41" s="298">
        <v>1530</v>
      </c>
      <c r="FW41" s="76">
        <v>16</v>
      </c>
      <c r="FX41" s="77">
        <f t="shared" si="223"/>
        <v>0.01</v>
      </c>
      <c r="FY41" s="298">
        <v>403</v>
      </c>
      <c r="FZ41" s="76">
        <v>0</v>
      </c>
      <c r="GA41" s="77">
        <f t="shared" ref="GA41:GA95" si="239">ROUND(FZ41/FY41,3)</f>
        <v>0</v>
      </c>
      <c r="GB41" s="298">
        <v>2452</v>
      </c>
      <c r="GC41" s="74">
        <v>0</v>
      </c>
      <c r="GD41" s="60">
        <f t="shared" ref="GD41:GD95" si="240">ROUND(GC41/GB41,3)</f>
        <v>0</v>
      </c>
    </row>
    <row r="42" spans="1:186" x14ac:dyDescent="0.2">
      <c r="A42" s="56" t="s">
        <v>882</v>
      </c>
      <c r="B42" s="57" t="s">
        <v>1022</v>
      </c>
      <c r="C42" s="56" t="s">
        <v>930</v>
      </c>
      <c r="D42" s="56" t="s">
        <v>1075</v>
      </c>
      <c r="E42" s="80">
        <v>5322</v>
      </c>
      <c r="F42" s="60">
        <v>3516</v>
      </c>
      <c r="G42" s="63">
        <f t="shared" si="102"/>
        <v>0.66100000000000003</v>
      </c>
      <c r="H42" s="60">
        <v>3516</v>
      </c>
      <c r="I42" s="63">
        <f t="shared" si="94"/>
        <v>0.66100000000000003</v>
      </c>
      <c r="J42" s="61">
        <v>3367</v>
      </c>
      <c r="K42" s="290">
        <f t="shared" si="228"/>
        <v>0.95799999999999996</v>
      </c>
      <c r="L42" s="274">
        <v>149</v>
      </c>
      <c r="M42" s="287">
        <f t="shared" si="229"/>
        <v>4.2000000000000003E-2</v>
      </c>
      <c r="N42" s="60">
        <v>0</v>
      </c>
      <c r="O42" s="60">
        <f t="shared" si="95"/>
        <v>0</v>
      </c>
      <c r="P42" s="60">
        <v>1806</v>
      </c>
      <c r="Q42" s="60">
        <f t="shared" si="96"/>
        <v>0.33900000000000002</v>
      </c>
      <c r="R42" s="293">
        <f t="shared" si="104"/>
        <v>4.2377701934015928</v>
      </c>
      <c r="S42" s="62">
        <f t="shared" si="230"/>
        <v>3273</v>
      </c>
      <c r="T42" s="60">
        <v>2343</v>
      </c>
      <c r="U42" s="60">
        <v>557</v>
      </c>
      <c r="V42" s="60">
        <v>9</v>
      </c>
      <c r="W42" s="60">
        <v>0</v>
      </c>
      <c r="X42" s="60">
        <v>0</v>
      </c>
      <c r="Y42" s="60">
        <v>364</v>
      </c>
      <c r="Z42" s="63">
        <f t="shared" si="97"/>
        <v>0.71599999999999997</v>
      </c>
      <c r="AA42" s="63">
        <f t="shared" si="151"/>
        <v>0.17</v>
      </c>
      <c r="AB42" s="63">
        <f t="shared" si="152"/>
        <v>3.0000000000000001E-3</v>
      </c>
      <c r="AC42" s="63">
        <f t="shared" si="153"/>
        <v>0</v>
      </c>
      <c r="AD42" s="63">
        <f t="shared" si="154"/>
        <v>0</v>
      </c>
      <c r="AE42" s="63">
        <f t="shared" si="155"/>
        <v>0.111</v>
      </c>
      <c r="AF42" s="523">
        <v>34.9</v>
      </c>
      <c r="AG42" s="60">
        <v>1608</v>
      </c>
      <c r="AH42" s="60">
        <v>499</v>
      </c>
      <c r="AI42" s="60">
        <v>677</v>
      </c>
      <c r="AJ42" s="60">
        <v>260</v>
      </c>
      <c r="AK42" s="60">
        <v>323</v>
      </c>
      <c r="AL42" s="63">
        <f t="shared" si="157"/>
        <v>0.47799999999999998</v>
      </c>
      <c r="AM42" s="63">
        <f t="shared" si="158"/>
        <v>0.14799999999999999</v>
      </c>
      <c r="AN42" s="63">
        <f t="shared" si="159"/>
        <v>0.20100000000000001</v>
      </c>
      <c r="AO42" s="63">
        <f t="shared" si="160"/>
        <v>7.6999999999999999E-2</v>
      </c>
      <c r="AP42" s="63">
        <f t="shared" si="161"/>
        <v>9.6000000000000002E-2</v>
      </c>
      <c r="AQ42" s="60">
        <v>2061</v>
      </c>
      <c r="AR42" s="60">
        <v>792</v>
      </c>
      <c r="AS42" s="60">
        <v>499</v>
      </c>
      <c r="AT42" s="60">
        <v>15</v>
      </c>
      <c r="AU42" s="63">
        <f t="shared" si="163"/>
        <v>0.61199999999999999</v>
      </c>
      <c r="AV42" s="63">
        <f t="shared" si="164"/>
        <v>0.23499999999999999</v>
      </c>
      <c r="AW42" s="63">
        <f t="shared" si="165"/>
        <v>0.14799999999999999</v>
      </c>
      <c r="AX42" s="63">
        <f t="shared" si="166"/>
        <v>4.0000000000000001E-3</v>
      </c>
      <c r="AY42" s="451">
        <v>2510</v>
      </c>
      <c r="AZ42" s="60">
        <v>34</v>
      </c>
      <c r="BA42" s="102">
        <v>37</v>
      </c>
      <c r="BB42" s="102">
        <v>141</v>
      </c>
      <c r="BC42" s="102">
        <v>173</v>
      </c>
      <c r="BD42" s="102">
        <v>264</v>
      </c>
      <c r="BE42" s="102">
        <v>216</v>
      </c>
      <c r="BF42" s="102">
        <v>247</v>
      </c>
      <c r="BG42" s="102">
        <v>544</v>
      </c>
      <c r="BH42" s="102">
        <v>854</v>
      </c>
      <c r="BI42" s="79">
        <f t="shared" si="168"/>
        <v>1.4E-2</v>
      </c>
      <c r="BJ42" s="79">
        <f t="shared" si="169"/>
        <v>1.4999999999999999E-2</v>
      </c>
      <c r="BK42" s="79">
        <f t="shared" si="170"/>
        <v>5.6000000000000001E-2</v>
      </c>
      <c r="BL42" s="79">
        <f t="shared" si="171"/>
        <v>6.9000000000000006E-2</v>
      </c>
      <c r="BM42" s="79">
        <f t="shared" si="172"/>
        <v>0.105</v>
      </c>
      <c r="BN42" s="79">
        <f t="shared" si="173"/>
        <v>8.5999999999999993E-2</v>
      </c>
      <c r="BO42" s="79">
        <f t="shared" si="174"/>
        <v>9.8000000000000004E-2</v>
      </c>
      <c r="BP42" s="79">
        <f t="shared" si="175"/>
        <v>0.217</v>
      </c>
      <c r="BQ42" s="457">
        <f t="shared" si="176"/>
        <v>0.34</v>
      </c>
      <c r="BR42" s="75">
        <v>82708</v>
      </c>
      <c r="BS42" s="75">
        <v>89211</v>
      </c>
      <c r="BT42" s="504">
        <v>67973</v>
      </c>
      <c r="BU42" s="504">
        <v>40156</v>
      </c>
      <c r="BV42" s="504"/>
      <c r="BW42" s="504">
        <v>48529</v>
      </c>
      <c r="BX42" s="504">
        <v>69654</v>
      </c>
      <c r="BY42" s="504">
        <v>106042</v>
      </c>
      <c r="BZ42" s="519">
        <v>2051</v>
      </c>
      <c r="CA42" s="60">
        <v>0</v>
      </c>
      <c r="CB42" s="60">
        <v>0</v>
      </c>
      <c r="CC42" s="60">
        <v>0</v>
      </c>
      <c r="CD42" s="60">
        <v>59</v>
      </c>
      <c r="CE42" s="60">
        <v>159</v>
      </c>
      <c r="CF42" s="60">
        <v>364</v>
      </c>
      <c r="CG42" s="60">
        <v>347</v>
      </c>
      <c r="CH42" s="60">
        <v>531</v>
      </c>
      <c r="CI42" s="60">
        <v>236</v>
      </c>
      <c r="CJ42" s="60">
        <v>355</v>
      </c>
      <c r="CK42" s="63">
        <f t="shared" si="98"/>
        <v>0</v>
      </c>
      <c r="CL42" s="63">
        <f t="shared" si="178"/>
        <v>0</v>
      </c>
      <c r="CM42" s="63">
        <f t="shared" si="179"/>
        <v>0</v>
      </c>
      <c r="CN42" s="63">
        <f t="shared" si="180"/>
        <v>2.9000000000000001E-2</v>
      </c>
      <c r="CO42" s="63">
        <f t="shared" si="181"/>
        <v>7.8E-2</v>
      </c>
      <c r="CP42" s="63">
        <f t="shared" si="182"/>
        <v>0.17699999999999999</v>
      </c>
      <c r="CQ42" s="63">
        <f t="shared" si="183"/>
        <v>0.16900000000000001</v>
      </c>
      <c r="CR42" s="63">
        <f t="shared" si="184"/>
        <v>0.25900000000000001</v>
      </c>
      <c r="CS42" s="63">
        <f t="shared" si="185"/>
        <v>0.115</v>
      </c>
      <c r="CT42" s="63">
        <f t="shared" si="186"/>
        <v>0.17299999999999999</v>
      </c>
      <c r="CU42" s="65">
        <v>111044</v>
      </c>
      <c r="CV42" s="66">
        <v>130356</v>
      </c>
      <c r="CW42" s="60">
        <v>287</v>
      </c>
      <c r="CX42" s="60">
        <v>361</v>
      </c>
      <c r="CY42" s="60">
        <v>75</v>
      </c>
      <c r="CZ42" s="60">
        <v>45</v>
      </c>
      <c r="DA42" s="60">
        <v>174</v>
      </c>
      <c r="DB42" s="60">
        <f t="shared" si="188"/>
        <v>0.14000000000000001</v>
      </c>
      <c r="DC42" s="60">
        <f t="shared" si="189"/>
        <v>0.17599999999999999</v>
      </c>
      <c r="DD42" s="60">
        <f t="shared" si="190"/>
        <v>3.6999999999999998E-2</v>
      </c>
      <c r="DE42" s="60">
        <f t="shared" si="191"/>
        <v>2.1999999999999999E-2</v>
      </c>
      <c r="DF42" s="60">
        <f t="shared" si="192"/>
        <v>8.5000000000000006E-2</v>
      </c>
      <c r="DG42" s="68">
        <v>1726</v>
      </c>
      <c r="DH42" s="60">
        <v>0</v>
      </c>
      <c r="DI42" s="60">
        <v>0</v>
      </c>
      <c r="DJ42" s="60">
        <v>0</v>
      </c>
      <c r="DK42" s="60">
        <v>153</v>
      </c>
      <c r="DL42" s="60">
        <v>72</v>
      </c>
      <c r="DM42" s="60">
        <v>266</v>
      </c>
      <c r="DN42" s="60">
        <v>306</v>
      </c>
      <c r="DO42" s="60">
        <v>479</v>
      </c>
      <c r="DP42" s="60">
        <v>153</v>
      </c>
      <c r="DQ42" s="60">
        <v>297</v>
      </c>
      <c r="DR42" s="63">
        <f t="shared" si="231"/>
        <v>0</v>
      </c>
      <c r="DS42" s="63">
        <f t="shared" si="134"/>
        <v>0</v>
      </c>
      <c r="DT42" s="63">
        <f t="shared" si="135"/>
        <v>0</v>
      </c>
      <c r="DU42" s="63">
        <f t="shared" si="194"/>
        <v>8.8999999999999996E-2</v>
      </c>
      <c r="DV42" s="63">
        <f t="shared" si="195"/>
        <v>4.2000000000000003E-2</v>
      </c>
      <c r="DW42" s="63">
        <f t="shared" si="196"/>
        <v>0.154</v>
      </c>
      <c r="DX42" s="63">
        <f t="shared" si="197"/>
        <v>0.17699999999999999</v>
      </c>
      <c r="DY42" s="63">
        <f t="shared" si="198"/>
        <v>0.27800000000000002</v>
      </c>
      <c r="DZ42" s="63">
        <f t="shared" si="199"/>
        <v>8.8999999999999996E-2</v>
      </c>
      <c r="EA42" s="63">
        <f t="shared" si="200"/>
        <v>0.17199999999999999</v>
      </c>
      <c r="EB42" s="74">
        <v>111088</v>
      </c>
      <c r="EC42" s="74">
        <v>128065</v>
      </c>
      <c r="ED42" s="159">
        <v>6937</v>
      </c>
      <c r="EE42" s="159">
        <v>6694</v>
      </c>
      <c r="EF42" s="63">
        <f t="shared" si="232"/>
        <v>0.96499999999999997</v>
      </c>
      <c r="EG42" s="159">
        <v>243</v>
      </c>
      <c r="EH42" s="63">
        <f t="shared" si="202"/>
        <v>3.5000000000000003E-2</v>
      </c>
      <c r="EI42" s="162">
        <v>4325</v>
      </c>
      <c r="EJ42" s="162">
        <v>3310</v>
      </c>
      <c r="EK42" s="162">
        <v>3185</v>
      </c>
      <c r="EL42" s="162">
        <v>2957</v>
      </c>
      <c r="EM42" s="162">
        <v>228</v>
      </c>
      <c r="EN42" s="63">
        <f t="shared" si="233"/>
        <v>0.92800000000000005</v>
      </c>
      <c r="EO42" s="63">
        <f t="shared" si="204"/>
        <v>7.1999999999999995E-2</v>
      </c>
      <c r="EP42" s="168">
        <v>125</v>
      </c>
      <c r="EQ42" s="165">
        <v>125</v>
      </c>
      <c r="ER42" s="165">
        <v>0</v>
      </c>
      <c r="ES42" s="63">
        <f t="shared" si="234"/>
        <v>1</v>
      </c>
      <c r="ET42" s="63">
        <f t="shared" si="206"/>
        <v>0</v>
      </c>
      <c r="EU42" s="69">
        <v>1015</v>
      </c>
      <c r="EV42" s="159">
        <v>1015</v>
      </c>
      <c r="EW42" s="159">
        <v>0</v>
      </c>
      <c r="EX42" s="63">
        <f t="shared" si="99"/>
        <v>1</v>
      </c>
      <c r="EY42" s="63">
        <f t="shared" si="208"/>
        <v>0</v>
      </c>
      <c r="EZ42" s="68">
        <v>1726</v>
      </c>
      <c r="FA42" s="76">
        <v>41</v>
      </c>
      <c r="FB42" s="77">
        <f t="shared" si="235"/>
        <v>2.4E-2</v>
      </c>
      <c r="FC42" s="75">
        <v>130</v>
      </c>
      <c r="FD42" s="76">
        <v>0</v>
      </c>
      <c r="FE42" s="77">
        <f t="shared" si="236"/>
        <v>0</v>
      </c>
      <c r="FF42" s="75">
        <v>958</v>
      </c>
      <c r="FG42" s="76">
        <v>41</v>
      </c>
      <c r="FH42" s="77">
        <f t="shared" si="237"/>
        <v>4.2999999999999997E-2</v>
      </c>
      <c r="FI42" s="305">
        <v>6884</v>
      </c>
      <c r="FJ42" s="76">
        <v>241</v>
      </c>
      <c r="FK42" s="552">
        <f t="shared" si="238"/>
        <v>241</v>
      </c>
      <c r="FL42" s="77">
        <f t="shared" si="213"/>
        <v>3.5000000000000003E-2</v>
      </c>
      <c r="FM42" s="298">
        <v>453</v>
      </c>
      <c r="FN42" s="76">
        <v>54</v>
      </c>
      <c r="FO42" s="79">
        <f t="shared" si="215"/>
        <v>0.11899999999999999</v>
      </c>
      <c r="FP42" s="298">
        <v>1932</v>
      </c>
      <c r="FQ42" s="76">
        <v>102</v>
      </c>
      <c r="FR42" s="77">
        <f t="shared" si="217"/>
        <v>5.2999999999999999E-2</v>
      </c>
      <c r="FS42" s="298">
        <v>4952</v>
      </c>
      <c r="FT42" s="76">
        <v>136</v>
      </c>
      <c r="FU42" s="77">
        <f t="shared" si="220"/>
        <v>2.7E-2</v>
      </c>
      <c r="FV42" s="298">
        <v>4437</v>
      </c>
      <c r="FW42" s="76">
        <v>139</v>
      </c>
      <c r="FX42" s="77">
        <f t="shared" si="223"/>
        <v>3.1E-2</v>
      </c>
      <c r="FY42" s="298">
        <v>515</v>
      </c>
      <c r="FZ42" s="76">
        <v>0</v>
      </c>
      <c r="GA42" s="77">
        <f t="shared" si="239"/>
        <v>0</v>
      </c>
      <c r="GB42" s="298">
        <v>6248</v>
      </c>
      <c r="GC42" s="74">
        <v>193</v>
      </c>
      <c r="GD42" s="60">
        <f t="shared" si="240"/>
        <v>3.1E-2</v>
      </c>
    </row>
    <row r="43" spans="1:186" x14ac:dyDescent="0.2">
      <c r="A43" s="56" t="s">
        <v>882</v>
      </c>
      <c r="B43" s="57" t="s">
        <v>1022</v>
      </c>
      <c r="C43" s="56" t="s">
        <v>932</v>
      </c>
      <c r="D43" s="56" t="s">
        <v>1077</v>
      </c>
      <c r="E43" s="80">
        <v>3106</v>
      </c>
      <c r="F43" s="60">
        <v>1551</v>
      </c>
      <c r="G43" s="63">
        <f t="shared" si="102"/>
        <v>0.499</v>
      </c>
      <c r="H43" s="60">
        <v>1551</v>
      </c>
      <c r="I43" s="63">
        <f t="shared" si="94"/>
        <v>0.499</v>
      </c>
      <c r="J43" s="61">
        <v>1428</v>
      </c>
      <c r="K43" s="290">
        <f t="shared" si="228"/>
        <v>0.92100000000000004</v>
      </c>
      <c r="L43" s="274">
        <v>123</v>
      </c>
      <c r="M43" s="287">
        <f t="shared" si="229"/>
        <v>7.9000000000000001E-2</v>
      </c>
      <c r="N43" s="60">
        <v>0</v>
      </c>
      <c r="O43" s="60">
        <f t="shared" si="95"/>
        <v>0</v>
      </c>
      <c r="P43" s="60">
        <v>1555</v>
      </c>
      <c r="Q43" s="60">
        <f t="shared" si="96"/>
        <v>0.501</v>
      </c>
      <c r="R43" s="293">
        <f t="shared" si="104"/>
        <v>7.9303675048355888</v>
      </c>
      <c r="S43" s="62">
        <f t="shared" si="230"/>
        <v>1428</v>
      </c>
      <c r="T43" s="60">
        <v>1221</v>
      </c>
      <c r="U43" s="60">
        <v>61</v>
      </c>
      <c r="V43" s="60">
        <v>0</v>
      </c>
      <c r="W43" s="60">
        <v>14</v>
      </c>
      <c r="X43" s="60">
        <v>14</v>
      </c>
      <c r="Y43" s="60">
        <v>118</v>
      </c>
      <c r="Z43" s="63">
        <f t="shared" si="97"/>
        <v>0.85499999999999998</v>
      </c>
      <c r="AA43" s="63">
        <f t="shared" si="151"/>
        <v>4.2999999999999997E-2</v>
      </c>
      <c r="AB43" s="63">
        <f t="shared" si="152"/>
        <v>0</v>
      </c>
      <c r="AC43" s="63">
        <f t="shared" si="153"/>
        <v>0.01</v>
      </c>
      <c r="AD43" s="63">
        <f t="shared" si="154"/>
        <v>0.01</v>
      </c>
      <c r="AE43" s="63">
        <f t="shared" si="155"/>
        <v>8.3000000000000004E-2</v>
      </c>
      <c r="AF43" s="523">
        <v>23.1</v>
      </c>
      <c r="AG43" s="60">
        <v>491</v>
      </c>
      <c r="AH43" s="60">
        <v>300</v>
      </c>
      <c r="AI43" s="60">
        <v>175</v>
      </c>
      <c r="AJ43" s="60">
        <v>204</v>
      </c>
      <c r="AK43" s="60">
        <v>258</v>
      </c>
      <c r="AL43" s="63">
        <f t="shared" si="157"/>
        <v>0.34399999999999997</v>
      </c>
      <c r="AM43" s="63">
        <f t="shared" si="158"/>
        <v>0.21</v>
      </c>
      <c r="AN43" s="63">
        <f t="shared" si="159"/>
        <v>0.123</v>
      </c>
      <c r="AO43" s="63">
        <f t="shared" si="160"/>
        <v>0.14299999999999999</v>
      </c>
      <c r="AP43" s="63">
        <f t="shared" si="161"/>
        <v>0.18099999999999999</v>
      </c>
      <c r="AQ43" s="60">
        <v>888</v>
      </c>
      <c r="AR43" s="60">
        <v>305</v>
      </c>
      <c r="AS43" s="60">
        <v>219</v>
      </c>
      <c r="AT43" s="60">
        <v>16</v>
      </c>
      <c r="AU43" s="63">
        <f t="shared" si="163"/>
        <v>0.622</v>
      </c>
      <c r="AV43" s="63">
        <f t="shared" si="164"/>
        <v>0.214</v>
      </c>
      <c r="AW43" s="63">
        <f t="shared" si="165"/>
        <v>0.153</v>
      </c>
      <c r="AX43" s="63">
        <f t="shared" si="166"/>
        <v>1.0999999999999999E-2</v>
      </c>
      <c r="AY43" s="451">
        <v>949</v>
      </c>
      <c r="AZ43" s="60">
        <v>33</v>
      </c>
      <c r="BA43" s="102">
        <v>15</v>
      </c>
      <c r="BB43" s="102">
        <v>62</v>
      </c>
      <c r="BC43" s="102">
        <v>110</v>
      </c>
      <c r="BD43" s="102">
        <v>164</v>
      </c>
      <c r="BE43" s="102">
        <v>205</v>
      </c>
      <c r="BF43" s="102">
        <v>51</v>
      </c>
      <c r="BG43" s="102">
        <v>66</v>
      </c>
      <c r="BH43" s="102">
        <v>243</v>
      </c>
      <c r="BI43" s="79">
        <f t="shared" si="168"/>
        <v>3.5000000000000003E-2</v>
      </c>
      <c r="BJ43" s="79">
        <f t="shared" si="169"/>
        <v>1.6E-2</v>
      </c>
      <c r="BK43" s="79">
        <f t="shared" si="170"/>
        <v>6.5000000000000002E-2</v>
      </c>
      <c r="BL43" s="79">
        <f t="shared" si="171"/>
        <v>0.11600000000000001</v>
      </c>
      <c r="BM43" s="79">
        <f t="shared" si="172"/>
        <v>0.17299999999999999</v>
      </c>
      <c r="BN43" s="79">
        <f t="shared" si="173"/>
        <v>0.216</v>
      </c>
      <c r="BO43" s="79">
        <f t="shared" si="174"/>
        <v>5.3999999999999999E-2</v>
      </c>
      <c r="BP43" s="79">
        <f t="shared" si="175"/>
        <v>7.0000000000000007E-2</v>
      </c>
      <c r="BQ43" s="457">
        <f t="shared" si="176"/>
        <v>0.25600000000000001</v>
      </c>
      <c r="BR43" s="75">
        <v>60036</v>
      </c>
      <c r="BS43" s="75">
        <v>74380</v>
      </c>
      <c r="BT43" s="504">
        <v>47661</v>
      </c>
      <c r="BU43" s="504">
        <v>31346</v>
      </c>
      <c r="BV43" s="504">
        <v>60132</v>
      </c>
      <c r="BW43" s="504">
        <v>48669</v>
      </c>
      <c r="BX43" s="504"/>
      <c r="BY43" s="504"/>
      <c r="BZ43" s="519">
        <v>1096</v>
      </c>
      <c r="CA43" s="60">
        <v>90</v>
      </c>
      <c r="CB43" s="60">
        <v>40</v>
      </c>
      <c r="CC43" s="60">
        <v>71</v>
      </c>
      <c r="CD43" s="60">
        <v>31</v>
      </c>
      <c r="CE43" s="60">
        <v>61</v>
      </c>
      <c r="CF43" s="60">
        <v>147</v>
      </c>
      <c r="CG43" s="60">
        <v>143</v>
      </c>
      <c r="CH43" s="60">
        <v>292</v>
      </c>
      <c r="CI43" s="60">
        <v>88</v>
      </c>
      <c r="CJ43" s="60">
        <v>133</v>
      </c>
      <c r="CK43" s="63">
        <f t="shared" si="98"/>
        <v>8.2000000000000003E-2</v>
      </c>
      <c r="CL43" s="63">
        <f t="shared" si="178"/>
        <v>3.5999999999999997E-2</v>
      </c>
      <c r="CM43" s="63">
        <f t="shared" si="179"/>
        <v>6.5000000000000002E-2</v>
      </c>
      <c r="CN43" s="63">
        <f t="shared" si="180"/>
        <v>2.8000000000000001E-2</v>
      </c>
      <c r="CO43" s="63">
        <f t="shared" si="181"/>
        <v>5.6000000000000001E-2</v>
      </c>
      <c r="CP43" s="63">
        <f t="shared" si="182"/>
        <v>0.13400000000000001</v>
      </c>
      <c r="CQ43" s="63">
        <f t="shared" si="183"/>
        <v>0.13</v>
      </c>
      <c r="CR43" s="63">
        <f t="shared" si="184"/>
        <v>0.26600000000000001</v>
      </c>
      <c r="CS43" s="63">
        <f t="shared" si="185"/>
        <v>0.08</v>
      </c>
      <c r="CT43" s="63">
        <f t="shared" si="186"/>
        <v>0.121</v>
      </c>
      <c r="CU43" s="65">
        <v>97569</v>
      </c>
      <c r="CV43" s="66">
        <v>110816</v>
      </c>
      <c r="CW43" s="60">
        <v>571</v>
      </c>
      <c r="CX43" s="60">
        <v>359</v>
      </c>
      <c r="CY43" s="60">
        <v>116</v>
      </c>
      <c r="CZ43" s="60">
        <v>80</v>
      </c>
      <c r="DA43" s="60">
        <v>86</v>
      </c>
      <c r="DB43" s="60">
        <f t="shared" si="188"/>
        <v>0.52100000000000002</v>
      </c>
      <c r="DC43" s="60">
        <f t="shared" si="189"/>
        <v>0.32800000000000001</v>
      </c>
      <c r="DD43" s="60">
        <f t="shared" si="190"/>
        <v>0.106</v>
      </c>
      <c r="DE43" s="60">
        <f t="shared" si="191"/>
        <v>7.2999999999999995E-2</v>
      </c>
      <c r="DF43" s="60">
        <f t="shared" si="192"/>
        <v>7.8E-2</v>
      </c>
      <c r="DG43" s="68">
        <v>911</v>
      </c>
      <c r="DH43" s="60">
        <v>25</v>
      </c>
      <c r="DI43" s="60">
        <v>40</v>
      </c>
      <c r="DJ43" s="60">
        <v>85</v>
      </c>
      <c r="DK43" s="60">
        <v>19</v>
      </c>
      <c r="DL43" s="60">
        <v>15</v>
      </c>
      <c r="DM43" s="60">
        <v>119</v>
      </c>
      <c r="DN43" s="60">
        <v>140</v>
      </c>
      <c r="DO43" s="60">
        <v>262</v>
      </c>
      <c r="DP43" s="60">
        <v>84</v>
      </c>
      <c r="DQ43" s="60">
        <v>122</v>
      </c>
      <c r="DR43" s="63">
        <f t="shared" si="231"/>
        <v>2.7E-2</v>
      </c>
      <c r="DS43" s="63">
        <f t="shared" si="134"/>
        <v>4.3999999999999997E-2</v>
      </c>
      <c r="DT43" s="63">
        <f t="shared" si="135"/>
        <v>9.2999999999999999E-2</v>
      </c>
      <c r="DU43" s="63">
        <f t="shared" si="194"/>
        <v>2.1000000000000001E-2</v>
      </c>
      <c r="DV43" s="63">
        <f t="shared" si="195"/>
        <v>1.6E-2</v>
      </c>
      <c r="DW43" s="63">
        <f t="shared" si="196"/>
        <v>0.13100000000000001</v>
      </c>
      <c r="DX43" s="63">
        <f t="shared" si="197"/>
        <v>0.154</v>
      </c>
      <c r="DY43" s="63">
        <f t="shared" si="198"/>
        <v>0.28799999999999998</v>
      </c>
      <c r="DZ43" s="63">
        <f t="shared" si="199"/>
        <v>9.1999999999999998E-2</v>
      </c>
      <c r="EA43" s="63">
        <f t="shared" si="200"/>
        <v>0.13400000000000001</v>
      </c>
      <c r="EB43" s="74">
        <v>100727</v>
      </c>
      <c r="EC43" s="74">
        <v>120995</v>
      </c>
      <c r="ED43" s="159">
        <v>3643</v>
      </c>
      <c r="EE43" s="159">
        <v>3607</v>
      </c>
      <c r="EF43" s="63">
        <f t="shared" si="232"/>
        <v>0.99</v>
      </c>
      <c r="EG43" s="159">
        <v>36</v>
      </c>
      <c r="EH43" s="63">
        <f t="shared" si="202"/>
        <v>0.01</v>
      </c>
      <c r="EI43" s="162">
        <v>2089</v>
      </c>
      <c r="EJ43" s="162">
        <v>1193</v>
      </c>
      <c r="EK43" s="162">
        <v>1086</v>
      </c>
      <c r="EL43" s="162">
        <v>1085</v>
      </c>
      <c r="EM43" s="162">
        <v>1</v>
      </c>
      <c r="EN43" s="63">
        <f t="shared" si="233"/>
        <v>0.999</v>
      </c>
      <c r="EO43" s="63">
        <f t="shared" si="204"/>
        <v>1E-3</v>
      </c>
      <c r="EP43" s="168">
        <v>107</v>
      </c>
      <c r="EQ43" s="165">
        <v>72</v>
      </c>
      <c r="ER43" s="165">
        <v>35</v>
      </c>
      <c r="ES43" s="63">
        <f t="shared" si="234"/>
        <v>0.67300000000000004</v>
      </c>
      <c r="ET43" s="63">
        <f t="shared" si="206"/>
        <v>0.32700000000000001</v>
      </c>
      <c r="EU43" s="69">
        <v>896</v>
      </c>
      <c r="EV43" s="159">
        <v>896</v>
      </c>
      <c r="EW43" s="159">
        <v>0</v>
      </c>
      <c r="EX43" s="63">
        <f t="shared" si="99"/>
        <v>1</v>
      </c>
      <c r="EY43" s="63">
        <f t="shared" si="208"/>
        <v>0</v>
      </c>
      <c r="EZ43" s="68">
        <v>911</v>
      </c>
      <c r="FA43" s="76">
        <v>121</v>
      </c>
      <c r="FB43" s="77">
        <f t="shared" si="235"/>
        <v>0.13300000000000001</v>
      </c>
      <c r="FC43" s="75">
        <v>24</v>
      </c>
      <c r="FD43" s="76">
        <v>0</v>
      </c>
      <c r="FE43" s="77">
        <f t="shared" si="236"/>
        <v>0</v>
      </c>
      <c r="FF43" s="75">
        <v>257</v>
      </c>
      <c r="FG43" s="76">
        <v>70</v>
      </c>
      <c r="FH43" s="77">
        <f t="shared" si="237"/>
        <v>0.27200000000000002</v>
      </c>
      <c r="FI43" s="305">
        <v>3643</v>
      </c>
      <c r="FJ43" s="76">
        <v>616</v>
      </c>
      <c r="FK43" s="552">
        <f t="shared" si="238"/>
        <v>616</v>
      </c>
      <c r="FL43" s="77">
        <f t="shared" si="213"/>
        <v>0.16900000000000001</v>
      </c>
      <c r="FM43" s="298">
        <v>69</v>
      </c>
      <c r="FN43" s="76">
        <v>0</v>
      </c>
      <c r="FO43" s="79">
        <f t="shared" si="215"/>
        <v>0</v>
      </c>
      <c r="FP43" s="298">
        <v>642</v>
      </c>
      <c r="FQ43" s="76">
        <v>227</v>
      </c>
      <c r="FR43" s="77">
        <f t="shared" si="217"/>
        <v>0.35399999999999998</v>
      </c>
      <c r="FS43" s="298">
        <v>3001</v>
      </c>
      <c r="FT43" s="76">
        <v>389</v>
      </c>
      <c r="FU43" s="77">
        <f t="shared" si="220"/>
        <v>0.13</v>
      </c>
      <c r="FV43" s="298">
        <v>2172</v>
      </c>
      <c r="FW43" s="76">
        <v>308</v>
      </c>
      <c r="FX43" s="77">
        <f t="shared" si="223"/>
        <v>0.14199999999999999</v>
      </c>
      <c r="FY43" s="298">
        <v>829</v>
      </c>
      <c r="FZ43" s="76">
        <v>81</v>
      </c>
      <c r="GA43" s="77">
        <f t="shared" si="239"/>
        <v>9.8000000000000004E-2</v>
      </c>
      <c r="GB43" s="298">
        <v>3352</v>
      </c>
      <c r="GC43" s="74">
        <v>506</v>
      </c>
      <c r="GD43" s="60">
        <f t="shared" si="240"/>
        <v>0.151</v>
      </c>
    </row>
    <row r="44" spans="1:186" x14ac:dyDescent="0.2">
      <c r="A44" s="56" t="s">
        <v>882</v>
      </c>
      <c r="B44" s="57" t="s">
        <v>1022</v>
      </c>
      <c r="C44" s="56" t="s">
        <v>933</v>
      </c>
      <c r="D44" s="56" t="s">
        <v>1078</v>
      </c>
      <c r="E44" s="80">
        <v>1114</v>
      </c>
      <c r="F44" s="60">
        <v>718</v>
      </c>
      <c r="G44" s="63">
        <f t="shared" si="102"/>
        <v>0.64500000000000002</v>
      </c>
      <c r="H44" s="60">
        <v>718</v>
      </c>
      <c r="I44" s="63">
        <f t="shared" si="94"/>
        <v>0.64500000000000002</v>
      </c>
      <c r="J44" s="61">
        <v>690</v>
      </c>
      <c r="K44" s="290">
        <f t="shared" si="228"/>
        <v>0.96099999999999997</v>
      </c>
      <c r="L44" s="274">
        <v>28</v>
      </c>
      <c r="M44" s="287">
        <f t="shared" si="229"/>
        <v>3.9E-2</v>
      </c>
      <c r="N44" s="60">
        <v>0</v>
      </c>
      <c r="O44" s="60">
        <f t="shared" si="95"/>
        <v>0</v>
      </c>
      <c r="P44" s="60">
        <v>396</v>
      </c>
      <c r="Q44" s="60">
        <f t="shared" si="96"/>
        <v>0.35499999999999998</v>
      </c>
      <c r="R44" s="293">
        <f t="shared" si="104"/>
        <v>3.8997214484679668</v>
      </c>
      <c r="S44" s="62">
        <f t="shared" si="230"/>
        <v>682</v>
      </c>
      <c r="T44" s="60">
        <v>545</v>
      </c>
      <c r="U44" s="60">
        <v>95</v>
      </c>
      <c r="V44" s="60">
        <v>0</v>
      </c>
      <c r="W44" s="60">
        <v>0</v>
      </c>
      <c r="X44" s="60">
        <v>8</v>
      </c>
      <c r="Y44" s="60">
        <v>34</v>
      </c>
      <c r="Z44" s="63">
        <f t="shared" si="97"/>
        <v>0.79900000000000004</v>
      </c>
      <c r="AA44" s="63">
        <f t="shared" si="151"/>
        <v>0.13900000000000001</v>
      </c>
      <c r="AB44" s="63">
        <f t="shared" si="152"/>
        <v>0</v>
      </c>
      <c r="AC44" s="63">
        <f t="shared" si="153"/>
        <v>0</v>
      </c>
      <c r="AD44" s="63">
        <f t="shared" si="154"/>
        <v>1.2E-2</v>
      </c>
      <c r="AE44" s="63">
        <f t="shared" si="155"/>
        <v>0.05</v>
      </c>
      <c r="AF44" s="523">
        <v>37.799999999999997</v>
      </c>
      <c r="AG44" s="60">
        <v>251</v>
      </c>
      <c r="AH44" s="60">
        <v>180</v>
      </c>
      <c r="AI44" s="60">
        <v>104</v>
      </c>
      <c r="AJ44" s="60">
        <v>105</v>
      </c>
      <c r="AK44" s="60">
        <v>50</v>
      </c>
      <c r="AL44" s="63">
        <f t="shared" si="157"/>
        <v>0.36399999999999999</v>
      </c>
      <c r="AM44" s="63">
        <f t="shared" si="158"/>
        <v>0.26100000000000001</v>
      </c>
      <c r="AN44" s="63">
        <f t="shared" si="159"/>
        <v>0.151</v>
      </c>
      <c r="AO44" s="63">
        <f t="shared" si="160"/>
        <v>0.152</v>
      </c>
      <c r="AP44" s="63">
        <f t="shared" si="161"/>
        <v>7.1999999999999995E-2</v>
      </c>
      <c r="AQ44" s="60">
        <v>432</v>
      </c>
      <c r="AR44" s="60">
        <v>138</v>
      </c>
      <c r="AS44" s="60">
        <v>120</v>
      </c>
      <c r="AT44" s="60">
        <v>0</v>
      </c>
      <c r="AU44" s="63">
        <f t="shared" si="163"/>
        <v>0.626</v>
      </c>
      <c r="AV44" s="63">
        <f t="shared" si="164"/>
        <v>0.2</v>
      </c>
      <c r="AW44" s="63">
        <f t="shared" si="165"/>
        <v>0.17399999999999999</v>
      </c>
      <c r="AX44" s="63">
        <f t="shared" si="166"/>
        <v>0</v>
      </c>
      <c r="AY44" s="451">
        <v>568</v>
      </c>
      <c r="AZ44" s="60">
        <v>3</v>
      </c>
      <c r="BA44" s="102">
        <v>43</v>
      </c>
      <c r="BB44" s="102">
        <v>49</v>
      </c>
      <c r="BC44" s="102">
        <v>101</v>
      </c>
      <c r="BD44" s="102">
        <v>56</v>
      </c>
      <c r="BE44" s="102">
        <v>150</v>
      </c>
      <c r="BF44" s="102">
        <v>25</v>
      </c>
      <c r="BG44" s="102">
        <v>30</v>
      </c>
      <c r="BH44" s="102">
        <v>111</v>
      </c>
      <c r="BI44" s="79">
        <f t="shared" si="168"/>
        <v>5.0000000000000001E-3</v>
      </c>
      <c r="BJ44" s="79">
        <f t="shared" si="169"/>
        <v>7.5999999999999998E-2</v>
      </c>
      <c r="BK44" s="79">
        <f t="shared" si="170"/>
        <v>8.5999999999999993E-2</v>
      </c>
      <c r="BL44" s="79">
        <f t="shared" si="171"/>
        <v>0.17799999999999999</v>
      </c>
      <c r="BM44" s="79">
        <f t="shared" si="172"/>
        <v>9.9000000000000005E-2</v>
      </c>
      <c r="BN44" s="79">
        <f t="shared" si="173"/>
        <v>0.26400000000000001</v>
      </c>
      <c r="BO44" s="79">
        <f t="shared" si="174"/>
        <v>4.3999999999999997E-2</v>
      </c>
      <c r="BP44" s="79">
        <f t="shared" si="175"/>
        <v>5.2999999999999999E-2</v>
      </c>
      <c r="BQ44" s="457">
        <f t="shared" si="176"/>
        <v>0.19500000000000001</v>
      </c>
      <c r="BR44" s="75">
        <v>54844</v>
      </c>
      <c r="BS44" s="75">
        <v>75248</v>
      </c>
      <c r="BT44" s="504">
        <v>56250</v>
      </c>
      <c r="BU44" s="504">
        <v>15509</v>
      </c>
      <c r="BV44" s="504">
        <v>41700</v>
      </c>
      <c r="BW44" s="504">
        <v>60576</v>
      </c>
      <c r="BX44" s="504"/>
      <c r="BY44" s="504">
        <v>104148</v>
      </c>
      <c r="BZ44" s="519">
        <v>462</v>
      </c>
      <c r="CA44" s="60">
        <v>33</v>
      </c>
      <c r="CB44" s="60">
        <v>0</v>
      </c>
      <c r="CC44" s="60">
        <v>38</v>
      </c>
      <c r="CD44" s="60">
        <v>13</v>
      </c>
      <c r="CE44" s="60">
        <v>55</v>
      </c>
      <c r="CF44" s="60">
        <v>74</v>
      </c>
      <c r="CG44" s="60">
        <v>34</v>
      </c>
      <c r="CH44" s="60">
        <v>31</v>
      </c>
      <c r="CI44" s="60">
        <v>61</v>
      </c>
      <c r="CJ44" s="60">
        <v>123</v>
      </c>
      <c r="CK44" s="63">
        <f t="shared" si="98"/>
        <v>7.0999999999999994E-2</v>
      </c>
      <c r="CL44" s="63">
        <f t="shared" si="178"/>
        <v>0</v>
      </c>
      <c r="CM44" s="63">
        <f t="shared" si="179"/>
        <v>8.2000000000000003E-2</v>
      </c>
      <c r="CN44" s="63">
        <f t="shared" si="180"/>
        <v>2.8000000000000001E-2</v>
      </c>
      <c r="CO44" s="63">
        <f t="shared" si="181"/>
        <v>0.11899999999999999</v>
      </c>
      <c r="CP44" s="63">
        <f t="shared" si="182"/>
        <v>0.16</v>
      </c>
      <c r="CQ44" s="63">
        <f t="shared" si="183"/>
        <v>7.3999999999999996E-2</v>
      </c>
      <c r="CR44" s="63">
        <f t="shared" si="184"/>
        <v>6.7000000000000004E-2</v>
      </c>
      <c r="CS44" s="63">
        <f t="shared" si="185"/>
        <v>0.13200000000000001</v>
      </c>
      <c r="CT44" s="63">
        <f t="shared" si="186"/>
        <v>0.26600000000000001</v>
      </c>
      <c r="CU44" s="65">
        <v>90682</v>
      </c>
      <c r="CV44" s="66">
        <v>139841</v>
      </c>
      <c r="CW44" s="60">
        <v>93</v>
      </c>
      <c r="CX44" s="60">
        <v>94</v>
      </c>
      <c r="CY44" s="60">
        <v>11</v>
      </c>
      <c r="CZ44" s="60">
        <v>24</v>
      </c>
      <c r="DA44" s="60">
        <v>59</v>
      </c>
      <c r="DB44" s="60">
        <f t="shared" si="188"/>
        <v>0.20100000000000001</v>
      </c>
      <c r="DC44" s="60">
        <f t="shared" si="189"/>
        <v>0.20300000000000001</v>
      </c>
      <c r="DD44" s="60">
        <f t="shared" si="190"/>
        <v>2.4E-2</v>
      </c>
      <c r="DE44" s="60">
        <f t="shared" si="191"/>
        <v>5.1999999999999998E-2</v>
      </c>
      <c r="DF44" s="60">
        <f t="shared" si="192"/>
        <v>0.128</v>
      </c>
      <c r="DG44" s="68">
        <v>387</v>
      </c>
      <c r="DH44" s="60">
        <v>28</v>
      </c>
      <c r="DI44" s="60">
        <v>0</v>
      </c>
      <c r="DJ44" s="60">
        <v>31</v>
      </c>
      <c r="DK44" s="60">
        <v>13</v>
      </c>
      <c r="DL44" s="60">
        <v>36</v>
      </c>
      <c r="DM44" s="60">
        <v>64</v>
      </c>
      <c r="DN44" s="60">
        <v>15</v>
      </c>
      <c r="DO44" s="60">
        <v>36</v>
      </c>
      <c r="DP44" s="60">
        <v>53</v>
      </c>
      <c r="DQ44" s="60">
        <v>111</v>
      </c>
      <c r="DR44" s="63">
        <f t="shared" si="231"/>
        <v>7.1999999999999995E-2</v>
      </c>
      <c r="DS44" s="63">
        <f t="shared" si="134"/>
        <v>0</v>
      </c>
      <c r="DT44" s="63">
        <f t="shared" si="135"/>
        <v>0.08</v>
      </c>
      <c r="DU44" s="63">
        <f t="shared" si="194"/>
        <v>3.4000000000000002E-2</v>
      </c>
      <c r="DV44" s="63">
        <f t="shared" si="195"/>
        <v>9.2999999999999999E-2</v>
      </c>
      <c r="DW44" s="63">
        <f t="shared" si="196"/>
        <v>0.16500000000000001</v>
      </c>
      <c r="DX44" s="63">
        <f t="shared" si="197"/>
        <v>3.9E-2</v>
      </c>
      <c r="DY44" s="63">
        <f t="shared" si="198"/>
        <v>9.2999999999999999E-2</v>
      </c>
      <c r="DZ44" s="63">
        <f t="shared" si="199"/>
        <v>0.13700000000000001</v>
      </c>
      <c r="EA44" s="63">
        <f t="shared" si="200"/>
        <v>0.28699999999999998</v>
      </c>
      <c r="EB44" s="74">
        <v>132663</v>
      </c>
      <c r="EC44" s="74">
        <v>149243</v>
      </c>
      <c r="ED44" s="159">
        <v>1464</v>
      </c>
      <c r="EE44" s="159">
        <v>1429</v>
      </c>
      <c r="EF44" s="63">
        <f t="shared" si="232"/>
        <v>0.97599999999999998</v>
      </c>
      <c r="EG44" s="159">
        <v>35</v>
      </c>
      <c r="EH44" s="63">
        <f t="shared" si="202"/>
        <v>2.4E-2</v>
      </c>
      <c r="EI44" s="162">
        <v>968</v>
      </c>
      <c r="EJ44" s="162">
        <v>690</v>
      </c>
      <c r="EK44" s="162">
        <v>662</v>
      </c>
      <c r="EL44" s="162">
        <v>627</v>
      </c>
      <c r="EM44" s="162">
        <v>35</v>
      </c>
      <c r="EN44" s="63">
        <f t="shared" si="233"/>
        <v>0.94699999999999995</v>
      </c>
      <c r="EO44" s="63">
        <f t="shared" si="204"/>
        <v>5.2999999999999999E-2</v>
      </c>
      <c r="EP44" s="168">
        <v>28</v>
      </c>
      <c r="EQ44" s="165">
        <v>28</v>
      </c>
      <c r="ER44" s="165">
        <v>0</v>
      </c>
      <c r="ES44" s="63">
        <f t="shared" si="234"/>
        <v>1</v>
      </c>
      <c r="ET44" s="63">
        <f t="shared" si="206"/>
        <v>0</v>
      </c>
      <c r="EU44" s="69">
        <v>278</v>
      </c>
      <c r="EV44" s="159">
        <v>278</v>
      </c>
      <c r="EW44" s="159">
        <v>0</v>
      </c>
      <c r="EX44" s="63">
        <f t="shared" si="99"/>
        <v>1</v>
      </c>
      <c r="EY44" s="63">
        <f t="shared" si="208"/>
        <v>0</v>
      </c>
      <c r="EZ44" s="68">
        <v>387</v>
      </c>
      <c r="FA44" s="76">
        <v>51</v>
      </c>
      <c r="FB44" s="77">
        <f t="shared" si="235"/>
        <v>0.13200000000000001</v>
      </c>
      <c r="FC44" s="75">
        <v>14</v>
      </c>
      <c r="FD44" s="76">
        <v>6</v>
      </c>
      <c r="FE44" s="77">
        <f t="shared" si="236"/>
        <v>0.42899999999999999</v>
      </c>
      <c r="FF44" s="75">
        <v>176</v>
      </c>
      <c r="FG44" s="76">
        <v>27</v>
      </c>
      <c r="FH44" s="77">
        <f t="shared" si="237"/>
        <v>0.153</v>
      </c>
      <c r="FI44" s="305">
        <v>1464</v>
      </c>
      <c r="FJ44" s="76">
        <v>182</v>
      </c>
      <c r="FK44" s="552">
        <f t="shared" si="238"/>
        <v>182</v>
      </c>
      <c r="FL44" s="77">
        <f t="shared" si="213"/>
        <v>0.124</v>
      </c>
      <c r="FM44" s="298">
        <v>101</v>
      </c>
      <c r="FN44" s="76">
        <v>24</v>
      </c>
      <c r="FO44" s="79">
        <f t="shared" si="215"/>
        <v>0.23799999999999999</v>
      </c>
      <c r="FP44" s="298">
        <v>350</v>
      </c>
      <c r="FQ44" s="76">
        <v>77</v>
      </c>
      <c r="FR44" s="77">
        <f t="shared" si="217"/>
        <v>0.22</v>
      </c>
      <c r="FS44" s="298">
        <v>1114</v>
      </c>
      <c r="FT44" s="76">
        <v>105</v>
      </c>
      <c r="FU44" s="77">
        <f t="shared" si="220"/>
        <v>9.4E-2</v>
      </c>
      <c r="FV44" s="298">
        <v>975</v>
      </c>
      <c r="FW44" s="76">
        <v>99</v>
      </c>
      <c r="FX44" s="77">
        <f t="shared" si="223"/>
        <v>0.10199999999999999</v>
      </c>
      <c r="FY44" s="298">
        <v>139</v>
      </c>
      <c r="FZ44" s="76">
        <v>6</v>
      </c>
      <c r="GA44" s="77">
        <f t="shared" si="239"/>
        <v>4.2999999999999997E-2</v>
      </c>
      <c r="GB44" s="298">
        <v>1335</v>
      </c>
      <c r="GC44" s="74">
        <v>168</v>
      </c>
      <c r="GD44" s="60">
        <f t="shared" si="240"/>
        <v>0.126</v>
      </c>
    </row>
    <row r="45" spans="1:186" x14ac:dyDescent="0.2">
      <c r="A45" s="56" t="s">
        <v>882</v>
      </c>
      <c r="B45" s="57" t="s">
        <v>1022</v>
      </c>
      <c r="C45" s="56" t="s">
        <v>934</v>
      </c>
      <c r="D45" s="56" t="s">
        <v>1079</v>
      </c>
      <c r="E45" s="80">
        <v>4080</v>
      </c>
      <c r="F45" s="60">
        <v>2618</v>
      </c>
      <c r="G45" s="63">
        <f t="shared" si="102"/>
        <v>0.64200000000000002</v>
      </c>
      <c r="H45" s="60">
        <v>2607</v>
      </c>
      <c r="I45" s="63">
        <f t="shared" si="94"/>
        <v>0.63900000000000001</v>
      </c>
      <c r="J45" s="61">
        <v>2400</v>
      </c>
      <c r="K45" s="290">
        <f t="shared" si="228"/>
        <v>0.91700000000000004</v>
      </c>
      <c r="L45" s="274">
        <v>207</v>
      </c>
      <c r="M45" s="287">
        <f t="shared" si="229"/>
        <v>7.9000000000000001E-2</v>
      </c>
      <c r="N45" s="60">
        <v>11</v>
      </c>
      <c r="O45" s="60">
        <f t="shared" si="95"/>
        <v>3.0000000000000001E-3</v>
      </c>
      <c r="P45" s="60">
        <v>1462</v>
      </c>
      <c r="Q45" s="60">
        <f t="shared" si="96"/>
        <v>0.35799999999999998</v>
      </c>
      <c r="R45" s="293">
        <f t="shared" si="104"/>
        <v>7.9067990832696724</v>
      </c>
      <c r="S45" s="62">
        <f t="shared" si="230"/>
        <v>2407</v>
      </c>
      <c r="T45" s="60">
        <v>2035</v>
      </c>
      <c r="U45" s="60">
        <v>215</v>
      </c>
      <c r="V45" s="60">
        <v>74</v>
      </c>
      <c r="W45" s="60">
        <v>3</v>
      </c>
      <c r="X45" s="60">
        <v>0</v>
      </c>
      <c r="Y45" s="60">
        <v>80</v>
      </c>
      <c r="Z45" s="63">
        <f t="shared" si="97"/>
        <v>0.84499999999999997</v>
      </c>
      <c r="AA45" s="63">
        <f t="shared" si="151"/>
        <v>8.8999999999999996E-2</v>
      </c>
      <c r="AB45" s="63">
        <f t="shared" si="152"/>
        <v>3.1E-2</v>
      </c>
      <c r="AC45" s="63">
        <f t="shared" si="153"/>
        <v>1E-3</v>
      </c>
      <c r="AD45" s="63">
        <f t="shared" si="154"/>
        <v>0</v>
      </c>
      <c r="AE45" s="63">
        <f t="shared" si="155"/>
        <v>3.3000000000000002E-2</v>
      </c>
      <c r="AF45" s="523">
        <v>37.4</v>
      </c>
      <c r="AG45" s="60">
        <v>868</v>
      </c>
      <c r="AH45" s="60">
        <v>401</v>
      </c>
      <c r="AI45" s="60">
        <v>628</v>
      </c>
      <c r="AJ45" s="60">
        <v>286</v>
      </c>
      <c r="AK45" s="60">
        <v>217</v>
      </c>
      <c r="AL45" s="63">
        <f t="shared" si="157"/>
        <v>0.36199999999999999</v>
      </c>
      <c r="AM45" s="63">
        <f t="shared" si="158"/>
        <v>0.16700000000000001</v>
      </c>
      <c r="AN45" s="63">
        <f t="shared" si="159"/>
        <v>0.26200000000000001</v>
      </c>
      <c r="AO45" s="63">
        <f t="shared" si="160"/>
        <v>0.11899999999999999</v>
      </c>
      <c r="AP45" s="63">
        <f t="shared" si="161"/>
        <v>0.09</v>
      </c>
      <c r="AQ45" s="60">
        <v>1669</v>
      </c>
      <c r="AR45" s="60">
        <v>638</v>
      </c>
      <c r="AS45" s="60">
        <v>93</v>
      </c>
      <c r="AT45" s="60">
        <v>0</v>
      </c>
      <c r="AU45" s="63">
        <f t="shared" si="163"/>
        <v>0.69499999999999995</v>
      </c>
      <c r="AV45" s="63">
        <f t="shared" si="164"/>
        <v>0.26600000000000001</v>
      </c>
      <c r="AW45" s="63">
        <f t="shared" si="165"/>
        <v>3.9E-2</v>
      </c>
      <c r="AX45" s="63">
        <f t="shared" si="166"/>
        <v>0</v>
      </c>
      <c r="AY45" s="451">
        <v>1880</v>
      </c>
      <c r="AZ45" s="60">
        <v>7</v>
      </c>
      <c r="BA45" s="102">
        <v>34</v>
      </c>
      <c r="BB45" s="102">
        <v>217</v>
      </c>
      <c r="BC45" s="102">
        <v>312</v>
      </c>
      <c r="BD45" s="102">
        <v>313</v>
      </c>
      <c r="BE45" s="102">
        <v>297</v>
      </c>
      <c r="BF45" s="102">
        <v>93</v>
      </c>
      <c r="BG45" s="102">
        <v>237</v>
      </c>
      <c r="BH45" s="102">
        <v>370</v>
      </c>
      <c r="BI45" s="79">
        <f t="shared" si="168"/>
        <v>4.0000000000000001E-3</v>
      </c>
      <c r="BJ45" s="79">
        <f t="shared" si="169"/>
        <v>1.7999999999999999E-2</v>
      </c>
      <c r="BK45" s="79">
        <f t="shared" si="170"/>
        <v>0.115</v>
      </c>
      <c r="BL45" s="79">
        <f t="shared" si="171"/>
        <v>0.16600000000000001</v>
      </c>
      <c r="BM45" s="79">
        <f t="shared" si="172"/>
        <v>0.16600000000000001</v>
      </c>
      <c r="BN45" s="79">
        <f t="shared" si="173"/>
        <v>0.158</v>
      </c>
      <c r="BO45" s="79">
        <f t="shared" si="174"/>
        <v>4.9000000000000002E-2</v>
      </c>
      <c r="BP45" s="79">
        <f t="shared" si="175"/>
        <v>0.126</v>
      </c>
      <c r="BQ45" s="457">
        <f t="shared" si="176"/>
        <v>0.19700000000000001</v>
      </c>
      <c r="BR45" s="75">
        <v>52882</v>
      </c>
      <c r="BS45" s="75">
        <v>67661</v>
      </c>
      <c r="BT45" s="504">
        <v>48631</v>
      </c>
      <c r="BU45" s="504">
        <v>28566</v>
      </c>
      <c r="BV45" s="504">
        <v>39478</v>
      </c>
      <c r="BW45" s="504">
        <v>51827</v>
      </c>
      <c r="BX45" s="504">
        <v>60833</v>
      </c>
      <c r="BY45" s="504">
        <v>78194</v>
      </c>
      <c r="BZ45" s="519">
        <v>1504</v>
      </c>
      <c r="CA45" s="60">
        <v>47</v>
      </c>
      <c r="CB45" s="60">
        <v>8</v>
      </c>
      <c r="CC45" s="60">
        <v>81</v>
      </c>
      <c r="CD45" s="60">
        <v>66</v>
      </c>
      <c r="CE45" s="60">
        <v>73</v>
      </c>
      <c r="CF45" s="60">
        <v>300</v>
      </c>
      <c r="CG45" s="60">
        <v>236</v>
      </c>
      <c r="CH45" s="60">
        <v>323</v>
      </c>
      <c r="CI45" s="60">
        <v>252</v>
      </c>
      <c r="CJ45" s="60">
        <v>118</v>
      </c>
      <c r="CK45" s="63">
        <f t="shared" si="98"/>
        <v>3.1E-2</v>
      </c>
      <c r="CL45" s="63">
        <f t="shared" si="178"/>
        <v>5.0000000000000001E-3</v>
      </c>
      <c r="CM45" s="63">
        <f t="shared" si="179"/>
        <v>5.3999999999999999E-2</v>
      </c>
      <c r="CN45" s="63">
        <f t="shared" si="180"/>
        <v>4.3999999999999997E-2</v>
      </c>
      <c r="CO45" s="63">
        <f t="shared" si="181"/>
        <v>4.9000000000000002E-2</v>
      </c>
      <c r="CP45" s="63">
        <f t="shared" si="182"/>
        <v>0.19900000000000001</v>
      </c>
      <c r="CQ45" s="63">
        <f t="shared" si="183"/>
        <v>0.157</v>
      </c>
      <c r="CR45" s="63">
        <f t="shared" si="184"/>
        <v>0.215</v>
      </c>
      <c r="CS45" s="63">
        <f t="shared" si="185"/>
        <v>0.16800000000000001</v>
      </c>
      <c r="CT45" s="63">
        <f t="shared" si="186"/>
        <v>7.8E-2</v>
      </c>
      <c r="CU45" s="65">
        <v>96337</v>
      </c>
      <c r="CV45" s="66">
        <v>110993</v>
      </c>
      <c r="CW45" s="60">
        <v>414</v>
      </c>
      <c r="CX45" s="60">
        <v>390</v>
      </c>
      <c r="CY45" s="60">
        <v>58</v>
      </c>
      <c r="CZ45" s="60">
        <v>45</v>
      </c>
      <c r="DA45" s="60">
        <v>108</v>
      </c>
      <c r="DB45" s="60">
        <f t="shared" si="188"/>
        <v>0.27500000000000002</v>
      </c>
      <c r="DC45" s="60">
        <f t="shared" si="189"/>
        <v>0.25900000000000001</v>
      </c>
      <c r="DD45" s="60">
        <f t="shared" si="190"/>
        <v>3.9E-2</v>
      </c>
      <c r="DE45" s="60">
        <f t="shared" si="191"/>
        <v>0.03</v>
      </c>
      <c r="DF45" s="60">
        <f t="shared" si="192"/>
        <v>7.1999999999999995E-2</v>
      </c>
      <c r="DG45" s="68">
        <v>1233</v>
      </c>
      <c r="DH45" s="60">
        <v>35</v>
      </c>
      <c r="DI45" s="60">
        <v>8</v>
      </c>
      <c r="DJ45" s="60">
        <v>39</v>
      </c>
      <c r="DK45" s="60">
        <v>70</v>
      </c>
      <c r="DL45" s="60">
        <v>50</v>
      </c>
      <c r="DM45" s="60">
        <v>197</v>
      </c>
      <c r="DN45" s="60">
        <v>264</v>
      </c>
      <c r="DO45" s="60">
        <v>248</v>
      </c>
      <c r="DP45" s="60">
        <v>206</v>
      </c>
      <c r="DQ45" s="60">
        <v>116</v>
      </c>
      <c r="DR45" s="63">
        <f t="shared" si="231"/>
        <v>2.8000000000000001E-2</v>
      </c>
      <c r="DS45" s="63">
        <f t="shared" si="134"/>
        <v>6.0000000000000001E-3</v>
      </c>
      <c r="DT45" s="63">
        <f t="shared" si="135"/>
        <v>3.2000000000000001E-2</v>
      </c>
      <c r="DU45" s="63">
        <f t="shared" si="194"/>
        <v>5.7000000000000002E-2</v>
      </c>
      <c r="DV45" s="63">
        <f t="shared" si="195"/>
        <v>4.1000000000000002E-2</v>
      </c>
      <c r="DW45" s="63">
        <f t="shared" si="196"/>
        <v>0.16</v>
      </c>
      <c r="DX45" s="63">
        <f t="shared" si="197"/>
        <v>0.214</v>
      </c>
      <c r="DY45" s="63">
        <f t="shared" si="198"/>
        <v>0.20100000000000001</v>
      </c>
      <c r="DZ45" s="63">
        <f t="shared" si="199"/>
        <v>0.16700000000000001</v>
      </c>
      <c r="EA45" s="63">
        <f t="shared" si="200"/>
        <v>9.4E-2</v>
      </c>
      <c r="EB45" s="74">
        <v>97996</v>
      </c>
      <c r="EC45" s="74">
        <v>115398</v>
      </c>
      <c r="ED45" s="159">
        <v>5152</v>
      </c>
      <c r="EE45" s="159">
        <v>4876</v>
      </c>
      <c r="EF45" s="63">
        <f t="shared" si="232"/>
        <v>0.94599999999999995</v>
      </c>
      <c r="EG45" s="159">
        <v>276</v>
      </c>
      <c r="EH45" s="63">
        <f t="shared" si="202"/>
        <v>5.3999999999999999E-2</v>
      </c>
      <c r="EI45" s="162">
        <v>3265</v>
      </c>
      <c r="EJ45" s="162">
        <v>2482</v>
      </c>
      <c r="EK45" s="162">
        <v>2293</v>
      </c>
      <c r="EL45" s="162">
        <v>2135</v>
      </c>
      <c r="EM45" s="162">
        <v>158</v>
      </c>
      <c r="EN45" s="63">
        <f t="shared" si="233"/>
        <v>0.93100000000000005</v>
      </c>
      <c r="EO45" s="63">
        <f t="shared" si="204"/>
        <v>6.9000000000000006E-2</v>
      </c>
      <c r="EP45" s="168">
        <v>189</v>
      </c>
      <c r="EQ45" s="165">
        <v>165</v>
      </c>
      <c r="ER45" s="165">
        <v>24</v>
      </c>
      <c r="ES45" s="63">
        <f t="shared" si="234"/>
        <v>0.873</v>
      </c>
      <c r="ET45" s="63">
        <f t="shared" si="206"/>
        <v>0.127</v>
      </c>
      <c r="EU45" s="69">
        <v>783</v>
      </c>
      <c r="EV45" s="159">
        <v>706</v>
      </c>
      <c r="EW45" s="159">
        <v>77</v>
      </c>
      <c r="EX45" s="63">
        <f t="shared" si="99"/>
        <v>0.90200000000000002</v>
      </c>
      <c r="EY45" s="63">
        <f t="shared" si="208"/>
        <v>9.8000000000000004E-2</v>
      </c>
      <c r="EZ45" s="68">
        <v>1233</v>
      </c>
      <c r="FA45" s="76">
        <v>73</v>
      </c>
      <c r="FB45" s="77">
        <f t="shared" si="235"/>
        <v>5.8999999999999997E-2</v>
      </c>
      <c r="FC45" s="75">
        <v>109</v>
      </c>
      <c r="FD45" s="76">
        <v>19</v>
      </c>
      <c r="FE45" s="77">
        <f t="shared" si="236"/>
        <v>0.17399999999999999</v>
      </c>
      <c r="FF45" s="75">
        <v>722</v>
      </c>
      <c r="FG45" s="76">
        <v>39</v>
      </c>
      <c r="FH45" s="77">
        <f t="shared" si="237"/>
        <v>5.3999999999999999E-2</v>
      </c>
      <c r="FI45" s="305">
        <v>5163</v>
      </c>
      <c r="FJ45" s="76">
        <v>391</v>
      </c>
      <c r="FK45" s="552">
        <f t="shared" si="238"/>
        <v>391</v>
      </c>
      <c r="FL45" s="77">
        <f t="shared" si="213"/>
        <v>7.5999999999999998E-2</v>
      </c>
      <c r="FM45" s="298">
        <v>300</v>
      </c>
      <c r="FN45" s="76">
        <v>85</v>
      </c>
      <c r="FO45" s="79">
        <f t="shared" si="215"/>
        <v>0.28299999999999997</v>
      </c>
      <c r="FP45" s="298">
        <v>1292</v>
      </c>
      <c r="FQ45" s="76">
        <v>115</v>
      </c>
      <c r="FR45" s="77">
        <f t="shared" si="217"/>
        <v>8.8999999999999996E-2</v>
      </c>
      <c r="FS45" s="298">
        <v>3871</v>
      </c>
      <c r="FT45" s="76">
        <v>277</v>
      </c>
      <c r="FU45" s="77">
        <f t="shared" si="220"/>
        <v>7.1999999999999995E-2</v>
      </c>
      <c r="FV45" s="298">
        <v>3353</v>
      </c>
      <c r="FW45" s="76">
        <v>269</v>
      </c>
      <c r="FX45" s="77">
        <f t="shared" si="223"/>
        <v>0.08</v>
      </c>
      <c r="FY45" s="298">
        <v>518</v>
      </c>
      <c r="FZ45" s="76">
        <v>7</v>
      </c>
      <c r="GA45" s="77">
        <f t="shared" si="239"/>
        <v>1.4E-2</v>
      </c>
      <c r="GB45" s="298">
        <v>4550</v>
      </c>
      <c r="GC45" s="74">
        <v>295</v>
      </c>
      <c r="GD45" s="60">
        <f t="shared" si="240"/>
        <v>6.5000000000000002E-2</v>
      </c>
    </row>
    <row r="46" spans="1:186" x14ac:dyDescent="0.2">
      <c r="A46" s="56" t="s">
        <v>882</v>
      </c>
      <c r="B46" s="57" t="s">
        <v>1022</v>
      </c>
      <c r="C46" s="56" t="s">
        <v>935</v>
      </c>
      <c r="D46" s="56" t="s">
        <v>1080</v>
      </c>
      <c r="E46" s="80">
        <v>4952</v>
      </c>
      <c r="F46" s="60">
        <v>3261</v>
      </c>
      <c r="G46" s="63">
        <f t="shared" si="102"/>
        <v>0.65900000000000003</v>
      </c>
      <c r="H46" s="60">
        <v>3259</v>
      </c>
      <c r="I46" s="63">
        <f t="shared" si="94"/>
        <v>0.65800000000000003</v>
      </c>
      <c r="J46" s="61">
        <v>3042</v>
      </c>
      <c r="K46" s="290">
        <f t="shared" si="228"/>
        <v>0.93300000000000005</v>
      </c>
      <c r="L46" s="274">
        <v>217</v>
      </c>
      <c r="M46" s="287">
        <f t="shared" si="229"/>
        <v>6.7000000000000004E-2</v>
      </c>
      <c r="N46" s="60">
        <v>2</v>
      </c>
      <c r="O46" s="60">
        <f t="shared" si="95"/>
        <v>0</v>
      </c>
      <c r="P46" s="60">
        <v>1691</v>
      </c>
      <c r="Q46" s="60">
        <f t="shared" si="96"/>
        <v>0.34100000000000003</v>
      </c>
      <c r="R46" s="293">
        <f t="shared" si="104"/>
        <v>6.6544004906470402</v>
      </c>
      <c r="S46" s="62">
        <f t="shared" si="230"/>
        <v>3003</v>
      </c>
      <c r="T46" s="60">
        <v>2355</v>
      </c>
      <c r="U46" s="60">
        <v>326</v>
      </c>
      <c r="V46" s="60">
        <v>14</v>
      </c>
      <c r="W46" s="60">
        <v>8</v>
      </c>
      <c r="X46" s="60">
        <v>49</v>
      </c>
      <c r="Y46" s="60">
        <v>251</v>
      </c>
      <c r="Z46" s="63">
        <f t="shared" si="97"/>
        <v>0.78400000000000003</v>
      </c>
      <c r="AA46" s="63">
        <f t="shared" si="151"/>
        <v>0.109</v>
      </c>
      <c r="AB46" s="63">
        <f t="shared" si="152"/>
        <v>5.0000000000000001E-3</v>
      </c>
      <c r="AC46" s="63">
        <f t="shared" si="153"/>
        <v>3.0000000000000001E-3</v>
      </c>
      <c r="AD46" s="63">
        <f t="shared" si="154"/>
        <v>1.6E-2</v>
      </c>
      <c r="AE46" s="63">
        <f t="shared" si="155"/>
        <v>8.4000000000000005E-2</v>
      </c>
      <c r="AF46" s="523">
        <v>35.299999999999997</v>
      </c>
      <c r="AG46" s="60">
        <v>950</v>
      </c>
      <c r="AH46" s="60">
        <v>581</v>
      </c>
      <c r="AI46" s="60">
        <v>694</v>
      </c>
      <c r="AJ46" s="60">
        <v>457</v>
      </c>
      <c r="AK46" s="60">
        <v>360</v>
      </c>
      <c r="AL46" s="63">
        <f t="shared" si="157"/>
        <v>0.312</v>
      </c>
      <c r="AM46" s="63">
        <f t="shared" si="158"/>
        <v>0.191</v>
      </c>
      <c r="AN46" s="63">
        <f t="shared" si="159"/>
        <v>0.22800000000000001</v>
      </c>
      <c r="AO46" s="63">
        <f t="shared" si="160"/>
        <v>0.15</v>
      </c>
      <c r="AP46" s="63">
        <f t="shared" si="161"/>
        <v>0.11799999999999999</v>
      </c>
      <c r="AQ46" s="60">
        <v>2238</v>
      </c>
      <c r="AR46" s="60">
        <v>584</v>
      </c>
      <c r="AS46" s="60">
        <v>220</v>
      </c>
      <c r="AT46" s="60">
        <v>0</v>
      </c>
      <c r="AU46" s="63">
        <f t="shared" si="163"/>
        <v>0.73599999999999999</v>
      </c>
      <c r="AV46" s="63">
        <f t="shared" si="164"/>
        <v>0.192</v>
      </c>
      <c r="AW46" s="63">
        <f t="shared" si="165"/>
        <v>7.1999999999999995E-2</v>
      </c>
      <c r="AX46" s="63">
        <f t="shared" si="166"/>
        <v>0</v>
      </c>
      <c r="AY46" s="451">
        <v>2306</v>
      </c>
      <c r="AZ46" s="60">
        <v>13</v>
      </c>
      <c r="BA46" s="102">
        <v>68</v>
      </c>
      <c r="BB46" s="102">
        <v>109</v>
      </c>
      <c r="BC46" s="102">
        <v>481</v>
      </c>
      <c r="BD46" s="102">
        <v>541</v>
      </c>
      <c r="BE46" s="102">
        <v>376</v>
      </c>
      <c r="BF46" s="102">
        <v>212</v>
      </c>
      <c r="BG46" s="102">
        <v>245</v>
      </c>
      <c r="BH46" s="102">
        <v>261</v>
      </c>
      <c r="BI46" s="79">
        <f t="shared" si="168"/>
        <v>6.0000000000000001E-3</v>
      </c>
      <c r="BJ46" s="79">
        <f t="shared" si="169"/>
        <v>2.9000000000000001E-2</v>
      </c>
      <c r="BK46" s="79">
        <f t="shared" si="170"/>
        <v>4.7E-2</v>
      </c>
      <c r="BL46" s="79">
        <f t="shared" si="171"/>
        <v>0.20899999999999999</v>
      </c>
      <c r="BM46" s="79">
        <f t="shared" si="172"/>
        <v>0.23499999999999999</v>
      </c>
      <c r="BN46" s="79">
        <f t="shared" si="173"/>
        <v>0.16300000000000001</v>
      </c>
      <c r="BO46" s="79">
        <f t="shared" si="174"/>
        <v>9.1999999999999998E-2</v>
      </c>
      <c r="BP46" s="79">
        <f t="shared" si="175"/>
        <v>0.106</v>
      </c>
      <c r="BQ46" s="457">
        <f t="shared" si="176"/>
        <v>0.113</v>
      </c>
      <c r="BR46" s="75">
        <v>48285</v>
      </c>
      <c r="BS46" s="75">
        <v>60180</v>
      </c>
      <c r="BT46" s="504">
        <v>44499</v>
      </c>
      <c r="BU46" s="504">
        <v>26061</v>
      </c>
      <c r="BV46" s="504">
        <v>45386</v>
      </c>
      <c r="BW46" s="504">
        <v>43911</v>
      </c>
      <c r="BX46" s="504">
        <v>67708</v>
      </c>
      <c r="BY46" s="504">
        <v>104167</v>
      </c>
      <c r="BZ46" s="519">
        <v>1929</v>
      </c>
      <c r="CA46" s="60">
        <v>38</v>
      </c>
      <c r="CB46" s="60">
        <v>60</v>
      </c>
      <c r="CC46" s="60">
        <v>117</v>
      </c>
      <c r="CD46" s="60">
        <v>257</v>
      </c>
      <c r="CE46" s="60">
        <v>210</v>
      </c>
      <c r="CF46" s="60">
        <v>230</v>
      </c>
      <c r="CG46" s="60">
        <v>336</v>
      </c>
      <c r="CH46" s="60">
        <v>350</v>
      </c>
      <c r="CI46" s="60">
        <v>189</v>
      </c>
      <c r="CJ46" s="60">
        <v>142</v>
      </c>
      <c r="CK46" s="63">
        <f t="shared" si="98"/>
        <v>0.02</v>
      </c>
      <c r="CL46" s="63">
        <f t="shared" si="178"/>
        <v>3.1E-2</v>
      </c>
      <c r="CM46" s="63">
        <f t="shared" si="179"/>
        <v>6.0999999999999999E-2</v>
      </c>
      <c r="CN46" s="63">
        <f t="shared" si="180"/>
        <v>0.13300000000000001</v>
      </c>
      <c r="CO46" s="63">
        <f t="shared" si="181"/>
        <v>0.109</v>
      </c>
      <c r="CP46" s="63">
        <f t="shared" si="182"/>
        <v>0.11899999999999999</v>
      </c>
      <c r="CQ46" s="63">
        <f t="shared" si="183"/>
        <v>0.17399999999999999</v>
      </c>
      <c r="CR46" s="63">
        <f t="shared" si="184"/>
        <v>0.18099999999999999</v>
      </c>
      <c r="CS46" s="63">
        <f t="shared" si="185"/>
        <v>9.8000000000000004E-2</v>
      </c>
      <c r="CT46" s="63">
        <f t="shared" si="186"/>
        <v>7.3999999999999996E-2</v>
      </c>
      <c r="CU46" s="65">
        <v>78552</v>
      </c>
      <c r="CV46" s="66">
        <v>89256</v>
      </c>
      <c r="CW46" s="60">
        <v>560</v>
      </c>
      <c r="CX46" s="60">
        <v>278</v>
      </c>
      <c r="CY46" s="60">
        <v>108</v>
      </c>
      <c r="CZ46" s="60">
        <v>16</v>
      </c>
      <c r="DA46" s="60">
        <v>87</v>
      </c>
      <c r="DB46" s="60">
        <f t="shared" si="188"/>
        <v>0.28999999999999998</v>
      </c>
      <c r="DC46" s="60">
        <f t="shared" si="189"/>
        <v>0.14399999999999999</v>
      </c>
      <c r="DD46" s="60">
        <f t="shared" si="190"/>
        <v>5.6000000000000001E-2</v>
      </c>
      <c r="DE46" s="60">
        <f t="shared" si="191"/>
        <v>8.0000000000000002E-3</v>
      </c>
      <c r="DF46" s="60">
        <f t="shared" si="192"/>
        <v>4.4999999999999998E-2</v>
      </c>
      <c r="DG46" s="68">
        <v>1560</v>
      </c>
      <c r="DH46" s="60">
        <v>23</v>
      </c>
      <c r="DI46" s="60">
        <v>0</v>
      </c>
      <c r="DJ46" s="60">
        <v>66</v>
      </c>
      <c r="DK46" s="60">
        <v>278</v>
      </c>
      <c r="DL46" s="60">
        <v>147</v>
      </c>
      <c r="DM46" s="60">
        <v>249</v>
      </c>
      <c r="DN46" s="60">
        <v>192</v>
      </c>
      <c r="DO46" s="60">
        <v>301</v>
      </c>
      <c r="DP46" s="60">
        <v>178</v>
      </c>
      <c r="DQ46" s="60">
        <v>126</v>
      </c>
      <c r="DR46" s="63">
        <f t="shared" si="231"/>
        <v>1.4999999999999999E-2</v>
      </c>
      <c r="DS46" s="63">
        <f t="shared" si="134"/>
        <v>0</v>
      </c>
      <c r="DT46" s="63">
        <f t="shared" si="135"/>
        <v>4.2000000000000003E-2</v>
      </c>
      <c r="DU46" s="63">
        <f t="shared" si="194"/>
        <v>0.17799999999999999</v>
      </c>
      <c r="DV46" s="63">
        <f t="shared" si="195"/>
        <v>9.4E-2</v>
      </c>
      <c r="DW46" s="63">
        <f t="shared" si="196"/>
        <v>0.16</v>
      </c>
      <c r="DX46" s="63">
        <f t="shared" si="197"/>
        <v>0.123</v>
      </c>
      <c r="DY46" s="63">
        <f t="shared" si="198"/>
        <v>0.193</v>
      </c>
      <c r="DZ46" s="63">
        <f t="shared" si="199"/>
        <v>0.114</v>
      </c>
      <c r="EA46" s="63">
        <f t="shared" si="200"/>
        <v>8.1000000000000003E-2</v>
      </c>
      <c r="EB46" s="74">
        <v>78438</v>
      </c>
      <c r="EC46" s="74">
        <v>93202</v>
      </c>
      <c r="ED46" s="159">
        <v>6626</v>
      </c>
      <c r="EE46" s="159">
        <v>5989</v>
      </c>
      <c r="EF46" s="63">
        <f t="shared" si="232"/>
        <v>0.90400000000000003</v>
      </c>
      <c r="EG46" s="159">
        <v>637</v>
      </c>
      <c r="EH46" s="63">
        <f t="shared" si="202"/>
        <v>9.6000000000000002E-2</v>
      </c>
      <c r="EI46" s="162">
        <v>3876</v>
      </c>
      <c r="EJ46" s="162">
        <v>3092</v>
      </c>
      <c r="EK46" s="162">
        <v>2928</v>
      </c>
      <c r="EL46" s="162">
        <v>2612</v>
      </c>
      <c r="EM46" s="162">
        <v>316</v>
      </c>
      <c r="EN46" s="63">
        <f t="shared" si="233"/>
        <v>0.89200000000000002</v>
      </c>
      <c r="EO46" s="63">
        <f t="shared" si="204"/>
        <v>0.108</v>
      </c>
      <c r="EP46" s="168">
        <v>164</v>
      </c>
      <c r="EQ46" s="165">
        <v>88</v>
      </c>
      <c r="ER46" s="165">
        <v>76</v>
      </c>
      <c r="ES46" s="63">
        <f t="shared" si="234"/>
        <v>0.53700000000000003</v>
      </c>
      <c r="ET46" s="63">
        <f t="shared" si="206"/>
        <v>0.46300000000000002</v>
      </c>
      <c r="EU46" s="69">
        <v>784</v>
      </c>
      <c r="EV46" s="159">
        <v>619</v>
      </c>
      <c r="EW46" s="159">
        <v>165</v>
      </c>
      <c r="EX46" s="63">
        <f t="shared" si="99"/>
        <v>0.79</v>
      </c>
      <c r="EY46" s="63">
        <f t="shared" si="208"/>
        <v>0.21</v>
      </c>
      <c r="EZ46" s="68">
        <v>1560</v>
      </c>
      <c r="FA46" s="76">
        <v>56</v>
      </c>
      <c r="FB46" s="77">
        <f t="shared" si="235"/>
        <v>3.5999999999999997E-2</v>
      </c>
      <c r="FC46" s="75">
        <v>54</v>
      </c>
      <c r="FD46" s="76">
        <v>5</v>
      </c>
      <c r="FE46" s="77">
        <f t="shared" si="236"/>
        <v>9.2999999999999999E-2</v>
      </c>
      <c r="FF46" s="75">
        <v>880</v>
      </c>
      <c r="FG46" s="76">
        <v>36</v>
      </c>
      <c r="FH46" s="77">
        <f t="shared" si="237"/>
        <v>4.1000000000000002E-2</v>
      </c>
      <c r="FI46" s="305">
        <v>6588</v>
      </c>
      <c r="FJ46" s="76">
        <v>413</v>
      </c>
      <c r="FK46" s="552">
        <f t="shared" si="238"/>
        <v>413</v>
      </c>
      <c r="FL46" s="77">
        <f t="shared" si="213"/>
        <v>6.3E-2</v>
      </c>
      <c r="FM46" s="298">
        <v>251</v>
      </c>
      <c r="FN46" s="76">
        <v>20</v>
      </c>
      <c r="FO46" s="79">
        <f t="shared" si="215"/>
        <v>0.08</v>
      </c>
      <c r="FP46" s="298">
        <v>1864</v>
      </c>
      <c r="FQ46" s="76">
        <v>118</v>
      </c>
      <c r="FR46" s="77">
        <f t="shared" si="217"/>
        <v>6.3E-2</v>
      </c>
      <c r="FS46" s="298">
        <v>4724</v>
      </c>
      <c r="FT46" s="76">
        <v>294</v>
      </c>
      <c r="FU46" s="77">
        <f t="shared" si="220"/>
        <v>6.2E-2</v>
      </c>
      <c r="FV46" s="298">
        <v>3955</v>
      </c>
      <c r="FW46" s="76">
        <v>230</v>
      </c>
      <c r="FX46" s="77">
        <f t="shared" si="223"/>
        <v>5.8000000000000003E-2</v>
      </c>
      <c r="FY46" s="298">
        <v>769</v>
      </c>
      <c r="FZ46" s="76">
        <v>65</v>
      </c>
      <c r="GA46" s="77">
        <f t="shared" si="239"/>
        <v>8.5000000000000006E-2</v>
      </c>
      <c r="GB46" s="298">
        <v>5912</v>
      </c>
      <c r="GC46" s="74">
        <v>236</v>
      </c>
      <c r="GD46" s="60">
        <f t="shared" si="240"/>
        <v>0.04</v>
      </c>
    </row>
    <row r="47" spans="1:186" x14ac:dyDescent="0.2">
      <c r="A47" s="56" t="s">
        <v>882</v>
      </c>
      <c r="B47" s="57" t="s">
        <v>1022</v>
      </c>
      <c r="C47" s="56" t="s">
        <v>936</v>
      </c>
      <c r="D47" s="56" t="s">
        <v>1081</v>
      </c>
      <c r="E47" s="80">
        <v>3692</v>
      </c>
      <c r="F47" s="60">
        <v>2629</v>
      </c>
      <c r="G47" s="63">
        <f t="shared" si="102"/>
        <v>0.71199999999999997</v>
      </c>
      <c r="H47" s="60">
        <v>2629</v>
      </c>
      <c r="I47" s="63">
        <f t="shared" si="94"/>
        <v>0.71199999999999997</v>
      </c>
      <c r="J47" s="61">
        <v>2541</v>
      </c>
      <c r="K47" s="290">
        <f t="shared" si="228"/>
        <v>0.96699999999999997</v>
      </c>
      <c r="L47" s="274">
        <v>88</v>
      </c>
      <c r="M47" s="287">
        <f t="shared" si="229"/>
        <v>3.3000000000000002E-2</v>
      </c>
      <c r="N47" s="60">
        <v>0</v>
      </c>
      <c r="O47" s="60">
        <f t="shared" si="95"/>
        <v>0</v>
      </c>
      <c r="P47" s="60">
        <v>1063</v>
      </c>
      <c r="Q47" s="60">
        <f t="shared" si="96"/>
        <v>0.28799999999999998</v>
      </c>
      <c r="R47" s="293">
        <f t="shared" si="104"/>
        <v>3.3472803347280333</v>
      </c>
      <c r="S47" s="62">
        <f t="shared" si="230"/>
        <v>2430</v>
      </c>
      <c r="T47" s="60">
        <v>1891</v>
      </c>
      <c r="U47" s="60">
        <v>254</v>
      </c>
      <c r="V47" s="60">
        <v>6</v>
      </c>
      <c r="W47" s="60">
        <v>0</v>
      </c>
      <c r="X47" s="60">
        <v>184</v>
      </c>
      <c r="Y47" s="60">
        <v>95</v>
      </c>
      <c r="Z47" s="63">
        <f t="shared" si="97"/>
        <v>0.77800000000000002</v>
      </c>
      <c r="AA47" s="63">
        <f t="shared" si="151"/>
        <v>0.105</v>
      </c>
      <c r="AB47" s="63">
        <f t="shared" si="152"/>
        <v>2E-3</v>
      </c>
      <c r="AC47" s="63">
        <f t="shared" si="153"/>
        <v>0</v>
      </c>
      <c r="AD47" s="63">
        <f t="shared" si="154"/>
        <v>7.5999999999999998E-2</v>
      </c>
      <c r="AE47" s="63">
        <f t="shared" si="155"/>
        <v>3.9E-2</v>
      </c>
      <c r="AF47" s="523">
        <v>35</v>
      </c>
      <c r="AG47" s="60">
        <v>933</v>
      </c>
      <c r="AH47" s="60">
        <v>448</v>
      </c>
      <c r="AI47" s="60">
        <v>520</v>
      </c>
      <c r="AJ47" s="60">
        <v>370</v>
      </c>
      <c r="AK47" s="60">
        <v>270</v>
      </c>
      <c r="AL47" s="63">
        <f t="shared" si="157"/>
        <v>0.36699999999999999</v>
      </c>
      <c r="AM47" s="63">
        <f t="shared" si="158"/>
        <v>0.17599999999999999</v>
      </c>
      <c r="AN47" s="63">
        <f t="shared" si="159"/>
        <v>0.20499999999999999</v>
      </c>
      <c r="AO47" s="63">
        <f t="shared" si="160"/>
        <v>0.14599999999999999</v>
      </c>
      <c r="AP47" s="63">
        <f t="shared" si="161"/>
        <v>0.106</v>
      </c>
      <c r="AQ47" s="60">
        <v>1864</v>
      </c>
      <c r="AR47" s="60">
        <v>529</v>
      </c>
      <c r="AS47" s="60">
        <v>148</v>
      </c>
      <c r="AT47" s="60">
        <v>0</v>
      </c>
      <c r="AU47" s="63">
        <f t="shared" si="163"/>
        <v>0.73399999999999999</v>
      </c>
      <c r="AV47" s="63">
        <f t="shared" si="164"/>
        <v>0.20799999999999999</v>
      </c>
      <c r="AW47" s="63">
        <f t="shared" si="165"/>
        <v>5.8000000000000003E-2</v>
      </c>
      <c r="AX47" s="63">
        <f t="shared" si="166"/>
        <v>0</v>
      </c>
      <c r="AY47" s="451">
        <v>2050</v>
      </c>
      <c r="AZ47" s="60">
        <v>0</v>
      </c>
      <c r="BA47" s="102">
        <v>1</v>
      </c>
      <c r="BB47" s="102">
        <v>160</v>
      </c>
      <c r="BC47" s="102">
        <v>238</v>
      </c>
      <c r="BD47" s="102">
        <v>234</v>
      </c>
      <c r="BE47" s="102">
        <v>423</v>
      </c>
      <c r="BF47" s="102">
        <v>259</v>
      </c>
      <c r="BG47" s="102">
        <v>381</v>
      </c>
      <c r="BH47" s="102">
        <v>354</v>
      </c>
      <c r="BI47" s="79">
        <f t="shared" si="168"/>
        <v>0</v>
      </c>
      <c r="BJ47" s="79">
        <f t="shared" si="169"/>
        <v>0</v>
      </c>
      <c r="BK47" s="79">
        <f t="shared" si="170"/>
        <v>7.8E-2</v>
      </c>
      <c r="BL47" s="79">
        <f t="shared" si="171"/>
        <v>0.11600000000000001</v>
      </c>
      <c r="BM47" s="79">
        <f t="shared" si="172"/>
        <v>0.114</v>
      </c>
      <c r="BN47" s="79">
        <f t="shared" si="173"/>
        <v>0.20599999999999999</v>
      </c>
      <c r="BO47" s="79">
        <f t="shared" si="174"/>
        <v>0.126</v>
      </c>
      <c r="BP47" s="79">
        <f t="shared" si="175"/>
        <v>0.186</v>
      </c>
      <c r="BQ47" s="457">
        <f t="shared" si="176"/>
        <v>0.17299999999999999</v>
      </c>
      <c r="BR47" s="75">
        <v>63480</v>
      </c>
      <c r="BS47" s="75">
        <v>72840</v>
      </c>
      <c r="BT47" s="504">
        <v>60130</v>
      </c>
      <c r="BU47" s="504">
        <v>88024</v>
      </c>
      <c r="BV47" s="504">
        <v>30781</v>
      </c>
      <c r="BW47" s="504">
        <v>59773</v>
      </c>
      <c r="BX47" s="504">
        <v>71573</v>
      </c>
      <c r="BY47" s="504">
        <v>97895</v>
      </c>
      <c r="BZ47" s="519">
        <v>1315</v>
      </c>
      <c r="CA47" s="60">
        <v>40</v>
      </c>
      <c r="CB47" s="60">
        <v>5</v>
      </c>
      <c r="CC47" s="60">
        <v>13</v>
      </c>
      <c r="CD47" s="60">
        <v>14</v>
      </c>
      <c r="CE47" s="60">
        <v>42</v>
      </c>
      <c r="CF47" s="60">
        <v>93</v>
      </c>
      <c r="CG47" s="60">
        <v>330</v>
      </c>
      <c r="CH47" s="60">
        <v>383</v>
      </c>
      <c r="CI47" s="60">
        <v>242</v>
      </c>
      <c r="CJ47" s="60">
        <v>153</v>
      </c>
      <c r="CK47" s="63">
        <f t="shared" si="98"/>
        <v>0.03</v>
      </c>
      <c r="CL47" s="63">
        <f t="shared" si="178"/>
        <v>4.0000000000000001E-3</v>
      </c>
      <c r="CM47" s="63">
        <f t="shared" si="179"/>
        <v>0.01</v>
      </c>
      <c r="CN47" s="63">
        <f t="shared" si="180"/>
        <v>1.0999999999999999E-2</v>
      </c>
      <c r="CO47" s="63">
        <f t="shared" si="181"/>
        <v>3.2000000000000001E-2</v>
      </c>
      <c r="CP47" s="63">
        <f t="shared" si="182"/>
        <v>7.0999999999999994E-2</v>
      </c>
      <c r="CQ47" s="63">
        <f t="shared" si="183"/>
        <v>0.251</v>
      </c>
      <c r="CR47" s="63">
        <f t="shared" si="184"/>
        <v>0.29099999999999998</v>
      </c>
      <c r="CS47" s="63">
        <f t="shared" si="185"/>
        <v>0.184</v>
      </c>
      <c r="CT47" s="63">
        <f t="shared" si="186"/>
        <v>0.11600000000000001</v>
      </c>
      <c r="CU47" s="65">
        <v>121563</v>
      </c>
      <c r="CV47" s="66">
        <v>131639</v>
      </c>
      <c r="CW47" s="60">
        <v>276</v>
      </c>
      <c r="CX47" s="60">
        <v>327</v>
      </c>
      <c r="CY47" s="60">
        <v>112</v>
      </c>
      <c r="CZ47" s="60">
        <v>46</v>
      </c>
      <c r="DA47" s="60">
        <v>55</v>
      </c>
      <c r="DB47" s="60">
        <f t="shared" si="188"/>
        <v>0.21</v>
      </c>
      <c r="DC47" s="60">
        <f t="shared" si="189"/>
        <v>0.249</v>
      </c>
      <c r="DD47" s="60">
        <f t="shared" si="190"/>
        <v>8.5000000000000006E-2</v>
      </c>
      <c r="DE47" s="60">
        <f t="shared" si="191"/>
        <v>3.5000000000000003E-2</v>
      </c>
      <c r="DF47" s="60">
        <f t="shared" si="192"/>
        <v>4.2000000000000003E-2</v>
      </c>
      <c r="DG47" s="68">
        <v>1198</v>
      </c>
      <c r="DH47" s="60">
        <v>40</v>
      </c>
      <c r="DI47" s="60">
        <v>5</v>
      </c>
      <c r="DJ47" s="60">
        <v>13</v>
      </c>
      <c r="DK47" s="60">
        <v>9</v>
      </c>
      <c r="DL47" s="60">
        <v>26</v>
      </c>
      <c r="DM47" s="60">
        <v>80</v>
      </c>
      <c r="DN47" s="60">
        <v>288</v>
      </c>
      <c r="DO47" s="60">
        <v>395</v>
      </c>
      <c r="DP47" s="60">
        <v>242</v>
      </c>
      <c r="DQ47" s="60">
        <v>100</v>
      </c>
      <c r="DR47" s="63">
        <f t="shared" si="231"/>
        <v>3.3000000000000002E-2</v>
      </c>
      <c r="DS47" s="63">
        <f t="shared" si="134"/>
        <v>4.0000000000000001E-3</v>
      </c>
      <c r="DT47" s="63">
        <f t="shared" si="135"/>
        <v>1.0999999999999999E-2</v>
      </c>
      <c r="DU47" s="63">
        <f t="shared" si="194"/>
        <v>8.0000000000000002E-3</v>
      </c>
      <c r="DV47" s="63">
        <f t="shared" si="195"/>
        <v>2.1999999999999999E-2</v>
      </c>
      <c r="DW47" s="63">
        <f t="shared" si="196"/>
        <v>6.7000000000000004E-2</v>
      </c>
      <c r="DX47" s="63">
        <f t="shared" si="197"/>
        <v>0.24</v>
      </c>
      <c r="DY47" s="63">
        <f t="shared" si="198"/>
        <v>0.33</v>
      </c>
      <c r="DZ47" s="63">
        <f t="shared" si="199"/>
        <v>0.20200000000000001</v>
      </c>
      <c r="EA47" s="63">
        <f t="shared" si="200"/>
        <v>8.3000000000000004E-2</v>
      </c>
      <c r="EB47" s="74">
        <v>122411</v>
      </c>
      <c r="EC47" s="74">
        <v>126806</v>
      </c>
      <c r="ED47" s="159">
        <v>5503</v>
      </c>
      <c r="EE47" s="159">
        <v>5268</v>
      </c>
      <c r="EF47" s="63">
        <f t="shared" si="232"/>
        <v>0.95699999999999996</v>
      </c>
      <c r="EG47" s="159">
        <v>235</v>
      </c>
      <c r="EH47" s="63">
        <f t="shared" si="202"/>
        <v>4.2999999999999997E-2</v>
      </c>
      <c r="EI47" s="162">
        <v>3127</v>
      </c>
      <c r="EJ47" s="162">
        <v>2520</v>
      </c>
      <c r="EK47" s="162">
        <v>2432</v>
      </c>
      <c r="EL47" s="162">
        <v>2292</v>
      </c>
      <c r="EM47" s="162">
        <v>140</v>
      </c>
      <c r="EN47" s="63">
        <f t="shared" si="233"/>
        <v>0.94199999999999995</v>
      </c>
      <c r="EO47" s="63">
        <f t="shared" si="204"/>
        <v>5.8000000000000003E-2</v>
      </c>
      <c r="EP47" s="168">
        <v>88</v>
      </c>
      <c r="EQ47" s="165">
        <v>88</v>
      </c>
      <c r="ER47" s="165">
        <v>0</v>
      </c>
      <c r="ES47" s="63">
        <f t="shared" si="234"/>
        <v>1</v>
      </c>
      <c r="ET47" s="63">
        <f t="shared" si="206"/>
        <v>0</v>
      </c>
      <c r="EU47" s="69">
        <v>607</v>
      </c>
      <c r="EV47" s="159">
        <v>545</v>
      </c>
      <c r="EW47" s="159">
        <v>62</v>
      </c>
      <c r="EX47" s="63">
        <f t="shared" si="99"/>
        <v>0.89800000000000002</v>
      </c>
      <c r="EY47" s="63">
        <f t="shared" si="208"/>
        <v>0.10199999999999999</v>
      </c>
      <c r="EZ47" s="68">
        <v>1198</v>
      </c>
      <c r="FA47" s="76">
        <v>58</v>
      </c>
      <c r="FB47" s="77">
        <f t="shared" si="235"/>
        <v>4.8000000000000001E-2</v>
      </c>
      <c r="FC47" s="75">
        <v>215</v>
      </c>
      <c r="FD47" s="76">
        <v>44</v>
      </c>
      <c r="FE47" s="77">
        <f t="shared" si="236"/>
        <v>0.20499999999999999</v>
      </c>
      <c r="FF47" s="75">
        <v>693</v>
      </c>
      <c r="FG47" s="76">
        <v>58</v>
      </c>
      <c r="FH47" s="77">
        <f t="shared" si="237"/>
        <v>8.4000000000000005E-2</v>
      </c>
      <c r="FI47" s="305">
        <v>5362</v>
      </c>
      <c r="FJ47" s="76">
        <v>391</v>
      </c>
      <c r="FK47" s="552">
        <f t="shared" si="238"/>
        <v>391</v>
      </c>
      <c r="FL47" s="77">
        <f t="shared" si="213"/>
        <v>7.2999999999999995E-2</v>
      </c>
      <c r="FM47" s="298">
        <v>723</v>
      </c>
      <c r="FN47" s="76">
        <v>126</v>
      </c>
      <c r="FO47" s="79">
        <f t="shared" si="215"/>
        <v>0.17399999999999999</v>
      </c>
      <c r="FP47" s="298">
        <v>1800</v>
      </c>
      <c r="FQ47" s="76">
        <v>200</v>
      </c>
      <c r="FR47" s="77">
        <f t="shared" si="217"/>
        <v>0.111</v>
      </c>
      <c r="FS47" s="298">
        <v>3562</v>
      </c>
      <c r="FT47" s="76">
        <v>176</v>
      </c>
      <c r="FU47" s="77">
        <f t="shared" si="220"/>
        <v>4.9000000000000002E-2</v>
      </c>
      <c r="FV47" s="298">
        <v>3179</v>
      </c>
      <c r="FW47" s="76">
        <v>160</v>
      </c>
      <c r="FX47" s="77">
        <f t="shared" si="223"/>
        <v>0.05</v>
      </c>
      <c r="FY47" s="298">
        <v>383</v>
      </c>
      <c r="FZ47" s="76">
        <v>31</v>
      </c>
      <c r="GA47" s="77">
        <f t="shared" si="239"/>
        <v>8.1000000000000003E-2</v>
      </c>
      <c r="GB47" s="298">
        <v>4948</v>
      </c>
      <c r="GC47" s="74">
        <v>331</v>
      </c>
      <c r="GD47" s="60">
        <f t="shared" si="240"/>
        <v>6.7000000000000004E-2</v>
      </c>
    </row>
    <row r="48" spans="1:186" x14ac:dyDescent="0.2">
      <c r="A48" s="56" t="s">
        <v>882</v>
      </c>
      <c r="B48" s="57" t="s">
        <v>1022</v>
      </c>
      <c r="C48" s="56" t="s">
        <v>937</v>
      </c>
      <c r="D48" s="56" t="s">
        <v>1082</v>
      </c>
      <c r="E48" s="80">
        <v>3072</v>
      </c>
      <c r="F48" s="60">
        <v>2008</v>
      </c>
      <c r="G48" s="63">
        <f t="shared" si="102"/>
        <v>0.65400000000000003</v>
      </c>
      <c r="H48" s="60">
        <v>1993</v>
      </c>
      <c r="I48" s="63">
        <f t="shared" si="94"/>
        <v>0.64900000000000002</v>
      </c>
      <c r="J48" s="61">
        <v>1847</v>
      </c>
      <c r="K48" s="290">
        <f t="shared" si="228"/>
        <v>0.92</v>
      </c>
      <c r="L48" s="274">
        <v>146</v>
      </c>
      <c r="M48" s="287">
        <f t="shared" si="229"/>
        <v>7.2999999999999995E-2</v>
      </c>
      <c r="N48" s="60">
        <v>15</v>
      </c>
      <c r="O48" s="60">
        <f t="shared" si="95"/>
        <v>5.0000000000000001E-3</v>
      </c>
      <c r="P48" s="60">
        <v>1064</v>
      </c>
      <c r="Q48" s="60">
        <f t="shared" si="96"/>
        <v>0.34599999999999997</v>
      </c>
      <c r="R48" s="293">
        <f t="shared" si="104"/>
        <v>7.2709163346613552</v>
      </c>
      <c r="S48" s="62">
        <f t="shared" si="230"/>
        <v>1764</v>
      </c>
      <c r="T48" s="60">
        <v>1331</v>
      </c>
      <c r="U48" s="60">
        <v>187</v>
      </c>
      <c r="V48" s="60">
        <v>8</v>
      </c>
      <c r="W48" s="60">
        <v>0</v>
      </c>
      <c r="X48" s="60">
        <v>17</v>
      </c>
      <c r="Y48" s="60">
        <v>221</v>
      </c>
      <c r="Z48" s="63">
        <f t="shared" si="97"/>
        <v>0.755</v>
      </c>
      <c r="AA48" s="63">
        <f t="shared" si="151"/>
        <v>0.106</v>
      </c>
      <c r="AB48" s="63">
        <f t="shared" si="152"/>
        <v>5.0000000000000001E-3</v>
      </c>
      <c r="AC48" s="63">
        <f t="shared" si="153"/>
        <v>0</v>
      </c>
      <c r="AD48" s="63">
        <f t="shared" si="154"/>
        <v>0.01</v>
      </c>
      <c r="AE48" s="63">
        <f t="shared" si="155"/>
        <v>0.125</v>
      </c>
      <c r="AF48" s="523">
        <v>40</v>
      </c>
      <c r="AG48" s="60">
        <v>743</v>
      </c>
      <c r="AH48" s="60">
        <v>328</v>
      </c>
      <c r="AI48" s="60">
        <v>424</v>
      </c>
      <c r="AJ48" s="60">
        <v>90</v>
      </c>
      <c r="AK48" s="60">
        <v>262</v>
      </c>
      <c r="AL48" s="63">
        <f t="shared" si="157"/>
        <v>0.40200000000000002</v>
      </c>
      <c r="AM48" s="63">
        <f t="shared" si="158"/>
        <v>0.17799999999999999</v>
      </c>
      <c r="AN48" s="63">
        <f t="shared" si="159"/>
        <v>0.23</v>
      </c>
      <c r="AO48" s="63">
        <f t="shared" si="160"/>
        <v>4.9000000000000002E-2</v>
      </c>
      <c r="AP48" s="63">
        <f t="shared" si="161"/>
        <v>0.14199999999999999</v>
      </c>
      <c r="AQ48" s="60">
        <v>1183</v>
      </c>
      <c r="AR48" s="60">
        <v>510</v>
      </c>
      <c r="AS48" s="60">
        <v>154</v>
      </c>
      <c r="AT48" s="60">
        <v>0</v>
      </c>
      <c r="AU48" s="63">
        <f t="shared" si="163"/>
        <v>0.64</v>
      </c>
      <c r="AV48" s="63">
        <f t="shared" si="164"/>
        <v>0.27600000000000002</v>
      </c>
      <c r="AW48" s="63">
        <f t="shared" si="165"/>
        <v>8.3000000000000004E-2</v>
      </c>
      <c r="AX48" s="63">
        <f t="shared" si="166"/>
        <v>0</v>
      </c>
      <c r="AY48" s="451">
        <v>1495</v>
      </c>
      <c r="AZ48" s="60">
        <v>0</v>
      </c>
      <c r="BA48" s="102">
        <v>61</v>
      </c>
      <c r="BB48" s="102">
        <v>49</v>
      </c>
      <c r="BC48" s="102">
        <v>170</v>
      </c>
      <c r="BD48" s="102">
        <v>364</v>
      </c>
      <c r="BE48" s="102">
        <v>173</v>
      </c>
      <c r="BF48" s="102">
        <v>108</v>
      </c>
      <c r="BG48" s="102">
        <v>245</v>
      </c>
      <c r="BH48" s="102">
        <v>325</v>
      </c>
      <c r="BI48" s="79">
        <f t="shared" si="168"/>
        <v>0</v>
      </c>
      <c r="BJ48" s="79">
        <f t="shared" si="169"/>
        <v>4.1000000000000002E-2</v>
      </c>
      <c r="BK48" s="79">
        <f t="shared" si="170"/>
        <v>3.3000000000000002E-2</v>
      </c>
      <c r="BL48" s="79">
        <f t="shared" si="171"/>
        <v>0.114</v>
      </c>
      <c r="BM48" s="79">
        <f t="shared" si="172"/>
        <v>0.24299999999999999</v>
      </c>
      <c r="BN48" s="79">
        <f t="shared" si="173"/>
        <v>0.11600000000000001</v>
      </c>
      <c r="BO48" s="79">
        <f t="shared" si="174"/>
        <v>7.1999999999999995E-2</v>
      </c>
      <c r="BP48" s="79">
        <f t="shared" si="175"/>
        <v>0.16400000000000001</v>
      </c>
      <c r="BQ48" s="457">
        <f t="shared" si="176"/>
        <v>0.217</v>
      </c>
      <c r="BR48" s="75">
        <v>61123</v>
      </c>
      <c r="BS48" s="75">
        <v>70157</v>
      </c>
      <c r="BT48" s="504">
        <v>48000</v>
      </c>
      <c r="BU48" s="504"/>
      <c r="BV48" s="504">
        <v>37267</v>
      </c>
      <c r="BW48" s="504">
        <v>36977</v>
      </c>
      <c r="BX48" s="504">
        <v>68583</v>
      </c>
      <c r="BY48" s="504">
        <v>133802</v>
      </c>
      <c r="BZ48" s="519">
        <v>1321</v>
      </c>
      <c r="CA48" s="60">
        <v>84</v>
      </c>
      <c r="CB48" s="60">
        <v>18</v>
      </c>
      <c r="CC48" s="60">
        <v>43</v>
      </c>
      <c r="CD48" s="60">
        <v>36</v>
      </c>
      <c r="CE48" s="60">
        <v>111</v>
      </c>
      <c r="CF48" s="60">
        <v>205</v>
      </c>
      <c r="CG48" s="60">
        <v>208</v>
      </c>
      <c r="CH48" s="60">
        <v>335</v>
      </c>
      <c r="CI48" s="60">
        <v>173</v>
      </c>
      <c r="CJ48" s="60">
        <v>108</v>
      </c>
      <c r="CK48" s="63">
        <f t="shared" si="98"/>
        <v>6.4000000000000001E-2</v>
      </c>
      <c r="CL48" s="63">
        <f t="shared" si="178"/>
        <v>1.4E-2</v>
      </c>
      <c r="CM48" s="63">
        <f t="shared" si="179"/>
        <v>3.3000000000000002E-2</v>
      </c>
      <c r="CN48" s="63">
        <f t="shared" si="180"/>
        <v>2.7E-2</v>
      </c>
      <c r="CO48" s="63">
        <f t="shared" si="181"/>
        <v>8.4000000000000005E-2</v>
      </c>
      <c r="CP48" s="63">
        <f t="shared" si="182"/>
        <v>0.155</v>
      </c>
      <c r="CQ48" s="63">
        <f t="shared" si="183"/>
        <v>0.157</v>
      </c>
      <c r="CR48" s="63">
        <f t="shared" si="184"/>
        <v>0.254</v>
      </c>
      <c r="CS48" s="63">
        <f t="shared" si="185"/>
        <v>0.13100000000000001</v>
      </c>
      <c r="CT48" s="63">
        <f t="shared" si="186"/>
        <v>8.2000000000000003E-2</v>
      </c>
      <c r="CU48" s="65">
        <v>96058</v>
      </c>
      <c r="CV48" s="66">
        <v>101668</v>
      </c>
      <c r="CW48" s="60">
        <v>177</v>
      </c>
      <c r="CX48" s="60">
        <v>162</v>
      </c>
      <c r="CY48" s="60">
        <v>143</v>
      </c>
      <c r="CZ48" s="60">
        <v>5</v>
      </c>
      <c r="DA48" s="60">
        <v>115</v>
      </c>
      <c r="DB48" s="60">
        <f t="shared" si="188"/>
        <v>0.13400000000000001</v>
      </c>
      <c r="DC48" s="60">
        <f t="shared" si="189"/>
        <v>0.123</v>
      </c>
      <c r="DD48" s="60">
        <f t="shared" si="190"/>
        <v>0.108</v>
      </c>
      <c r="DE48" s="60">
        <f t="shared" si="191"/>
        <v>4.0000000000000001E-3</v>
      </c>
      <c r="DF48" s="60">
        <f t="shared" si="192"/>
        <v>8.6999999999999994E-2</v>
      </c>
      <c r="DG48" s="68">
        <v>1152</v>
      </c>
      <c r="DH48" s="60">
        <v>67</v>
      </c>
      <c r="DI48" s="60">
        <v>5</v>
      </c>
      <c r="DJ48" s="60">
        <v>43</v>
      </c>
      <c r="DK48" s="60">
        <v>39</v>
      </c>
      <c r="DL48" s="60">
        <v>119</v>
      </c>
      <c r="DM48" s="60">
        <v>175</v>
      </c>
      <c r="DN48" s="60">
        <v>195</v>
      </c>
      <c r="DO48" s="60">
        <v>270</v>
      </c>
      <c r="DP48" s="60">
        <v>156</v>
      </c>
      <c r="DQ48" s="60">
        <v>83</v>
      </c>
      <c r="DR48" s="63">
        <f t="shared" si="231"/>
        <v>5.8000000000000003E-2</v>
      </c>
      <c r="DS48" s="63">
        <f t="shared" si="134"/>
        <v>4.0000000000000001E-3</v>
      </c>
      <c r="DT48" s="63">
        <f t="shared" si="135"/>
        <v>3.6999999999999998E-2</v>
      </c>
      <c r="DU48" s="63">
        <f t="shared" si="194"/>
        <v>3.4000000000000002E-2</v>
      </c>
      <c r="DV48" s="63">
        <f t="shared" si="195"/>
        <v>0.10299999999999999</v>
      </c>
      <c r="DW48" s="63">
        <f t="shared" si="196"/>
        <v>0.152</v>
      </c>
      <c r="DX48" s="63">
        <f t="shared" si="197"/>
        <v>0.16900000000000001</v>
      </c>
      <c r="DY48" s="63">
        <f t="shared" si="198"/>
        <v>0.23400000000000001</v>
      </c>
      <c r="DZ48" s="63">
        <f t="shared" si="199"/>
        <v>0.13500000000000001</v>
      </c>
      <c r="EA48" s="63">
        <f t="shared" si="200"/>
        <v>7.1999999999999995E-2</v>
      </c>
      <c r="EB48" s="74">
        <v>94524</v>
      </c>
      <c r="EC48" s="74">
        <v>99384</v>
      </c>
      <c r="ED48" s="159">
        <v>4400</v>
      </c>
      <c r="EE48" s="159">
        <v>4149</v>
      </c>
      <c r="EF48" s="63">
        <f t="shared" si="232"/>
        <v>0.94299999999999995</v>
      </c>
      <c r="EG48" s="159">
        <v>251</v>
      </c>
      <c r="EH48" s="63">
        <f t="shared" si="202"/>
        <v>5.7000000000000002E-2</v>
      </c>
      <c r="EI48" s="162">
        <v>2622</v>
      </c>
      <c r="EJ48" s="162">
        <v>1963</v>
      </c>
      <c r="EK48" s="162">
        <v>1817</v>
      </c>
      <c r="EL48" s="162">
        <v>1673</v>
      </c>
      <c r="EM48" s="162">
        <v>144</v>
      </c>
      <c r="EN48" s="63">
        <f t="shared" si="233"/>
        <v>0.92100000000000004</v>
      </c>
      <c r="EO48" s="63">
        <f t="shared" si="204"/>
        <v>7.9000000000000001E-2</v>
      </c>
      <c r="EP48" s="168">
        <v>146</v>
      </c>
      <c r="EQ48" s="165">
        <v>134</v>
      </c>
      <c r="ER48" s="165">
        <v>12</v>
      </c>
      <c r="ES48" s="63">
        <f t="shared" si="234"/>
        <v>0.91800000000000004</v>
      </c>
      <c r="ET48" s="63">
        <f t="shared" si="206"/>
        <v>8.2000000000000003E-2</v>
      </c>
      <c r="EU48" s="69">
        <v>659</v>
      </c>
      <c r="EV48" s="159">
        <v>598</v>
      </c>
      <c r="EW48" s="159">
        <v>61</v>
      </c>
      <c r="EX48" s="63">
        <f t="shared" si="99"/>
        <v>0.90700000000000003</v>
      </c>
      <c r="EY48" s="63">
        <f t="shared" si="208"/>
        <v>9.2999999999999999E-2</v>
      </c>
      <c r="EZ48" s="68">
        <v>1152</v>
      </c>
      <c r="FA48" s="76">
        <v>107</v>
      </c>
      <c r="FB48" s="77">
        <f t="shared" si="235"/>
        <v>9.2999999999999999E-2</v>
      </c>
      <c r="FC48" s="75">
        <v>139</v>
      </c>
      <c r="FD48" s="76">
        <v>61</v>
      </c>
      <c r="FE48" s="77">
        <f t="shared" si="236"/>
        <v>0.439</v>
      </c>
      <c r="FF48" s="75">
        <v>740</v>
      </c>
      <c r="FG48" s="76">
        <v>90</v>
      </c>
      <c r="FH48" s="77">
        <f t="shared" si="237"/>
        <v>0.122</v>
      </c>
      <c r="FI48" s="305">
        <v>4415</v>
      </c>
      <c r="FJ48" s="76">
        <v>439</v>
      </c>
      <c r="FK48" s="552">
        <f t="shared" si="238"/>
        <v>439</v>
      </c>
      <c r="FL48" s="77">
        <f t="shared" si="213"/>
        <v>9.9000000000000005E-2</v>
      </c>
      <c r="FM48" s="298">
        <v>449</v>
      </c>
      <c r="FN48" s="76">
        <v>114</v>
      </c>
      <c r="FO48" s="79">
        <f t="shared" si="215"/>
        <v>0.254</v>
      </c>
      <c r="FP48" s="298">
        <v>1458</v>
      </c>
      <c r="FQ48" s="76">
        <v>148</v>
      </c>
      <c r="FR48" s="77">
        <f t="shared" si="217"/>
        <v>0.10199999999999999</v>
      </c>
      <c r="FS48" s="298">
        <v>2957</v>
      </c>
      <c r="FT48" s="76">
        <v>291</v>
      </c>
      <c r="FU48" s="77">
        <f t="shared" si="220"/>
        <v>9.8000000000000004E-2</v>
      </c>
      <c r="FV48" s="298">
        <v>2637</v>
      </c>
      <c r="FW48" s="76">
        <v>225</v>
      </c>
      <c r="FX48" s="77">
        <f t="shared" si="223"/>
        <v>8.5000000000000006E-2</v>
      </c>
      <c r="FY48" s="298">
        <v>320</v>
      </c>
      <c r="FZ48" s="76">
        <v>66</v>
      </c>
      <c r="GA48" s="77">
        <f t="shared" si="239"/>
        <v>0.20599999999999999</v>
      </c>
      <c r="GB48" s="298">
        <v>4078</v>
      </c>
      <c r="GC48" s="74">
        <v>334</v>
      </c>
      <c r="GD48" s="60">
        <f t="shared" si="240"/>
        <v>8.2000000000000003E-2</v>
      </c>
    </row>
    <row r="49" spans="1:186" x14ac:dyDescent="0.2">
      <c r="A49" s="56" t="s">
        <v>882</v>
      </c>
      <c r="B49" s="57" t="s">
        <v>1022</v>
      </c>
      <c r="C49" s="56" t="s">
        <v>938</v>
      </c>
      <c r="D49" s="56" t="s">
        <v>1083</v>
      </c>
      <c r="E49" s="80">
        <v>3290</v>
      </c>
      <c r="F49" s="60">
        <v>1588</v>
      </c>
      <c r="G49" s="63">
        <f t="shared" si="102"/>
        <v>0.48299999999999998</v>
      </c>
      <c r="H49" s="60">
        <v>1588</v>
      </c>
      <c r="I49" s="63">
        <f t="shared" si="94"/>
        <v>0.48299999999999998</v>
      </c>
      <c r="J49" s="61">
        <v>1494</v>
      </c>
      <c r="K49" s="290">
        <f t="shared" si="228"/>
        <v>0.94099999999999995</v>
      </c>
      <c r="L49" s="274">
        <v>94</v>
      </c>
      <c r="M49" s="287">
        <f t="shared" si="229"/>
        <v>5.8999999999999997E-2</v>
      </c>
      <c r="N49" s="60">
        <v>0</v>
      </c>
      <c r="O49" s="60">
        <f t="shared" si="95"/>
        <v>0</v>
      </c>
      <c r="P49" s="60">
        <v>1702</v>
      </c>
      <c r="Q49" s="60">
        <f t="shared" si="96"/>
        <v>0.51700000000000002</v>
      </c>
      <c r="R49" s="293">
        <f t="shared" si="104"/>
        <v>5.9193954659949624</v>
      </c>
      <c r="S49" s="62">
        <f t="shared" si="230"/>
        <v>1482</v>
      </c>
      <c r="T49" s="60">
        <v>1210</v>
      </c>
      <c r="U49" s="60">
        <v>165</v>
      </c>
      <c r="V49" s="60">
        <v>16</v>
      </c>
      <c r="W49" s="60">
        <v>0</v>
      </c>
      <c r="X49" s="60">
        <v>39</v>
      </c>
      <c r="Y49" s="60">
        <v>52</v>
      </c>
      <c r="Z49" s="63">
        <f t="shared" si="97"/>
        <v>0.81599999999999995</v>
      </c>
      <c r="AA49" s="63">
        <f t="shared" si="151"/>
        <v>0.111</v>
      </c>
      <c r="AB49" s="63">
        <f t="shared" si="152"/>
        <v>1.0999999999999999E-2</v>
      </c>
      <c r="AC49" s="63">
        <f t="shared" si="153"/>
        <v>0</v>
      </c>
      <c r="AD49" s="63">
        <f t="shared" si="154"/>
        <v>2.5999999999999999E-2</v>
      </c>
      <c r="AE49" s="63">
        <f t="shared" si="155"/>
        <v>3.5000000000000003E-2</v>
      </c>
      <c r="AF49" s="523">
        <v>55.7</v>
      </c>
      <c r="AG49" s="60">
        <v>482</v>
      </c>
      <c r="AH49" s="60">
        <v>191</v>
      </c>
      <c r="AI49" s="60">
        <v>348</v>
      </c>
      <c r="AJ49" s="60">
        <v>187</v>
      </c>
      <c r="AK49" s="60">
        <v>286</v>
      </c>
      <c r="AL49" s="63">
        <f t="shared" si="157"/>
        <v>0.32300000000000001</v>
      </c>
      <c r="AM49" s="63">
        <f t="shared" si="158"/>
        <v>0.128</v>
      </c>
      <c r="AN49" s="63">
        <f t="shared" si="159"/>
        <v>0.23300000000000001</v>
      </c>
      <c r="AO49" s="63">
        <f t="shared" si="160"/>
        <v>0.125</v>
      </c>
      <c r="AP49" s="63">
        <f t="shared" si="161"/>
        <v>0.191</v>
      </c>
      <c r="AQ49" s="60">
        <v>1125</v>
      </c>
      <c r="AR49" s="60">
        <v>235</v>
      </c>
      <c r="AS49" s="60">
        <v>120</v>
      </c>
      <c r="AT49" s="60">
        <v>14</v>
      </c>
      <c r="AU49" s="63">
        <f t="shared" si="163"/>
        <v>0.753</v>
      </c>
      <c r="AV49" s="63">
        <f t="shared" si="164"/>
        <v>0.157</v>
      </c>
      <c r="AW49" s="63">
        <f t="shared" si="165"/>
        <v>0.08</v>
      </c>
      <c r="AX49" s="63">
        <f t="shared" si="166"/>
        <v>8.9999999999999993E-3</v>
      </c>
      <c r="AY49" s="451">
        <v>1215</v>
      </c>
      <c r="AZ49" s="60">
        <v>12</v>
      </c>
      <c r="BA49" s="102">
        <v>17</v>
      </c>
      <c r="BB49" s="102">
        <v>159</v>
      </c>
      <c r="BC49" s="102">
        <v>176</v>
      </c>
      <c r="BD49" s="102">
        <v>269</v>
      </c>
      <c r="BE49" s="102">
        <v>129</v>
      </c>
      <c r="BF49" s="102">
        <v>86</v>
      </c>
      <c r="BG49" s="102">
        <v>183</v>
      </c>
      <c r="BH49" s="102">
        <v>184</v>
      </c>
      <c r="BI49" s="79">
        <f t="shared" si="168"/>
        <v>0.01</v>
      </c>
      <c r="BJ49" s="79">
        <f t="shared" si="169"/>
        <v>1.4E-2</v>
      </c>
      <c r="BK49" s="79">
        <f t="shared" si="170"/>
        <v>0.13100000000000001</v>
      </c>
      <c r="BL49" s="79">
        <f t="shared" si="171"/>
        <v>0.14499999999999999</v>
      </c>
      <c r="BM49" s="79">
        <f t="shared" si="172"/>
        <v>0.221</v>
      </c>
      <c r="BN49" s="79">
        <f t="shared" si="173"/>
        <v>0.106</v>
      </c>
      <c r="BO49" s="79">
        <f t="shared" si="174"/>
        <v>7.0999999999999994E-2</v>
      </c>
      <c r="BP49" s="79">
        <f t="shared" si="175"/>
        <v>0.151</v>
      </c>
      <c r="BQ49" s="457">
        <f t="shared" si="176"/>
        <v>0.151</v>
      </c>
      <c r="BR49" s="75">
        <v>49076</v>
      </c>
      <c r="BS49" s="75">
        <v>60566</v>
      </c>
      <c r="BT49" s="504">
        <v>43517</v>
      </c>
      <c r="BU49" s="504">
        <v>39631</v>
      </c>
      <c r="BV49" s="504">
        <v>48859</v>
      </c>
      <c r="BW49" s="504">
        <v>29007</v>
      </c>
      <c r="BX49" s="504">
        <v>71818</v>
      </c>
      <c r="BY49" s="504">
        <v>100417</v>
      </c>
      <c r="BZ49" s="519">
        <v>1429</v>
      </c>
      <c r="CA49" s="60">
        <v>180</v>
      </c>
      <c r="CB49" s="60">
        <v>61</v>
      </c>
      <c r="CC49" s="60">
        <v>122</v>
      </c>
      <c r="CD49" s="60">
        <v>177</v>
      </c>
      <c r="CE49" s="60">
        <v>111</v>
      </c>
      <c r="CF49" s="60">
        <v>171</v>
      </c>
      <c r="CG49" s="60">
        <v>236</v>
      </c>
      <c r="CH49" s="60">
        <v>200</v>
      </c>
      <c r="CI49" s="60">
        <v>95</v>
      </c>
      <c r="CJ49" s="60">
        <v>76</v>
      </c>
      <c r="CK49" s="63">
        <f t="shared" si="98"/>
        <v>0.126</v>
      </c>
      <c r="CL49" s="63">
        <f t="shared" si="178"/>
        <v>4.2999999999999997E-2</v>
      </c>
      <c r="CM49" s="63">
        <f t="shared" si="179"/>
        <v>8.5000000000000006E-2</v>
      </c>
      <c r="CN49" s="63">
        <f t="shared" si="180"/>
        <v>0.124</v>
      </c>
      <c r="CO49" s="63">
        <f t="shared" si="181"/>
        <v>7.8E-2</v>
      </c>
      <c r="CP49" s="63">
        <f t="shared" si="182"/>
        <v>0.12</v>
      </c>
      <c r="CQ49" s="63">
        <f t="shared" si="183"/>
        <v>0.16500000000000001</v>
      </c>
      <c r="CR49" s="63">
        <f t="shared" si="184"/>
        <v>0.14000000000000001</v>
      </c>
      <c r="CS49" s="63">
        <f t="shared" si="185"/>
        <v>6.6000000000000003E-2</v>
      </c>
      <c r="CT49" s="63">
        <f t="shared" si="186"/>
        <v>5.2999999999999999E-2</v>
      </c>
      <c r="CU49" s="65">
        <v>54469</v>
      </c>
      <c r="CV49" s="66">
        <v>73181</v>
      </c>
      <c r="CW49" s="60">
        <v>625</v>
      </c>
      <c r="CX49" s="60">
        <v>305</v>
      </c>
      <c r="CY49" s="60">
        <v>76</v>
      </c>
      <c r="CZ49" s="60">
        <v>87</v>
      </c>
      <c r="DA49" s="60">
        <v>222</v>
      </c>
      <c r="DB49" s="60">
        <f t="shared" si="188"/>
        <v>0.437</v>
      </c>
      <c r="DC49" s="60">
        <f t="shared" si="189"/>
        <v>0.21299999999999999</v>
      </c>
      <c r="DD49" s="60">
        <f t="shared" si="190"/>
        <v>5.2999999999999999E-2</v>
      </c>
      <c r="DE49" s="60">
        <f t="shared" si="191"/>
        <v>6.0999999999999999E-2</v>
      </c>
      <c r="DF49" s="60">
        <f t="shared" si="192"/>
        <v>0.155</v>
      </c>
      <c r="DG49" s="68">
        <v>969</v>
      </c>
      <c r="DH49" s="60">
        <v>120</v>
      </c>
      <c r="DI49" s="60">
        <v>34</v>
      </c>
      <c r="DJ49" s="60">
        <v>36</v>
      </c>
      <c r="DK49" s="60">
        <v>59</v>
      </c>
      <c r="DL49" s="60">
        <v>97</v>
      </c>
      <c r="DM49" s="60">
        <v>93</v>
      </c>
      <c r="DN49" s="60">
        <v>238</v>
      </c>
      <c r="DO49" s="60">
        <v>141</v>
      </c>
      <c r="DP49" s="60">
        <v>85</v>
      </c>
      <c r="DQ49" s="60">
        <v>66</v>
      </c>
      <c r="DR49" s="63">
        <f t="shared" si="231"/>
        <v>0.124</v>
      </c>
      <c r="DS49" s="63">
        <f t="shared" si="134"/>
        <v>3.5000000000000003E-2</v>
      </c>
      <c r="DT49" s="63">
        <f t="shared" si="135"/>
        <v>3.6999999999999998E-2</v>
      </c>
      <c r="DU49" s="63">
        <f t="shared" si="194"/>
        <v>6.0999999999999999E-2</v>
      </c>
      <c r="DV49" s="63">
        <f t="shared" si="195"/>
        <v>0.1</v>
      </c>
      <c r="DW49" s="63">
        <f t="shared" si="196"/>
        <v>9.6000000000000002E-2</v>
      </c>
      <c r="DX49" s="63">
        <f t="shared" si="197"/>
        <v>0.246</v>
      </c>
      <c r="DY49" s="63">
        <f t="shared" si="198"/>
        <v>0.14599999999999999</v>
      </c>
      <c r="DZ49" s="63">
        <f t="shared" si="199"/>
        <v>8.7999999999999995E-2</v>
      </c>
      <c r="EA49" s="63">
        <f t="shared" si="200"/>
        <v>6.8000000000000005E-2</v>
      </c>
      <c r="EB49" s="74">
        <v>80117</v>
      </c>
      <c r="EC49" s="74">
        <v>84932</v>
      </c>
      <c r="ED49" s="159">
        <v>4338</v>
      </c>
      <c r="EE49" s="159">
        <v>4210</v>
      </c>
      <c r="EF49" s="63">
        <f t="shared" si="232"/>
        <v>0.97</v>
      </c>
      <c r="EG49" s="159">
        <v>128</v>
      </c>
      <c r="EH49" s="63">
        <f t="shared" si="202"/>
        <v>0.03</v>
      </c>
      <c r="EI49" s="162">
        <v>2278</v>
      </c>
      <c r="EJ49" s="162">
        <v>1570</v>
      </c>
      <c r="EK49" s="162">
        <v>1476</v>
      </c>
      <c r="EL49" s="162">
        <v>1384</v>
      </c>
      <c r="EM49" s="162">
        <v>92</v>
      </c>
      <c r="EN49" s="63">
        <f t="shared" si="233"/>
        <v>0.93799999999999994</v>
      </c>
      <c r="EO49" s="63">
        <f t="shared" si="204"/>
        <v>6.2E-2</v>
      </c>
      <c r="EP49" s="168">
        <v>94</v>
      </c>
      <c r="EQ49" s="165">
        <v>94</v>
      </c>
      <c r="ER49" s="165">
        <v>0</v>
      </c>
      <c r="ES49" s="63">
        <f t="shared" si="234"/>
        <v>1</v>
      </c>
      <c r="ET49" s="63">
        <f t="shared" si="206"/>
        <v>0</v>
      </c>
      <c r="EU49" s="69">
        <v>708</v>
      </c>
      <c r="EV49" s="159">
        <v>707</v>
      </c>
      <c r="EW49" s="159">
        <v>1</v>
      </c>
      <c r="EX49" s="63">
        <f t="shared" si="99"/>
        <v>0.999</v>
      </c>
      <c r="EY49" s="63">
        <f t="shared" si="208"/>
        <v>1E-3</v>
      </c>
      <c r="EZ49" s="68">
        <v>969</v>
      </c>
      <c r="FA49" s="76">
        <v>187</v>
      </c>
      <c r="FB49" s="77">
        <f t="shared" si="235"/>
        <v>0.193</v>
      </c>
      <c r="FC49" s="75">
        <v>111</v>
      </c>
      <c r="FD49" s="76">
        <v>41</v>
      </c>
      <c r="FE49" s="77">
        <f t="shared" si="236"/>
        <v>0.36899999999999999</v>
      </c>
      <c r="FF49" s="75">
        <v>601</v>
      </c>
      <c r="FG49" s="76">
        <v>131</v>
      </c>
      <c r="FH49" s="77">
        <f t="shared" si="237"/>
        <v>0.218</v>
      </c>
      <c r="FI49" s="305">
        <v>4338</v>
      </c>
      <c r="FJ49" s="76">
        <v>990</v>
      </c>
      <c r="FK49" s="552">
        <f t="shared" si="238"/>
        <v>990</v>
      </c>
      <c r="FL49" s="77">
        <f t="shared" si="213"/>
        <v>0.22800000000000001</v>
      </c>
      <c r="FM49" s="298">
        <v>337</v>
      </c>
      <c r="FN49" s="76">
        <v>140</v>
      </c>
      <c r="FO49" s="79">
        <f t="shared" si="215"/>
        <v>0.41499999999999998</v>
      </c>
      <c r="FP49" s="298">
        <v>1237</v>
      </c>
      <c r="FQ49" s="76">
        <v>332</v>
      </c>
      <c r="FR49" s="77">
        <f t="shared" si="217"/>
        <v>0.26800000000000002</v>
      </c>
      <c r="FS49" s="298">
        <v>3101</v>
      </c>
      <c r="FT49" s="76">
        <v>659</v>
      </c>
      <c r="FU49" s="77">
        <f t="shared" si="220"/>
        <v>0.21299999999999999</v>
      </c>
      <c r="FV49" s="298">
        <v>2339</v>
      </c>
      <c r="FW49" s="76">
        <v>402</v>
      </c>
      <c r="FX49" s="77">
        <f t="shared" si="223"/>
        <v>0.17199999999999999</v>
      </c>
      <c r="FY49" s="298">
        <v>762</v>
      </c>
      <c r="FZ49" s="76">
        <v>256</v>
      </c>
      <c r="GA49" s="77">
        <f t="shared" si="239"/>
        <v>0.33600000000000002</v>
      </c>
      <c r="GB49" s="298">
        <v>3740</v>
      </c>
      <c r="GC49" s="74">
        <v>721</v>
      </c>
      <c r="GD49" s="60">
        <f t="shared" si="240"/>
        <v>0.193</v>
      </c>
    </row>
    <row r="50" spans="1:186" x14ac:dyDescent="0.2">
      <c r="A50" s="56" t="s">
        <v>882</v>
      </c>
      <c r="B50" s="57" t="s">
        <v>1022</v>
      </c>
      <c r="C50" s="56" t="s">
        <v>940</v>
      </c>
      <c r="D50" s="56" t="s">
        <v>1085</v>
      </c>
      <c r="E50" s="80">
        <v>4072</v>
      </c>
      <c r="F50" s="60">
        <v>2483</v>
      </c>
      <c r="G50" s="63">
        <f t="shared" si="102"/>
        <v>0.61</v>
      </c>
      <c r="H50" s="60">
        <v>2467</v>
      </c>
      <c r="I50" s="63">
        <f t="shared" si="94"/>
        <v>0.60599999999999998</v>
      </c>
      <c r="J50" s="61">
        <v>2426</v>
      </c>
      <c r="K50" s="290">
        <f t="shared" si="228"/>
        <v>0.97699999999999998</v>
      </c>
      <c r="L50" s="274">
        <v>41</v>
      </c>
      <c r="M50" s="287">
        <f t="shared" si="229"/>
        <v>1.7000000000000001E-2</v>
      </c>
      <c r="N50" s="60">
        <v>16</v>
      </c>
      <c r="O50" s="60">
        <f t="shared" si="95"/>
        <v>4.0000000000000001E-3</v>
      </c>
      <c r="P50" s="60">
        <v>1589</v>
      </c>
      <c r="Q50" s="60">
        <f t="shared" si="96"/>
        <v>0.39</v>
      </c>
      <c r="R50" s="293">
        <f t="shared" si="104"/>
        <v>1.6512283527990335</v>
      </c>
      <c r="S50" s="62">
        <f t="shared" si="230"/>
        <v>2435</v>
      </c>
      <c r="T50" s="60">
        <v>2022</v>
      </c>
      <c r="U50" s="60">
        <v>188</v>
      </c>
      <c r="V50" s="60">
        <v>59</v>
      </c>
      <c r="W50" s="60">
        <v>29</v>
      </c>
      <c r="X50" s="60">
        <v>29</v>
      </c>
      <c r="Y50" s="60">
        <v>108</v>
      </c>
      <c r="Z50" s="63">
        <f t="shared" si="97"/>
        <v>0.83</v>
      </c>
      <c r="AA50" s="63">
        <f t="shared" si="151"/>
        <v>7.6999999999999999E-2</v>
      </c>
      <c r="AB50" s="63">
        <f t="shared" si="152"/>
        <v>2.4E-2</v>
      </c>
      <c r="AC50" s="63">
        <f t="shared" si="153"/>
        <v>1.2E-2</v>
      </c>
      <c r="AD50" s="63">
        <f t="shared" si="154"/>
        <v>1.2E-2</v>
      </c>
      <c r="AE50" s="63">
        <f t="shared" si="155"/>
        <v>4.3999999999999997E-2</v>
      </c>
      <c r="AF50" s="523">
        <v>35.9</v>
      </c>
      <c r="AG50" s="60">
        <v>877</v>
      </c>
      <c r="AH50" s="60">
        <v>393</v>
      </c>
      <c r="AI50" s="60">
        <v>695</v>
      </c>
      <c r="AJ50" s="60">
        <v>168</v>
      </c>
      <c r="AK50" s="60">
        <v>293</v>
      </c>
      <c r="AL50" s="63">
        <f t="shared" si="157"/>
        <v>0.36199999999999999</v>
      </c>
      <c r="AM50" s="63">
        <f t="shared" si="158"/>
        <v>0.16200000000000001</v>
      </c>
      <c r="AN50" s="63">
        <f t="shared" si="159"/>
        <v>0.28599999999999998</v>
      </c>
      <c r="AO50" s="63">
        <f t="shared" si="160"/>
        <v>6.9000000000000006E-2</v>
      </c>
      <c r="AP50" s="63">
        <f t="shared" si="161"/>
        <v>0.121</v>
      </c>
      <c r="AQ50" s="60">
        <v>1665</v>
      </c>
      <c r="AR50" s="60">
        <v>658</v>
      </c>
      <c r="AS50" s="60">
        <v>103</v>
      </c>
      <c r="AT50" s="60">
        <v>0</v>
      </c>
      <c r="AU50" s="63">
        <f t="shared" si="163"/>
        <v>0.68600000000000005</v>
      </c>
      <c r="AV50" s="63">
        <f t="shared" si="164"/>
        <v>0.27100000000000002</v>
      </c>
      <c r="AW50" s="63">
        <f t="shared" si="165"/>
        <v>4.2000000000000003E-2</v>
      </c>
      <c r="AX50" s="63">
        <f t="shared" si="166"/>
        <v>0</v>
      </c>
      <c r="AY50" s="451">
        <v>1886</v>
      </c>
      <c r="AZ50" s="60">
        <v>70</v>
      </c>
      <c r="BA50" s="102">
        <v>23</v>
      </c>
      <c r="BB50" s="102">
        <v>96</v>
      </c>
      <c r="BC50" s="102">
        <v>236</v>
      </c>
      <c r="BD50" s="102">
        <v>380</v>
      </c>
      <c r="BE50" s="102">
        <v>269</v>
      </c>
      <c r="BF50" s="102">
        <v>167</v>
      </c>
      <c r="BG50" s="102">
        <v>218</v>
      </c>
      <c r="BH50" s="102">
        <v>427</v>
      </c>
      <c r="BI50" s="79">
        <f t="shared" si="168"/>
        <v>3.6999999999999998E-2</v>
      </c>
      <c r="BJ50" s="79">
        <f t="shared" si="169"/>
        <v>1.2E-2</v>
      </c>
      <c r="BK50" s="79">
        <f t="shared" si="170"/>
        <v>5.0999999999999997E-2</v>
      </c>
      <c r="BL50" s="79">
        <f t="shared" si="171"/>
        <v>0.125</v>
      </c>
      <c r="BM50" s="79">
        <f t="shared" si="172"/>
        <v>0.20100000000000001</v>
      </c>
      <c r="BN50" s="79">
        <f t="shared" si="173"/>
        <v>0.14299999999999999</v>
      </c>
      <c r="BO50" s="79">
        <f t="shared" si="174"/>
        <v>8.8999999999999996E-2</v>
      </c>
      <c r="BP50" s="79">
        <f t="shared" si="175"/>
        <v>0.11600000000000001</v>
      </c>
      <c r="BQ50" s="457">
        <f t="shared" si="176"/>
        <v>0.22600000000000001</v>
      </c>
      <c r="BR50" s="75">
        <v>56909</v>
      </c>
      <c r="BS50" s="75">
        <v>72636</v>
      </c>
      <c r="BT50" s="504">
        <v>53382</v>
      </c>
      <c r="BU50" s="504">
        <v>44344</v>
      </c>
      <c r="BV50" s="504">
        <v>38438</v>
      </c>
      <c r="BW50" s="504">
        <v>52818</v>
      </c>
      <c r="BX50" s="504">
        <v>76411</v>
      </c>
      <c r="BY50" s="504">
        <v>95147</v>
      </c>
      <c r="BZ50" s="519">
        <v>1871</v>
      </c>
      <c r="CA50" s="60">
        <v>29</v>
      </c>
      <c r="CB50" s="60">
        <v>0</v>
      </c>
      <c r="CC50" s="60">
        <v>144</v>
      </c>
      <c r="CD50" s="60">
        <v>219</v>
      </c>
      <c r="CE50" s="60">
        <v>225</v>
      </c>
      <c r="CF50" s="60">
        <v>228</v>
      </c>
      <c r="CG50" s="60">
        <v>313</v>
      </c>
      <c r="CH50" s="60">
        <v>335</v>
      </c>
      <c r="CI50" s="60">
        <v>189</v>
      </c>
      <c r="CJ50" s="60">
        <v>189</v>
      </c>
      <c r="CK50" s="63">
        <f t="shared" si="98"/>
        <v>1.4999999999999999E-2</v>
      </c>
      <c r="CL50" s="63">
        <f t="shared" si="178"/>
        <v>0</v>
      </c>
      <c r="CM50" s="63">
        <f t="shared" si="179"/>
        <v>7.6999999999999999E-2</v>
      </c>
      <c r="CN50" s="63">
        <f t="shared" si="180"/>
        <v>0.11700000000000001</v>
      </c>
      <c r="CO50" s="63">
        <f t="shared" si="181"/>
        <v>0.12</v>
      </c>
      <c r="CP50" s="63">
        <f t="shared" si="182"/>
        <v>0.122</v>
      </c>
      <c r="CQ50" s="63">
        <f t="shared" si="183"/>
        <v>0.16700000000000001</v>
      </c>
      <c r="CR50" s="63">
        <f t="shared" si="184"/>
        <v>0.17899999999999999</v>
      </c>
      <c r="CS50" s="63">
        <f t="shared" si="185"/>
        <v>0.10100000000000001</v>
      </c>
      <c r="CT50" s="63">
        <f t="shared" si="186"/>
        <v>0.10100000000000001</v>
      </c>
      <c r="CU50" s="65">
        <v>86375</v>
      </c>
      <c r="CV50" s="66">
        <v>100658</v>
      </c>
      <c r="CW50" s="60">
        <v>689</v>
      </c>
      <c r="CX50" s="60">
        <v>524</v>
      </c>
      <c r="CY50" s="60">
        <v>75</v>
      </c>
      <c r="CZ50" s="60">
        <v>28</v>
      </c>
      <c r="DA50" s="60">
        <v>176</v>
      </c>
      <c r="DB50" s="60">
        <f t="shared" si="188"/>
        <v>0.36799999999999999</v>
      </c>
      <c r="DC50" s="60">
        <f t="shared" si="189"/>
        <v>0.28000000000000003</v>
      </c>
      <c r="DD50" s="60">
        <f t="shared" si="190"/>
        <v>0.04</v>
      </c>
      <c r="DE50" s="60">
        <f t="shared" si="191"/>
        <v>1.4999999999999999E-2</v>
      </c>
      <c r="DF50" s="60">
        <f t="shared" si="192"/>
        <v>9.4E-2</v>
      </c>
      <c r="DG50" s="68">
        <v>1468</v>
      </c>
      <c r="DH50" s="60">
        <v>10</v>
      </c>
      <c r="DI50" s="60">
        <v>0</v>
      </c>
      <c r="DJ50" s="60">
        <v>104</v>
      </c>
      <c r="DK50" s="60">
        <v>96</v>
      </c>
      <c r="DL50" s="60">
        <v>183</v>
      </c>
      <c r="DM50" s="60">
        <v>202</v>
      </c>
      <c r="DN50" s="60">
        <v>257</v>
      </c>
      <c r="DO50" s="60">
        <v>257</v>
      </c>
      <c r="DP50" s="60">
        <v>184</v>
      </c>
      <c r="DQ50" s="60">
        <v>175</v>
      </c>
      <c r="DR50" s="63">
        <f t="shared" si="231"/>
        <v>7.0000000000000001E-3</v>
      </c>
      <c r="DS50" s="63">
        <f t="shared" si="134"/>
        <v>0</v>
      </c>
      <c r="DT50" s="63">
        <f t="shared" si="135"/>
        <v>7.0999999999999994E-2</v>
      </c>
      <c r="DU50" s="63">
        <f t="shared" si="194"/>
        <v>6.5000000000000002E-2</v>
      </c>
      <c r="DV50" s="63">
        <f t="shared" si="195"/>
        <v>0.125</v>
      </c>
      <c r="DW50" s="63">
        <f t="shared" si="196"/>
        <v>0.13800000000000001</v>
      </c>
      <c r="DX50" s="63">
        <f t="shared" si="197"/>
        <v>0.17499999999999999</v>
      </c>
      <c r="DY50" s="63">
        <f t="shared" si="198"/>
        <v>0.17499999999999999</v>
      </c>
      <c r="DZ50" s="63">
        <f t="shared" si="199"/>
        <v>0.125</v>
      </c>
      <c r="EA50" s="63">
        <f t="shared" si="200"/>
        <v>0.11899999999999999</v>
      </c>
      <c r="EB50" s="74">
        <v>90500</v>
      </c>
      <c r="EC50" s="74">
        <v>110089</v>
      </c>
      <c r="ED50" s="159">
        <v>5085</v>
      </c>
      <c r="EE50" s="159">
        <v>4966</v>
      </c>
      <c r="EF50" s="63">
        <f t="shared" si="232"/>
        <v>0.97699999999999998</v>
      </c>
      <c r="EG50" s="159">
        <v>119</v>
      </c>
      <c r="EH50" s="63">
        <f t="shared" si="202"/>
        <v>2.3E-2</v>
      </c>
      <c r="EI50" s="162">
        <v>2906</v>
      </c>
      <c r="EJ50" s="162">
        <v>2348</v>
      </c>
      <c r="EK50" s="162">
        <v>2307</v>
      </c>
      <c r="EL50" s="162">
        <v>2233</v>
      </c>
      <c r="EM50" s="162">
        <v>74</v>
      </c>
      <c r="EN50" s="63">
        <f t="shared" si="233"/>
        <v>0.96799999999999997</v>
      </c>
      <c r="EO50" s="63">
        <f t="shared" si="204"/>
        <v>3.2000000000000001E-2</v>
      </c>
      <c r="EP50" s="168">
        <v>41</v>
      </c>
      <c r="EQ50" s="165">
        <v>41</v>
      </c>
      <c r="ER50" s="165">
        <v>0</v>
      </c>
      <c r="ES50" s="63">
        <f t="shared" si="234"/>
        <v>1</v>
      </c>
      <c r="ET50" s="63">
        <f t="shared" si="206"/>
        <v>0</v>
      </c>
      <c r="EU50" s="69">
        <v>558</v>
      </c>
      <c r="EV50" s="159">
        <v>558</v>
      </c>
      <c r="EW50" s="159">
        <v>0</v>
      </c>
      <c r="EX50" s="63">
        <f t="shared" si="99"/>
        <v>1</v>
      </c>
      <c r="EY50" s="63">
        <f t="shared" si="208"/>
        <v>0</v>
      </c>
      <c r="EZ50" s="68">
        <v>1468</v>
      </c>
      <c r="FA50" s="76">
        <v>66</v>
      </c>
      <c r="FB50" s="77">
        <f t="shared" si="235"/>
        <v>4.4999999999999998E-2</v>
      </c>
      <c r="FC50" s="75">
        <v>130</v>
      </c>
      <c r="FD50" s="76">
        <v>0</v>
      </c>
      <c r="FE50" s="77">
        <f t="shared" si="236"/>
        <v>0</v>
      </c>
      <c r="FF50" s="75">
        <v>643</v>
      </c>
      <c r="FG50" s="76">
        <v>55</v>
      </c>
      <c r="FH50" s="77">
        <f t="shared" si="237"/>
        <v>8.5999999999999993E-2</v>
      </c>
      <c r="FI50" s="305">
        <v>5101</v>
      </c>
      <c r="FJ50" s="76">
        <v>291</v>
      </c>
      <c r="FK50" s="552">
        <f t="shared" si="238"/>
        <v>291</v>
      </c>
      <c r="FL50" s="77">
        <f t="shared" si="213"/>
        <v>5.7000000000000002E-2</v>
      </c>
      <c r="FM50" s="298">
        <v>278</v>
      </c>
      <c r="FN50" s="76">
        <v>0</v>
      </c>
      <c r="FO50" s="79">
        <f t="shared" si="215"/>
        <v>0</v>
      </c>
      <c r="FP50" s="298">
        <v>1210</v>
      </c>
      <c r="FQ50" s="76">
        <v>136</v>
      </c>
      <c r="FR50" s="77">
        <f t="shared" si="217"/>
        <v>0.112</v>
      </c>
      <c r="FS50" s="298">
        <v>3894</v>
      </c>
      <c r="FT50" s="76">
        <v>155</v>
      </c>
      <c r="FU50" s="77">
        <f t="shared" si="220"/>
        <v>0.04</v>
      </c>
      <c r="FV50" s="298">
        <v>2950</v>
      </c>
      <c r="FW50" s="76">
        <v>155</v>
      </c>
      <c r="FX50" s="77">
        <f t="shared" si="223"/>
        <v>5.2999999999999999E-2</v>
      </c>
      <c r="FY50" s="298">
        <v>941</v>
      </c>
      <c r="FZ50" s="76">
        <v>0</v>
      </c>
      <c r="GA50" s="77">
        <f t="shared" si="239"/>
        <v>0</v>
      </c>
      <c r="GB50" s="298">
        <v>4551</v>
      </c>
      <c r="GC50" s="74">
        <v>204</v>
      </c>
      <c r="GD50" s="60">
        <f t="shared" si="240"/>
        <v>4.4999999999999998E-2</v>
      </c>
    </row>
    <row r="51" spans="1:186" x14ac:dyDescent="0.2">
      <c r="A51" s="56" t="s">
        <v>882</v>
      </c>
      <c r="B51" s="57" t="s">
        <v>1022</v>
      </c>
      <c r="C51" s="56" t="s">
        <v>941</v>
      </c>
      <c r="D51" s="56" t="s">
        <v>1086</v>
      </c>
      <c r="E51" s="80">
        <v>4554</v>
      </c>
      <c r="F51" s="60">
        <v>2755</v>
      </c>
      <c r="G51" s="63">
        <f t="shared" si="102"/>
        <v>0.60499999999999998</v>
      </c>
      <c r="H51" s="60">
        <v>2742</v>
      </c>
      <c r="I51" s="63">
        <f t="shared" si="94"/>
        <v>0.60199999999999998</v>
      </c>
      <c r="J51" s="61">
        <v>2533</v>
      </c>
      <c r="K51" s="290">
        <f t="shared" si="228"/>
        <v>0.91900000000000004</v>
      </c>
      <c r="L51" s="274">
        <v>209</v>
      </c>
      <c r="M51" s="287">
        <f t="shared" si="229"/>
        <v>7.5999999999999998E-2</v>
      </c>
      <c r="N51" s="60">
        <v>13</v>
      </c>
      <c r="O51" s="60">
        <f t="shared" si="95"/>
        <v>3.0000000000000001E-3</v>
      </c>
      <c r="P51" s="60">
        <v>1799</v>
      </c>
      <c r="Q51" s="60">
        <f t="shared" si="96"/>
        <v>0.39500000000000002</v>
      </c>
      <c r="R51" s="293">
        <f t="shared" si="104"/>
        <v>7.5862068965517242</v>
      </c>
      <c r="S51" s="62">
        <f t="shared" si="230"/>
        <v>2517</v>
      </c>
      <c r="T51" s="60">
        <v>2065</v>
      </c>
      <c r="U51" s="60">
        <v>137</v>
      </c>
      <c r="V51" s="60">
        <v>0</v>
      </c>
      <c r="W51" s="60">
        <v>16</v>
      </c>
      <c r="X51" s="60">
        <v>0</v>
      </c>
      <c r="Y51" s="60">
        <v>299</v>
      </c>
      <c r="Z51" s="63">
        <f t="shared" si="97"/>
        <v>0.82</v>
      </c>
      <c r="AA51" s="63">
        <f t="shared" si="151"/>
        <v>5.3999999999999999E-2</v>
      </c>
      <c r="AB51" s="63">
        <f t="shared" si="152"/>
        <v>0</v>
      </c>
      <c r="AC51" s="63">
        <f t="shared" si="153"/>
        <v>6.0000000000000001E-3</v>
      </c>
      <c r="AD51" s="63">
        <f t="shared" si="154"/>
        <v>0</v>
      </c>
      <c r="AE51" s="63">
        <f t="shared" si="155"/>
        <v>0.11899999999999999</v>
      </c>
      <c r="AF51" s="523">
        <v>37.299999999999997</v>
      </c>
      <c r="AG51" s="60">
        <v>1008</v>
      </c>
      <c r="AH51" s="60">
        <v>411</v>
      </c>
      <c r="AI51" s="60">
        <v>519</v>
      </c>
      <c r="AJ51" s="60">
        <v>331</v>
      </c>
      <c r="AK51" s="60">
        <v>264</v>
      </c>
      <c r="AL51" s="63">
        <f t="shared" si="157"/>
        <v>0.39800000000000002</v>
      </c>
      <c r="AM51" s="63">
        <f t="shared" si="158"/>
        <v>0.16200000000000001</v>
      </c>
      <c r="AN51" s="63">
        <f t="shared" si="159"/>
        <v>0.20499999999999999</v>
      </c>
      <c r="AO51" s="63">
        <f t="shared" si="160"/>
        <v>0.13100000000000001</v>
      </c>
      <c r="AP51" s="63">
        <f t="shared" si="161"/>
        <v>0.104</v>
      </c>
      <c r="AQ51" s="60">
        <v>1794</v>
      </c>
      <c r="AR51" s="60">
        <v>504</v>
      </c>
      <c r="AS51" s="60">
        <v>228</v>
      </c>
      <c r="AT51" s="60">
        <v>7</v>
      </c>
      <c r="AU51" s="63">
        <f t="shared" si="163"/>
        <v>0.70799999999999996</v>
      </c>
      <c r="AV51" s="63">
        <f t="shared" si="164"/>
        <v>0.19900000000000001</v>
      </c>
      <c r="AW51" s="63">
        <f t="shared" si="165"/>
        <v>0.09</v>
      </c>
      <c r="AX51" s="63">
        <f t="shared" si="166"/>
        <v>3.0000000000000001E-3</v>
      </c>
      <c r="AY51" s="451">
        <v>1901</v>
      </c>
      <c r="AZ51" s="60">
        <v>0</v>
      </c>
      <c r="BA51" s="102">
        <v>47</v>
      </c>
      <c r="BB51" s="102">
        <v>129</v>
      </c>
      <c r="BC51" s="102">
        <v>256</v>
      </c>
      <c r="BD51" s="102">
        <v>446</v>
      </c>
      <c r="BE51" s="102">
        <v>336</v>
      </c>
      <c r="BF51" s="102">
        <v>193</v>
      </c>
      <c r="BG51" s="102">
        <v>209</v>
      </c>
      <c r="BH51" s="102">
        <v>285</v>
      </c>
      <c r="BI51" s="79">
        <f t="shared" si="168"/>
        <v>0</v>
      </c>
      <c r="BJ51" s="79">
        <f t="shared" si="169"/>
        <v>2.5000000000000001E-2</v>
      </c>
      <c r="BK51" s="79">
        <f t="shared" si="170"/>
        <v>6.8000000000000005E-2</v>
      </c>
      <c r="BL51" s="79">
        <f t="shared" si="171"/>
        <v>0.13500000000000001</v>
      </c>
      <c r="BM51" s="79">
        <f t="shared" si="172"/>
        <v>0.23499999999999999</v>
      </c>
      <c r="BN51" s="79">
        <f t="shared" si="173"/>
        <v>0.17699999999999999</v>
      </c>
      <c r="BO51" s="79">
        <f t="shared" si="174"/>
        <v>0.10199999999999999</v>
      </c>
      <c r="BP51" s="79">
        <f t="shared" si="175"/>
        <v>0.11</v>
      </c>
      <c r="BQ51" s="457">
        <f t="shared" si="176"/>
        <v>0.15</v>
      </c>
      <c r="BR51" s="75">
        <v>51416</v>
      </c>
      <c r="BS51" s="75">
        <v>65694</v>
      </c>
      <c r="BT51" s="504">
        <v>44229</v>
      </c>
      <c r="BU51" s="504">
        <v>37561</v>
      </c>
      <c r="BV51" s="504">
        <v>43889</v>
      </c>
      <c r="BW51" s="504">
        <v>42024</v>
      </c>
      <c r="BX51" s="504">
        <v>58942</v>
      </c>
      <c r="BY51" s="504">
        <v>76250</v>
      </c>
      <c r="BZ51" s="519">
        <v>1896</v>
      </c>
      <c r="CA51" s="60">
        <v>68</v>
      </c>
      <c r="CB51" s="60">
        <v>55</v>
      </c>
      <c r="CC51" s="60">
        <v>82</v>
      </c>
      <c r="CD51" s="60">
        <v>127</v>
      </c>
      <c r="CE51" s="60">
        <v>247</v>
      </c>
      <c r="CF51" s="60">
        <v>355</v>
      </c>
      <c r="CG51" s="60">
        <v>356</v>
      </c>
      <c r="CH51" s="60">
        <v>409</v>
      </c>
      <c r="CI51" s="60">
        <v>75</v>
      </c>
      <c r="CJ51" s="60">
        <v>122</v>
      </c>
      <c r="CK51" s="63">
        <f t="shared" si="98"/>
        <v>3.5999999999999997E-2</v>
      </c>
      <c r="CL51" s="63">
        <f t="shared" si="178"/>
        <v>2.9000000000000001E-2</v>
      </c>
      <c r="CM51" s="63">
        <f t="shared" si="179"/>
        <v>4.2999999999999997E-2</v>
      </c>
      <c r="CN51" s="63">
        <f t="shared" si="180"/>
        <v>6.7000000000000004E-2</v>
      </c>
      <c r="CO51" s="63">
        <f t="shared" si="181"/>
        <v>0.13</v>
      </c>
      <c r="CP51" s="63">
        <f t="shared" si="182"/>
        <v>0.187</v>
      </c>
      <c r="CQ51" s="63">
        <f t="shared" si="183"/>
        <v>0.188</v>
      </c>
      <c r="CR51" s="63">
        <f t="shared" si="184"/>
        <v>0.216</v>
      </c>
      <c r="CS51" s="63">
        <f t="shared" si="185"/>
        <v>0.04</v>
      </c>
      <c r="CT51" s="63">
        <f t="shared" si="186"/>
        <v>6.4000000000000001E-2</v>
      </c>
      <c r="CU51" s="65">
        <v>76522</v>
      </c>
      <c r="CV51" s="66">
        <v>94439</v>
      </c>
      <c r="CW51" s="60">
        <v>554</v>
      </c>
      <c r="CX51" s="60">
        <v>369</v>
      </c>
      <c r="CY51" s="60">
        <v>87</v>
      </c>
      <c r="CZ51" s="60">
        <v>12</v>
      </c>
      <c r="DA51" s="60">
        <v>76</v>
      </c>
      <c r="DB51" s="60">
        <f t="shared" si="188"/>
        <v>0.29199999999999998</v>
      </c>
      <c r="DC51" s="60">
        <f t="shared" si="189"/>
        <v>0.19500000000000001</v>
      </c>
      <c r="DD51" s="60">
        <f t="shared" si="190"/>
        <v>4.5999999999999999E-2</v>
      </c>
      <c r="DE51" s="60">
        <f t="shared" si="191"/>
        <v>6.0000000000000001E-3</v>
      </c>
      <c r="DF51" s="60">
        <f t="shared" si="192"/>
        <v>0.04</v>
      </c>
      <c r="DG51" s="68">
        <v>1247</v>
      </c>
      <c r="DH51" s="60">
        <v>0</v>
      </c>
      <c r="DI51" s="60">
        <v>19</v>
      </c>
      <c r="DJ51" s="60">
        <v>33</v>
      </c>
      <c r="DK51" s="60">
        <v>15</v>
      </c>
      <c r="DL51" s="60">
        <v>250</v>
      </c>
      <c r="DM51" s="60">
        <v>196</v>
      </c>
      <c r="DN51" s="60">
        <v>230</v>
      </c>
      <c r="DO51" s="60">
        <v>360</v>
      </c>
      <c r="DP51" s="60">
        <v>62</v>
      </c>
      <c r="DQ51" s="60">
        <v>82</v>
      </c>
      <c r="DR51" s="63">
        <f t="shared" si="231"/>
        <v>0</v>
      </c>
      <c r="DS51" s="63">
        <f t="shared" ref="DS51:DS78" si="241">ROUND(DI51/DG51,3)</f>
        <v>1.4999999999999999E-2</v>
      </c>
      <c r="DT51" s="63">
        <f t="shared" ref="DT51:DT78" si="242">ROUND(DJ51/DG51,3)</f>
        <v>2.5999999999999999E-2</v>
      </c>
      <c r="DU51" s="63">
        <f t="shared" si="194"/>
        <v>1.2E-2</v>
      </c>
      <c r="DV51" s="63">
        <f t="shared" si="195"/>
        <v>0.2</v>
      </c>
      <c r="DW51" s="63">
        <f t="shared" si="196"/>
        <v>0.157</v>
      </c>
      <c r="DX51" s="63">
        <f t="shared" si="197"/>
        <v>0.184</v>
      </c>
      <c r="DY51" s="63">
        <f t="shared" si="198"/>
        <v>0.28899999999999998</v>
      </c>
      <c r="DZ51" s="63">
        <f t="shared" si="199"/>
        <v>0.05</v>
      </c>
      <c r="EA51" s="63">
        <f t="shared" si="200"/>
        <v>6.6000000000000003E-2</v>
      </c>
      <c r="EB51" s="74">
        <v>87566</v>
      </c>
      <c r="EC51" s="74">
        <v>99803</v>
      </c>
      <c r="ED51" s="159">
        <v>5607</v>
      </c>
      <c r="EE51" s="159">
        <v>5409</v>
      </c>
      <c r="EF51" s="63">
        <f t="shared" si="232"/>
        <v>0.96499999999999997</v>
      </c>
      <c r="EG51" s="159">
        <v>198</v>
      </c>
      <c r="EH51" s="63">
        <f t="shared" si="202"/>
        <v>3.5000000000000003E-2</v>
      </c>
      <c r="EI51" s="162">
        <v>3536</v>
      </c>
      <c r="EJ51" s="162">
        <v>2517</v>
      </c>
      <c r="EK51" s="162">
        <v>2370</v>
      </c>
      <c r="EL51" s="162">
        <v>2254</v>
      </c>
      <c r="EM51" s="162">
        <v>116</v>
      </c>
      <c r="EN51" s="63">
        <f t="shared" si="233"/>
        <v>0.95099999999999996</v>
      </c>
      <c r="EO51" s="63">
        <f t="shared" si="204"/>
        <v>4.9000000000000002E-2</v>
      </c>
      <c r="EP51" s="168">
        <v>147</v>
      </c>
      <c r="EQ51" s="165">
        <v>140</v>
      </c>
      <c r="ER51" s="165">
        <v>7</v>
      </c>
      <c r="ES51" s="63">
        <f t="shared" si="234"/>
        <v>0.95199999999999996</v>
      </c>
      <c r="ET51" s="63">
        <f t="shared" si="206"/>
        <v>4.8000000000000001E-2</v>
      </c>
      <c r="EU51" s="69">
        <v>1019</v>
      </c>
      <c r="EV51" s="159">
        <v>960</v>
      </c>
      <c r="EW51" s="159">
        <v>59</v>
      </c>
      <c r="EX51" s="63">
        <f t="shared" si="99"/>
        <v>0.94199999999999995</v>
      </c>
      <c r="EY51" s="63">
        <f t="shared" si="208"/>
        <v>5.8000000000000003E-2</v>
      </c>
      <c r="EZ51" s="68">
        <v>1247</v>
      </c>
      <c r="FA51" s="76">
        <v>18</v>
      </c>
      <c r="FB51" s="77">
        <f t="shared" si="235"/>
        <v>1.4E-2</v>
      </c>
      <c r="FC51" s="75">
        <v>79</v>
      </c>
      <c r="FD51" s="76">
        <v>0</v>
      </c>
      <c r="FE51" s="77">
        <f t="shared" si="236"/>
        <v>0</v>
      </c>
      <c r="FF51" s="75">
        <v>545</v>
      </c>
      <c r="FG51" s="76">
        <v>7</v>
      </c>
      <c r="FH51" s="77">
        <f t="shared" si="237"/>
        <v>1.2999999999999999E-2</v>
      </c>
      <c r="FI51" s="305">
        <v>5469</v>
      </c>
      <c r="FJ51" s="76">
        <v>168</v>
      </c>
      <c r="FK51" s="552">
        <f t="shared" si="238"/>
        <v>168</v>
      </c>
      <c r="FL51" s="77">
        <f t="shared" si="213"/>
        <v>3.1E-2</v>
      </c>
      <c r="FM51" s="298">
        <v>264</v>
      </c>
      <c r="FN51" s="76">
        <v>0</v>
      </c>
      <c r="FO51" s="79">
        <f t="shared" si="215"/>
        <v>0</v>
      </c>
      <c r="FP51" s="298">
        <v>1047</v>
      </c>
      <c r="FQ51" s="76">
        <v>13</v>
      </c>
      <c r="FR51" s="77">
        <f t="shared" si="217"/>
        <v>1.2E-2</v>
      </c>
      <c r="FS51" s="298">
        <v>4423</v>
      </c>
      <c r="FT51" s="76">
        <v>154</v>
      </c>
      <c r="FU51" s="77">
        <f t="shared" si="220"/>
        <v>3.5000000000000003E-2</v>
      </c>
      <c r="FV51" s="298">
        <v>3712</v>
      </c>
      <c r="FW51" s="76">
        <v>142</v>
      </c>
      <c r="FX51" s="77">
        <f t="shared" si="223"/>
        <v>3.7999999999999999E-2</v>
      </c>
      <c r="FY51" s="298">
        <v>710</v>
      </c>
      <c r="FZ51" s="76">
        <v>13</v>
      </c>
      <c r="GA51" s="77">
        <f t="shared" si="239"/>
        <v>1.7999999999999999E-2</v>
      </c>
      <c r="GB51" s="298">
        <v>4651</v>
      </c>
      <c r="GC51" s="74">
        <v>69</v>
      </c>
      <c r="GD51" s="60">
        <f t="shared" si="240"/>
        <v>1.4999999999999999E-2</v>
      </c>
    </row>
    <row r="52" spans="1:186" x14ac:dyDescent="0.2">
      <c r="A52" s="56" t="s">
        <v>882</v>
      </c>
      <c r="B52" s="57" t="s">
        <v>1022</v>
      </c>
      <c r="C52" s="56" t="s">
        <v>942</v>
      </c>
      <c r="D52" s="56" t="s">
        <v>1087</v>
      </c>
      <c r="E52" s="80">
        <v>3186</v>
      </c>
      <c r="F52" s="60">
        <v>2011</v>
      </c>
      <c r="G52" s="63">
        <f t="shared" si="102"/>
        <v>0.63100000000000001</v>
      </c>
      <c r="H52" s="60">
        <v>2011</v>
      </c>
      <c r="I52" s="63">
        <f t="shared" si="94"/>
        <v>0.63100000000000001</v>
      </c>
      <c r="J52" s="61">
        <v>1777</v>
      </c>
      <c r="K52" s="290">
        <f t="shared" si="228"/>
        <v>0.88400000000000001</v>
      </c>
      <c r="L52" s="274">
        <v>234</v>
      </c>
      <c r="M52" s="287">
        <f t="shared" si="229"/>
        <v>0.11600000000000001</v>
      </c>
      <c r="N52" s="60">
        <v>0</v>
      </c>
      <c r="O52" s="60">
        <f t="shared" si="95"/>
        <v>0</v>
      </c>
      <c r="P52" s="60">
        <v>1175</v>
      </c>
      <c r="Q52" s="60">
        <f t="shared" si="96"/>
        <v>0.36899999999999999</v>
      </c>
      <c r="R52" s="293">
        <f t="shared" si="104"/>
        <v>11.636001989060169</v>
      </c>
      <c r="S52" s="62">
        <f t="shared" si="230"/>
        <v>1749</v>
      </c>
      <c r="T52" s="60">
        <v>1357</v>
      </c>
      <c r="U52" s="60">
        <v>205</v>
      </c>
      <c r="V52" s="60">
        <v>12</v>
      </c>
      <c r="W52" s="60">
        <v>0</v>
      </c>
      <c r="X52" s="60">
        <v>57</v>
      </c>
      <c r="Y52" s="60">
        <v>118</v>
      </c>
      <c r="Z52" s="63">
        <f t="shared" si="97"/>
        <v>0.77600000000000002</v>
      </c>
      <c r="AA52" s="63">
        <f t="shared" si="151"/>
        <v>0.11700000000000001</v>
      </c>
      <c r="AB52" s="63">
        <f t="shared" si="152"/>
        <v>7.0000000000000001E-3</v>
      </c>
      <c r="AC52" s="63">
        <f t="shared" si="153"/>
        <v>0</v>
      </c>
      <c r="AD52" s="63">
        <f t="shared" si="154"/>
        <v>3.3000000000000002E-2</v>
      </c>
      <c r="AE52" s="63">
        <f t="shared" si="155"/>
        <v>6.7000000000000004E-2</v>
      </c>
      <c r="AF52" s="523">
        <v>45.6</v>
      </c>
      <c r="AG52" s="60">
        <v>319</v>
      </c>
      <c r="AH52" s="60">
        <v>473</v>
      </c>
      <c r="AI52" s="60">
        <v>480</v>
      </c>
      <c r="AJ52" s="60">
        <v>245</v>
      </c>
      <c r="AK52" s="60">
        <v>260</v>
      </c>
      <c r="AL52" s="63">
        <f t="shared" si="157"/>
        <v>0.18</v>
      </c>
      <c r="AM52" s="63">
        <f t="shared" si="158"/>
        <v>0.26600000000000001</v>
      </c>
      <c r="AN52" s="63">
        <f t="shared" si="159"/>
        <v>0.27</v>
      </c>
      <c r="AO52" s="63">
        <f t="shared" si="160"/>
        <v>0.13800000000000001</v>
      </c>
      <c r="AP52" s="63">
        <f t="shared" si="161"/>
        <v>0.14599999999999999</v>
      </c>
      <c r="AQ52" s="60">
        <v>1266</v>
      </c>
      <c r="AR52" s="60">
        <v>293</v>
      </c>
      <c r="AS52" s="60">
        <v>190</v>
      </c>
      <c r="AT52" s="60">
        <v>28</v>
      </c>
      <c r="AU52" s="63">
        <f t="shared" si="163"/>
        <v>0.71199999999999997</v>
      </c>
      <c r="AV52" s="63">
        <f t="shared" si="164"/>
        <v>0.16500000000000001</v>
      </c>
      <c r="AW52" s="63">
        <f t="shared" si="165"/>
        <v>0.107</v>
      </c>
      <c r="AX52" s="63">
        <f t="shared" si="166"/>
        <v>1.6E-2</v>
      </c>
      <c r="AY52" s="451">
        <v>1247</v>
      </c>
      <c r="AZ52" s="60">
        <v>43</v>
      </c>
      <c r="BA52" s="102">
        <v>70</v>
      </c>
      <c r="BB52" s="102">
        <v>228</v>
      </c>
      <c r="BC52" s="102">
        <v>108</v>
      </c>
      <c r="BD52" s="102">
        <v>468</v>
      </c>
      <c r="BE52" s="102">
        <v>156</v>
      </c>
      <c r="BF52" s="102">
        <v>59</v>
      </c>
      <c r="BG52" s="102">
        <v>80</v>
      </c>
      <c r="BH52" s="102">
        <v>35</v>
      </c>
      <c r="BI52" s="79">
        <f t="shared" si="168"/>
        <v>3.4000000000000002E-2</v>
      </c>
      <c r="BJ52" s="79">
        <f t="shared" si="169"/>
        <v>5.6000000000000001E-2</v>
      </c>
      <c r="BK52" s="79">
        <f t="shared" si="170"/>
        <v>0.183</v>
      </c>
      <c r="BL52" s="79">
        <f t="shared" si="171"/>
        <v>8.6999999999999994E-2</v>
      </c>
      <c r="BM52" s="79">
        <f t="shared" si="172"/>
        <v>0.375</v>
      </c>
      <c r="BN52" s="79">
        <f t="shared" si="173"/>
        <v>0.125</v>
      </c>
      <c r="BO52" s="79">
        <f t="shared" si="174"/>
        <v>4.7E-2</v>
      </c>
      <c r="BP52" s="79">
        <f t="shared" si="175"/>
        <v>6.4000000000000001E-2</v>
      </c>
      <c r="BQ52" s="457">
        <f t="shared" si="176"/>
        <v>2.8000000000000001E-2</v>
      </c>
      <c r="BR52" s="75">
        <v>39404</v>
      </c>
      <c r="BS52" s="75">
        <v>42394</v>
      </c>
      <c r="BT52" s="504">
        <v>35560</v>
      </c>
      <c r="BU52" s="504">
        <v>19750</v>
      </c>
      <c r="BV52" s="504">
        <v>27500</v>
      </c>
      <c r="BW52" s="504">
        <v>35760</v>
      </c>
      <c r="BX52" s="504">
        <v>67308</v>
      </c>
      <c r="BY52" s="504">
        <v>46566</v>
      </c>
      <c r="BZ52" s="519">
        <v>1092</v>
      </c>
      <c r="CA52" s="60">
        <v>48</v>
      </c>
      <c r="CB52" s="60">
        <v>71</v>
      </c>
      <c r="CC52" s="60">
        <v>74</v>
      </c>
      <c r="CD52" s="60">
        <v>104</v>
      </c>
      <c r="CE52" s="60">
        <v>187</v>
      </c>
      <c r="CF52" s="60">
        <v>288</v>
      </c>
      <c r="CG52" s="60">
        <v>115</v>
      </c>
      <c r="CH52" s="60">
        <v>135</v>
      </c>
      <c r="CI52" s="60">
        <v>54</v>
      </c>
      <c r="CJ52" s="60">
        <v>16</v>
      </c>
      <c r="CK52" s="63">
        <f t="shared" si="98"/>
        <v>4.3999999999999997E-2</v>
      </c>
      <c r="CL52" s="63">
        <f t="shared" si="178"/>
        <v>6.5000000000000002E-2</v>
      </c>
      <c r="CM52" s="63">
        <f t="shared" si="179"/>
        <v>6.8000000000000005E-2</v>
      </c>
      <c r="CN52" s="63">
        <f t="shared" si="180"/>
        <v>9.5000000000000001E-2</v>
      </c>
      <c r="CO52" s="63">
        <f t="shared" si="181"/>
        <v>0.17100000000000001</v>
      </c>
      <c r="CP52" s="63">
        <f t="shared" si="182"/>
        <v>0.26400000000000001</v>
      </c>
      <c r="CQ52" s="63">
        <f t="shared" si="183"/>
        <v>0.105</v>
      </c>
      <c r="CR52" s="63">
        <f t="shared" si="184"/>
        <v>0.124</v>
      </c>
      <c r="CS52" s="63">
        <f t="shared" si="185"/>
        <v>4.9000000000000002E-2</v>
      </c>
      <c r="CT52" s="63">
        <f t="shared" si="186"/>
        <v>1.4999999999999999E-2</v>
      </c>
      <c r="CU52" s="65">
        <v>53598</v>
      </c>
      <c r="CV52" s="66">
        <v>64806</v>
      </c>
      <c r="CW52" s="60">
        <v>285</v>
      </c>
      <c r="CX52" s="60">
        <v>103</v>
      </c>
      <c r="CY52" s="60">
        <v>75</v>
      </c>
      <c r="CZ52" s="60">
        <v>117</v>
      </c>
      <c r="DA52" s="60">
        <v>262</v>
      </c>
      <c r="DB52" s="60">
        <f t="shared" si="188"/>
        <v>0.26100000000000001</v>
      </c>
      <c r="DC52" s="60">
        <f t="shared" si="189"/>
        <v>9.4E-2</v>
      </c>
      <c r="DD52" s="60">
        <f t="shared" si="190"/>
        <v>6.9000000000000006E-2</v>
      </c>
      <c r="DE52" s="60">
        <f t="shared" si="191"/>
        <v>0.107</v>
      </c>
      <c r="DF52" s="60">
        <f t="shared" si="192"/>
        <v>0.24</v>
      </c>
      <c r="DG52" s="68">
        <v>881</v>
      </c>
      <c r="DH52" s="60">
        <v>58</v>
      </c>
      <c r="DI52" s="60">
        <v>51</v>
      </c>
      <c r="DJ52" s="60">
        <v>60</v>
      </c>
      <c r="DK52" s="60">
        <v>96</v>
      </c>
      <c r="DL52" s="60">
        <v>108</v>
      </c>
      <c r="DM52" s="60">
        <v>247</v>
      </c>
      <c r="DN52" s="60">
        <v>163</v>
      </c>
      <c r="DO52" s="60">
        <v>62</v>
      </c>
      <c r="DP52" s="60">
        <v>20</v>
      </c>
      <c r="DQ52" s="60">
        <v>16</v>
      </c>
      <c r="DR52" s="63">
        <f t="shared" si="231"/>
        <v>6.6000000000000003E-2</v>
      </c>
      <c r="DS52" s="63">
        <f t="shared" si="241"/>
        <v>5.8000000000000003E-2</v>
      </c>
      <c r="DT52" s="63">
        <f t="shared" si="242"/>
        <v>6.8000000000000005E-2</v>
      </c>
      <c r="DU52" s="63">
        <f t="shared" si="194"/>
        <v>0.109</v>
      </c>
      <c r="DV52" s="63">
        <f t="shared" si="195"/>
        <v>0.123</v>
      </c>
      <c r="DW52" s="63">
        <f t="shared" si="196"/>
        <v>0.28000000000000003</v>
      </c>
      <c r="DX52" s="63">
        <f t="shared" si="197"/>
        <v>0.185</v>
      </c>
      <c r="DY52" s="63">
        <f t="shared" si="198"/>
        <v>7.0000000000000007E-2</v>
      </c>
      <c r="DZ52" s="63">
        <f t="shared" si="199"/>
        <v>2.3E-2</v>
      </c>
      <c r="EA52" s="63">
        <f t="shared" si="200"/>
        <v>1.7999999999999999E-2</v>
      </c>
      <c r="EB52" s="74">
        <v>53807</v>
      </c>
      <c r="EC52" s="74">
        <v>60531</v>
      </c>
      <c r="ED52" s="159">
        <v>4259</v>
      </c>
      <c r="EE52" s="159">
        <v>3684</v>
      </c>
      <c r="EF52" s="63">
        <f t="shared" si="232"/>
        <v>0.86499999999999999</v>
      </c>
      <c r="EG52" s="159">
        <v>575</v>
      </c>
      <c r="EH52" s="63">
        <f t="shared" si="202"/>
        <v>0.13500000000000001</v>
      </c>
      <c r="EI52" s="162">
        <v>2594</v>
      </c>
      <c r="EJ52" s="162">
        <v>1949</v>
      </c>
      <c r="EK52" s="162">
        <v>1723</v>
      </c>
      <c r="EL52" s="162">
        <v>1385</v>
      </c>
      <c r="EM52" s="162">
        <v>338</v>
      </c>
      <c r="EN52" s="63">
        <f t="shared" si="233"/>
        <v>0.80400000000000005</v>
      </c>
      <c r="EO52" s="63">
        <f t="shared" si="204"/>
        <v>0.19600000000000001</v>
      </c>
      <c r="EP52" s="168">
        <v>226</v>
      </c>
      <c r="EQ52" s="165">
        <v>156</v>
      </c>
      <c r="ER52" s="165">
        <v>70</v>
      </c>
      <c r="ES52" s="63">
        <f t="shared" si="234"/>
        <v>0.69</v>
      </c>
      <c r="ET52" s="63">
        <f t="shared" si="206"/>
        <v>0.31</v>
      </c>
      <c r="EU52" s="69">
        <v>645</v>
      </c>
      <c r="EV52" s="159">
        <v>544</v>
      </c>
      <c r="EW52" s="159">
        <v>101</v>
      </c>
      <c r="EX52" s="63">
        <f t="shared" si="99"/>
        <v>0.84299999999999997</v>
      </c>
      <c r="EY52" s="63">
        <f t="shared" si="208"/>
        <v>0.157</v>
      </c>
      <c r="EZ52" s="68">
        <v>881</v>
      </c>
      <c r="FA52" s="76">
        <v>142</v>
      </c>
      <c r="FB52" s="77">
        <f t="shared" si="235"/>
        <v>0.161</v>
      </c>
      <c r="FC52" s="75">
        <v>95</v>
      </c>
      <c r="FD52" s="76">
        <v>24</v>
      </c>
      <c r="FE52" s="77">
        <f t="shared" si="236"/>
        <v>0.253</v>
      </c>
      <c r="FF52" s="75">
        <v>514</v>
      </c>
      <c r="FG52" s="76">
        <v>115</v>
      </c>
      <c r="FH52" s="77">
        <f t="shared" si="237"/>
        <v>0.224</v>
      </c>
      <c r="FI52" s="305">
        <v>4249</v>
      </c>
      <c r="FJ52" s="76">
        <v>769</v>
      </c>
      <c r="FK52" s="552">
        <f t="shared" si="238"/>
        <v>769</v>
      </c>
      <c r="FL52" s="77">
        <f t="shared" si="213"/>
        <v>0.18099999999999999</v>
      </c>
      <c r="FM52" s="298">
        <v>297</v>
      </c>
      <c r="FN52" s="76">
        <v>48</v>
      </c>
      <c r="FO52" s="79">
        <f t="shared" si="215"/>
        <v>0.16200000000000001</v>
      </c>
      <c r="FP52" s="298">
        <v>1178</v>
      </c>
      <c r="FQ52" s="76">
        <v>374</v>
      </c>
      <c r="FR52" s="77">
        <f t="shared" si="217"/>
        <v>0.317</v>
      </c>
      <c r="FS52" s="298">
        <v>3071</v>
      </c>
      <c r="FT52" s="76">
        <v>393</v>
      </c>
      <c r="FU52" s="77">
        <f t="shared" si="220"/>
        <v>0.128</v>
      </c>
      <c r="FV52" s="298">
        <v>2641</v>
      </c>
      <c r="FW52" s="76">
        <v>310</v>
      </c>
      <c r="FX52" s="77">
        <f t="shared" si="223"/>
        <v>0.11700000000000001</v>
      </c>
      <c r="FY52" s="298">
        <v>430</v>
      </c>
      <c r="FZ52" s="76">
        <v>85</v>
      </c>
      <c r="GA52" s="77">
        <f t="shared" si="239"/>
        <v>0.19800000000000001</v>
      </c>
      <c r="GB52" s="298">
        <v>3771</v>
      </c>
      <c r="GC52" s="74">
        <v>625</v>
      </c>
      <c r="GD52" s="60">
        <f t="shared" si="240"/>
        <v>0.16600000000000001</v>
      </c>
    </row>
    <row r="53" spans="1:186" x14ac:dyDescent="0.2">
      <c r="A53" s="56" t="s">
        <v>882</v>
      </c>
      <c r="B53" s="57" t="s">
        <v>1022</v>
      </c>
      <c r="C53" s="56" t="s">
        <v>943</v>
      </c>
      <c r="D53" s="56" t="s">
        <v>1088</v>
      </c>
      <c r="E53" s="80">
        <v>3718</v>
      </c>
      <c r="F53" s="60">
        <v>2225</v>
      </c>
      <c r="G53" s="63">
        <f t="shared" si="102"/>
        <v>0.59799999999999998</v>
      </c>
      <c r="H53" s="60">
        <v>2225</v>
      </c>
      <c r="I53" s="63">
        <f t="shared" si="94"/>
        <v>0.59799999999999998</v>
      </c>
      <c r="J53" s="61">
        <v>2082</v>
      </c>
      <c r="K53" s="290">
        <f t="shared" si="228"/>
        <v>0.93600000000000005</v>
      </c>
      <c r="L53" s="274">
        <v>143</v>
      </c>
      <c r="M53" s="287">
        <f t="shared" si="229"/>
        <v>6.4000000000000001E-2</v>
      </c>
      <c r="N53" s="60">
        <v>0</v>
      </c>
      <c r="O53" s="60">
        <f t="shared" si="95"/>
        <v>0</v>
      </c>
      <c r="P53" s="60">
        <v>1493</v>
      </c>
      <c r="Q53" s="60">
        <f t="shared" si="96"/>
        <v>0.40200000000000002</v>
      </c>
      <c r="R53" s="293">
        <f t="shared" si="104"/>
        <v>6.4269662921348312</v>
      </c>
      <c r="S53" s="62">
        <f t="shared" si="230"/>
        <v>2030</v>
      </c>
      <c r="T53" s="60">
        <v>1538</v>
      </c>
      <c r="U53" s="60">
        <v>245</v>
      </c>
      <c r="V53" s="60">
        <v>93</v>
      </c>
      <c r="W53" s="60">
        <v>19</v>
      </c>
      <c r="X53" s="60">
        <v>31</v>
      </c>
      <c r="Y53" s="60">
        <v>104</v>
      </c>
      <c r="Z53" s="63">
        <f t="shared" si="97"/>
        <v>0.75800000000000001</v>
      </c>
      <c r="AA53" s="63">
        <f t="shared" si="151"/>
        <v>0.121</v>
      </c>
      <c r="AB53" s="63">
        <f t="shared" si="152"/>
        <v>4.5999999999999999E-2</v>
      </c>
      <c r="AC53" s="63">
        <f t="shared" si="153"/>
        <v>8.9999999999999993E-3</v>
      </c>
      <c r="AD53" s="63">
        <f t="shared" si="154"/>
        <v>1.4999999999999999E-2</v>
      </c>
      <c r="AE53" s="63">
        <f t="shared" si="155"/>
        <v>5.0999999999999997E-2</v>
      </c>
      <c r="AF53" s="523">
        <v>33.4</v>
      </c>
      <c r="AG53" s="60">
        <v>192</v>
      </c>
      <c r="AH53" s="60">
        <v>700</v>
      </c>
      <c r="AI53" s="60">
        <v>374</v>
      </c>
      <c r="AJ53" s="60">
        <v>271</v>
      </c>
      <c r="AK53" s="60">
        <v>545</v>
      </c>
      <c r="AL53" s="63">
        <f t="shared" si="157"/>
        <v>9.1999999999999998E-2</v>
      </c>
      <c r="AM53" s="63">
        <f t="shared" si="158"/>
        <v>0.33600000000000002</v>
      </c>
      <c r="AN53" s="63">
        <f t="shared" si="159"/>
        <v>0.18</v>
      </c>
      <c r="AO53" s="63">
        <f t="shared" si="160"/>
        <v>0.13</v>
      </c>
      <c r="AP53" s="63">
        <f t="shared" si="161"/>
        <v>0.26200000000000001</v>
      </c>
      <c r="AQ53" s="60">
        <v>1706</v>
      </c>
      <c r="AR53" s="60">
        <v>124</v>
      </c>
      <c r="AS53" s="60">
        <v>252</v>
      </c>
      <c r="AT53" s="60">
        <v>0</v>
      </c>
      <c r="AU53" s="63">
        <f t="shared" si="163"/>
        <v>0.81899999999999995</v>
      </c>
      <c r="AV53" s="63">
        <f t="shared" si="164"/>
        <v>0.06</v>
      </c>
      <c r="AW53" s="63">
        <f t="shared" si="165"/>
        <v>0.121</v>
      </c>
      <c r="AX53" s="63">
        <f t="shared" si="166"/>
        <v>0</v>
      </c>
      <c r="AY53" s="451">
        <v>1416</v>
      </c>
      <c r="AZ53" s="60">
        <v>92</v>
      </c>
      <c r="BA53" s="102">
        <v>106</v>
      </c>
      <c r="BB53" s="102">
        <v>341</v>
      </c>
      <c r="BC53" s="102">
        <v>375</v>
      </c>
      <c r="BD53" s="102">
        <v>265</v>
      </c>
      <c r="BE53" s="102">
        <v>114</v>
      </c>
      <c r="BF53" s="102">
        <v>38</v>
      </c>
      <c r="BG53" s="102">
        <v>47</v>
      </c>
      <c r="BH53" s="102">
        <v>38</v>
      </c>
      <c r="BI53" s="79">
        <f t="shared" si="168"/>
        <v>6.5000000000000002E-2</v>
      </c>
      <c r="BJ53" s="79">
        <f t="shared" si="169"/>
        <v>7.4999999999999997E-2</v>
      </c>
      <c r="BK53" s="79">
        <f t="shared" si="170"/>
        <v>0.24099999999999999</v>
      </c>
      <c r="BL53" s="79">
        <f t="shared" si="171"/>
        <v>0.26500000000000001</v>
      </c>
      <c r="BM53" s="79">
        <f t="shared" si="172"/>
        <v>0.187</v>
      </c>
      <c r="BN53" s="79">
        <f t="shared" si="173"/>
        <v>8.1000000000000003E-2</v>
      </c>
      <c r="BO53" s="79">
        <f t="shared" si="174"/>
        <v>2.7E-2</v>
      </c>
      <c r="BP53" s="79">
        <f t="shared" si="175"/>
        <v>3.3000000000000002E-2</v>
      </c>
      <c r="BQ53" s="457">
        <f t="shared" si="176"/>
        <v>2.7E-2</v>
      </c>
      <c r="BR53" s="75">
        <v>29398</v>
      </c>
      <c r="BS53" s="75">
        <v>37599</v>
      </c>
      <c r="BT53" s="504">
        <v>27488</v>
      </c>
      <c r="BU53" s="504">
        <v>26175</v>
      </c>
      <c r="BV53" s="504">
        <v>29006</v>
      </c>
      <c r="BW53" s="504">
        <v>27241</v>
      </c>
      <c r="BX53" s="504"/>
      <c r="BY53" s="504"/>
      <c r="BZ53" s="519">
        <v>1546</v>
      </c>
      <c r="CA53" s="60">
        <v>99</v>
      </c>
      <c r="CB53" s="60">
        <v>108</v>
      </c>
      <c r="CC53" s="60">
        <v>336</v>
      </c>
      <c r="CD53" s="60">
        <v>319</v>
      </c>
      <c r="CE53" s="60">
        <v>215</v>
      </c>
      <c r="CF53" s="60">
        <v>249</v>
      </c>
      <c r="CG53" s="60">
        <v>95</v>
      </c>
      <c r="CH53" s="60">
        <v>95</v>
      </c>
      <c r="CI53" s="60">
        <v>0</v>
      </c>
      <c r="CJ53" s="60">
        <v>30</v>
      </c>
      <c r="CK53" s="63">
        <f t="shared" si="98"/>
        <v>6.4000000000000001E-2</v>
      </c>
      <c r="CL53" s="63">
        <f t="shared" si="178"/>
        <v>7.0000000000000007E-2</v>
      </c>
      <c r="CM53" s="63">
        <f t="shared" si="179"/>
        <v>0.217</v>
      </c>
      <c r="CN53" s="63">
        <f t="shared" si="180"/>
        <v>0.20599999999999999</v>
      </c>
      <c r="CO53" s="63">
        <f t="shared" si="181"/>
        <v>0.13900000000000001</v>
      </c>
      <c r="CP53" s="63">
        <f t="shared" si="182"/>
        <v>0.161</v>
      </c>
      <c r="CQ53" s="63">
        <f t="shared" si="183"/>
        <v>6.0999999999999999E-2</v>
      </c>
      <c r="CR53" s="63">
        <f t="shared" si="184"/>
        <v>6.0999999999999999E-2</v>
      </c>
      <c r="CS53" s="63">
        <f t="shared" si="185"/>
        <v>0</v>
      </c>
      <c r="CT53" s="63">
        <f t="shared" si="186"/>
        <v>1.9E-2</v>
      </c>
      <c r="CU53" s="65">
        <v>31827</v>
      </c>
      <c r="CV53" s="66">
        <v>47075</v>
      </c>
      <c r="CW53" s="60">
        <v>217</v>
      </c>
      <c r="CX53" s="60">
        <v>79</v>
      </c>
      <c r="CY53" s="60">
        <v>128</v>
      </c>
      <c r="CZ53" s="60">
        <v>155</v>
      </c>
      <c r="DA53" s="60">
        <v>369</v>
      </c>
      <c r="DB53" s="60">
        <f t="shared" si="188"/>
        <v>0.14000000000000001</v>
      </c>
      <c r="DC53" s="60">
        <f t="shared" si="189"/>
        <v>5.0999999999999997E-2</v>
      </c>
      <c r="DD53" s="60">
        <f t="shared" si="190"/>
        <v>8.3000000000000004E-2</v>
      </c>
      <c r="DE53" s="60">
        <f t="shared" si="191"/>
        <v>0.1</v>
      </c>
      <c r="DF53" s="60">
        <f t="shared" si="192"/>
        <v>0.23899999999999999</v>
      </c>
      <c r="DG53" s="68">
        <v>1239</v>
      </c>
      <c r="DH53" s="60">
        <v>119</v>
      </c>
      <c r="DI53" s="60">
        <v>75</v>
      </c>
      <c r="DJ53" s="60">
        <v>292</v>
      </c>
      <c r="DK53" s="60">
        <v>210</v>
      </c>
      <c r="DL53" s="60">
        <v>173</v>
      </c>
      <c r="DM53" s="60">
        <v>228</v>
      </c>
      <c r="DN53" s="60">
        <v>80</v>
      </c>
      <c r="DO53" s="60">
        <v>51</v>
      </c>
      <c r="DP53" s="60">
        <v>0</v>
      </c>
      <c r="DQ53" s="60">
        <v>11</v>
      </c>
      <c r="DR53" s="63">
        <f t="shared" si="231"/>
        <v>9.6000000000000002E-2</v>
      </c>
      <c r="DS53" s="63">
        <f t="shared" si="241"/>
        <v>6.0999999999999999E-2</v>
      </c>
      <c r="DT53" s="63">
        <f t="shared" si="242"/>
        <v>0.23599999999999999</v>
      </c>
      <c r="DU53" s="63">
        <f t="shared" si="194"/>
        <v>0.16900000000000001</v>
      </c>
      <c r="DV53" s="63">
        <f t="shared" si="195"/>
        <v>0.14000000000000001</v>
      </c>
      <c r="DW53" s="63">
        <f t="shared" si="196"/>
        <v>0.184</v>
      </c>
      <c r="DX53" s="63">
        <f t="shared" si="197"/>
        <v>6.5000000000000002E-2</v>
      </c>
      <c r="DY53" s="63">
        <f t="shared" si="198"/>
        <v>4.1000000000000002E-2</v>
      </c>
      <c r="DZ53" s="63">
        <f t="shared" si="199"/>
        <v>0</v>
      </c>
      <c r="EA53" s="63">
        <f t="shared" si="200"/>
        <v>8.9999999999999993E-3</v>
      </c>
      <c r="EB53" s="74">
        <v>30933</v>
      </c>
      <c r="EC53" s="74">
        <v>44051</v>
      </c>
      <c r="ED53" s="159">
        <v>5563</v>
      </c>
      <c r="EE53" s="159">
        <v>4836</v>
      </c>
      <c r="EF53" s="63">
        <f t="shared" si="232"/>
        <v>0.86899999999999999</v>
      </c>
      <c r="EG53" s="159">
        <v>727</v>
      </c>
      <c r="EH53" s="63">
        <f t="shared" si="202"/>
        <v>0.13100000000000001</v>
      </c>
      <c r="EI53" s="162">
        <v>3145</v>
      </c>
      <c r="EJ53" s="162">
        <v>2122</v>
      </c>
      <c r="EK53" s="162">
        <v>2027</v>
      </c>
      <c r="EL53" s="162">
        <v>1600</v>
      </c>
      <c r="EM53" s="162">
        <v>427</v>
      </c>
      <c r="EN53" s="63">
        <f t="shared" si="233"/>
        <v>0.78900000000000003</v>
      </c>
      <c r="EO53" s="63">
        <f t="shared" si="204"/>
        <v>0.21099999999999999</v>
      </c>
      <c r="EP53" s="168">
        <v>95</v>
      </c>
      <c r="EQ53" s="165">
        <v>67</v>
      </c>
      <c r="ER53" s="165">
        <v>28</v>
      </c>
      <c r="ES53" s="63">
        <f t="shared" si="234"/>
        <v>0.70499999999999996</v>
      </c>
      <c r="ET53" s="63">
        <f t="shared" si="206"/>
        <v>0.29499999999999998</v>
      </c>
      <c r="EU53" s="69">
        <v>1023</v>
      </c>
      <c r="EV53" s="159">
        <v>842</v>
      </c>
      <c r="EW53" s="159">
        <v>181</v>
      </c>
      <c r="EX53" s="63">
        <f t="shared" si="99"/>
        <v>0.82299999999999995</v>
      </c>
      <c r="EY53" s="63">
        <f t="shared" si="208"/>
        <v>0.17699999999999999</v>
      </c>
      <c r="EZ53" s="68">
        <v>1239</v>
      </c>
      <c r="FA53" s="76">
        <v>403</v>
      </c>
      <c r="FB53" s="77">
        <f t="shared" si="235"/>
        <v>0.32500000000000001</v>
      </c>
      <c r="FC53" s="75">
        <v>95</v>
      </c>
      <c r="FD53" s="76">
        <v>17</v>
      </c>
      <c r="FE53" s="77">
        <f t="shared" si="236"/>
        <v>0.17899999999999999</v>
      </c>
      <c r="FF53" s="75">
        <v>837</v>
      </c>
      <c r="FG53" s="76">
        <v>324</v>
      </c>
      <c r="FH53" s="77">
        <f t="shared" si="237"/>
        <v>0.38700000000000001</v>
      </c>
      <c r="FI53" s="305">
        <v>5547</v>
      </c>
      <c r="FJ53" s="76">
        <v>1869</v>
      </c>
      <c r="FK53" s="552">
        <f t="shared" si="238"/>
        <v>1869</v>
      </c>
      <c r="FL53" s="77">
        <f t="shared" si="213"/>
        <v>0.33700000000000002</v>
      </c>
      <c r="FM53" s="298">
        <v>635</v>
      </c>
      <c r="FN53" s="76">
        <v>245</v>
      </c>
      <c r="FO53" s="79">
        <f t="shared" si="215"/>
        <v>0.38600000000000001</v>
      </c>
      <c r="FP53" s="298">
        <v>2009</v>
      </c>
      <c r="FQ53" s="76">
        <v>867</v>
      </c>
      <c r="FR53" s="77">
        <f t="shared" si="217"/>
        <v>0.432</v>
      </c>
      <c r="FS53" s="298">
        <v>3538</v>
      </c>
      <c r="FT53" s="76">
        <v>995</v>
      </c>
      <c r="FU53" s="77">
        <f t="shared" si="220"/>
        <v>0.28100000000000003</v>
      </c>
      <c r="FV53" s="298">
        <v>3268</v>
      </c>
      <c r="FW53" s="76">
        <v>958</v>
      </c>
      <c r="FX53" s="77">
        <f t="shared" si="223"/>
        <v>0.29299999999999998</v>
      </c>
      <c r="FY53" s="298">
        <v>270</v>
      </c>
      <c r="FZ53" s="76">
        <v>44</v>
      </c>
      <c r="GA53" s="77">
        <f t="shared" si="239"/>
        <v>0.16300000000000001</v>
      </c>
      <c r="GB53" s="298">
        <v>4770</v>
      </c>
      <c r="GC53" s="74">
        <v>1540</v>
      </c>
      <c r="GD53" s="60">
        <f t="shared" si="240"/>
        <v>0.32300000000000001</v>
      </c>
    </row>
    <row r="54" spans="1:186" x14ac:dyDescent="0.2">
      <c r="A54" s="56" t="s">
        <v>882</v>
      </c>
      <c r="B54" s="57" t="s">
        <v>1022</v>
      </c>
      <c r="C54" s="56" t="s">
        <v>944</v>
      </c>
      <c r="D54" s="56" t="s">
        <v>1089</v>
      </c>
      <c r="E54" s="80">
        <v>3474</v>
      </c>
      <c r="F54" s="60">
        <v>1840</v>
      </c>
      <c r="G54" s="63">
        <f t="shared" si="102"/>
        <v>0.53</v>
      </c>
      <c r="H54" s="60">
        <v>1840</v>
      </c>
      <c r="I54" s="63">
        <f t="shared" si="94"/>
        <v>0.53</v>
      </c>
      <c r="J54" s="61">
        <v>1568</v>
      </c>
      <c r="K54" s="290">
        <f t="shared" si="228"/>
        <v>0.85199999999999998</v>
      </c>
      <c r="L54" s="274">
        <v>272</v>
      </c>
      <c r="M54" s="287">
        <f t="shared" si="229"/>
        <v>0.14799999999999999</v>
      </c>
      <c r="N54" s="60">
        <v>0</v>
      </c>
      <c r="O54" s="60">
        <f t="shared" si="95"/>
        <v>0</v>
      </c>
      <c r="P54" s="60">
        <v>1634</v>
      </c>
      <c r="Q54" s="60">
        <f t="shared" si="96"/>
        <v>0.47</v>
      </c>
      <c r="R54" s="293">
        <f t="shared" si="104"/>
        <v>14.782608695652174</v>
      </c>
      <c r="S54" s="62">
        <f t="shared" si="230"/>
        <v>1546</v>
      </c>
      <c r="T54" s="60">
        <v>1145</v>
      </c>
      <c r="U54" s="60">
        <v>114</v>
      </c>
      <c r="V54" s="60">
        <v>59</v>
      </c>
      <c r="W54" s="60">
        <v>0</v>
      </c>
      <c r="X54" s="60">
        <v>87</v>
      </c>
      <c r="Y54" s="60">
        <v>141</v>
      </c>
      <c r="Z54" s="63">
        <f t="shared" si="97"/>
        <v>0.74099999999999999</v>
      </c>
      <c r="AA54" s="63">
        <f t="shared" si="151"/>
        <v>7.3999999999999996E-2</v>
      </c>
      <c r="AB54" s="63">
        <f t="shared" si="152"/>
        <v>3.7999999999999999E-2</v>
      </c>
      <c r="AC54" s="63">
        <f t="shared" si="153"/>
        <v>0</v>
      </c>
      <c r="AD54" s="63">
        <f t="shared" si="154"/>
        <v>5.6000000000000001E-2</v>
      </c>
      <c r="AE54" s="63">
        <f t="shared" si="155"/>
        <v>9.0999999999999998E-2</v>
      </c>
      <c r="AF54" s="523">
        <v>31.6</v>
      </c>
      <c r="AG54" s="60">
        <v>231</v>
      </c>
      <c r="AH54" s="60">
        <v>649</v>
      </c>
      <c r="AI54" s="60">
        <v>248</v>
      </c>
      <c r="AJ54" s="60">
        <v>240</v>
      </c>
      <c r="AK54" s="60">
        <v>200</v>
      </c>
      <c r="AL54" s="63">
        <f t="shared" si="157"/>
        <v>0.14699999999999999</v>
      </c>
      <c r="AM54" s="63">
        <f t="shared" si="158"/>
        <v>0.41399999999999998</v>
      </c>
      <c r="AN54" s="63">
        <f t="shared" si="159"/>
        <v>0.158</v>
      </c>
      <c r="AO54" s="63">
        <f t="shared" si="160"/>
        <v>0.153</v>
      </c>
      <c r="AP54" s="63">
        <f t="shared" si="161"/>
        <v>0.128</v>
      </c>
      <c r="AQ54" s="60">
        <v>1267</v>
      </c>
      <c r="AR54" s="60">
        <v>198</v>
      </c>
      <c r="AS54" s="60">
        <v>103</v>
      </c>
      <c r="AT54" s="60">
        <v>0</v>
      </c>
      <c r="AU54" s="63">
        <f t="shared" si="163"/>
        <v>0.80800000000000005</v>
      </c>
      <c r="AV54" s="63">
        <f t="shared" si="164"/>
        <v>0.126</v>
      </c>
      <c r="AW54" s="63">
        <f t="shared" si="165"/>
        <v>6.6000000000000003E-2</v>
      </c>
      <c r="AX54" s="63">
        <f t="shared" si="166"/>
        <v>0</v>
      </c>
      <c r="AY54" s="451">
        <v>1186</v>
      </c>
      <c r="AZ54" s="60">
        <v>24</v>
      </c>
      <c r="BA54" s="102">
        <v>102</v>
      </c>
      <c r="BB54" s="102">
        <v>299</v>
      </c>
      <c r="BC54" s="102">
        <v>379</v>
      </c>
      <c r="BD54" s="102">
        <v>193</v>
      </c>
      <c r="BE54" s="102">
        <v>57</v>
      </c>
      <c r="BF54" s="102">
        <v>76</v>
      </c>
      <c r="BG54" s="102">
        <v>35</v>
      </c>
      <c r="BH54" s="102">
        <v>21</v>
      </c>
      <c r="BI54" s="79">
        <f t="shared" si="168"/>
        <v>0.02</v>
      </c>
      <c r="BJ54" s="79">
        <f t="shared" si="169"/>
        <v>8.5999999999999993E-2</v>
      </c>
      <c r="BK54" s="79">
        <f t="shared" si="170"/>
        <v>0.252</v>
      </c>
      <c r="BL54" s="79">
        <f t="shared" si="171"/>
        <v>0.32</v>
      </c>
      <c r="BM54" s="79">
        <f t="shared" si="172"/>
        <v>0.16300000000000001</v>
      </c>
      <c r="BN54" s="79">
        <f t="shared" si="173"/>
        <v>4.8000000000000001E-2</v>
      </c>
      <c r="BO54" s="79">
        <f t="shared" si="174"/>
        <v>6.4000000000000001E-2</v>
      </c>
      <c r="BP54" s="79">
        <f t="shared" si="175"/>
        <v>0.03</v>
      </c>
      <c r="BQ54" s="457">
        <f t="shared" si="176"/>
        <v>1.7999999999999999E-2</v>
      </c>
      <c r="BR54" s="75">
        <v>29384</v>
      </c>
      <c r="BS54" s="75">
        <v>36028</v>
      </c>
      <c r="BT54" s="504">
        <v>24888</v>
      </c>
      <c r="BU54" s="504">
        <v>23472</v>
      </c>
      <c r="BV54" s="504">
        <v>25074</v>
      </c>
      <c r="BW54" s="504">
        <v>25547</v>
      </c>
      <c r="BX54" s="504"/>
      <c r="BY54" s="504"/>
      <c r="BZ54" s="519">
        <v>1902</v>
      </c>
      <c r="CA54" s="60">
        <v>279</v>
      </c>
      <c r="CB54" s="60">
        <v>340</v>
      </c>
      <c r="CC54" s="60">
        <v>335</v>
      </c>
      <c r="CD54" s="60">
        <v>311</v>
      </c>
      <c r="CE54" s="60">
        <v>226</v>
      </c>
      <c r="CF54" s="60">
        <v>234</v>
      </c>
      <c r="CG54" s="60">
        <v>129</v>
      </c>
      <c r="CH54" s="60">
        <v>27</v>
      </c>
      <c r="CI54" s="60">
        <v>16</v>
      </c>
      <c r="CJ54" s="60">
        <v>5</v>
      </c>
      <c r="CK54" s="63">
        <f t="shared" si="98"/>
        <v>0.14699999999999999</v>
      </c>
      <c r="CL54" s="63">
        <f t="shared" si="178"/>
        <v>0.17899999999999999</v>
      </c>
      <c r="CM54" s="63">
        <f t="shared" si="179"/>
        <v>0.17599999999999999</v>
      </c>
      <c r="CN54" s="63">
        <f t="shared" si="180"/>
        <v>0.16400000000000001</v>
      </c>
      <c r="CO54" s="63">
        <f t="shared" si="181"/>
        <v>0.11899999999999999</v>
      </c>
      <c r="CP54" s="63">
        <f t="shared" si="182"/>
        <v>0.123</v>
      </c>
      <c r="CQ54" s="63">
        <f t="shared" si="183"/>
        <v>6.8000000000000005E-2</v>
      </c>
      <c r="CR54" s="63">
        <f t="shared" si="184"/>
        <v>1.4E-2</v>
      </c>
      <c r="CS54" s="63">
        <f t="shared" si="185"/>
        <v>8.0000000000000002E-3</v>
      </c>
      <c r="CT54" s="63">
        <f t="shared" si="186"/>
        <v>3.0000000000000001E-3</v>
      </c>
      <c r="CU54" s="65">
        <v>24914</v>
      </c>
      <c r="CV54" s="66">
        <v>33604</v>
      </c>
      <c r="CW54" s="60">
        <v>554</v>
      </c>
      <c r="CX54" s="60">
        <v>120</v>
      </c>
      <c r="CY54" s="60">
        <v>326</v>
      </c>
      <c r="CZ54" s="60">
        <v>212</v>
      </c>
      <c r="DA54" s="60">
        <v>574</v>
      </c>
      <c r="DB54" s="60">
        <f t="shared" si="188"/>
        <v>0.29099999999999998</v>
      </c>
      <c r="DC54" s="60">
        <f t="shared" si="189"/>
        <v>6.3E-2</v>
      </c>
      <c r="DD54" s="60">
        <f t="shared" si="190"/>
        <v>0.17100000000000001</v>
      </c>
      <c r="DE54" s="60">
        <f t="shared" si="191"/>
        <v>0.111</v>
      </c>
      <c r="DF54" s="60">
        <f t="shared" si="192"/>
        <v>0.30199999999999999</v>
      </c>
      <c r="DG54" s="68">
        <v>1077</v>
      </c>
      <c r="DH54" s="60">
        <v>177</v>
      </c>
      <c r="DI54" s="60">
        <v>70</v>
      </c>
      <c r="DJ54" s="60">
        <v>157</v>
      </c>
      <c r="DK54" s="60">
        <v>196</v>
      </c>
      <c r="DL54" s="60">
        <v>167</v>
      </c>
      <c r="DM54" s="60">
        <v>164</v>
      </c>
      <c r="DN54" s="60">
        <v>98</v>
      </c>
      <c r="DO54" s="60">
        <v>27</v>
      </c>
      <c r="DP54" s="60">
        <v>16</v>
      </c>
      <c r="DQ54" s="60">
        <v>5</v>
      </c>
      <c r="DR54" s="63">
        <f t="shared" si="231"/>
        <v>0.16400000000000001</v>
      </c>
      <c r="DS54" s="63">
        <f t="shared" si="241"/>
        <v>6.5000000000000002E-2</v>
      </c>
      <c r="DT54" s="63">
        <f t="shared" si="242"/>
        <v>0.14599999999999999</v>
      </c>
      <c r="DU54" s="63">
        <f t="shared" si="194"/>
        <v>0.182</v>
      </c>
      <c r="DV54" s="63">
        <f t="shared" si="195"/>
        <v>0.155</v>
      </c>
      <c r="DW54" s="63">
        <f t="shared" si="196"/>
        <v>0.152</v>
      </c>
      <c r="DX54" s="63">
        <f t="shared" si="197"/>
        <v>9.0999999999999998E-2</v>
      </c>
      <c r="DY54" s="63">
        <f t="shared" si="198"/>
        <v>2.5000000000000001E-2</v>
      </c>
      <c r="DZ54" s="63">
        <f t="shared" si="199"/>
        <v>1.4999999999999999E-2</v>
      </c>
      <c r="EA54" s="63">
        <f t="shared" si="200"/>
        <v>5.0000000000000001E-3</v>
      </c>
      <c r="EB54" s="74">
        <v>32319</v>
      </c>
      <c r="EC54" s="74">
        <v>40933</v>
      </c>
      <c r="ED54" s="159">
        <v>5078</v>
      </c>
      <c r="EE54" s="159">
        <v>4569</v>
      </c>
      <c r="EF54" s="63">
        <f t="shared" si="232"/>
        <v>0.9</v>
      </c>
      <c r="EG54" s="159">
        <v>509</v>
      </c>
      <c r="EH54" s="63">
        <f t="shared" si="202"/>
        <v>0.1</v>
      </c>
      <c r="EI54" s="162">
        <v>2692</v>
      </c>
      <c r="EJ54" s="162">
        <v>1764</v>
      </c>
      <c r="EK54" s="162">
        <v>1492</v>
      </c>
      <c r="EL54" s="162">
        <v>1182</v>
      </c>
      <c r="EM54" s="162">
        <v>310</v>
      </c>
      <c r="EN54" s="63">
        <f t="shared" si="233"/>
        <v>0.79200000000000004</v>
      </c>
      <c r="EO54" s="63">
        <f t="shared" si="204"/>
        <v>0.20799999999999999</v>
      </c>
      <c r="EP54" s="168">
        <v>272</v>
      </c>
      <c r="EQ54" s="165">
        <v>219</v>
      </c>
      <c r="ER54" s="165">
        <v>53</v>
      </c>
      <c r="ES54" s="63">
        <f t="shared" si="234"/>
        <v>0.80500000000000005</v>
      </c>
      <c r="ET54" s="63">
        <f t="shared" si="206"/>
        <v>0.19500000000000001</v>
      </c>
      <c r="EU54" s="69">
        <v>928</v>
      </c>
      <c r="EV54" s="159">
        <v>807</v>
      </c>
      <c r="EW54" s="159">
        <v>121</v>
      </c>
      <c r="EX54" s="63">
        <f t="shared" si="99"/>
        <v>0.87</v>
      </c>
      <c r="EY54" s="63">
        <f t="shared" si="208"/>
        <v>0.13</v>
      </c>
      <c r="EZ54" s="68">
        <v>1077</v>
      </c>
      <c r="FA54" s="76">
        <v>368</v>
      </c>
      <c r="FB54" s="77">
        <f t="shared" si="235"/>
        <v>0.34200000000000003</v>
      </c>
      <c r="FC54" s="75">
        <v>133</v>
      </c>
      <c r="FD54" s="76">
        <v>67</v>
      </c>
      <c r="FE54" s="77">
        <f t="shared" si="236"/>
        <v>0.504</v>
      </c>
      <c r="FF54" s="75">
        <v>817</v>
      </c>
      <c r="FG54" s="76">
        <v>309</v>
      </c>
      <c r="FH54" s="77">
        <f t="shared" si="237"/>
        <v>0.378</v>
      </c>
      <c r="FI54" s="305">
        <v>5073</v>
      </c>
      <c r="FJ54" s="76">
        <v>1926</v>
      </c>
      <c r="FK54" s="552">
        <f t="shared" si="238"/>
        <v>1926</v>
      </c>
      <c r="FL54" s="77">
        <f t="shared" si="213"/>
        <v>0.38</v>
      </c>
      <c r="FM54" s="298">
        <v>478</v>
      </c>
      <c r="FN54" s="76">
        <v>186</v>
      </c>
      <c r="FO54" s="79">
        <f t="shared" si="215"/>
        <v>0.38900000000000001</v>
      </c>
      <c r="FP54" s="298">
        <v>1772</v>
      </c>
      <c r="FQ54" s="76">
        <v>759</v>
      </c>
      <c r="FR54" s="77">
        <f t="shared" si="217"/>
        <v>0.42799999999999999</v>
      </c>
      <c r="FS54" s="298">
        <v>3301</v>
      </c>
      <c r="FT54" s="76">
        <v>1166</v>
      </c>
      <c r="FU54" s="77">
        <f t="shared" si="220"/>
        <v>0.35299999999999998</v>
      </c>
      <c r="FV54" s="298">
        <v>2820</v>
      </c>
      <c r="FW54" s="76">
        <v>996</v>
      </c>
      <c r="FX54" s="77">
        <f t="shared" si="223"/>
        <v>0.35299999999999998</v>
      </c>
      <c r="FY54" s="298">
        <v>481</v>
      </c>
      <c r="FZ54" s="76">
        <v>171</v>
      </c>
      <c r="GA54" s="77">
        <f t="shared" si="239"/>
        <v>0.35599999999999998</v>
      </c>
      <c r="GB54" s="298">
        <v>3942</v>
      </c>
      <c r="GC54" s="74">
        <v>1344</v>
      </c>
      <c r="GD54" s="60">
        <f t="shared" si="240"/>
        <v>0.34100000000000003</v>
      </c>
    </row>
    <row r="55" spans="1:186" x14ac:dyDescent="0.2">
      <c r="A55" s="56" t="s">
        <v>882</v>
      </c>
      <c r="B55" s="57" t="s">
        <v>1022</v>
      </c>
      <c r="C55" s="56" t="s">
        <v>945</v>
      </c>
      <c r="D55" s="56" t="s">
        <v>1090</v>
      </c>
      <c r="E55" s="80">
        <v>3088</v>
      </c>
      <c r="F55" s="60">
        <v>1731</v>
      </c>
      <c r="G55" s="63">
        <f t="shared" si="102"/>
        <v>0.56100000000000005</v>
      </c>
      <c r="H55" s="60">
        <v>1731</v>
      </c>
      <c r="I55" s="63">
        <f t="shared" si="94"/>
        <v>0.56100000000000005</v>
      </c>
      <c r="J55" s="61">
        <v>1572</v>
      </c>
      <c r="K55" s="290">
        <f t="shared" si="228"/>
        <v>0.90800000000000003</v>
      </c>
      <c r="L55" s="274">
        <v>159</v>
      </c>
      <c r="M55" s="287">
        <f t="shared" si="229"/>
        <v>9.1999999999999998E-2</v>
      </c>
      <c r="N55" s="60">
        <v>0</v>
      </c>
      <c r="O55" s="60">
        <f t="shared" si="95"/>
        <v>0</v>
      </c>
      <c r="P55" s="60">
        <v>1357</v>
      </c>
      <c r="Q55" s="60">
        <f t="shared" si="96"/>
        <v>0.439</v>
      </c>
      <c r="R55" s="293">
        <f t="shared" si="104"/>
        <v>9.1854419410745241</v>
      </c>
      <c r="S55" s="62">
        <f t="shared" si="230"/>
        <v>1572</v>
      </c>
      <c r="T55" s="60">
        <v>1292</v>
      </c>
      <c r="U55" s="60">
        <v>162</v>
      </c>
      <c r="V55" s="60">
        <v>34</v>
      </c>
      <c r="W55" s="60">
        <v>0</v>
      </c>
      <c r="X55" s="60">
        <v>0</v>
      </c>
      <c r="Y55" s="60">
        <v>84</v>
      </c>
      <c r="Z55" s="63">
        <f t="shared" si="97"/>
        <v>0.82199999999999995</v>
      </c>
      <c r="AA55" s="63">
        <f t="shared" si="151"/>
        <v>0.10299999999999999</v>
      </c>
      <c r="AB55" s="63">
        <f t="shared" si="152"/>
        <v>2.1999999999999999E-2</v>
      </c>
      <c r="AC55" s="63">
        <f t="shared" si="153"/>
        <v>0</v>
      </c>
      <c r="AD55" s="63">
        <f t="shared" si="154"/>
        <v>0</v>
      </c>
      <c r="AE55" s="63">
        <f t="shared" si="155"/>
        <v>5.2999999999999999E-2</v>
      </c>
      <c r="AF55" s="523">
        <v>42.4</v>
      </c>
      <c r="AG55" s="60">
        <v>238</v>
      </c>
      <c r="AH55" s="60">
        <v>376</v>
      </c>
      <c r="AI55" s="60">
        <v>326</v>
      </c>
      <c r="AJ55" s="60">
        <v>279</v>
      </c>
      <c r="AK55" s="60">
        <v>353</v>
      </c>
      <c r="AL55" s="63">
        <f t="shared" si="157"/>
        <v>0.151</v>
      </c>
      <c r="AM55" s="63">
        <f t="shared" si="158"/>
        <v>0.23899999999999999</v>
      </c>
      <c r="AN55" s="63">
        <f t="shared" si="159"/>
        <v>0.20699999999999999</v>
      </c>
      <c r="AO55" s="63">
        <f t="shared" si="160"/>
        <v>0.17699999999999999</v>
      </c>
      <c r="AP55" s="63">
        <f t="shared" si="161"/>
        <v>0.22500000000000001</v>
      </c>
      <c r="AQ55" s="60">
        <v>1300</v>
      </c>
      <c r="AR55" s="60">
        <v>171</v>
      </c>
      <c r="AS55" s="60">
        <v>101</v>
      </c>
      <c r="AT55" s="60">
        <v>0</v>
      </c>
      <c r="AU55" s="63">
        <f t="shared" si="163"/>
        <v>0.82699999999999996</v>
      </c>
      <c r="AV55" s="63">
        <f t="shared" si="164"/>
        <v>0.109</v>
      </c>
      <c r="AW55" s="63">
        <f t="shared" si="165"/>
        <v>6.4000000000000001E-2</v>
      </c>
      <c r="AX55" s="63">
        <f t="shared" si="166"/>
        <v>0</v>
      </c>
      <c r="AY55" s="451">
        <v>1190</v>
      </c>
      <c r="AZ55" s="60">
        <v>72</v>
      </c>
      <c r="BA55" s="102">
        <v>47</v>
      </c>
      <c r="BB55" s="102">
        <v>280</v>
      </c>
      <c r="BC55" s="102">
        <v>274</v>
      </c>
      <c r="BD55" s="102">
        <v>297</v>
      </c>
      <c r="BE55" s="102">
        <v>110</v>
      </c>
      <c r="BF55" s="102">
        <v>9</v>
      </c>
      <c r="BG55" s="102">
        <v>32</v>
      </c>
      <c r="BH55" s="102">
        <v>69</v>
      </c>
      <c r="BI55" s="79">
        <f t="shared" si="168"/>
        <v>6.0999999999999999E-2</v>
      </c>
      <c r="BJ55" s="79">
        <f t="shared" si="169"/>
        <v>3.9E-2</v>
      </c>
      <c r="BK55" s="79">
        <f t="shared" si="170"/>
        <v>0.23499999999999999</v>
      </c>
      <c r="BL55" s="79">
        <f t="shared" si="171"/>
        <v>0.23</v>
      </c>
      <c r="BM55" s="79">
        <f t="shared" si="172"/>
        <v>0.25</v>
      </c>
      <c r="BN55" s="79">
        <f t="shared" si="173"/>
        <v>9.1999999999999998E-2</v>
      </c>
      <c r="BO55" s="79">
        <f t="shared" si="174"/>
        <v>8.0000000000000002E-3</v>
      </c>
      <c r="BP55" s="79">
        <f t="shared" si="175"/>
        <v>2.7E-2</v>
      </c>
      <c r="BQ55" s="457">
        <f t="shared" si="176"/>
        <v>5.8000000000000003E-2</v>
      </c>
      <c r="BR55" s="75">
        <v>31856</v>
      </c>
      <c r="BS55" s="75">
        <v>38147</v>
      </c>
      <c r="BT55" s="504">
        <v>29509</v>
      </c>
      <c r="BU55" s="504">
        <v>25781</v>
      </c>
      <c r="BV55" s="504">
        <v>32153</v>
      </c>
      <c r="BW55" s="504">
        <v>22465</v>
      </c>
      <c r="BX55" s="504">
        <v>46389</v>
      </c>
      <c r="BY55" s="504"/>
      <c r="BZ55" s="519">
        <v>1189</v>
      </c>
      <c r="CA55" s="60">
        <v>158</v>
      </c>
      <c r="CB55" s="60">
        <v>38</v>
      </c>
      <c r="CC55" s="60">
        <v>147</v>
      </c>
      <c r="CD55" s="60">
        <v>142</v>
      </c>
      <c r="CE55" s="60">
        <v>238</v>
      </c>
      <c r="CF55" s="60">
        <v>214</v>
      </c>
      <c r="CG55" s="60">
        <v>137</v>
      </c>
      <c r="CH55" s="60">
        <v>84</v>
      </c>
      <c r="CI55" s="60">
        <v>23</v>
      </c>
      <c r="CJ55" s="60">
        <v>8</v>
      </c>
      <c r="CK55" s="63">
        <f t="shared" si="98"/>
        <v>0.13300000000000001</v>
      </c>
      <c r="CL55" s="63">
        <f t="shared" si="178"/>
        <v>3.2000000000000001E-2</v>
      </c>
      <c r="CM55" s="63">
        <f t="shared" si="179"/>
        <v>0.124</v>
      </c>
      <c r="CN55" s="63">
        <f t="shared" si="180"/>
        <v>0.11899999999999999</v>
      </c>
      <c r="CO55" s="63">
        <f t="shared" si="181"/>
        <v>0.2</v>
      </c>
      <c r="CP55" s="63">
        <f t="shared" si="182"/>
        <v>0.18</v>
      </c>
      <c r="CQ55" s="63">
        <f t="shared" si="183"/>
        <v>0.115</v>
      </c>
      <c r="CR55" s="63">
        <f t="shared" si="184"/>
        <v>7.0999999999999994E-2</v>
      </c>
      <c r="CS55" s="63">
        <f t="shared" si="185"/>
        <v>1.9E-2</v>
      </c>
      <c r="CT55" s="63">
        <f t="shared" si="186"/>
        <v>7.0000000000000001E-3</v>
      </c>
      <c r="CU55" s="65">
        <v>40788</v>
      </c>
      <c r="CV55" s="66">
        <v>50487</v>
      </c>
      <c r="CW55" s="60">
        <v>434</v>
      </c>
      <c r="CX55" s="60">
        <v>153</v>
      </c>
      <c r="CY55" s="60">
        <v>118</v>
      </c>
      <c r="CZ55" s="60">
        <v>49</v>
      </c>
      <c r="DA55" s="60">
        <v>195</v>
      </c>
      <c r="DB55" s="60">
        <f t="shared" si="188"/>
        <v>0.36499999999999999</v>
      </c>
      <c r="DC55" s="60">
        <f t="shared" si="189"/>
        <v>0.129</v>
      </c>
      <c r="DD55" s="60">
        <f t="shared" si="190"/>
        <v>9.9000000000000005E-2</v>
      </c>
      <c r="DE55" s="60">
        <f t="shared" si="191"/>
        <v>4.1000000000000002E-2</v>
      </c>
      <c r="DF55" s="60">
        <f t="shared" si="192"/>
        <v>0.16400000000000001</v>
      </c>
      <c r="DG55" s="68">
        <v>910</v>
      </c>
      <c r="DH55" s="60">
        <v>112</v>
      </c>
      <c r="DI55" s="60">
        <v>16</v>
      </c>
      <c r="DJ55" s="60">
        <v>139</v>
      </c>
      <c r="DK55" s="60">
        <v>97</v>
      </c>
      <c r="DL55" s="60">
        <v>209</v>
      </c>
      <c r="DM55" s="60">
        <v>151</v>
      </c>
      <c r="DN55" s="60">
        <v>78</v>
      </c>
      <c r="DO55" s="60">
        <v>85</v>
      </c>
      <c r="DP55" s="60">
        <v>23</v>
      </c>
      <c r="DQ55" s="60">
        <v>0</v>
      </c>
      <c r="DR55" s="63">
        <f t="shared" si="231"/>
        <v>0.123</v>
      </c>
      <c r="DS55" s="63">
        <f t="shared" si="241"/>
        <v>1.7999999999999999E-2</v>
      </c>
      <c r="DT55" s="63">
        <f t="shared" si="242"/>
        <v>0.153</v>
      </c>
      <c r="DU55" s="63">
        <f t="shared" si="194"/>
        <v>0.107</v>
      </c>
      <c r="DV55" s="63">
        <f t="shared" si="195"/>
        <v>0.23</v>
      </c>
      <c r="DW55" s="63">
        <f t="shared" si="196"/>
        <v>0.16600000000000001</v>
      </c>
      <c r="DX55" s="63">
        <f t="shared" si="197"/>
        <v>8.5999999999999993E-2</v>
      </c>
      <c r="DY55" s="63">
        <f t="shared" si="198"/>
        <v>9.2999999999999999E-2</v>
      </c>
      <c r="DZ55" s="63">
        <f t="shared" si="199"/>
        <v>2.5000000000000001E-2</v>
      </c>
      <c r="EA55" s="63">
        <f t="shared" si="200"/>
        <v>0</v>
      </c>
      <c r="EB55" s="74">
        <v>41154</v>
      </c>
      <c r="EC55" s="74">
        <v>50020</v>
      </c>
      <c r="ED55" s="159">
        <v>4430</v>
      </c>
      <c r="EE55" s="159">
        <v>4067</v>
      </c>
      <c r="EF55" s="63">
        <f t="shared" si="232"/>
        <v>0.91800000000000004</v>
      </c>
      <c r="EG55" s="159">
        <v>363</v>
      </c>
      <c r="EH55" s="63">
        <f t="shared" si="202"/>
        <v>8.2000000000000003E-2</v>
      </c>
      <c r="EI55" s="162">
        <v>2390</v>
      </c>
      <c r="EJ55" s="162">
        <v>1563</v>
      </c>
      <c r="EK55" s="162">
        <v>1435</v>
      </c>
      <c r="EL55" s="162">
        <v>1272</v>
      </c>
      <c r="EM55" s="162">
        <v>163</v>
      </c>
      <c r="EN55" s="63">
        <f t="shared" si="233"/>
        <v>0.88600000000000001</v>
      </c>
      <c r="EO55" s="63">
        <f t="shared" si="204"/>
        <v>0.114</v>
      </c>
      <c r="EP55" s="168">
        <v>128</v>
      </c>
      <c r="EQ55" s="165">
        <v>128</v>
      </c>
      <c r="ER55" s="165">
        <v>0</v>
      </c>
      <c r="ES55" s="63">
        <f t="shared" si="234"/>
        <v>1</v>
      </c>
      <c r="ET55" s="63">
        <f t="shared" si="206"/>
        <v>0</v>
      </c>
      <c r="EU55" s="69">
        <v>827</v>
      </c>
      <c r="EV55" s="159">
        <v>664</v>
      </c>
      <c r="EW55" s="159">
        <v>163</v>
      </c>
      <c r="EX55" s="63">
        <f t="shared" si="99"/>
        <v>0.80300000000000005</v>
      </c>
      <c r="EY55" s="63">
        <f t="shared" si="208"/>
        <v>0.19700000000000001</v>
      </c>
      <c r="EZ55" s="68">
        <v>910</v>
      </c>
      <c r="FA55" s="76">
        <v>252</v>
      </c>
      <c r="FB55" s="77">
        <f t="shared" si="235"/>
        <v>0.27700000000000002</v>
      </c>
      <c r="FC55" s="75">
        <v>118</v>
      </c>
      <c r="FD55" s="76">
        <v>50</v>
      </c>
      <c r="FE55" s="77">
        <f t="shared" si="236"/>
        <v>0.42399999999999999</v>
      </c>
      <c r="FF55" s="75">
        <v>528</v>
      </c>
      <c r="FG55" s="76">
        <v>217</v>
      </c>
      <c r="FH55" s="77">
        <f t="shared" si="237"/>
        <v>0.41099999999999998</v>
      </c>
      <c r="FI55" s="305">
        <v>4399</v>
      </c>
      <c r="FJ55" s="76">
        <v>1404</v>
      </c>
      <c r="FK55" s="552">
        <f t="shared" si="238"/>
        <v>1404</v>
      </c>
      <c r="FL55" s="77">
        <f t="shared" si="213"/>
        <v>0.31900000000000001</v>
      </c>
      <c r="FM55" s="298">
        <v>330</v>
      </c>
      <c r="FN55" s="76">
        <v>165</v>
      </c>
      <c r="FO55" s="79">
        <f t="shared" si="215"/>
        <v>0.5</v>
      </c>
      <c r="FP55" s="298">
        <v>1380</v>
      </c>
      <c r="FQ55" s="76">
        <v>700</v>
      </c>
      <c r="FR55" s="77">
        <f t="shared" si="217"/>
        <v>0.50700000000000001</v>
      </c>
      <c r="FS55" s="298">
        <v>3019</v>
      </c>
      <c r="FT55" s="76">
        <v>689</v>
      </c>
      <c r="FU55" s="77">
        <f t="shared" si="220"/>
        <v>0.22800000000000001</v>
      </c>
      <c r="FV55" s="298">
        <v>2470</v>
      </c>
      <c r="FW55" s="76">
        <v>526</v>
      </c>
      <c r="FX55" s="77">
        <f t="shared" si="223"/>
        <v>0.21299999999999999</v>
      </c>
      <c r="FY55" s="298">
        <v>549</v>
      </c>
      <c r="FZ55" s="76">
        <v>178</v>
      </c>
      <c r="GA55" s="77">
        <f t="shared" si="239"/>
        <v>0.32400000000000001</v>
      </c>
      <c r="GB55" s="298">
        <v>3840</v>
      </c>
      <c r="GC55" s="74">
        <v>1201</v>
      </c>
      <c r="GD55" s="60">
        <f t="shared" si="240"/>
        <v>0.313</v>
      </c>
    </row>
    <row r="56" spans="1:186" x14ac:dyDescent="0.2">
      <c r="A56" s="56" t="s">
        <v>882</v>
      </c>
      <c r="B56" s="57" t="s">
        <v>1022</v>
      </c>
      <c r="C56" s="56" t="s">
        <v>946</v>
      </c>
      <c r="D56" s="56" t="s">
        <v>1091</v>
      </c>
      <c r="E56" s="80">
        <v>3009</v>
      </c>
      <c r="F56" s="60">
        <v>1616</v>
      </c>
      <c r="G56" s="63">
        <f t="shared" si="102"/>
        <v>0.53700000000000003</v>
      </c>
      <c r="H56" s="60">
        <v>1616</v>
      </c>
      <c r="I56" s="63">
        <f t="shared" si="94"/>
        <v>0.53700000000000003</v>
      </c>
      <c r="J56" s="61">
        <v>1466</v>
      </c>
      <c r="K56" s="290">
        <f t="shared" si="228"/>
        <v>0.90700000000000003</v>
      </c>
      <c r="L56" s="274">
        <v>150</v>
      </c>
      <c r="M56" s="287">
        <f t="shared" si="229"/>
        <v>9.2999999999999999E-2</v>
      </c>
      <c r="N56" s="60">
        <v>0</v>
      </c>
      <c r="O56" s="60">
        <f t="shared" si="95"/>
        <v>0</v>
      </c>
      <c r="P56" s="60">
        <v>1393</v>
      </c>
      <c r="Q56" s="60">
        <f t="shared" si="96"/>
        <v>0.46300000000000002</v>
      </c>
      <c r="R56" s="293">
        <f t="shared" si="104"/>
        <v>9.282178217821782</v>
      </c>
      <c r="S56" s="62">
        <f t="shared" si="230"/>
        <v>1384</v>
      </c>
      <c r="T56" s="60">
        <v>1115</v>
      </c>
      <c r="U56" s="60">
        <v>186</v>
      </c>
      <c r="V56" s="60">
        <v>24</v>
      </c>
      <c r="W56" s="60">
        <v>0</v>
      </c>
      <c r="X56" s="60">
        <v>0</v>
      </c>
      <c r="Y56" s="60">
        <v>59</v>
      </c>
      <c r="Z56" s="63">
        <f t="shared" si="97"/>
        <v>0.80600000000000005</v>
      </c>
      <c r="AA56" s="63">
        <f t="shared" si="151"/>
        <v>0.13400000000000001</v>
      </c>
      <c r="AB56" s="63">
        <f t="shared" si="152"/>
        <v>1.7000000000000001E-2</v>
      </c>
      <c r="AC56" s="63">
        <f t="shared" si="153"/>
        <v>0</v>
      </c>
      <c r="AD56" s="63">
        <f t="shared" si="154"/>
        <v>0</v>
      </c>
      <c r="AE56" s="63">
        <f t="shared" si="155"/>
        <v>4.2999999999999997E-2</v>
      </c>
      <c r="AF56" s="523">
        <v>39.700000000000003</v>
      </c>
      <c r="AG56" s="60">
        <v>236</v>
      </c>
      <c r="AH56" s="60">
        <v>267</v>
      </c>
      <c r="AI56" s="60">
        <v>418</v>
      </c>
      <c r="AJ56" s="60">
        <v>243</v>
      </c>
      <c r="AK56" s="60">
        <v>302</v>
      </c>
      <c r="AL56" s="63">
        <f t="shared" si="157"/>
        <v>0.161</v>
      </c>
      <c r="AM56" s="63">
        <f t="shared" si="158"/>
        <v>0.182</v>
      </c>
      <c r="AN56" s="63">
        <f t="shared" si="159"/>
        <v>0.28499999999999998</v>
      </c>
      <c r="AO56" s="63">
        <f t="shared" si="160"/>
        <v>0.16600000000000001</v>
      </c>
      <c r="AP56" s="63">
        <f t="shared" si="161"/>
        <v>0.20599999999999999</v>
      </c>
      <c r="AQ56" s="60">
        <v>1089</v>
      </c>
      <c r="AR56" s="60">
        <v>191</v>
      </c>
      <c r="AS56" s="60">
        <v>186</v>
      </c>
      <c r="AT56" s="60">
        <v>0</v>
      </c>
      <c r="AU56" s="63">
        <f t="shared" si="163"/>
        <v>0.74299999999999999</v>
      </c>
      <c r="AV56" s="63">
        <f t="shared" si="164"/>
        <v>0.13</v>
      </c>
      <c r="AW56" s="63">
        <f t="shared" si="165"/>
        <v>0.127</v>
      </c>
      <c r="AX56" s="63">
        <f t="shared" si="166"/>
        <v>0</v>
      </c>
      <c r="AY56" s="451">
        <v>845</v>
      </c>
      <c r="AZ56" s="60">
        <v>0</v>
      </c>
      <c r="BA56" s="102">
        <v>15</v>
      </c>
      <c r="BB56" s="102">
        <v>132</v>
      </c>
      <c r="BC56" s="102">
        <v>162</v>
      </c>
      <c r="BD56" s="102">
        <v>192</v>
      </c>
      <c r="BE56" s="102">
        <v>166</v>
      </c>
      <c r="BF56" s="102">
        <v>22</v>
      </c>
      <c r="BG56" s="102">
        <v>93</v>
      </c>
      <c r="BH56" s="102">
        <v>63</v>
      </c>
      <c r="BI56" s="79">
        <f t="shared" si="168"/>
        <v>0</v>
      </c>
      <c r="BJ56" s="79">
        <f t="shared" si="169"/>
        <v>1.7999999999999999E-2</v>
      </c>
      <c r="BK56" s="79">
        <f t="shared" si="170"/>
        <v>0.156</v>
      </c>
      <c r="BL56" s="79">
        <f t="shared" si="171"/>
        <v>0.192</v>
      </c>
      <c r="BM56" s="79">
        <f t="shared" si="172"/>
        <v>0.22700000000000001</v>
      </c>
      <c r="BN56" s="79">
        <f t="shared" si="173"/>
        <v>0.19600000000000001</v>
      </c>
      <c r="BO56" s="79">
        <f t="shared" si="174"/>
        <v>2.5999999999999999E-2</v>
      </c>
      <c r="BP56" s="79">
        <f t="shared" si="175"/>
        <v>0.11</v>
      </c>
      <c r="BQ56" s="457">
        <f t="shared" si="176"/>
        <v>7.4999999999999997E-2</v>
      </c>
      <c r="BR56" s="75">
        <v>43327</v>
      </c>
      <c r="BS56" s="75">
        <v>48744</v>
      </c>
      <c r="BT56" s="504">
        <v>32852</v>
      </c>
      <c r="BU56" s="504">
        <v>28214</v>
      </c>
      <c r="BV56" s="504">
        <v>37155</v>
      </c>
      <c r="BW56" s="504">
        <v>32375</v>
      </c>
      <c r="BX56" s="504">
        <v>42917</v>
      </c>
      <c r="BY56" s="504"/>
      <c r="BZ56" s="519">
        <v>1087</v>
      </c>
      <c r="CA56" s="60">
        <v>39</v>
      </c>
      <c r="CB56" s="60">
        <v>137</v>
      </c>
      <c r="CC56" s="60">
        <v>115</v>
      </c>
      <c r="CD56" s="60">
        <v>55</v>
      </c>
      <c r="CE56" s="60">
        <v>153</v>
      </c>
      <c r="CF56" s="60">
        <v>286</v>
      </c>
      <c r="CG56" s="60">
        <v>107</v>
      </c>
      <c r="CH56" s="60">
        <v>152</v>
      </c>
      <c r="CI56" s="60">
        <v>43</v>
      </c>
      <c r="CJ56" s="60">
        <v>0</v>
      </c>
      <c r="CK56" s="63">
        <f t="shared" si="98"/>
        <v>3.5999999999999997E-2</v>
      </c>
      <c r="CL56" s="63">
        <f t="shared" si="178"/>
        <v>0.126</v>
      </c>
      <c r="CM56" s="63">
        <f t="shared" si="179"/>
        <v>0.106</v>
      </c>
      <c r="CN56" s="63">
        <f t="shared" si="180"/>
        <v>5.0999999999999997E-2</v>
      </c>
      <c r="CO56" s="63">
        <f t="shared" si="181"/>
        <v>0.14099999999999999</v>
      </c>
      <c r="CP56" s="63">
        <f t="shared" si="182"/>
        <v>0.26300000000000001</v>
      </c>
      <c r="CQ56" s="63">
        <f t="shared" si="183"/>
        <v>9.8000000000000004E-2</v>
      </c>
      <c r="CR56" s="63">
        <f t="shared" si="184"/>
        <v>0.14000000000000001</v>
      </c>
      <c r="CS56" s="63">
        <f t="shared" si="185"/>
        <v>0.04</v>
      </c>
      <c r="CT56" s="63">
        <f t="shared" si="186"/>
        <v>0</v>
      </c>
      <c r="CU56" s="65">
        <v>51636</v>
      </c>
      <c r="CV56" s="66">
        <v>57470</v>
      </c>
      <c r="CW56" s="60">
        <v>312</v>
      </c>
      <c r="CX56" s="60">
        <v>144</v>
      </c>
      <c r="CY56" s="60">
        <v>94</v>
      </c>
      <c r="CZ56" s="60">
        <v>80</v>
      </c>
      <c r="DA56" s="60">
        <v>301</v>
      </c>
      <c r="DB56" s="60">
        <f t="shared" si="188"/>
        <v>0.28699999999999998</v>
      </c>
      <c r="DC56" s="60">
        <f t="shared" si="189"/>
        <v>0.13200000000000001</v>
      </c>
      <c r="DD56" s="60">
        <f t="shared" si="190"/>
        <v>8.5999999999999993E-2</v>
      </c>
      <c r="DE56" s="60">
        <f t="shared" si="191"/>
        <v>7.3999999999999996E-2</v>
      </c>
      <c r="DF56" s="60">
        <f t="shared" si="192"/>
        <v>0.27700000000000002</v>
      </c>
      <c r="DG56" s="68">
        <v>853</v>
      </c>
      <c r="DH56" s="60">
        <v>30</v>
      </c>
      <c r="DI56" s="60">
        <v>94</v>
      </c>
      <c r="DJ56" s="60">
        <v>120</v>
      </c>
      <c r="DK56" s="60">
        <v>117</v>
      </c>
      <c r="DL56" s="60">
        <v>113</v>
      </c>
      <c r="DM56" s="60">
        <v>152</v>
      </c>
      <c r="DN56" s="60">
        <v>82</v>
      </c>
      <c r="DO56" s="60">
        <v>137</v>
      </c>
      <c r="DP56" s="60">
        <v>8</v>
      </c>
      <c r="DQ56" s="60">
        <v>0</v>
      </c>
      <c r="DR56" s="63">
        <f t="shared" si="231"/>
        <v>3.5000000000000003E-2</v>
      </c>
      <c r="DS56" s="63">
        <f t="shared" si="241"/>
        <v>0.11</v>
      </c>
      <c r="DT56" s="63">
        <f t="shared" si="242"/>
        <v>0.14099999999999999</v>
      </c>
      <c r="DU56" s="63">
        <f t="shared" si="194"/>
        <v>0.13700000000000001</v>
      </c>
      <c r="DV56" s="63">
        <f t="shared" si="195"/>
        <v>0.13200000000000001</v>
      </c>
      <c r="DW56" s="63">
        <f t="shared" si="196"/>
        <v>0.17799999999999999</v>
      </c>
      <c r="DX56" s="63">
        <f t="shared" si="197"/>
        <v>9.6000000000000002E-2</v>
      </c>
      <c r="DY56" s="63">
        <f t="shared" si="198"/>
        <v>0.161</v>
      </c>
      <c r="DZ56" s="63">
        <f t="shared" si="199"/>
        <v>8.9999999999999993E-3</v>
      </c>
      <c r="EA56" s="63">
        <f t="shared" si="200"/>
        <v>0</v>
      </c>
      <c r="EB56" s="74">
        <v>43359</v>
      </c>
      <c r="EC56" s="74">
        <v>53352</v>
      </c>
      <c r="ED56" s="159">
        <v>3951</v>
      </c>
      <c r="EE56" s="159">
        <v>3645</v>
      </c>
      <c r="EF56" s="63">
        <f t="shared" si="232"/>
        <v>0.92300000000000004</v>
      </c>
      <c r="EG56" s="159">
        <v>306</v>
      </c>
      <c r="EH56" s="63">
        <f t="shared" si="202"/>
        <v>7.6999999999999999E-2</v>
      </c>
      <c r="EI56" s="162">
        <v>2365</v>
      </c>
      <c r="EJ56" s="162">
        <v>1539</v>
      </c>
      <c r="EK56" s="162">
        <v>1389</v>
      </c>
      <c r="EL56" s="162">
        <v>1299</v>
      </c>
      <c r="EM56" s="162">
        <v>90</v>
      </c>
      <c r="EN56" s="63">
        <f t="shared" si="233"/>
        <v>0.93500000000000005</v>
      </c>
      <c r="EO56" s="63">
        <f t="shared" si="204"/>
        <v>6.5000000000000002E-2</v>
      </c>
      <c r="EP56" s="168">
        <v>150</v>
      </c>
      <c r="EQ56" s="165">
        <v>90</v>
      </c>
      <c r="ER56" s="165">
        <v>60</v>
      </c>
      <c r="ES56" s="63">
        <f t="shared" si="234"/>
        <v>0.6</v>
      </c>
      <c r="ET56" s="63">
        <f t="shared" si="206"/>
        <v>0.4</v>
      </c>
      <c r="EU56" s="69">
        <v>826</v>
      </c>
      <c r="EV56" s="159">
        <v>670</v>
      </c>
      <c r="EW56" s="159">
        <v>156</v>
      </c>
      <c r="EX56" s="63">
        <f t="shared" si="99"/>
        <v>0.81100000000000005</v>
      </c>
      <c r="EY56" s="63">
        <f t="shared" si="208"/>
        <v>0.189</v>
      </c>
      <c r="EZ56" s="68">
        <v>853</v>
      </c>
      <c r="FA56" s="76">
        <v>267</v>
      </c>
      <c r="FB56" s="77">
        <f t="shared" si="235"/>
        <v>0.313</v>
      </c>
      <c r="FC56" s="75">
        <v>87</v>
      </c>
      <c r="FD56" s="76">
        <v>44</v>
      </c>
      <c r="FE56" s="77">
        <f t="shared" si="236"/>
        <v>0.50600000000000001</v>
      </c>
      <c r="FF56" s="75">
        <v>552</v>
      </c>
      <c r="FG56" s="76">
        <v>195</v>
      </c>
      <c r="FH56" s="77">
        <f t="shared" si="237"/>
        <v>0.35299999999999998</v>
      </c>
      <c r="FI56" s="305">
        <v>3951</v>
      </c>
      <c r="FJ56" s="76">
        <v>1180</v>
      </c>
      <c r="FK56" s="552">
        <f t="shared" si="238"/>
        <v>1180</v>
      </c>
      <c r="FL56" s="77">
        <f t="shared" si="213"/>
        <v>0.29899999999999999</v>
      </c>
      <c r="FM56" s="298">
        <v>328</v>
      </c>
      <c r="FN56" s="76">
        <v>218</v>
      </c>
      <c r="FO56" s="79">
        <f t="shared" si="215"/>
        <v>0.66500000000000004</v>
      </c>
      <c r="FP56" s="298">
        <v>1117</v>
      </c>
      <c r="FQ56" s="76">
        <v>518</v>
      </c>
      <c r="FR56" s="77">
        <f t="shared" si="217"/>
        <v>0.46400000000000002</v>
      </c>
      <c r="FS56" s="298">
        <v>2834</v>
      </c>
      <c r="FT56" s="76">
        <v>662</v>
      </c>
      <c r="FU56" s="77">
        <f t="shared" si="220"/>
        <v>0.23400000000000001</v>
      </c>
      <c r="FV56" s="298">
        <v>2470</v>
      </c>
      <c r="FW56" s="76">
        <v>600</v>
      </c>
      <c r="FX56" s="77">
        <f t="shared" si="223"/>
        <v>0.24299999999999999</v>
      </c>
      <c r="FY56" s="298">
        <v>364</v>
      </c>
      <c r="FZ56" s="76">
        <v>62</v>
      </c>
      <c r="GA56" s="77">
        <f t="shared" si="239"/>
        <v>0.17</v>
      </c>
      <c r="GB56" s="298">
        <v>3438</v>
      </c>
      <c r="GC56" s="74">
        <v>1031</v>
      </c>
      <c r="GD56" s="60">
        <f t="shared" si="240"/>
        <v>0.3</v>
      </c>
    </row>
    <row r="57" spans="1:186" x14ac:dyDescent="0.2">
      <c r="A57" s="56" t="s">
        <v>882</v>
      </c>
      <c r="B57" s="57" t="s">
        <v>1022</v>
      </c>
      <c r="C57" s="56" t="s">
        <v>947</v>
      </c>
      <c r="D57" s="56" t="s">
        <v>1092</v>
      </c>
      <c r="E57" s="80">
        <v>2423</v>
      </c>
      <c r="F57" s="60">
        <v>1438</v>
      </c>
      <c r="G57" s="63">
        <f t="shared" si="102"/>
        <v>0.59299999999999997</v>
      </c>
      <c r="H57" s="60">
        <v>1438</v>
      </c>
      <c r="I57" s="63">
        <f t="shared" si="94"/>
        <v>0.59299999999999997</v>
      </c>
      <c r="J57" s="61">
        <v>1322</v>
      </c>
      <c r="K57" s="290">
        <f t="shared" si="228"/>
        <v>0.91900000000000004</v>
      </c>
      <c r="L57" s="274">
        <v>116</v>
      </c>
      <c r="M57" s="287">
        <f t="shared" si="229"/>
        <v>8.1000000000000003E-2</v>
      </c>
      <c r="N57" s="60">
        <v>0</v>
      </c>
      <c r="O57" s="60">
        <f t="shared" si="95"/>
        <v>0</v>
      </c>
      <c r="P57" s="60">
        <v>985</v>
      </c>
      <c r="Q57" s="60">
        <f t="shared" si="96"/>
        <v>0.40699999999999997</v>
      </c>
      <c r="R57" s="293">
        <f t="shared" si="104"/>
        <v>8.0667593880389425</v>
      </c>
      <c r="S57" s="62">
        <f t="shared" si="230"/>
        <v>1310</v>
      </c>
      <c r="T57" s="60">
        <v>1073</v>
      </c>
      <c r="U57" s="60">
        <v>210</v>
      </c>
      <c r="V57" s="60">
        <v>3</v>
      </c>
      <c r="W57" s="60">
        <v>0</v>
      </c>
      <c r="X57" s="60">
        <v>14</v>
      </c>
      <c r="Y57" s="60">
        <v>10</v>
      </c>
      <c r="Z57" s="63">
        <f t="shared" si="97"/>
        <v>0.81899999999999995</v>
      </c>
      <c r="AA57" s="63">
        <f t="shared" si="151"/>
        <v>0.16</v>
      </c>
      <c r="AB57" s="63">
        <f t="shared" si="152"/>
        <v>2E-3</v>
      </c>
      <c r="AC57" s="63">
        <f t="shared" si="153"/>
        <v>0</v>
      </c>
      <c r="AD57" s="63">
        <f t="shared" si="154"/>
        <v>1.0999999999999999E-2</v>
      </c>
      <c r="AE57" s="63">
        <f t="shared" si="155"/>
        <v>8.0000000000000002E-3</v>
      </c>
      <c r="AF57" s="523">
        <v>44.7</v>
      </c>
      <c r="AG57" s="60">
        <v>213</v>
      </c>
      <c r="AH57" s="60">
        <v>252</v>
      </c>
      <c r="AI57" s="60">
        <v>330</v>
      </c>
      <c r="AJ57" s="60">
        <v>331</v>
      </c>
      <c r="AK57" s="60">
        <v>196</v>
      </c>
      <c r="AL57" s="63">
        <f t="shared" si="157"/>
        <v>0.161</v>
      </c>
      <c r="AM57" s="63">
        <f t="shared" si="158"/>
        <v>0.191</v>
      </c>
      <c r="AN57" s="63">
        <f t="shared" si="159"/>
        <v>0.25</v>
      </c>
      <c r="AO57" s="63">
        <f t="shared" si="160"/>
        <v>0.25</v>
      </c>
      <c r="AP57" s="63">
        <f t="shared" si="161"/>
        <v>0.14799999999999999</v>
      </c>
      <c r="AQ57" s="60">
        <v>1049</v>
      </c>
      <c r="AR57" s="60">
        <v>145</v>
      </c>
      <c r="AS57" s="60">
        <v>128</v>
      </c>
      <c r="AT57" s="60">
        <v>0</v>
      </c>
      <c r="AU57" s="63">
        <f t="shared" si="163"/>
        <v>0.79300000000000004</v>
      </c>
      <c r="AV57" s="63">
        <f t="shared" si="164"/>
        <v>0.11</v>
      </c>
      <c r="AW57" s="63">
        <f t="shared" si="165"/>
        <v>9.7000000000000003E-2</v>
      </c>
      <c r="AX57" s="63">
        <f t="shared" si="166"/>
        <v>0</v>
      </c>
      <c r="AY57" s="451">
        <v>989</v>
      </c>
      <c r="AZ57" s="60">
        <v>26</v>
      </c>
      <c r="BA57" s="102">
        <v>87</v>
      </c>
      <c r="BB57" s="102">
        <v>165</v>
      </c>
      <c r="BC57" s="102">
        <v>198</v>
      </c>
      <c r="BD57" s="102">
        <v>162</v>
      </c>
      <c r="BE57" s="102">
        <v>178</v>
      </c>
      <c r="BF57" s="102">
        <v>16</v>
      </c>
      <c r="BG57" s="102">
        <v>83</v>
      </c>
      <c r="BH57" s="102">
        <v>74</v>
      </c>
      <c r="BI57" s="79">
        <f t="shared" si="168"/>
        <v>2.5999999999999999E-2</v>
      </c>
      <c r="BJ57" s="79">
        <f t="shared" si="169"/>
        <v>8.7999999999999995E-2</v>
      </c>
      <c r="BK57" s="79">
        <f t="shared" si="170"/>
        <v>0.16700000000000001</v>
      </c>
      <c r="BL57" s="79">
        <f t="shared" si="171"/>
        <v>0.2</v>
      </c>
      <c r="BM57" s="79">
        <f t="shared" si="172"/>
        <v>0.16400000000000001</v>
      </c>
      <c r="BN57" s="79">
        <f t="shared" si="173"/>
        <v>0.18</v>
      </c>
      <c r="BO57" s="79">
        <f t="shared" si="174"/>
        <v>1.6E-2</v>
      </c>
      <c r="BP57" s="79">
        <f t="shared" si="175"/>
        <v>8.4000000000000005E-2</v>
      </c>
      <c r="BQ57" s="457">
        <f t="shared" si="176"/>
        <v>7.4999999999999997E-2</v>
      </c>
      <c r="BR57" s="75">
        <v>39213</v>
      </c>
      <c r="BS57" s="75">
        <v>46299</v>
      </c>
      <c r="BT57" s="504">
        <v>27500</v>
      </c>
      <c r="BU57" s="504">
        <v>27043</v>
      </c>
      <c r="BV57" s="504">
        <v>26373</v>
      </c>
      <c r="BW57" s="504">
        <v>39500</v>
      </c>
      <c r="BX57" s="504"/>
      <c r="BY57" s="504"/>
      <c r="BZ57" s="519">
        <v>805</v>
      </c>
      <c r="CA57" s="60">
        <v>28</v>
      </c>
      <c r="CB57" s="60">
        <v>14</v>
      </c>
      <c r="CC57" s="60">
        <v>108</v>
      </c>
      <c r="CD57" s="60">
        <v>78</v>
      </c>
      <c r="CE57" s="60">
        <v>98</v>
      </c>
      <c r="CF57" s="60">
        <v>111</v>
      </c>
      <c r="CG57" s="60">
        <v>156</v>
      </c>
      <c r="CH57" s="60">
        <v>139</v>
      </c>
      <c r="CI57" s="60">
        <v>34</v>
      </c>
      <c r="CJ57" s="60">
        <v>39</v>
      </c>
      <c r="CK57" s="63">
        <f t="shared" si="98"/>
        <v>3.5000000000000003E-2</v>
      </c>
      <c r="CL57" s="63">
        <f t="shared" si="178"/>
        <v>1.7000000000000001E-2</v>
      </c>
      <c r="CM57" s="63">
        <f t="shared" si="179"/>
        <v>0.13400000000000001</v>
      </c>
      <c r="CN57" s="63">
        <f t="shared" si="180"/>
        <v>9.7000000000000003E-2</v>
      </c>
      <c r="CO57" s="63">
        <f t="shared" si="181"/>
        <v>0.122</v>
      </c>
      <c r="CP57" s="63">
        <f t="shared" si="182"/>
        <v>0.13800000000000001</v>
      </c>
      <c r="CQ57" s="63">
        <f t="shared" si="183"/>
        <v>0.19400000000000001</v>
      </c>
      <c r="CR57" s="63">
        <f t="shared" si="184"/>
        <v>0.17299999999999999</v>
      </c>
      <c r="CS57" s="63">
        <f t="shared" si="185"/>
        <v>4.2000000000000003E-2</v>
      </c>
      <c r="CT57" s="63">
        <f t="shared" si="186"/>
        <v>4.8000000000000001E-2</v>
      </c>
      <c r="CU57" s="65">
        <v>64813</v>
      </c>
      <c r="CV57" s="66">
        <v>76141</v>
      </c>
      <c r="CW57" s="60">
        <v>196</v>
      </c>
      <c r="CX57" s="60">
        <v>90</v>
      </c>
      <c r="CY57" s="60">
        <v>29</v>
      </c>
      <c r="CZ57" s="60">
        <v>41</v>
      </c>
      <c r="DA57" s="60">
        <v>128</v>
      </c>
      <c r="DB57" s="60">
        <f t="shared" si="188"/>
        <v>0.24299999999999999</v>
      </c>
      <c r="DC57" s="60">
        <f t="shared" si="189"/>
        <v>0.112</v>
      </c>
      <c r="DD57" s="60">
        <f t="shared" si="190"/>
        <v>3.5999999999999997E-2</v>
      </c>
      <c r="DE57" s="60">
        <f t="shared" si="191"/>
        <v>5.0999999999999997E-2</v>
      </c>
      <c r="DF57" s="60">
        <f t="shared" si="192"/>
        <v>0.159</v>
      </c>
      <c r="DG57" s="68">
        <v>718</v>
      </c>
      <c r="DH57" s="60">
        <v>23</v>
      </c>
      <c r="DI57" s="60">
        <v>13</v>
      </c>
      <c r="DJ57" s="60">
        <v>72</v>
      </c>
      <c r="DK57" s="60">
        <v>78</v>
      </c>
      <c r="DL57" s="60">
        <v>70</v>
      </c>
      <c r="DM57" s="60">
        <v>102</v>
      </c>
      <c r="DN57" s="60">
        <v>153</v>
      </c>
      <c r="DO57" s="60">
        <v>144</v>
      </c>
      <c r="DP57" s="60">
        <v>24</v>
      </c>
      <c r="DQ57" s="60">
        <v>39</v>
      </c>
      <c r="DR57" s="63">
        <f t="shared" si="231"/>
        <v>3.2000000000000001E-2</v>
      </c>
      <c r="DS57" s="63">
        <f t="shared" si="241"/>
        <v>1.7999999999999999E-2</v>
      </c>
      <c r="DT57" s="63">
        <f t="shared" si="242"/>
        <v>0.1</v>
      </c>
      <c r="DU57" s="63">
        <f t="shared" si="194"/>
        <v>0.109</v>
      </c>
      <c r="DV57" s="63">
        <f t="shared" si="195"/>
        <v>9.7000000000000003E-2</v>
      </c>
      <c r="DW57" s="63">
        <f t="shared" si="196"/>
        <v>0.14199999999999999</v>
      </c>
      <c r="DX57" s="63">
        <f t="shared" si="197"/>
        <v>0.21299999999999999</v>
      </c>
      <c r="DY57" s="63">
        <f t="shared" si="198"/>
        <v>0.20100000000000001</v>
      </c>
      <c r="DZ57" s="63">
        <f t="shared" si="199"/>
        <v>3.3000000000000002E-2</v>
      </c>
      <c r="EA57" s="63">
        <f t="shared" si="200"/>
        <v>5.3999999999999999E-2</v>
      </c>
      <c r="EB57" s="74">
        <v>75278</v>
      </c>
      <c r="EC57" s="74">
        <v>80247</v>
      </c>
      <c r="ED57" s="159">
        <v>3409</v>
      </c>
      <c r="EE57" s="159">
        <v>2990</v>
      </c>
      <c r="EF57" s="63">
        <f t="shared" si="232"/>
        <v>0.877</v>
      </c>
      <c r="EG57" s="159">
        <v>419</v>
      </c>
      <c r="EH57" s="63">
        <f t="shared" si="202"/>
        <v>0.123</v>
      </c>
      <c r="EI57" s="162">
        <v>1930</v>
      </c>
      <c r="EJ57" s="162">
        <v>1385</v>
      </c>
      <c r="EK57" s="162">
        <v>1281</v>
      </c>
      <c r="EL57" s="162">
        <v>1035</v>
      </c>
      <c r="EM57" s="162">
        <v>246</v>
      </c>
      <c r="EN57" s="63">
        <f t="shared" si="233"/>
        <v>0.80800000000000005</v>
      </c>
      <c r="EO57" s="63">
        <f t="shared" si="204"/>
        <v>0.192</v>
      </c>
      <c r="EP57" s="168">
        <v>104</v>
      </c>
      <c r="EQ57" s="165">
        <v>104</v>
      </c>
      <c r="ER57" s="165">
        <v>0</v>
      </c>
      <c r="ES57" s="63">
        <f t="shared" si="234"/>
        <v>1</v>
      </c>
      <c r="ET57" s="63">
        <f t="shared" si="206"/>
        <v>0</v>
      </c>
      <c r="EU57" s="69">
        <v>545</v>
      </c>
      <c r="EV57" s="159">
        <v>411</v>
      </c>
      <c r="EW57" s="159">
        <v>134</v>
      </c>
      <c r="EX57" s="63">
        <f t="shared" si="99"/>
        <v>0.754</v>
      </c>
      <c r="EY57" s="63">
        <f t="shared" si="208"/>
        <v>0.246</v>
      </c>
      <c r="EZ57" s="68">
        <v>718</v>
      </c>
      <c r="FA57" s="76">
        <v>92</v>
      </c>
      <c r="FB57" s="77">
        <f t="shared" si="235"/>
        <v>0.128</v>
      </c>
      <c r="FC57" s="75">
        <v>0</v>
      </c>
      <c r="FD57" s="76">
        <v>0</v>
      </c>
      <c r="FE57" s="77"/>
      <c r="FF57" s="75">
        <v>488</v>
      </c>
      <c r="FG57" s="76">
        <v>87</v>
      </c>
      <c r="FH57" s="77">
        <f t="shared" si="237"/>
        <v>0.17799999999999999</v>
      </c>
      <c r="FI57" s="305">
        <v>3409</v>
      </c>
      <c r="FJ57" s="76">
        <v>577</v>
      </c>
      <c r="FK57" s="552">
        <f t="shared" si="238"/>
        <v>577</v>
      </c>
      <c r="FL57" s="77">
        <f t="shared" si="213"/>
        <v>0.16900000000000001</v>
      </c>
      <c r="FM57" s="298">
        <v>169</v>
      </c>
      <c r="FN57" s="76">
        <v>134</v>
      </c>
      <c r="FO57" s="79">
        <f t="shared" si="215"/>
        <v>0.79300000000000004</v>
      </c>
      <c r="FP57" s="298">
        <v>1122</v>
      </c>
      <c r="FQ57" s="76">
        <v>353</v>
      </c>
      <c r="FR57" s="77">
        <f t="shared" si="217"/>
        <v>0.315</v>
      </c>
      <c r="FS57" s="298">
        <v>2287</v>
      </c>
      <c r="FT57" s="76">
        <v>224</v>
      </c>
      <c r="FU57" s="77">
        <f t="shared" si="220"/>
        <v>9.8000000000000004E-2</v>
      </c>
      <c r="FV57" s="298">
        <v>1985</v>
      </c>
      <c r="FW57" s="76">
        <v>209</v>
      </c>
      <c r="FX57" s="77">
        <f t="shared" si="223"/>
        <v>0.105</v>
      </c>
      <c r="FY57" s="298">
        <v>302</v>
      </c>
      <c r="FZ57" s="76">
        <v>15</v>
      </c>
      <c r="GA57" s="77">
        <f t="shared" si="239"/>
        <v>0.05</v>
      </c>
      <c r="GB57" s="298">
        <v>3288</v>
      </c>
      <c r="GC57" s="74">
        <v>568</v>
      </c>
      <c r="GD57" s="60">
        <f t="shared" si="240"/>
        <v>0.17299999999999999</v>
      </c>
    </row>
    <row r="58" spans="1:186" x14ac:dyDescent="0.2">
      <c r="A58" s="56" t="s">
        <v>882</v>
      </c>
      <c r="B58" s="57" t="s">
        <v>1022</v>
      </c>
      <c r="C58" s="56" t="s">
        <v>948</v>
      </c>
      <c r="D58" s="56" t="s">
        <v>1093</v>
      </c>
      <c r="E58" s="80">
        <v>4700</v>
      </c>
      <c r="F58" s="60">
        <v>2565</v>
      </c>
      <c r="G58" s="63">
        <f t="shared" si="102"/>
        <v>0.54600000000000004</v>
      </c>
      <c r="H58" s="60">
        <v>2565</v>
      </c>
      <c r="I58" s="63">
        <f t="shared" si="94"/>
        <v>0.54600000000000004</v>
      </c>
      <c r="J58" s="61">
        <v>2388</v>
      </c>
      <c r="K58" s="290">
        <f t="shared" si="228"/>
        <v>0.93100000000000005</v>
      </c>
      <c r="L58" s="274">
        <v>177</v>
      </c>
      <c r="M58" s="287">
        <f t="shared" si="229"/>
        <v>6.9000000000000006E-2</v>
      </c>
      <c r="N58" s="60">
        <v>0</v>
      </c>
      <c r="O58" s="60">
        <f t="shared" si="95"/>
        <v>0</v>
      </c>
      <c r="P58" s="60">
        <v>2135</v>
      </c>
      <c r="Q58" s="60">
        <f t="shared" si="96"/>
        <v>0.45400000000000001</v>
      </c>
      <c r="R58" s="293">
        <f t="shared" si="104"/>
        <v>6.9005847953216373</v>
      </c>
      <c r="S58" s="62">
        <f t="shared" si="230"/>
        <v>2340</v>
      </c>
      <c r="T58" s="60">
        <v>1809</v>
      </c>
      <c r="U58" s="60">
        <v>297</v>
      </c>
      <c r="V58" s="60">
        <v>42</v>
      </c>
      <c r="W58" s="60">
        <v>7</v>
      </c>
      <c r="X58" s="60">
        <v>48</v>
      </c>
      <c r="Y58" s="60">
        <v>137</v>
      </c>
      <c r="Z58" s="63">
        <f t="shared" si="97"/>
        <v>0.77300000000000002</v>
      </c>
      <c r="AA58" s="63">
        <f t="shared" si="151"/>
        <v>0.127</v>
      </c>
      <c r="AB58" s="63">
        <f t="shared" si="152"/>
        <v>1.7999999999999999E-2</v>
      </c>
      <c r="AC58" s="63">
        <f t="shared" si="153"/>
        <v>3.0000000000000001E-3</v>
      </c>
      <c r="AD58" s="63">
        <f t="shared" si="154"/>
        <v>2.1000000000000001E-2</v>
      </c>
      <c r="AE58" s="63">
        <f t="shared" si="155"/>
        <v>5.8999999999999997E-2</v>
      </c>
      <c r="AF58" s="523">
        <v>46</v>
      </c>
      <c r="AG58" s="60">
        <v>419</v>
      </c>
      <c r="AH58" s="60">
        <v>606</v>
      </c>
      <c r="AI58" s="60">
        <v>466</v>
      </c>
      <c r="AJ58" s="60">
        <v>417</v>
      </c>
      <c r="AK58" s="60">
        <v>480</v>
      </c>
      <c r="AL58" s="63">
        <f t="shared" si="157"/>
        <v>0.17499999999999999</v>
      </c>
      <c r="AM58" s="63">
        <f t="shared" si="158"/>
        <v>0.254</v>
      </c>
      <c r="AN58" s="63">
        <f t="shared" si="159"/>
        <v>0.19500000000000001</v>
      </c>
      <c r="AO58" s="63">
        <f t="shared" si="160"/>
        <v>0.17499999999999999</v>
      </c>
      <c r="AP58" s="63">
        <f t="shared" si="161"/>
        <v>0.20100000000000001</v>
      </c>
      <c r="AQ58" s="60">
        <v>1920</v>
      </c>
      <c r="AR58" s="60">
        <v>225</v>
      </c>
      <c r="AS58" s="60">
        <v>243</v>
      </c>
      <c r="AT58" s="60">
        <v>0</v>
      </c>
      <c r="AU58" s="63">
        <f t="shared" si="163"/>
        <v>0.80400000000000005</v>
      </c>
      <c r="AV58" s="63">
        <f t="shared" si="164"/>
        <v>9.4E-2</v>
      </c>
      <c r="AW58" s="63">
        <f t="shared" si="165"/>
        <v>0.10199999999999999</v>
      </c>
      <c r="AX58" s="63">
        <f t="shared" si="166"/>
        <v>0</v>
      </c>
      <c r="AY58" s="451">
        <v>1786</v>
      </c>
      <c r="AZ58" s="60">
        <v>43</v>
      </c>
      <c r="BA58" s="102">
        <v>110</v>
      </c>
      <c r="BB58" s="102">
        <v>384</v>
      </c>
      <c r="BC58" s="102">
        <v>336</v>
      </c>
      <c r="BD58" s="102">
        <v>489</v>
      </c>
      <c r="BE58" s="102">
        <v>202</v>
      </c>
      <c r="BF58" s="102">
        <v>41</v>
      </c>
      <c r="BG58" s="102">
        <v>39</v>
      </c>
      <c r="BH58" s="102">
        <v>142</v>
      </c>
      <c r="BI58" s="79">
        <f t="shared" si="168"/>
        <v>2.4E-2</v>
      </c>
      <c r="BJ58" s="79">
        <f t="shared" si="169"/>
        <v>6.2E-2</v>
      </c>
      <c r="BK58" s="79">
        <f t="shared" si="170"/>
        <v>0.215</v>
      </c>
      <c r="BL58" s="79">
        <f t="shared" si="171"/>
        <v>0.188</v>
      </c>
      <c r="BM58" s="79">
        <f t="shared" si="172"/>
        <v>0.27400000000000002</v>
      </c>
      <c r="BN58" s="79">
        <f t="shared" si="173"/>
        <v>0.113</v>
      </c>
      <c r="BO58" s="79">
        <f t="shared" si="174"/>
        <v>2.3E-2</v>
      </c>
      <c r="BP58" s="79">
        <f t="shared" si="175"/>
        <v>2.1999999999999999E-2</v>
      </c>
      <c r="BQ58" s="457">
        <f t="shared" si="176"/>
        <v>0.08</v>
      </c>
      <c r="BR58" s="75">
        <v>36087</v>
      </c>
      <c r="BS58" s="75">
        <v>42980</v>
      </c>
      <c r="BT58" s="504">
        <v>32598</v>
      </c>
      <c r="BU58" s="504">
        <v>28672</v>
      </c>
      <c r="BV58" s="504">
        <v>41302</v>
      </c>
      <c r="BW58" s="504">
        <v>33525</v>
      </c>
      <c r="BX58" s="504">
        <v>63185</v>
      </c>
      <c r="BY58" s="504"/>
      <c r="BZ58" s="519">
        <v>1530</v>
      </c>
      <c r="CA58" s="60">
        <v>74</v>
      </c>
      <c r="CB58" s="60">
        <v>84</v>
      </c>
      <c r="CC58" s="60">
        <v>87</v>
      </c>
      <c r="CD58" s="60">
        <v>194</v>
      </c>
      <c r="CE58" s="60">
        <v>332</v>
      </c>
      <c r="CF58" s="60">
        <v>220</v>
      </c>
      <c r="CG58" s="60">
        <v>304</v>
      </c>
      <c r="CH58" s="60">
        <v>94</v>
      </c>
      <c r="CI58" s="60">
        <v>83</v>
      </c>
      <c r="CJ58" s="60">
        <v>58</v>
      </c>
      <c r="CK58" s="63">
        <f t="shared" si="98"/>
        <v>4.8000000000000001E-2</v>
      </c>
      <c r="CL58" s="63">
        <f t="shared" si="178"/>
        <v>5.5E-2</v>
      </c>
      <c r="CM58" s="63">
        <f t="shared" si="179"/>
        <v>5.7000000000000002E-2</v>
      </c>
      <c r="CN58" s="63">
        <f t="shared" si="180"/>
        <v>0.127</v>
      </c>
      <c r="CO58" s="63">
        <f t="shared" si="181"/>
        <v>0.217</v>
      </c>
      <c r="CP58" s="63">
        <f t="shared" si="182"/>
        <v>0.14399999999999999</v>
      </c>
      <c r="CQ58" s="63">
        <f t="shared" si="183"/>
        <v>0.19900000000000001</v>
      </c>
      <c r="CR58" s="63">
        <f t="shared" si="184"/>
        <v>6.0999999999999999E-2</v>
      </c>
      <c r="CS58" s="63">
        <f t="shared" si="185"/>
        <v>5.3999999999999999E-2</v>
      </c>
      <c r="CT58" s="63">
        <f t="shared" si="186"/>
        <v>3.7999999999999999E-2</v>
      </c>
      <c r="CU58" s="65">
        <v>49583</v>
      </c>
      <c r="CV58" s="66">
        <v>66497</v>
      </c>
      <c r="CW58" s="60">
        <v>459</v>
      </c>
      <c r="CX58" s="60">
        <v>273</v>
      </c>
      <c r="CY58" s="60">
        <v>104</v>
      </c>
      <c r="CZ58" s="60">
        <v>94</v>
      </c>
      <c r="DA58" s="60">
        <v>303</v>
      </c>
      <c r="DB58" s="60">
        <f t="shared" si="188"/>
        <v>0.3</v>
      </c>
      <c r="DC58" s="60">
        <f t="shared" si="189"/>
        <v>0.17799999999999999</v>
      </c>
      <c r="DD58" s="60">
        <f t="shared" si="190"/>
        <v>6.8000000000000005E-2</v>
      </c>
      <c r="DE58" s="60">
        <f t="shared" si="191"/>
        <v>6.0999999999999999E-2</v>
      </c>
      <c r="DF58" s="60">
        <f t="shared" si="192"/>
        <v>0.19800000000000001</v>
      </c>
      <c r="DG58" s="68">
        <v>1243</v>
      </c>
      <c r="DH58" s="60">
        <v>12</v>
      </c>
      <c r="DI58" s="60">
        <v>46</v>
      </c>
      <c r="DJ58" s="60">
        <v>66</v>
      </c>
      <c r="DK58" s="60">
        <v>146</v>
      </c>
      <c r="DL58" s="60">
        <v>291</v>
      </c>
      <c r="DM58" s="60">
        <v>194</v>
      </c>
      <c r="DN58" s="60">
        <v>269</v>
      </c>
      <c r="DO58" s="60">
        <v>87</v>
      </c>
      <c r="DP58" s="60">
        <v>74</v>
      </c>
      <c r="DQ58" s="60">
        <v>58</v>
      </c>
      <c r="DR58" s="63">
        <f t="shared" si="231"/>
        <v>0.01</v>
      </c>
      <c r="DS58" s="63">
        <f t="shared" si="241"/>
        <v>3.6999999999999998E-2</v>
      </c>
      <c r="DT58" s="63">
        <f t="shared" si="242"/>
        <v>5.2999999999999999E-2</v>
      </c>
      <c r="DU58" s="63">
        <f t="shared" si="194"/>
        <v>0.11700000000000001</v>
      </c>
      <c r="DV58" s="63">
        <f t="shared" si="195"/>
        <v>0.23400000000000001</v>
      </c>
      <c r="DW58" s="63">
        <f t="shared" si="196"/>
        <v>0.156</v>
      </c>
      <c r="DX58" s="63">
        <f t="shared" si="197"/>
        <v>0.216</v>
      </c>
      <c r="DY58" s="63">
        <f t="shared" si="198"/>
        <v>7.0000000000000007E-2</v>
      </c>
      <c r="DZ58" s="63">
        <f t="shared" si="199"/>
        <v>0.06</v>
      </c>
      <c r="EA58" s="63">
        <f t="shared" si="200"/>
        <v>4.7E-2</v>
      </c>
      <c r="EB58" s="74">
        <v>63068</v>
      </c>
      <c r="EC58" s="74">
        <v>72625</v>
      </c>
      <c r="ED58" s="159">
        <v>6150</v>
      </c>
      <c r="EE58" s="159">
        <v>5430</v>
      </c>
      <c r="EF58" s="63">
        <f t="shared" si="232"/>
        <v>0.88300000000000001</v>
      </c>
      <c r="EG58" s="159">
        <v>720</v>
      </c>
      <c r="EH58" s="63">
        <f t="shared" si="202"/>
        <v>0.11700000000000001</v>
      </c>
      <c r="EI58" s="162">
        <v>3698</v>
      </c>
      <c r="EJ58" s="162">
        <v>2507</v>
      </c>
      <c r="EK58" s="162">
        <v>2330</v>
      </c>
      <c r="EL58" s="162">
        <v>1992</v>
      </c>
      <c r="EM58" s="162">
        <v>338</v>
      </c>
      <c r="EN58" s="63">
        <f t="shared" si="233"/>
        <v>0.85499999999999998</v>
      </c>
      <c r="EO58" s="63">
        <f t="shared" si="204"/>
        <v>0.14499999999999999</v>
      </c>
      <c r="EP58" s="168">
        <v>177</v>
      </c>
      <c r="EQ58" s="165">
        <v>165</v>
      </c>
      <c r="ER58" s="165">
        <v>12</v>
      </c>
      <c r="ES58" s="63">
        <f t="shared" si="234"/>
        <v>0.93200000000000005</v>
      </c>
      <c r="ET58" s="63">
        <f t="shared" si="206"/>
        <v>6.8000000000000005E-2</v>
      </c>
      <c r="EU58" s="69">
        <v>1191</v>
      </c>
      <c r="EV58" s="159">
        <v>939</v>
      </c>
      <c r="EW58" s="159">
        <v>252</v>
      </c>
      <c r="EX58" s="63">
        <f t="shared" si="99"/>
        <v>0.78800000000000003</v>
      </c>
      <c r="EY58" s="63">
        <f t="shared" si="208"/>
        <v>0.21199999999999999</v>
      </c>
      <c r="EZ58" s="68">
        <v>1243</v>
      </c>
      <c r="FA58" s="76">
        <v>162</v>
      </c>
      <c r="FB58" s="77">
        <f t="shared" si="235"/>
        <v>0.13</v>
      </c>
      <c r="FC58" s="75">
        <v>56</v>
      </c>
      <c r="FD58" s="76">
        <v>0</v>
      </c>
      <c r="FE58" s="77">
        <f t="shared" si="236"/>
        <v>0</v>
      </c>
      <c r="FF58" s="75">
        <v>856</v>
      </c>
      <c r="FG58" s="76">
        <v>161</v>
      </c>
      <c r="FH58" s="77">
        <f t="shared" si="237"/>
        <v>0.188</v>
      </c>
      <c r="FI58" s="305">
        <v>6150</v>
      </c>
      <c r="FJ58" s="76">
        <v>1016</v>
      </c>
      <c r="FK58" s="552">
        <f t="shared" si="238"/>
        <v>1016</v>
      </c>
      <c r="FL58" s="77">
        <f t="shared" si="213"/>
        <v>0.16500000000000001</v>
      </c>
      <c r="FM58" s="298">
        <v>336</v>
      </c>
      <c r="FN58" s="76">
        <v>67</v>
      </c>
      <c r="FO58" s="79">
        <f t="shared" si="215"/>
        <v>0.19900000000000001</v>
      </c>
      <c r="FP58" s="298">
        <v>1810</v>
      </c>
      <c r="FQ58" s="76">
        <v>351</v>
      </c>
      <c r="FR58" s="77">
        <f t="shared" si="217"/>
        <v>0.19400000000000001</v>
      </c>
      <c r="FS58" s="298">
        <v>4342</v>
      </c>
      <c r="FT58" s="76">
        <v>664</v>
      </c>
      <c r="FU58" s="77">
        <f t="shared" si="220"/>
        <v>0.153</v>
      </c>
      <c r="FV58" s="298">
        <v>3839</v>
      </c>
      <c r="FW58" s="76">
        <v>616</v>
      </c>
      <c r="FX58" s="77">
        <f t="shared" si="223"/>
        <v>0.16</v>
      </c>
      <c r="FY58" s="298">
        <v>501</v>
      </c>
      <c r="FZ58" s="76">
        <v>49</v>
      </c>
      <c r="GA58" s="77">
        <f t="shared" si="239"/>
        <v>9.8000000000000004E-2</v>
      </c>
      <c r="GB58" s="298">
        <v>5643</v>
      </c>
      <c r="GC58" s="74">
        <v>744</v>
      </c>
      <c r="GD58" s="60">
        <f t="shared" si="240"/>
        <v>0.13200000000000001</v>
      </c>
    </row>
    <row r="59" spans="1:186" x14ac:dyDescent="0.2">
      <c r="A59" s="56" t="s">
        <v>882</v>
      </c>
      <c r="B59" s="57" t="s">
        <v>1022</v>
      </c>
      <c r="C59" s="56" t="s">
        <v>949</v>
      </c>
      <c r="D59" s="56" t="s">
        <v>1094</v>
      </c>
      <c r="E59" s="80">
        <v>3316</v>
      </c>
      <c r="F59" s="60">
        <v>2054</v>
      </c>
      <c r="G59" s="63">
        <f t="shared" si="102"/>
        <v>0.61899999999999999</v>
      </c>
      <c r="H59" s="60">
        <v>2009</v>
      </c>
      <c r="I59" s="63">
        <f t="shared" si="94"/>
        <v>0.60599999999999998</v>
      </c>
      <c r="J59" s="61">
        <v>1833</v>
      </c>
      <c r="K59" s="290">
        <f t="shared" si="228"/>
        <v>0.89200000000000002</v>
      </c>
      <c r="L59" s="274">
        <v>176</v>
      </c>
      <c r="M59" s="287">
        <f t="shared" si="229"/>
        <v>8.5999999999999993E-2</v>
      </c>
      <c r="N59" s="60">
        <v>45</v>
      </c>
      <c r="O59" s="60">
        <f t="shared" si="95"/>
        <v>1.4E-2</v>
      </c>
      <c r="P59" s="60">
        <v>1262</v>
      </c>
      <c r="Q59" s="60">
        <f t="shared" si="96"/>
        <v>0.38100000000000001</v>
      </c>
      <c r="R59" s="293">
        <f t="shared" si="104"/>
        <v>8.5686465433300878</v>
      </c>
      <c r="S59" s="62">
        <f t="shared" si="230"/>
        <v>1850</v>
      </c>
      <c r="T59" s="60">
        <v>1320</v>
      </c>
      <c r="U59" s="60">
        <v>245</v>
      </c>
      <c r="V59" s="60">
        <v>102</v>
      </c>
      <c r="W59" s="60">
        <v>19</v>
      </c>
      <c r="X59" s="60">
        <v>98</v>
      </c>
      <c r="Y59" s="60">
        <v>66</v>
      </c>
      <c r="Z59" s="63">
        <f t="shared" si="97"/>
        <v>0.71399999999999997</v>
      </c>
      <c r="AA59" s="63">
        <f t="shared" si="151"/>
        <v>0.13200000000000001</v>
      </c>
      <c r="AB59" s="63">
        <f t="shared" si="152"/>
        <v>5.5E-2</v>
      </c>
      <c r="AC59" s="63">
        <f t="shared" si="153"/>
        <v>0.01</v>
      </c>
      <c r="AD59" s="63">
        <f t="shared" si="154"/>
        <v>5.2999999999999999E-2</v>
      </c>
      <c r="AE59" s="63">
        <f t="shared" si="155"/>
        <v>3.5999999999999997E-2</v>
      </c>
      <c r="AF59" s="523">
        <v>41.4</v>
      </c>
      <c r="AG59" s="60">
        <v>547</v>
      </c>
      <c r="AH59" s="60">
        <v>552</v>
      </c>
      <c r="AI59" s="60">
        <v>377</v>
      </c>
      <c r="AJ59" s="60">
        <v>127</v>
      </c>
      <c r="AK59" s="60">
        <v>230</v>
      </c>
      <c r="AL59" s="63">
        <f t="shared" si="157"/>
        <v>0.29799999999999999</v>
      </c>
      <c r="AM59" s="63">
        <f t="shared" si="158"/>
        <v>0.30099999999999999</v>
      </c>
      <c r="AN59" s="63">
        <f t="shared" si="159"/>
        <v>0.20599999999999999</v>
      </c>
      <c r="AO59" s="63">
        <f t="shared" si="160"/>
        <v>6.9000000000000006E-2</v>
      </c>
      <c r="AP59" s="63">
        <f t="shared" si="161"/>
        <v>0.125</v>
      </c>
      <c r="AQ59" s="60">
        <v>1557</v>
      </c>
      <c r="AR59" s="60">
        <v>206</v>
      </c>
      <c r="AS59" s="60">
        <v>70</v>
      </c>
      <c r="AT59" s="60">
        <v>0</v>
      </c>
      <c r="AU59" s="63">
        <f t="shared" si="163"/>
        <v>0.84899999999999998</v>
      </c>
      <c r="AV59" s="63">
        <f t="shared" si="164"/>
        <v>0.112</v>
      </c>
      <c r="AW59" s="63">
        <f t="shared" si="165"/>
        <v>3.7999999999999999E-2</v>
      </c>
      <c r="AX59" s="63">
        <f t="shared" si="166"/>
        <v>0</v>
      </c>
      <c r="AY59" s="451">
        <v>1309</v>
      </c>
      <c r="AZ59" s="60">
        <v>8</v>
      </c>
      <c r="BA59" s="102">
        <v>42</v>
      </c>
      <c r="BB59" s="102">
        <v>266</v>
      </c>
      <c r="BC59" s="102">
        <v>263</v>
      </c>
      <c r="BD59" s="102">
        <v>343</v>
      </c>
      <c r="BE59" s="102">
        <v>198</v>
      </c>
      <c r="BF59" s="102">
        <v>29</v>
      </c>
      <c r="BG59" s="102">
        <v>141</v>
      </c>
      <c r="BH59" s="102">
        <v>19</v>
      </c>
      <c r="BI59" s="79">
        <f t="shared" si="168"/>
        <v>6.0000000000000001E-3</v>
      </c>
      <c r="BJ59" s="79">
        <f t="shared" si="169"/>
        <v>3.2000000000000001E-2</v>
      </c>
      <c r="BK59" s="79">
        <f t="shared" si="170"/>
        <v>0.20300000000000001</v>
      </c>
      <c r="BL59" s="79">
        <f t="shared" si="171"/>
        <v>0.20100000000000001</v>
      </c>
      <c r="BM59" s="79">
        <f t="shared" si="172"/>
        <v>0.26200000000000001</v>
      </c>
      <c r="BN59" s="79">
        <f t="shared" si="173"/>
        <v>0.151</v>
      </c>
      <c r="BO59" s="79">
        <f t="shared" si="174"/>
        <v>2.1999999999999999E-2</v>
      </c>
      <c r="BP59" s="79">
        <f t="shared" si="175"/>
        <v>0.108</v>
      </c>
      <c r="BQ59" s="457">
        <f t="shared" si="176"/>
        <v>1.4999999999999999E-2</v>
      </c>
      <c r="BR59" s="75">
        <v>36419</v>
      </c>
      <c r="BS59" s="75">
        <v>42982</v>
      </c>
      <c r="BT59" s="504">
        <v>33941</v>
      </c>
      <c r="BU59" s="504">
        <v>35360</v>
      </c>
      <c r="BV59" s="504">
        <v>29637</v>
      </c>
      <c r="BW59" s="504">
        <v>32377</v>
      </c>
      <c r="BX59" s="504">
        <v>51210</v>
      </c>
      <c r="BY59" s="504"/>
      <c r="BZ59" s="519">
        <v>1356</v>
      </c>
      <c r="CA59" s="60">
        <v>101</v>
      </c>
      <c r="CB59" s="60">
        <v>139</v>
      </c>
      <c r="CC59" s="60">
        <v>182</v>
      </c>
      <c r="CD59" s="60">
        <v>142</v>
      </c>
      <c r="CE59" s="60">
        <v>290</v>
      </c>
      <c r="CF59" s="60">
        <v>175</v>
      </c>
      <c r="CG59" s="60">
        <v>109</v>
      </c>
      <c r="CH59" s="60">
        <v>101</v>
      </c>
      <c r="CI59" s="60">
        <v>46</v>
      </c>
      <c r="CJ59" s="60">
        <v>71</v>
      </c>
      <c r="CK59" s="63">
        <f t="shared" si="98"/>
        <v>7.3999999999999996E-2</v>
      </c>
      <c r="CL59" s="63">
        <f t="shared" si="178"/>
        <v>0.10299999999999999</v>
      </c>
      <c r="CM59" s="63">
        <f t="shared" si="179"/>
        <v>0.13400000000000001</v>
      </c>
      <c r="CN59" s="63">
        <f t="shared" si="180"/>
        <v>0.105</v>
      </c>
      <c r="CO59" s="63">
        <f t="shared" si="181"/>
        <v>0.214</v>
      </c>
      <c r="CP59" s="63">
        <f t="shared" si="182"/>
        <v>0.129</v>
      </c>
      <c r="CQ59" s="63">
        <f t="shared" si="183"/>
        <v>0.08</v>
      </c>
      <c r="CR59" s="63">
        <f t="shared" si="184"/>
        <v>7.3999999999999996E-2</v>
      </c>
      <c r="CS59" s="63">
        <f t="shared" si="185"/>
        <v>3.4000000000000002E-2</v>
      </c>
      <c r="CT59" s="63">
        <f t="shared" si="186"/>
        <v>5.1999999999999998E-2</v>
      </c>
      <c r="CU59" s="65">
        <v>41081</v>
      </c>
      <c r="CV59" s="66">
        <v>58283</v>
      </c>
      <c r="CW59" s="60">
        <v>408</v>
      </c>
      <c r="CX59" s="60">
        <v>153</v>
      </c>
      <c r="CY59" s="60">
        <v>114</v>
      </c>
      <c r="CZ59" s="60">
        <v>37</v>
      </c>
      <c r="DA59" s="60">
        <v>294</v>
      </c>
      <c r="DB59" s="60">
        <f t="shared" si="188"/>
        <v>0.30099999999999999</v>
      </c>
      <c r="DC59" s="60">
        <f t="shared" si="189"/>
        <v>0.113</v>
      </c>
      <c r="DD59" s="60">
        <f t="shared" si="190"/>
        <v>8.4000000000000005E-2</v>
      </c>
      <c r="DE59" s="60">
        <f t="shared" si="191"/>
        <v>2.7E-2</v>
      </c>
      <c r="DF59" s="60">
        <f t="shared" si="192"/>
        <v>0.217</v>
      </c>
      <c r="DG59" s="68">
        <v>848</v>
      </c>
      <c r="DH59" s="60">
        <v>83</v>
      </c>
      <c r="DI59" s="60">
        <v>7</v>
      </c>
      <c r="DJ59" s="60">
        <v>89</v>
      </c>
      <c r="DK59" s="60">
        <v>90</v>
      </c>
      <c r="DL59" s="60">
        <v>186</v>
      </c>
      <c r="DM59" s="60">
        <v>163</v>
      </c>
      <c r="DN59" s="60">
        <v>59</v>
      </c>
      <c r="DO59" s="60">
        <v>91</v>
      </c>
      <c r="DP59" s="60">
        <v>39</v>
      </c>
      <c r="DQ59" s="60">
        <v>41</v>
      </c>
      <c r="DR59" s="63">
        <f t="shared" si="231"/>
        <v>9.8000000000000004E-2</v>
      </c>
      <c r="DS59" s="63">
        <f t="shared" si="241"/>
        <v>8.0000000000000002E-3</v>
      </c>
      <c r="DT59" s="63">
        <f t="shared" si="242"/>
        <v>0.105</v>
      </c>
      <c r="DU59" s="63">
        <f t="shared" si="194"/>
        <v>0.106</v>
      </c>
      <c r="DV59" s="63">
        <f t="shared" si="195"/>
        <v>0.219</v>
      </c>
      <c r="DW59" s="63">
        <f t="shared" si="196"/>
        <v>0.192</v>
      </c>
      <c r="DX59" s="63">
        <f t="shared" si="197"/>
        <v>7.0000000000000007E-2</v>
      </c>
      <c r="DY59" s="63">
        <f t="shared" si="198"/>
        <v>0.107</v>
      </c>
      <c r="DZ59" s="63">
        <f t="shared" si="199"/>
        <v>4.5999999999999999E-2</v>
      </c>
      <c r="EA59" s="63">
        <f t="shared" si="200"/>
        <v>4.8000000000000001E-2</v>
      </c>
      <c r="EB59" s="74">
        <v>44457</v>
      </c>
      <c r="EC59" s="74">
        <v>64485</v>
      </c>
      <c r="ED59" s="159">
        <v>4336</v>
      </c>
      <c r="EE59" s="159">
        <v>4059</v>
      </c>
      <c r="EF59" s="63">
        <f t="shared" si="232"/>
        <v>0.93600000000000005</v>
      </c>
      <c r="EG59" s="159">
        <v>277</v>
      </c>
      <c r="EH59" s="63">
        <f t="shared" si="202"/>
        <v>6.4000000000000001E-2</v>
      </c>
      <c r="EI59" s="162">
        <v>2642</v>
      </c>
      <c r="EJ59" s="162">
        <v>1924</v>
      </c>
      <c r="EK59" s="162">
        <v>1756</v>
      </c>
      <c r="EL59" s="162">
        <v>1514</v>
      </c>
      <c r="EM59" s="162">
        <v>242</v>
      </c>
      <c r="EN59" s="63">
        <f t="shared" si="233"/>
        <v>0.86199999999999999</v>
      </c>
      <c r="EO59" s="63">
        <f t="shared" si="204"/>
        <v>0.13800000000000001</v>
      </c>
      <c r="EP59" s="168">
        <v>168</v>
      </c>
      <c r="EQ59" s="165">
        <v>168</v>
      </c>
      <c r="ER59" s="165">
        <v>0</v>
      </c>
      <c r="ES59" s="63">
        <f t="shared" si="234"/>
        <v>1</v>
      </c>
      <c r="ET59" s="63">
        <f t="shared" si="206"/>
        <v>0</v>
      </c>
      <c r="EU59" s="69">
        <v>718</v>
      </c>
      <c r="EV59" s="159">
        <v>689</v>
      </c>
      <c r="EW59" s="159">
        <v>29</v>
      </c>
      <c r="EX59" s="63">
        <f t="shared" si="99"/>
        <v>0.96</v>
      </c>
      <c r="EY59" s="63">
        <f t="shared" si="208"/>
        <v>0.04</v>
      </c>
      <c r="EZ59" s="68">
        <v>848</v>
      </c>
      <c r="FA59" s="76">
        <v>169</v>
      </c>
      <c r="FB59" s="77">
        <f t="shared" si="235"/>
        <v>0.19900000000000001</v>
      </c>
      <c r="FC59" s="75">
        <v>72</v>
      </c>
      <c r="FD59" s="76">
        <v>13</v>
      </c>
      <c r="FE59" s="77">
        <f t="shared" si="236"/>
        <v>0.18099999999999999</v>
      </c>
      <c r="FF59" s="75">
        <v>477</v>
      </c>
      <c r="FG59" s="76">
        <v>157</v>
      </c>
      <c r="FH59" s="77">
        <f t="shared" si="237"/>
        <v>0.32900000000000001</v>
      </c>
      <c r="FI59" s="305">
        <v>4381</v>
      </c>
      <c r="FJ59" s="76">
        <v>1074</v>
      </c>
      <c r="FK59" s="552">
        <f t="shared" si="238"/>
        <v>1074</v>
      </c>
      <c r="FL59" s="77">
        <f t="shared" si="213"/>
        <v>0.245</v>
      </c>
      <c r="FM59" s="298">
        <v>245</v>
      </c>
      <c r="FN59" s="76">
        <v>21</v>
      </c>
      <c r="FO59" s="79">
        <f t="shared" si="215"/>
        <v>8.5999999999999993E-2</v>
      </c>
      <c r="FP59" s="298">
        <v>1205</v>
      </c>
      <c r="FQ59" s="76">
        <v>418</v>
      </c>
      <c r="FR59" s="77">
        <f t="shared" si="217"/>
        <v>0.34699999999999998</v>
      </c>
      <c r="FS59" s="298">
        <v>3176</v>
      </c>
      <c r="FT59" s="76">
        <v>656</v>
      </c>
      <c r="FU59" s="77">
        <f t="shared" si="220"/>
        <v>0.20699999999999999</v>
      </c>
      <c r="FV59" s="298">
        <v>2706</v>
      </c>
      <c r="FW59" s="76">
        <v>569</v>
      </c>
      <c r="FX59" s="77">
        <f t="shared" si="223"/>
        <v>0.21</v>
      </c>
      <c r="FY59" s="298">
        <v>470</v>
      </c>
      <c r="FZ59" s="76">
        <v>87</v>
      </c>
      <c r="GA59" s="77">
        <f t="shared" si="239"/>
        <v>0.185</v>
      </c>
      <c r="GB59" s="298">
        <v>3468</v>
      </c>
      <c r="GC59" s="74">
        <v>773</v>
      </c>
      <c r="GD59" s="60">
        <f t="shared" si="240"/>
        <v>0.223</v>
      </c>
    </row>
    <row r="60" spans="1:186" x14ac:dyDescent="0.2">
      <c r="A60" s="56" t="s">
        <v>882</v>
      </c>
      <c r="B60" s="57" t="s">
        <v>1022</v>
      </c>
      <c r="C60" s="56" t="s">
        <v>950</v>
      </c>
      <c r="D60" s="56" t="s">
        <v>1095</v>
      </c>
      <c r="E60" s="80">
        <v>3340</v>
      </c>
      <c r="F60" s="60">
        <v>1725</v>
      </c>
      <c r="G60" s="63">
        <f t="shared" si="102"/>
        <v>0.51600000000000001</v>
      </c>
      <c r="H60" s="60">
        <v>1725</v>
      </c>
      <c r="I60" s="63">
        <f t="shared" si="94"/>
        <v>0.51600000000000001</v>
      </c>
      <c r="J60" s="61">
        <v>1598</v>
      </c>
      <c r="K60" s="290">
        <f t="shared" si="228"/>
        <v>0.92600000000000005</v>
      </c>
      <c r="L60" s="274">
        <v>127</v>
      </c>
      <c r="M60" s="287">
        <f t="shared" si="229"/>
        <v>7.3999999999999996E-2</v>
      </c>
      <c r="N60" s="60">
        <v>0</v>
      </c>
      <c r="O60" s="60">
        <f t="shared" si="95"/>
        <v>0</v>
      </c>
      <c r="P60" s="60">
        <v>1615</v>
      </c>
      <c r="Q60" s="60">
        <f t="shared" si="96"/>
        <v>0.48399999999999999</v>
      </c>
      <c r="R60" s="293">
        <f t="shared" si="104"/>
        <v>7.36231884057971</v>
      </c>
      <c r="S60" s="62">
        <f t="shared" si="230"/>
        <v>1598</v>
      </c>
      <c r="T60" s="60">
        <v>1194</v>
      </c>
      <c r="U60" s="60">
        <v>287</v>
      </c>
      <c r="V60" s="60">
        <v>25</v>
      </c>
      <c r="W60" s="60">
        <v>19</v>
      </c>
      <c r="X60" s="60">
        <v>24</v>
      </c>
      <c r="Y60" s="60">
        <v>49</v>
      </c>
      <c r="Z60" s="63">
        <f t="shared" si="97"/>
        <v>0.747</v>
      </c>
      <c r="AA60" s="63">
        <f t="shared" si="151"/>
        <v>0.18</v>
      </c>
      <c r="AB60" s="63">
        <f t="shared" si="152"/>
        <v>1.6E-2</v>
      </c>
      <c r="AC60" s="63">
        <f t="shared" si="153"/>
        <v>1.2E-2</v>
      </c>
      <c r="AD60" s="63">
        <f t="shared" si="154"/>
        <v>1.4999999999999999E-2</v>
      </c>
      <c r="AE60" s="63">
        <f t="shared" si="155"/>
        <v>3.1E-2</v>
      </c>
      <c r="AF60" s="523">
        <v>46</v>
      </c>
      <c r="AG60" s="60">
        <v>263</v>
      </c>
      <c r="AH60" s="60">
        <v>439</v>
      </c>
      <c r="AI60" s="60">
        <v>333</v>
      </c>
      <c r="AJ60" s="60">
        <v>162</v>
      </c>
      <c r="AK60" s="60">
        <v>401</v>
      </c>
      <c r="AL60" s="63">
        <f t="shared" si="157"/>
        <v>0.16500000000000001</v>
      </c>
      <c r="AM60" s="63">
        <f t="shared" si="158"/>
        <v>0.27500000000000002</v>
      </c>
      <c r="AN60" s="63">
        <f t="shared" si="159"/>
        <v>0.20799999999999999</v>
      </c>
      <c r="AO60" s="63">
        <f t="shared" si="160"/>
        <v>0.10100000000000001</v>
      </c>
      <c r="AP60" s="63">
        <f t="shared" si="161"/>
        <v>0.251</v>
      </c>
      <c r="AQ60" s="60">
        <v>1214</v>
      </c>
      <c r="AR60" s="60">
        <v>210</v>
      </c>
      <c r="AS60" s="60">
        <v>174</v>
      </c>
      <c r="AT60" s="60">
        <v>0</v>
      </c>
      <c r="AU60" s="63">
        <f t="shared" si="163"/>
        <v>0.76</v>
      </c>
      <c r="AV60" s="63">
        <f t="shared" si="164"/>
        <v>0.13100000000000001</v>
      </c>
      <c r="AW60" s="63">
        <f t="shared" si="165"/>
        <v>0.109</v>
      </c>
      <c r="AX60" s="63">
        <f t="shared" si="166"/>
        <v>0</v>
      </c>
      <c r="AY60" s="451">
        <v>1107</v>
      </c>
      <c r="AZ60" s="60">
        <v>88</v>
      </c>
      <c r="BA60" s="102">
        <v>63</v>
      </c>
      <c r="BB60" s="102">
        <v>203</v>
      </c>
      <c r="BC60" s="102">
        <v>286</v>
      </c>
      <c r="BD60" s="102">
        <v>215</v>
      </c>
      <c r="BE60" s="102">
        <v>120</v>
      </c>
      <c r="BF60" s="102">
        <v>35</v>
      </c>
      <c r="BG60" s="102">
        <v>69</v>
      </c>
      <c r="BH60" s="102">
        <v>28</v>
      </c>
      <c r="BI60" s="79">
        <f t="shared" si="168"/>
        <v>7.9000000000000001E-2</v>
      </c>
      <c r="BJ60" s="79">
        <f t="shared" si="169"/>
        <v>5.7000000000000002E-2</v>
      </c>
      <c r="BK60" s="79">
        <f t="shared" si="170"/>
        <v>0.183</v>
      </c>
      <c r="BL60" s="79">
        <f t="shared" si="171"/>
        <v>0.25800000000000001</v>
      </c>
      <c r="BM60" s="79">
        <f t="shared" si="172"/>
        <v>0.19400000000000001</v>
      </c>
      <c r="BN60" s="79">
        <f t="shared" si="173"/>
        <v>0.108</v>
      </c>
      <c r="BO60" s="79">
        <f t="shared" si="174"/>
        <v>3.2000000000000001E-2</v>
      </c>
      <c r="BP60" s="79">
        <f t="shared" si="175"/>
        <v>6.2E-2</v>
      </c>
      <c r="BQ60" s="457">
        <f t="shared" si="176"/>
        <v>2.5000000000000001E-2</v>
      </c>
      <c r="BR60" s="75">
        <v>32624</v>
      </c>
      <c r="BS60" s="75">
        <v>37506</v>
      </c>
      <c r="BT60" s="504">
        <v>25711</v>
      </c>
      <c r="BU60" s="504">
        <v>21641</v>
      </c>
      <c r="BV60" s="504">
        <v>16016</v>
      </c>
      <c r="BW60" s="504">
        <v>34916</v>
      </c>
      <c r="BX60" s="504"/>
      <c r="BY60" s="504"/>
      <c r="BZ60" s="519">
        <v>1183</v>
      </c>
      <c r="CA60" s="60">
        <v>44</v>
      </c>
      <c r="CB60" s="60">
        <v>56</v>
      </c>
      <c r="CC60" s="60">
        <v>134</v>
      </c>
      <c r="CD60" s="60">
        <v>186</v>
      </c>
      <c r="CE60" s="60">
        <v>186</v>
      </c>
      <c r="CF60" s="60">
        <v>345</v>
      </c>
      <c r="CG60" s="60">
        <v>84</v>
      </c>
      <c r="CH60" s="60">
        <v>87</v>
      </c>
      <c r="CI60" s="60">
        <v>49</v>
      </c>
      <c r="CJ60" s="60">
        <v>12</v>
      </c>
      <c r="CK60" s="63">
        <f t="shared" si="98"/>
        <v>3.6999999999999998E-2</v>
      </c>
      <c r="CL60" s="63">
        <f t="shared" si="178"/>
        <v>4.7E-2</v>
      </c>
      <c r="CM60" s="63">
        <f t="shared" si="179"/>
        <v>0.113</v>
      </c>
      <c r="CN60" s="63">
        <f t="shared" si="180"/>
        <v>0.157</v>
      </c>
      <c r="CO60" s="63">
        <f t="shared" si="181"/>
        <v>0.157</v>
      </c>
      <c r="CP60" s="63">
        <f t="shared" si="182"/>
        <v>0.29199999999999998</v>
      </c>
      <c r="CQ60" s="63">
        <f t="shared" si="183"/>
        <v>7.0999999999999994E-2</v>
      </c>
      <c r="CR60" s="63">
        <f t="shared" si="184"/>
        <v>7.3999999999999996E-2</v>
      </c>
      <c r="CS60" s="63">
        <f t="shared" si="185"/>
        <v>4.1000000000000002E-2</v>
      </c>
      <c r="CT60" s="63">
        <f t="shared" si="186"/>
        <v>0.01</v>
      </c>
      <c r="CU60" s="65">
        <v>48705</v>
      </c>
      <c r="CV60" s="66">
        <v>61769</v>
      </c>
      <c r="CW60" s="60">
        <v>349</v>
      </c>
      <c r="CX60" s="60">
        <v>262</v>
      </c>
      <c r="CY60" s="60">
        <v>116</v>
      </c>
      <c r="CZ60" s="60">
        <v>42</v>
      </c>
      <c r="DA60" s="60">
        <v>248</v>
      </c>
      <c r="DB60" s="60">
        <f t="shared" si="188"/>
        <v>0.29499999999999998</v>
      </c>
      <c r="DC60" s="60">
        <f t="shared" si="189"/>
        <v>0.221</v>
      </c>
      <c r="DD60" s="60">
        <f t="shared" si="190"/>
        <v>9.8000000000000004E-2</v>
      </c>
      <c r="DE60" s="60">
        <f t="shared" si="191"/>
        <v>3.5999999999999997E-2</v>
      </c>
      <c r="DF60" s="60">
        <f t="shared" si="192"/>
        <v>0.21</v>
      </c>
      <c r="DG60" s="68">
        <v>1061</v>
      </c>
      <c r="DH60" s="60">
        <v>41</v>
      </c>
      <c r="DI60" s="60">
        <v>47</v>
      </c>
      <c r="DJ60" s="60">
        <v>111</v>
      </c>
      <c r="DK60" s="60">
        <v>165</v>
      </c>
      <c r="DL60" s="60">
        <v>156</v>
      </c>
      <c r="DM60" s="60">
        <v>335</v>
      </c>
      <c r="DN60" s="60">
        <v>74</v>
      </c>
      <c r="DO60" s="60">
        <v>87</v>
      </c>
      <c r="DP60" s="60">
        <v>33</v>
      </c>
      <c r="DQ60" s="60">
        <v>12</v>
      </c>
      <c r="DR60" s="63">
        <f t="shared" si="231"/>
        <v>3.9E-2</v>
      </c>
      <c r="DS60" s="63">
        <f t="shared" si="241"/>
        <v>4.3999999999999997E-2</v>
      </c>
      <c r="DT60" s="63">
        <f t="shared" si="242"/>
        <v>0.105</v>
      </c>
      <c r="DU60" s="63">
        <f t="shared" si="194"/>
        <v>0.156</v>
      </c>
      <c r="DV60" s="63">
        <f t="shared" si="195"/>
        <v>0.14699999999999999</v>
      </c>
      <c r="DW60" s="63">
        <f t="shared" si="196"/>
        <v>0.316</v>
      </c>
      <c r="DX60" s="63">
        <f t="shared" si="197"/>
        <v>7.0000000000000007E-2</v>
      </c>
      <c r="DY60" s="63">
        <f t="shared" si="198"/>
        <v>8.2000000000000003E-2</v>
      </c>
      <c r="DZ60" s="63">
        <f t="shared" si="199"/>
        <v>3.1E-2</v>
      </c>
      <c r="EA60" s="63">
        <f t="shared" si="200"/>
        <v>1.0999999999999999E-2</v>
      </c>
      <c r="EB60" s="74">
        <v>50795</v>
      </c>
      <c r="EC60" s="74">
        <v>62607</v>
      </c>
      <c r="ED60" s="159">
        <v>4694</v>
      </c>
      <c r="EE60" s="159">
        <v>4423</v>
      </c>
      <c r="EF60" s="63">
        <f t="shared" si="232"/>
        <v>0.94199999999999995</v>
      </c>
      <c r="EG60" s="159">
        <v>271</v>
      </c>
      <c r="EH60" s="63">
        <f t="shared" si="202"/>
        <v>5.8000000000000003E-2</v>
      </c>
      <c r="EI60" s="162">
        <v>2522</v>
      </c>
      <c r="EJ60" s="162">
        <v>1706</v>
      </c>
      <c r="EK60" s="162">
        <v>1579</v>
      </c>
      <c r="EL60" s="162">
        <v>1401</v>
      </c>
      <c r="EM60" s="162">
        <v>178</v>
      </c>
      <c r="EN60" s="63">
        <f t="shared" si="233"/>
        <v>0.88700000000000001</v>
      </c>
      <c r="EO60" s="63">
        <f t="shared" si="204"/>
        <v>0.113</v>
      </c>
      <c r="EP60" s="168">
        <v>127</v>
      </c>
      <c r="EQ60" s="165">
        <v>114</v>
      </c>
      <c r="ER60" s="165">
        <v>13</v>
      </c>
      <c r="ES60" s="63">
        <f t="shared" si="234"/>
        <v>0.89800000000000002</v>
      </c>
      <c r="ET60" s="63">
        <f t="shared" si="206"/>
        <v>0.10199999999999999</v>
      </c>
      <c r="EU60" s="69">
        <v>816</v>
      </c>
      <c r="EV60" s="159">
        <v>736</v>
      </c>
      <c r="EW60" s="159">
        <v>80</v>
      </c>
      <c r="EX60" s="63">
        <f t="shared" si="99"/>
        <v>0.90200000000000002</v>
      </c>
      <c r="EY60" s="63">
        <f t="shared" si="208"/>
        <v>9.8000000000000004E-2</v>
      </c>
      <c r="EZ60" s="68">
        <v>1061</v>
      </c>
      <c r="FA60" s="76">
        <v>132</v>
      </c>
      <c r="FB60" s="77">
        <f t="shared" si="235"/>
        <v>0.124</v>
      </c>
      <c r="FC60" s="75">
        <v>60</v>
      </c>
      <c r="FD60" s="76">
        <v>0</v>
      </c>
      <c r="FE60" s="77">
        <f t="shared" si="236"/>
        <v>0</v>
      </c>
      <c r="FF60" s="75">
        <v>622</v>
      </c>
      <c r="FG60" s="76">
        <v>122</v>
      </c>
      <c r="FH60" s="77">
        <f t="shared" si="237"/>
        <v>0.19600000000000001</v>
      </c>
      <c r="FI60" s="305">
        <v>4662</v>
      </c>
      <c r="FJ60" s="76">
        <v>672</v>
      </c>
      <c r="FK60" s="552">
        <f t="shared" si="238"/>
        <v>672</v>
      </c>
      <c r="FL60" s="77">
        <f t="shared" si="213"/>
        <v>0.14399999999999999</v>
      </c>
      <c r="FM60" s="298">
        <v>395</v>
      </c>
      <c r="FN60" s="76">
        <v>47</v>
      </c>
      <c r="FO60" s="79">
        <f t="shared" si="215"/>
        <v>0.11899999999999999</v>
      </c>
      <c r="FP60" s="298">
        <v>1510</v>
      </c>
      <c r="FQ60" s="76">
        <v>345</v>
      </c>
      <c r="FR60" s="77">
        <f t="shared" si="217"/>
        <v>0.22800000000000001</v>
      </c>
      <c r="FS60" s="298">
        <v>3152</v>
      </c>
      <c r="FT60" s="76">
        <v>321</v>
      </c>
      <c r="FU60" s="77">
        <f t="shared" si="220"/>
        <v>0.10199999999999999</v>
      </c>
      <c r="FV60" s="298">
        <v>2577</v>
      </c>
      <c r="FW60" s="76">
        <v>321</v>
      </c>
      <c r="FX60" s="77">
        <f t="shared" si="223"/>
        <v>0.125</v>
      </c>
      <c r="FY60" s="298">
        <v>575</v>
      </c>
      <c r="FZ60" s="76">
        <v>6</v>
      </c>
      <c r="GA60" s="77">
        <f t="shared" si="239"/>
        <v>0.01</v>
      </c>
      <c r="GB60" s="298">
        <v>4350</v>
      </c>
      <c r="GC60" s="74">
        <v>565</v>
      </c>
      <c r="GD60" s="60">
        <f t="shared" si="240"/>
        <v>0.13</v>
      </c>
    </row>
    <row r="61" spans="1:186" x14ac:dyDescent="0.2">
      <c r="A61" s="56" t="s">
        <v>882</v>
      </c>
      <c r="B61" s="57" t="s">
        <v>1022</v>
      </c>
      <c r="C61" s="56" t="s">
        <v>951</v>
      </c>
      <c r="D61" s="56" t="s">
        <v>1096</v>
      </c>
      <c r="E61" s="80">
        <v>2148</v>
      </c>
      <c r="F61" s="60">
        <v>1217</v>
      </c>
      <c r="G61" s="63">
        <f t="shared" si="102"/>
        <v>0.56699999999999995</v>
      </c>
      <c r="H61" s="60">
        <v>1217</v>
      </c>
      <c r="I61" s="63">
        <f t="shared" si="94"/>
        <v>0.56699999999999995</v>
      </c>
      <c r="J61" s="61">
        <v>1105</v>
      </c>
      <c r="K61" s="290">
        <f t="shared" si="228"/>
        <v>0.90800000000000003</v>
      </c>
      <c r="L61" s="274">
        <v>112</v>
      </c>
      <c r="M61" s="287">
        <f t="shared" si="229"/>
        <v>9.1999999999999998E-2</v>
      </c>
      <c r="N61" s="60">
        <v>0</v>
      </c>
      <c r="O61" s="60">
        <f t="shared" si="95"/>
        <v>0</v>
      </c>
      <c r="P61" s="60">
        <v>931</v>
      </c>
      <c r="Q61" s="60">
        <f t="shared" si="96"/>
        <v>0.433</v>
      </c>
      <c r="R61" s="293">
        <f t="shared" si="104"/>
        <v>9.2029580936729669</v>
      </c>
      <c r="S61" s="62">
        <f t="shared" si="230"/>
        <v>1095</v>
      </c>
      <c r="T61" s="60">
        <v>816</v>
      </c>
      <c r="U61" s="60">
        <v>157</v>
      </c>
      <c r="V61" s="60">
        <v>42</v>
      </c>
      <c r="W61" s="60">
        <v>0</v>
      </c>
      <c r="X61" s="60">
        <v>19</v>
      </c>
      <c r="Y61" s="60">
        <v>61</v>
      </c>
      <c r="Z61" s="63">
        <f t="shared" si="97"/>
        <v>0.745</v>
      </c>
      <c r="AA61" s="63">
        <f t="shared" si="151"/>
        <v>0.14299999999999999</v>
      </c>
      <c r="AB61" s="63">
        <f t="shared" si="152"/>
        <v>3.7999999999999999E-2</v>
      </c>
      <c r="AC61" s="63">
        <f t="shared" si="153"/>
        <v>0</v>
      </c>
      <c r="AD61" s="63">
        <f t="shared" si="154"/>
        <v>1.7000000000000001E-2</v>
      </c>
      <c r="AE61" s="63">
        <f t="shared" si="155"/>
        <v>5.6000000000000001E-2</v>
      </c>
      <c r="AF61" s="523">
        <v>47</v>
      </c>
      <c r="AG61" s="60">
        <v>199</v>
      </c>
      <c r="AH61" s="60">
        <v>227</v>
      </c>
      <c r="AI61" s="60">
        <v>227</v>
      </c>
      <c r="AJ61" s="60">
        <v>252</v>
      </c>
      <c r="AK61" s="60">
        <v>200</v>
      </c>
      <c r="AL61" s="63">
        <f t="shared" si="157"/>
        <v>0.18</v>
      </c>
      <c r="AM61" s="63">
        <f t="shared" si="158"/>
        <v>0.20499999999999999</v>
      </c>
      <c r="AN61" s="63">
        <f t="shared" si="159"/>
        <v>0.20499999999999999</v>
      </c>
      <c r="AO61" s="63">
        <f t="shared" si="160"/>
        <v>0.22800000000000001</v>
      </c>
      <c r="AP61" s="63">
        <f t="shared" si="161"/>
        <v>0.18099999999999999</v>
      </c>
      <c r="AQ61" s="60">
        <v>806</v>
      </c>
      <c r="AR61" s="60">
        <v>138</v>
      </c>
      <c r="AS61" s="60">
        <v>161</v>
      </c>
      <c r="AT61" s="60">
        <v>0</v>
      </c>
      <c r="AU61" s="63">
        <f t="shared" si="163"/>
        <v>0.72899999999999998</v>
      </c>
      <c r="AV61" s="63">
        <f t="shared" si="164"/>
        <v>0.125</v>
      </c>
      <c r="AW61" s="63">
        <f t="shared" si="165"/>
        <v>0.14599999999999999</v>
      </c>
      <c r="AX61" s="63">
        <f t="shared" si="166"/>
        <v>0</v>
      </c>
      <c r="AY61" s="451">
        <v>657</v>
      </c>
      <c r="AZ61" s="60">
        <v>28</v>
      </c>
      <c r="BA61" s="102">
        <v>19</v>
      </c>
      <c r="BB61" s="102">
        <v>108</v>
      </c>
      <c r="BC61" s="102">
        <v>177</v>
      </c>
      <c r="BD61" s="102">
        <v>120</v>
      </c>
      <c r="BE61" s="102">
        <v>58</v>
      </c>
      <c r="BF61" s="102">
        <v>44</v>
      </c>
      <c r="BG61" s="102">
        <v>75</v>
      </c>
      <c r="BH61" s="102">
        <v>28</v>
      </c>
      <c r="BI61" s="79">
        <f t="shared" si="168"/>
        <v>4.2999999999999997E-2</v>
      </c>
      <c r="BJ61" s="79">
        <f t="shared" si="169"/>
        <v>2.9000000000000001E-2</v>
      </c>
      <c r="BK61" s="79">
        <f t="shared" si="170"/>
        <v>0.16400000000000001</v>
      </c>
      <c r="BL61" s="79">
        <f t="shared" si="171"/>
        <v>0.26900000000000002</v>
      </c>
      <c r="BM61" s="79">
        <f t="shared" si="172"/>
        <v>0.183</v>
      </c>
      <c r="BN61" s="79">
        <f t="shared" si="173"/>
        <v>8.7999999999999995E-2</v>
      </c>
      <c r="BO61" s="79">
        <f t="shared" si="174"/>
        <v>6.7000000000000004E-2</v>
      </c>
      <c r="BP61" s="79">
        <f t="shared" si="175"/>
        <v>0.114</v>
      </c>
      <c r="BQ61" s="457">
        <f t="shared" si="176"/>
        <v>4.2999999999999997E-2</v>
      </c>
      <c r="BR61" s="75">
        <v>34835</v>
      </c>
      <c r="BS61" s="75">
        <v>47039</v>
      </c>
      <c r="BT61" s="504">
        <v>30282</v>
      </c>
      <c r="BU61" s="504">
        <v>31827</v>
      </c>
      <c r="BV61" s="504">
        <v>34946</v>
      </c>
      <c r="BW61" s="504">
        <v>26250</v>
      </c>
      <c r="BX61" s="504"/>
      <c r="BY61" s="504"/>
      <c r="BZ61" s="519">
        <v>753</v>
      </c>
      <c r="CA61" s="60">
        <v>50</v>
      </c>
      <c r="CB61" s="60">
        <v>66</v>
      </c>
      <c r="CC61" s="60">
        <v>77</v>
      </c>
      <c r="CD61" s="60">
        <v>80</v>
      </c>
      <c r="CE61" s="60">
        <v>107</v>
      </c>
      <c r="CF61" s="60">
        <v>138</v>
      </c>
      <c r="CG61" s="60">
        <v>129</v>
      </c>
      <c r="CH61" s="60">
        <v>51</v>
      </c>
      <c r="CI61" s="60">
        <v>43</v>
      </c>
      <c r="CJ61" s="60">
        <v>12</v>
      </c>
      <c r="CK61" s="63">
        <f t="shared" si="98"/>
        <v>6.6000000000000003E-2</v>
      </c>
      <c r="CL61" s="63">
        <f t="shared" si="178"/>
        <v>8.7999999999999995E-2</v>
      </c>
      <c r="CM61" s="63">
        <f t="shared" si="179"/>
        <v>0.10199999999999999</v>
      </c>
      <c r="CN61" s="63">
        <f t="shared" si="180"/>
        <v>0.106</v>
      </c>
      <c r="CO61" s="63">
        <f t="shared" si="181"/>
        <v>0.14199999999999999</v>
      </c>
      <c r="CP61" s="63">
        <f t="shared" si="182"/>
        <v>0.183</v>
      </c>
      <c r="CQ61" s="63">
        <f t="shared" si="183"/>
        <v>0.17100000000000001</v>
      </c>
      <c r="CR61" s="63">
        <f t="shared" si="184"/>
        <v>6.8000000000000005E-2</v>
      </c>
      <c r="CS61" s="63">
        <f t="shared" si="185"/>
        <v>5.7000000000000002E-2</v>
      </c>
      <c r="CT61" s="63">
        <f t="shared" si="186"/>
        <v>1.6E-2</v>
      </c>
      <c r="CU61" s="65">
        <v>47083</v>
      </c>
      <c r="CV61" s="66">
        <v>61565</v>
      </c>
      <c r="CW61" s="60">
        <v>158</v>
      </c>
      <c r="CX61" s="60">
        <v>82</v>
      </c>
      <c r="CY61" s="60">
        <v>75</v>
      </c>
      <c r="CZ61" s="60">
        <v>66</v>
      </c>
      <c r="DA61" s="60">
        <v>180</v>
      </c>
      <c r="DB61" s="60">
        <f t="shared" si="188"/>
        <v>0.21</v>
      </c>
      <c r="DC61" s="60">
        <f t="shared" si="189"/>
        <v>0.109</v>
      </c>
      <c r="DD61" s="60">
        <f t="shared" si="190"/>
        <v>0.1</v>
      </c>
      <c r="DE61" s="60">
        <f t="shared" si="191"/>
        <v>8.7999999999999995E-2</v>
      </c>
      <c r="DF61" s="60">
        <f t="shared" si="192"/>
        <v>0.23899999999999999</v>
      </c>
      <c r="DG61" s="68">
        <v>655</v>
      </c>
      <c r="DH61" s="60">
        <v>60</v>
      </c>
      <c r="DI61" s="60">
        <v>56</v>
      </c>
      <c r="DJ61" s="60">
        <v>45</v>
      </c>
      <c r="DK61" s="60">
        <v>74</v>
      </c>
      <c r="DL61" s="60">
        <v>101</v>
      </c>
      <c r="DM61" s="60">
        <v>117</v>
      </c>
      <c r="DN61" s="60">
        <v>108</v>
      </c>
      <c r="DO61" s="60">
        <v>51</v>
      </c>
      <c r="DP61" s="60">
        <v>31</v>
      </c>
      <c r="DQ61" s="60">
        <v>12</v>
      </c>
      <c r="DR61" s="63">
        <f t="shared" si="231"/>
        <v>9.1999999999999998E-2</v>
      </c>
      <c r="DS61" s="63">
        <f t="shared" si="241"/>
        <v>8.5000000000000006E-2</v>
      </c>
      <c r="DT61" s="63">
        <f t="shared" si="242"/>
        <v>6.9000000000000006E-2</v>
      </c>
      <c r="DU61" s="63">
        <f t="shared" si="194"/>
        <v>0.113</v>
      </c>
      <c r="DV61" s="63">
        <f t="shared" si="195"/>
        <v>0.154</v>
      </c>
      <c r="DW61" s="63">
        <f t="shared" si="196"/>
        <v>0.17899999999999999</v>
      </c>
      <c r="DX61" s="63">
        <f t="shared" si="197"/>
        <v>0.16500000000000001</v>
      </c>
      <c r="DY61" s="63">
        <f t="shared" si="198"/>
        <v>7.8E-2</v>
      </c>
      <c r="DZ61" s="63">
        <f t="shared" si="199"/>
        <v>4.7E-2</v>
      </c>
      <c r="EA61" s="63">
        <f t="shared" si="200"/>
        <v>1.7999999999999999E-2</v>
      </c>
      <c r="EB61" s="74">
        <v>46488</v>
      </c>
      <c r="EC61" s="74">
        <v>61299</v>
      </c>
      <c r="ED61" s="159">
        <v>3154</v>
      </c>
      <c r="EE61" s="159">
        <v>2736</v>
      </c>
      <c r="EF61" s="63">
        <f t="shared" si="232"/>
        <v>0.86699999999999999</v>
      </c>
      <c r="EG61" s="159">
        <v>418</v>
      </c>
      <c r="EH61" s="63">
        <f t="shared" si="202"/>
        <v>0.13300000000000001</v>
      </c>
      <c r="EI61" s="162">
        <v>1749</v>
      </c>
      <c r="EJ61" s="162">
        <v>1156</v>
      </c>
      <c r="EK61" s="162">
        <v>1044</v>
      </c>
      <c r="EL61" s="162">
        <v>839</v>
      </c>
      <c r="EM61" s="162">
        <v>205</v>
      </c>
      <c r="EN61" s="63">
        <f t="shared" si="233"/>
        <v>0.80400000000000005</v>
      </c>
      <c r="EO61" s="63">
        <f t="shared" si="204"/>
        <v>0.19600000000000001</v>
      </c>
      <c r="EP61" s="168">
        <v>112</v>
      </c>
      <c r="EQ61" s="165">
        <v>112</v>
      </c>
      <c r="ER61" s="165">
        <v>0</v>
      </c>
      <c r="ES61" s="63">
        <f t="shared" si="234"/>
        <v>1</v>
      </c>
      <c r="ET61" s="63">
        <f t="shared" si="206"/>
        <v>0</v>
      </c>
      <c r="EU61" s="69">
        <v>593</v>
      </c>
      <c r="EV61" s="159">
        <v>429</v>
      </c>
      <c r="EW61" s="159">
        <v>164</v>
      </c>
      <c r="EX61" s="63">
        <f t="shared" si="99"/>
        <v>0.72299999999999998</v>
      </c>
      <c r="EY61" s="63">
        <f t="shared" si="208"/>
        <v>0.27700000000000002</v>
      </c>
      <c r="EZ61" s="68">
        <v>655</v>
      </c>
      <c r="FA61" s="76">
        <v>169</v>
      </c>
      <c r="FB61" s="77">
        <f t="shared" si="235"/>
        <v>0.25800000000000001</v>
      </c>
      <c r="FC61" s="75">
        <v>12</v>
      </c>
      <c r="FD61" s="76">
        <v>0</v>
      </c>
      <c r="FE61" s="77">
        <f t="shared" si="236"/>
        <v>0</v>
      </c>
      <c r="FF61" s="75">
        <v>367</v>
      </c>
      <c r="FG61" s="76">
        <v>128</v>
      </c>
      <c r="FH61" s="77">
        <f t="shared" si="237"/>
        <v>0.34899999999999998</v>
      </c>
      <c r="FI61" s="305">
        <v>3082</v>
      </c>
      <c r="FJ61" s="76">
        <v>869</v>
      </c>
      <c r="FK61" s="552">
        <f t="shared" si="238"/>
        <v>869</v>
      </c>
      <c r="FL61" s="77">
        <f t="shared" si="213"/>
        <v>0.28199999999999997</v>
      </c>
      <c r="FM61" s="298">
        <v>236</v>
      </c>
      <c r="FN61" s="76">
        <v>105</v>
      </c>
      <c r="FO61" s="79">
        <f t="shared" si="215"/>
        <v>0.44500000000000001</v>
      </c>
      <c r="FP61" s="298">
        <v>1063</v>
      </c>
      <c r="FQ61" s="76">
        <v>455</v>
      </c>
      <c r="FR61" s="77">
        <f t="shared" si="217"/>
        <v>0.42799999999999999</v>
      </c>
      <c r="FS61" s="298">
        <v>2019</v>
      </c>
      <c r="FT61" s="76">
        <v>384</v>
      </c>
      <c r="FU61" s="77">
        <f t="shared" si="220"/>
        <v>0.19</v>
      </c>
      <c r="FV61" s="298">
        <v>1790</v>
      </c>
      <c r="FW61" s="76">
        <v>391</v>
      </c>
      <c r="FX61" s="77">
        <f t="shared" si="223"/>
        <v>0.218</v>
      </c>
      <c r="FY61" s="298">
        <v>229</v>
      </c>
      <c r="FZ61" s="76">
        <v>23</v>
      </c>
      <c r="GA61" s="77">
        <f t="shared" si="239"/>
        <v>0.1</v>
      </c>
      <c r="GB61" s="298">
        <v>2843</v>
      </c>
      <c r="GC61" s="74">
        <v>796</v>
      </c>
      <c r="GD61" s="60">
        <f t="shared" si="240"/>
        <v>0.28000000000000003</v>
      </c>
    </row>
    <row r="62" spans="1:186" x14ac:dyDescent="0.2">
      <c r="A62" s="56" t="s">
        <v>882</v>
      </c>
      <c r="B62" s="57" t="s">
        <v>1022</v>
      </c>
      <c r="C62" s="56" t="s">
        <v>952</v>
      </c>
      <c r="D62" s="56" t="s">
        <v>1097</v>
      </c>
      <c r="E62" s="80">
        <v>2565</v>
      </c>
      <c r="F62" s="60">
        <v>1561</v>
      </c>
      <c r="G62" s="63">
        <f t="shared" si="102"/>
        <v>0.60899999999999999</v>
      </c>
      <c r="H62" s="60">
        <v>1561</v>
      </c>
      <c r="I62" s="63">
        <f t="shared" si="94"/>
        <v>0.60899999999999999</v>
      </c>
      <c r="J62" s="61">
        <v>1440</v>
      </c>
      <c r="K62" s="290">
        <f t="shared" si="228"/>
        <v>0.92200000000000004</v>
      </c>
      <c r="L62" s="274">
        <v>121</v>
      </c>
      <c r="M62" s="287">
        <f t="shared" si="229"/>
        <v>7.8E-2</v>
      </c>
      <c r="N62" s="60">
        <v>0</v>
      </c>
      <c r="O62" s="60">
        <f t="shared" si="95"/>
        <v>0</v>
      </c>
      <c r="P62" s="60">
        <v>1004</v>
      </c>
      <c r="Q62" s="60">
        <f t="shared" si="96"/>
        <v>0.39100000000000001</v>
      </c>
      <c r="R62" s="293">
        <f t="shared" si="104"/>
        <v>7.7514413837283787</v>
      </c>
      <c r="S62" s="62">
        <f t="shared" si="230"/>
        <v>1412</v>
      </c>
      <c r="T62" s="60">
        <v>1088</v>
      </c>
      <c r="U62" s="60">
        <v>182</v>
      </c>
      <c r="V62" s="60">
        <v>0</v>
      </c>
      <c r="W62" s="60">
        <v>0</v>
      </c>
      <c r="X62" s="60">
        <v>41</v>
      </c>
      <c r="Y62" s="60">
        <v>101</v>
      </c>
      <c r="Z62" s="63">
        <f t="shared" si="97"/>
        <v>0.77100000000000002</v>
      </c>
      <c r="AA62" s="63">
        <f t="shared" ref="AA62:AA95" si="243">ROUND(U62/S62,3)</f>
        <v>0.129</v>
      </c>
      <c r="AB62" s="63">
        <f t="shared" ref="AB62:AB95" si="244">ROUND(V62/S62,3)</f>
        <v>0</v>
      </c>
      <c r="AC62" s="63">
        <f t="shared" ref="AC62:AC95" si="245">ROUND(W62/S62,3)</f>
        <v>0</v>
      </c>
      <c r="AD62" s="63">
        <f t="shared" ref="AD62:AD95" si="246">ROUND(X62/S62,3)</f>
        <v>2.9000000000000001E-2</v>
      </c>
      <c r="AE62" s="63">
        <f t="shared" ref="AE62:AE95" si="247">ROUND(Y62/S62,3)</f>
        <v>7.1999999999999995E-2</v>
      </c>
      <c r="AF62" s="523">
        <v>57.2</v>
      </c>
      <c r="AG62" s="60">
        <v>201</v>
      </c>
      <c r="AH62" s="60">
        <v>612</v>
      </c>
      <c r="AI62" s="60">
        <v>276</v>
      </c>
      <c r="AJ62" s="60">
        <v>103</v>
      </c>
      <c r="AK62" s="60">
        <v>248</v>
      </c>
      <c r="AL62" s="63">
        <f t="shared" ref="AL62:AL95" si="248">ROUND(AG62/J62,3)</f>
        <v>0.14000000000000001</v>
      </c>
      <c r="AM62" s="63">
        <f t="shared" ref="AM62:AM95" si="249">ROUND(AH62/J62,3)</f>
        <v>0.42499999999999999</v>
      </c>
      <c r="AN62" s="63">
        <f t="shared" ref="AN62:AN95" si="250">ROUND(AI62/J62,3)</f>
        <v>0.192</v>
      </c>
      <c r="AO62" s="63">
        <f t="shared" ref="AO62:AO95" si="251">ROUND(AJ62/J62,3)</f>
        <v>7.1999999999999995E-2</v>
      </c>
      <c r="AP62" s="63">
        <f t="shared" ref="AP62:AP95" si="252">ROUND(AK62/J62,3)</f>
        <v>0.17199999999999999</v>
      </c>
      <c r="AQ62" s="60">
        <v>1047</v>
      </c>
      <c r="AR62" s="60">
        <v>269</v>
      </c>
      <c r="AS62" s="60">
        <v>124</v>
      </c>
      <c r="AT62" s="60">
        <v>0</v>
      </c>
      <c r="AU62" s="63">
        <f t="shared" ref="AU62:AU95" si="253">ROUND(AQ62/J62,3)</f>
        <v>0.72699999999999998</v>
      </c>
      <c r="AV62" s="63">
        <f t="shared" ref="AV62:AV95" si="254">ROUND(AR62/J62,3)</f>
        <v>0.187</v>
      </c>
      <c r="AW62" s="63">
        <f t="shared" ref="AW62:AW95" si="255">ROUND(AS62/J62,3)</f>
        <v>8.5999999999999993E-2</v>
      </c>
      <c r="AX62" s="63">
        <f t="shared" ref="AX62:AX95" si="256">ROUND(AT62/J62,3)</f>
        <v>0</v>
      </c>
      <c r="AY62" s="451">
        <v>959</v>
      </c>
      <c r="AZ62" s="60">
        <v>11</v>
      </c>
      <c r="BA62" s="102">
        <v>66</v>
      </c>
      <c r="BB62" s="102">
        <v>59</v>
      </c>
      <c r="BC62" s="102">
        <v>244</v>
      </c>
      <c r="BD62" s="102">
        <v>295</v>
      </c>
      <c r="BE62" s="102">
        <v>97</v>
      </c>
      <c r="BF62" s="102">
        <v>27</v>
      </c>
      <c r="BG62" s="102">
        <v>43</v>
      </c>
      <c r="BH62" s="102">
        <v>117</v>
      </c>
      <c r="BI62" s="79">
        <f t="shared" si="168"/>
        <v>1.0999999999999999E-2</v>
      </c>
      <c r="BJ62" s="79">
        <f t="shared" si="169"/>
        <v>6.9000000000000006E-2</v>
      </c>
      <c r="BK62" s="79">
        <f t="shared" si="170"/>
        <v>6.2E-2</v>
      </c>
      <c r="BL62" s="79">
        <f t="shared" si="171"/>
        <v>0.254</v>
      </c>
      <c r="BM62" s="79">
        <f t="shared" si="172"/>
        <v>0.308</v>
      </c>
      <c r="BN62" s="79">
        <f t="shared" si="173"/>
        <v>0.10100000000000001</v>
      </c>
      <c r="BO62" s="79">
        <f t="shared" si="174"/>
        <v>2.8000000000000001E-2</v>
      </c>
      <c r="BP62" s="79">
        <f t="shared" si="175"/>
        <v>4.4999999999999998E-2</v>
      </c>
      <c r="BQ62" s="457">
        <f t="shared" si="176"/>
        <v>0.122</v>
      </c>
      <c r="BR62" s="75">
        <v>36647</v>
      </c>
      <c r="BS62" s="75">
        <v>49269</v>
      </c>
      <c r="BT62" s="504">
        <v>33232</v>
      </c>
      <c r="BU62" s="504">
        <v>22917</v>
      </c>
      <c r="BV62" s="504">
        <v>35873</v>
      </c>
      <c r="BW62" s="504">
        <v>35471</v>
      </c>
      <c r="BX62" s="504"/>
      <c r="BY62" s="504"/>
      <c r="BZ62" s="519">
        <v>1099</v>
      </c>
      <c r="CA62" s="60">
        <v>68</v>
      </c>
      <c r="CB62" s="60">
        <v>106</v>
      </c>
      <c r="CC62" s="60">
        <v>123</v>
      </c>
      <c r="CD62" s="60">
        <v>213</v>
      </c>
      <c r="CE62" s="60">
        <v>119</v>
      </c>
      <c r="CF62" s="60">
        <v>158</v>
      </c>
      <c r="CG62" s="60">
        <v>134</v>
      </c>
      <c r="CH62" s="60">
        <v>77</v>
      </c>
      <c r="CI62" s="60">
        <v>77</v>
      </c>
      <c r="CJ62" s="60">
        <v>24</v>
      </c>
      <c r="CK62" s="63">
        <f t="shared" si="98"/>
        <v>6.2E-2</v>
      </c>
      <c r="CL62" s="63">
        <f t="shared" ref="CL62:CL95" si="257">ROUND(CB62/BZ62,3)</f>
        <v>9.6000000000000002E-2</v>
      </c>
      <c r="CM62" s="63">
        <f t="shared" ref="CM62:CM95" si="258">ROUND(CC62/BZ62,3)</f>
        <v>0.112</v>
      </c>
      <c r="CN62" s="63">
        <f t="shared" ref="CN62:CN95" si="259">ROUND(CD62/BZ62,3)</f>
        <v>0.19400000000000001</v>
      </c>
      <c r="CO62" s="63">
        <f t="shared" ref="CO62:CO95" si="260">ROUND(CE62/BZ62,3)</f>
        <v>0.108</v>
      </c>
      <c r="CP62" s="63">
        <f t="shared" ref="CP62:CP95" si="261">ROUND(CF62/BZ62,3)</f>
        <v>0.14399999999999999</v>
      </c>
      <c r="CQ62" s="63">
        <f t="shared" ref="CQ62:CQ95" si="262">ROUND(CG62/BZ62,3)</f>
        <v>0.122</v>
      </c>
      <c r="CR62" s="63">
        <f t="shared" ref="CR62:CR95" si="263">ROUND(CH62/BZ62,3)</f>
        <v>7.0000000000000007E-2</v>
      </c>
      <c r="CS62" s="63">
        <f t="shared" ref="CS62:CS95" si="264">ROUND(CI62/BZ62,3)</f>
        <v>7.0000000000000007E-2</v>
      </c>
      <c r="CT62" s="63">
        <f t="shared" ref="CT62:CT95" si="265">ROUND(CJ62/BZ62,3)</f>
        <v>2.1999999999999999E-2</v>
      </c>
      <c r="CU62" s="65">
        <v>40250</v>
      </c>
      <c r="CV62" s="66">
        <v>57890</v>
      </c>
      <c r="CW62" s="60">
        <v>321</v>
      </c>
      <c r="CX62" s="60">
        <v>116</v>
      </c>
      <c r="CY62" s="60">
        <v>197</v>
      </c>
      <c r="CZ62" s="60">
        <v>119</v>
      </c>
      <c r="DA62" s="60">
        <v>273</v>
      </c>
      <c r="DB62" s="60">
        <f t="shared" ref="DB62:DB95" si="266">ROUND(CW62/BZ62,3)</f>
        <v>0.29199999999999998</v>
      </c>
      <c r="DC62" s="60">
        <f t="shared" ref="DC62:DC95" si="267">ROUND(CX62/BZ62,3)</f>
        <v>0.106</v>
      </c>
      <c r="DD62" s="60">
        <f t="shared" ref="DD62:DD95" si="268">ROUND(CY62/BZ62,3)</f>
        <v>0.17899999999999999</v>
      </c>
      <c r="DE62" s="60">
        <f t="shared" ref="DE62:DE95" si="269">ROUND(CZ62/BZ62,3)</f>
        <v>0.108</v>
      </c>
      <c r="DF62" s="60">
        <f t="shared" ref="DF62:DF95" si="270">ROUND(DA62/BZ62,3)</f>
        <v>0.248</v>
      </c>
      <c r="DG62" s="68">
        <v>794</v>
      </c>
      <c r="DH62" s="60">
        <v>28</v>
      </c>
      <c r="DI62" s="60">
        <v>6</v>
      </c>
      <c r="DJ62" s="60">
        <v>127</v>
      </c>
      <c r="DK62" s="60">
        <v>152</v>
      </c>
      <c r="DL62" s="60">
        <v>92</v>
      </c>
      <c r="DM62" s="60">
        <v>123</v>
      </c>
      <c r="DN62" s="60">
        <v>121</v>
      </c>
      <c r="DO62" s="60">
        <v>103</v>
      </c>
      <c r="DP62" s="60">
        <v>18</v>
      </c>
      <c r="DQ62" s="60">
        <v>24</v>
      </c>
      <c r="DR62" s="63">
        <f t="shared" si="231"/>
        <v>3.5000000000000003E-2</v>
      </c>
      <c r="DS62" s="63">
        <f t="shared" si="241"/>
        <v>8.0000000000000002E-3</v>
      </c>
      <c r="DT62" s="63">
        <f t="shared" si="242"/>
        <v>0.16</v>
      </c>
      <c r="DU62" s="63">
        <f t="shared" ref="DU62:DU95" si="271">ROUND(DK62/DG62,3)</f>
        <v>0.191</v>
      </c>
      <c r="DV62" s="63">
        <f t="shared" ref="DV62:DV95" si="272">ROUND(DL62/DG62,3)</f>
        <v>0.11600000000000001</v>
      </c>
      <c r="DW62" s="63">
        <f t="shared" ref="DW62:DW95" si="273">ROUND(DM62/DG62,3)</f>
        <v>0.155</v>
      </c>
      <c r="DX62" s="63">
        <f t="shared" ref="DX62:DX95" si="274">ROUND(DN62/DG62,3)</f>
        <v>0.152</v>
      </c>
      <c r="DY62" s="63">
        <f t="shared" ref="DY62:DY95" si="275">ROUND(DO62/DG62,3)</f>
        <v>0.13</v>
      </c>
      <c r="DZ62" s="63">
        <f t="shared" ref="DZ62:DZ95" si="276">ROUND(DP62/DG62,3)</f>
        <v>2.3E-2</v>
      </c>
      <c r="EA62" s="63">
        <f t="shared" ref="EA62:EA95" si="277">ROUND(DQ62/DG62,3)</f>
        <v>0.03</v>
      </c>
      <c r="EB62" s="74">
        <v>43889</v>
      </c>
      <c r="EC62" s="74">
        <v>62092</v>
      </c>
      <c r="ED62" s="159">
        <v>3733</v>
      </c>
      <c r="EE62" s="159">
        <v>3565</v>
      </c>
      <c r="EF62" s="63">
        <f t="shared" si="232"/>
        <v>0.95499999999999996</v>
      </c>
      <c r="EG62" s="159">
        <v>168</v>
      </c>
      <c r="EH62" s="63">
        <f t="shared" ref="EH62:EH94" si="278">ROUND(EG62/ED62,3)</f>
        <v>4.4999999999999998E-2</v>
      </c>
      <c r="EI62" s="162">
        <v>2038</v>
      </c>
      <c r="EJ62" s="162">
        <v>1502</v>
      </c>
      <c r="EK62" s="162">
        <v>1405</v>
      </c>
      <c r="EL62" s="162">
        <v>1313</v>
      </c>
      <c r="EM62" s="162">
        <v>92</v>
      </c>
      <c r="EN62" s="63">
        <f t="shared" si="233"/>
        <v>0.93500000000000005</v>
      </c>
      <c r="EO62" s="63">
        <f t="shared" ref="EO62:EO95" si="279">ROUND(EM62/EK62,3)</f>
        <v>6.5000000000000002E-2</v>
      </c>
      <c r="EP62" s="168">
        <v>97</v>
      </c>
      <c r="EQ62" s="165">
        <v>73</v>
      </c>
      <c r="ER62" s="165">
        <v>24</v>
      </c>
      <c r="ES62" s="63">
        <f t="shared" si="234"/>
        <v>0.753</v>
      </c>
      <c r="ET62" s="63">
        <f t="shared" ref="ET62:ET95" si="280">ROUND(ER62/EP62,3)</f>
        <v>0.247</v>
      </c>
      <c r="EU62" s="69">
        <v>536</v>
      </c>
      <c r="EV62" s="159">
        <v>528</v>
      </c>
      <c r="EW62" s="159">
        <v>8</v>
      </c>
      <c r="EX62" s="63">
        <f t="shared" si="99"/>
        <v>0.98499999999999999</v>
      </c>
      <c r="EY62" s="63">
        <f t="shared" ref="EY62:EY95" si="281">ROUND(EW62/EU62,3)</f>
        <v>1.4999999999999999E-2</v>
      </c>
      <c r="EZ62" s="68">
        <v>794</v>
      </c>
      <c r="FA62" s="76">
        <v>138</v>
      </c>
      <c r="FB62" s="77">
        <f t="shared" si="235"/>
        <v>0.17399999999999999</v>
      </c>
      <c r="FC62" s="75">
        <v>97</v>
      </c>
      <c r="FD62" s="76">
        <v>32</v>
      </c>
      <c r="FE62" s="77">
        <f t="shared" si="236"/>
        <v>0.33</v>
      </c>
      <c r="FF62" s="75">
        <v>480</v>
      </c>
      <c r="FG62" s="76">
        <v>132</v>
      </c>
      <c r="FH62" s="77">
        <f t="shared" si="237"/>
        <v>0.27500000000000002</v>
      </c>
      <c r="FI62" s="305">
        <v>3653</v>
      </c>
      <c r="FJ62" s="76">
        <v>831</v>
      </c>
      <c r="FK62" s="552">
        <f t="shared" si="238"/>
        <v>831</v>
      </c>
      <c r="FL62" s="77">
        <f t="shared" ref="FL62:FL94" si="282">ROUND(FJ62/FI62,3)</f>
        <v>0.22700000000000001</v>
      </c>
      <c r="FM62" s="298">
        <v>370</v>
      </c>
      <c r="FN62" s="76">
        <v>139</v>
      </c>
      <c r="FO62" s="79">
        <f t="shared" ref="FO62:FO94" si="283">ROUND(FN62/FM62,3)</f>
        <v>0.376</v>
      </c>
      <c r="FP62" s="298">
        <v>1160</v>
      </c>
      <c r="FQ62" s="76">
        <v>408</v>
      </c>
      <c r="FR62" s="77">
        <f t="shared" ref="FR62:FR94" si="284">ROUND(FQ62/FP62,3)</f>
        <v>0.35199999999999998</v>
      </c>
      <c r="FS62" s="298">
        <v>2493</v>
      </c>
      <c r="FT62" s="76">
        <v>394</v>
      </c>
      <c r="FU62" s="77">
        <f t="shared" ref="FU62:FU94" si="285">ROUND(FT62/FS62,3)</f>
        <v>0.158</v>
      </c>
      <c r="FV62" s="298">
        <v>2050</v>
      </c>
      <c r="FW62" s="76">
        <v>248</v>
      </c>
      <c r="FX62" s="77">
        <f t="shared" ref="FX62:FX94" si="286">ROUND(FW62/FV62,3)</f>
        <v>0.121</v>
      </c>
      <c r="FY62" s="298">
        <v>443</v>
      </c>
      <c r="FZ62" s="76">
        <v>175</v>
      </c>
      <c r="GA62" s="77">
        <f t="shared" si="239"/>
        <v>0.39500000000000002</v>
      </c>
      <c r="GB62" s="298">
        <v>3184</v>
      </c>
      <c r="GC62" s="74">
        <v>620</v>
      </c>
      <c r="GD62" s="60">
        <f t="shared" si="240"/>
        <v>0.19500000000000001</v>
      </c>
    </row>
    <row r="63" spans="1:186" x14ac:dyDescent="0.2">
      <c r="A63" s="56" t="s">
        <v>882</v>
      </c>
      <c r="B63" s="57" t="s">
        <v>1022</v>
      </c>
      <c r="C63" s="56" t="s">
        <v>953</v>
      </c>
      <c r="D63" s="56" t="s">
        <v>1098</v>
      </c>
      <c r="E63" s="80">
        <v>2714</v>
      </c>
      <c r="F63" s="60">
        <v>1288</v>
      </c>
      <c r="G63" s="63">
        <f t="shared" si="102"/>
        <v>0.47499999999999998</v>
      </c>
      <c r="H63" s="60">
        <v>1288</v>
      </c>
      <c r="I63" s="63">
        <f t="shared" si="94"/>
        <v>0.47499999999999998</v>
      </c>
      <c r="J63" s="61">
        <v>1183</v>
      </c>
      <c r="K63" s="290">
        <f t="shared" si="228"/>
        <v>0.91800000000000004</v>
      </c>
      <c r="L63" s="274">
        <v>105</v>
      </c>
      <c r="M63" s="287">
        <f t="shared" si="229"/>
        <v>8.2000000000000003E-2</v>
      </c>
      <c r="N63" s="60">
        <v>0</v>
      </c>
      <c r="O63" s="60">
        <f t="shared" si="95"/>
        <v>0</v>
      </c>
      <c r="P63" s="60">
        <v>1426</v>
      </c>
      <c r="Q63" s="60">
        <f t="shared" si="96"/>
        <v>0.52500000000000002</v>
      </c>
      <c r="R63" s="293">
        <f t="shared" si="104"/>
        <v>8.1521739130434785</v>
      </c>
      <c r="S63" s="62">
        <f t="shared" ref="S63:S77" si="287">T63+U63+V63+W63+X63+Y63</f>
        <v>1085</v>
      </c>
      <c r="T63" s="60">
        <v>734</v>
      </c>
      <c r="U63" s="60">
        <v>175</v>
      </c>
      <c r="V63" s="60">
        <v>52</v>
      </c>
      <c r="W63" s="60">
        <v>0</v>
      </c>
      <c r="X63" s="60">
        <v>47</v>
      </c>
      <c r="Y63" s="60">
        <v>77</v>
      </c>
      <c r="Z63" s="63">
        <f t="shared" si="97"/>
        <v>0.67600000000000005</v>
      </c>
      <c r="AA63" s="63">
        <f t="shared" si="243"/>
        <v>0.161</v>
      </c>
      <c r="AB63" s="63">
        <f t="shared" si="244"/>
        <v>4.8000000000000001E-2</v>
      </c>
      <c r="AC63" s="63">
        <f t="shared" si="245"/>
        <v>0</v>
      </c>
      <c r="AD63" s="63">
        <f t="shared" si="246"/>
        <v>4.2999999999999997E-2</v>
      </c>
      <c r="AE63" s="63">
        <f t="shared" si="247"/>
        <v>7.0999999999999994E-2</v>
      </c>
      <c r="AF63" s="523">
        <v>46.9</v>
      </c>
      <c r="AG63" s="60">
        <v>253</v>
      </c>
      <c r="AH63" s="60">
        <v>409</v>
      </c>
      <c r="AI63" s="60">
        <v>253</v>
      </c>
      <c r="AJ63" s="60">
        <v>108</v>
      </c>
      <c r="AK63" s="60">
        <v>160</v>
      </c>
      <c r="AL63" s="63">
        <f t="shared" si="248"/>
        <v>0.214</v>
      </c>
      <c r="AM63" s="63">
        <f t="shared" si="249"/>
        <v>0.34599999999999997</v>
      </c>
      <c r="AN63" s="63">
        <f t="shared" si="250"/>
        <v>0.214</v>
      </c>
      <c r="AO63" s="63">
        <f t="shared" si="251"/>
        <v>9.0999999999999998E-2</v>
      </c>
      <c r="AP63" s="63">
        <f t="shared" si="252"/>
        <v>0.13500000000000001</v>
      </c>
      <c r="AQ63" s="60">
        <v>937</v>
      </c>
      <c r="AR63" s="60">
        <v>189</v>
      </c>
      <c r="AS63" s="60">
        <v>43</v>
      </c>
      <c r="AT63" s="60">
        <v>14</v>
      </c>
      <c r="AU63" s="63">
        <f t="shared" si="253"/>
        <v>0.79200000000000004</v>
      </c>
      <c r="AV63" s="63">
        <f t="shared" si="254"/>
        <v>0.16</v>
      </c>
      <c r="AW63" s="63">
        <f t="shared" si="255"/>
        <v>3.5999999999999997E-2</v>
      </c>
      <c r="AX63" s="63">
        <f t="shared" si="256"/>
        <v>1.2E-2</v>
      </c>
      <c r="AY63" s="451">
        <v>825</v>
      </c>
      <c r="AZ63" s="60">
        <v>26</v>
      </c>
      <c r="BA63" s="102">
        <v>21</v>
      </c>
      <c r="BB63" s="102">
        <v>201</v>
      </c>
      <c r="BC63" s="102">
        <v>185</v>
      </c>
      <c r="BD63" s="102">
        <v>184</v>
      </c>
      <c r="BE63" s="102">
        <v>115</v>
      </c>
      <c r="BF63" s="102">
        <v>17</v>
      </c>
      <c r="BG63" s="102">
        <v>30</v>
      </c>
      <c r="BH63" s="102">
        <v>46</v>
      </c>
      <c r="BI63" s="79">
        <f t="shared" si="168"/>
        <v>3.2000000000000001E-2</v>
      </c>
      <c r="BJ63" s="79">
        <f t="shared" si="169"/>
        <v>2.5000000000000001E-2</v>
      </c>
      <c r="BK63" s="79">
        <f t="shared" si="170"/>
        <v>0.24399999999999999</v>
      </c>
      <c r="BL63" s="79">
        <f t="shared" si="171"/>
        <v>0.224</v>
      </c>
      <c r="BM63" s="79">
        <f t="shared" si="172"/>
        <v>0.223</v>
      </c>
      <c r="BN63" s="79">
        <f t="shared" si="173"/>
        <v>0.13900000000000001</v>
      </c>
      <c r="BO63" s="79">
        <f t="shared" si="174"/>
        <v>2.1000000000000001E-2</v>
      </c>
      <c r="BP63" s="79">
        <f t="shared" si="175"/>
        <v>3.5999999999999997E-2</v>
      </c>
      <c r="BQ63" s="457">
        <f t="shared" si="176"/>
        <v>5.6000000000000001E-2</v>
      </c>
      <c r="BR63" s="75">
        <v>32560</v>
      </c>
      <c r="BS63" s="75">
        <v>40919</v>
      </c>
      <c r="BT63" s="504">
        <v>25799</v>
      </c>
      <c r="BU63" s="504"/>
      <c r="BV63" s="504">
        <v>30991</v>
      </c>
      <c r="BW63" s="504">
        <v>16690</v>
      </c>
      <c r="BX63" s="504">
        <v>94125</v>
      </c>
      <c r="BY63" s="504"/>
      <c r="BZ63" s="519">
        <v>988</v>
      </c>
      <c r="CA63" s="60">
        <v>70</v>
      </c>
      <c r="CB63" s="60">
        <v>8</v>
      </c>
      <c r="CC63" s="60">
        <v>207</v>
      </c>
      <c r="CD63" s="60">
        <v>36</v>
      </c>
      <c r="CE63" s="60">
        <v>119</v>
      </c>
      <c r="CF63" s="60">
        <v>257</v>
      </c>
      <c r="CG63" s="60">
        <v>211</v>
      </c>
      <c r="CH63" s="60">
        <v>72</v>
      </c>
      <c r="CI63" s="60">
        <v>8</v>
      </c>
      <c r="CJ63" s="60">
        <v>0</v>
      </c>
      <c r="CK63" s="63">
        <f t="shared" si="98"/>
        <v>7.0999999999999994E-2</v>
      </c>
      <c r="CL63" s="63">
        <f t="shared" si="257"/>
        <v>8.0000000000000002E-3</v>
      </c>
      <c r="CM63" s="63">
        <f t="shared" si="258"/>
        <v>0.21</v>
      </c>
      <c r="CN63" s="63">
        <f t="shared" si="259"/>
        <v>3.5999999999999997E-2</v>
      </c>
      <c r="CO63" s="63">
        <f t="shared" si="260"/>
        <v>0.12</v>
      </c>
      <c r="CP63" s="63">
        <f t="shared" si="261"/>
        <v>0.26</v>
      </c>
      <c r="CQ63" s="63">
        <f t="shared" si="262"/>
        <v>0.214</v>
      </c>
      <c r="CR63" s="63">
        <f t="shared" si="263"/>
        <v>7.2999999999999995E-2</v>
      </c>
      <c r="CS63" s="63">
        <f t="shared" si="264"/>
        <v>8.0000000000000002E-3</v>
      </c>
      <c r="CT63" s="63">
        <f t="shared" si="265"/>
        <v>0</v>
      </c>
      <c r="CU63" s="65">
        <v>57760</v>
      </c>
      <c r="CV63" s="66">
        <v>56794</v>
      </c>
      <c r="CW63" s="60">
        <v>367</v>
      </c>
      <c r="CX63" s="60">
        <v>259</v>
      </c>
      <c r="CY63" s="60">
        <v>85</v>
      </c>
      <c r="CZ63" s="60">
        <v>65</v>
      </c>
      <c r="DA63" s="60">
        <v>128</v>
      </c>
      <c r="DB63" s="60">
        <f t="shared" si="266"/>
        <v>0.371</v>
      </c>
      <c r="DC63" s="60">
        <f t="shared" si="267"/>
        <v>0.26200000000000001</v>
      </c>
      <c r="DD63" s="60">
        <f t="shared" si="268"/>
        <v>8.5999999999999993E-2</v>
      </c>
      <c r="DE63" s="60">
        <f t="shared" si="269"/>
        <v>6.6000000000000003E-2</v>
      </c>
      <c r="DF63" s="60">
        <f t="shared" si="270"/>
        <v>0.13</v>
      </c>
      <c r="DG63" s="68">
        <v>723</v>
      </c>
      <c r="DH63" s="60">
        <v>38</v>
      </c>
      <c r="DI63" s="60">
        <v>8</v>
      </c>
      <c r="DJ63" s="60">
        <v>81</v>
      </c>
      <c r="DK63" s="60">
        <v>76</v>
      </c>
      <c r="DL63" s="60">
        <v>55</v>
      </c>
      <c r="DM63" s="60">
        <v>208</v>
      </c>
      <c r="DN63" s="60">
        <v>189</v>
      </c>
      <c r="DO63" s="60">
        <v>60</v>
      </c>
      <c r="DP63" s="60">
        <v>8</v>
      </c>
      <c r="DQ63" s="60">
        <v>0</v>
      </c>
      <c r="DR63" s="63">
        <f t="shared" si="231"/>
        <v>5.2999999999999999E-2</v>
      </c>
      <c r="DS63" s="63">
        <f t="shared" si="241"/>
        <v>1.0999999999999999E-2</v>
      </c>
      <c r="DT63" s="63">
        <f t="shared" si="242"/>
        <v>0.112</v>
      </c>
      <c r="DU63" s="63">
        <f t="shared" si="271"/>
        <v>0.105</v>
      </c>
      <c r="DV63" s="63">
        <f t="shared" si="272"/>
        <v>7.5999999999999998E-2</v>
      </c>
      <c r="DW63" s="63">
        <f t="shared" si="273"/>
        <v>0.28799999999999998</v>
      </c>
      <c r="DX63" s="63">
        <f t="shared" si="274"/>
        <v>0.26100000000000001</v>
      </c>
      <c r="DY63" s="63">
        <f t="shared" si="275"/>
        <v>8.3000000000000004E-2</v>
      </c>
      <c r="DZ63" s="63">
        <f t="shared" si="276"/>
        <v>1.0999999999999999E-2</v>
      </c>
      <c r="EA63" s="63">
        <f t="shared" si="277"/>
        <v>0</v>
      </c>
      <c r="EB63" s="74">
        <v>60821</v>
      </c>
      <c r="EC63" s="74">
        <v>62409</v>
      </c>
      <c r="ED63" s="159">
        <v>3498</v>
      </c>
      <c r="EE63" s="159">
        <v>3164</v>
      </c>
      <c r="EF63" s="63">
        <f t="shared" si="232"/>
        <v>0.90500000000000003</v>
      </c>
      <c r="EG63" s="159">
        <v>334</v>
      </c>
      <c r="EH63" s="63">
        <f t="shared" si="278"/>
        <v>9.5000000000000001E-2</v>
      </c>
      <c r="EI63" s="162">
        <v>1999</v>
      </c>
      <c r="EJ63" s="162">
        <v>1228</v>
      </c>
      <c r="EK63" s="162">
        <v>1136</v>
      </c>
      <c r="EL63" s="162">
        <v>923</v>
      </c>
      <c r="EM63" s="162">
        <v>213</v>
      </c>
      <c r="EN63" s="63">
        <f t="shared" si="233"/>
        <v>0.81299999999999994</v>
      </c>
      <c r="EO63" s="63">
        <f t="shared" si="279"/>
        <v>0.188</v>
      </c>
      <c r="EP63" s="168">
        <v>92</v>
      </c>
      <c r="EQ63" s="165">
        <v>78</v>
      </c>
      <c r="ER63" s="165">
        <v>14</v>
      </c>
      <c r="ES63" s="63">
        <f t="shared" si="234"/>
        <v>0.84799999999999998</v>
      </c>
      <c r="ET63" s="63">
        <f t="shared" si="280"/>
        <v>0.152</v>
      </c>
      <c r="EU63" s="69">
        <v>771</v>
      </c>
      <c r="EV63" s="159">
        <v>674</v>
      </c>
      <c r="EW63" s="159">
        <v>97</v>
      </c>
      <c r="EX63" s="63">
        <f t="shared" si="99"/>
        <v>0.874</v>
      </c>
      <c r="EY63" s="63">
        <f t="shared" si="281"/>
        <v>0.126</v>
      </c>
      <c r="EZ63" s="68">
        <v>723</v>
      </c>
      <c r="FA63" s="76">
        <v>119</v>
      </c>
      <c r="FB63" s="77">
        <f t="shared" si="235"/>
        <v>0.16500000000000001</v>
      </c>
      <c r="FC63" s="75">
        <v>29</v>
      </c>
      <c r="FD63" s="76">
        <v>0</v>
      </c>
      <c r="FE63" s="77">
        <f t="shared" si="236"/>
        <v>0</v>
      </c>
      <c r="FF63" s="75">
        <v>395</v>
      </c>
      <c r="FG63" s="76">
        <v>64</v>
      </c>
      <c r="FH63" s="77">
        <f t="shared" si="237"/>
        <v>0.16200000000000001</v>
      </c>
      <c r="FI63" s="305">
        <v>3498</v>
      </c>
      <c r="FJ63" s="76">
        <v>688</v>
      </c>
      <c r="FK63" s="552">
        <f t="shared" si="238"/>
        <v>688</v>
      </c>
      <c r="FL63" s="77">
        <f t="shared" si="282"/>
        <v>0.19700000000000001</v>
      </c>
      <c r="FM63" s="298">
        <v>176</v>
      </c>
      <c r="FN63" s="76">
        <v>0</v>
      </c>
      <c r="FO63" s="79">
        <f t="shared" si="283"/>
        <v>0</v>
      </c>
      <c r="FP63" s="298">
        <v>895</v>
      </c>
      <c r="FQ63" s="76">
        <v>122</v>
      </c>
      <c r="FR63" s="77">
        <f t="shared" si="284"/>
        <v>0.13600000000000001</v>
      </c>
      <c r="FS63" s="298">
        <v>2603</v>
      </c>
      <c r="FT63" s="76">
        <v>567</v>
      </c>
      <c r="FU63" s="77">
        <f t="shared" si="285"/>
        <v>0.218</v>
      </c>
      <c r="FV63" s="298">
        <v>2070</v>
      </c>
      <c r="FW63" s="76">
        <v>256</v>
      </c>
      <c r="FX63" s="77">
        <f t="shared" si="286"/>
        <v>0.124</v>
      </c>
      <c r="FY63" s="298">
        <v>533</v>
      </c>
      <c r="FZ63" s="76">
        <v>310</v>
      </c>
      <c r="GA63" s="77">
        <f t="shared" si="239"/>
        <v>0.58199999999999996</v>
      </c>
      <c r="GB63" s="298">
        <v>2921</v>
      </c>
      <c r="GC63" s="74">
        <v>335</v>
      </c>
      <c r="GD63" s="60">
        <f t="shared" si="240"/>
        <v>0.115</v>
      </c>
    </row>
    <row r="64" spans="1:186" x14ac:dyDescent="0.2">
      <c r="A64" s="56" t="s">
        <v>882</v>
      </c>
      <c r="B64" s="57" t="s">
        <v>1022</v>
      </c>
      <c r="C64" s="56" t="s">
        <v>954</v>
      </c>
      <c r="D64" s="56" t="s">
        <v>1099</v>
      </c>
      <c r="E64" s="80">
        <v>4323</v>
      </c>
      <c r="F64" s="60">
        <v>2540</v>
      </c>
      <c r="G64" s="63">
        <f t="shared" si="102"/>
        <v>0.58799999999999997</v>
      </c>
      <c r="H64" s="60">
        <v>2540</v>
      </c>
      <c r="I64" s="63">
        <f t="shared" si="94"/>
        <v>0.58799999999999997</v>
      </c>
      <c r="J64" s="61">
        <v>2335</v>
      </c>
      <c r="K64" s="290">
        <f t="shared" si="228"/>
        <v>0.91900000000000004</v>
      </c>
      <c r="L64" s="274">
        <v>205</v>
      </c>
      <c r="M64" s="287">
        <f t="shared" si="229"/>
        <v>8.1000000000000003E-2</v>
      </c>
      <c r="N64" s="60">
        <v>0</v>
      </c>
      <c r="O64" s="60">
        <f t="shared" si="95"/>
        <v>0</v>
      </c>
      <c r="P64" s="60">
        <v>1783</v>
      </c>
      <c r="Q64" s="60">
        <f t="shared" si="96"/>
        <v>0.41199999999999998</v>
      </c>
      <c r="R64" s="293">
        <f t="shared" si="104"/>
        <v>8.0708661417322833</v>
      </c>
      <c r="S64" s="62">
        <f t="shared" si="287"/>
        <v>2247</v>
      </c>
      <c r="T64" s="60">
        <v>1817</v>
      </c>
      <c r="U64" s="60">
        <v>222</v>
      </c>
      <c r="V64" s="60">
        <v>66</v>
      </c>
      <c r="W64" s="60">
        <v>0</v>
      </c>
      <c r="X64" s="60">
        <v>76</v>
      </c>
      <c r="Y64" s="60">
        <v>66</v>
      </c>
      <c r="Z64" s="63">
        <f t="shared" si="97"/>
        <v>0.80900000000000005</v>
      </c>
      <c r="AA64" s="63">
        <f t="shared" si="243"/>
        <v>9.9000000000000005E-2</v>
      </c>
      <c r="AB64" s="63">
        <f t="shared" si="244"/>
        <v>2.9000000000000001E-2</v>
      </c>
      <c r="AC64" s="63">
        <f t="shared" si="245"/>
        <v>0</v>
      </c>
      <c r="AD64" s="63">
        <f t="shared" si="246"/>
        <v>3.4000000000000002E-2</v>
      </c>
      <c r="AE64" s="63">
        <f t="shared" si="247"/>
        <v>2.9000000000000001E-2</v>
      </c>
      <c r="AF64" s="523">
        <v>45.5</v>
      </c>
      <c r="AG64" s="60">
        <v>520</v>
      </c>
      <c r="AH64" s="60">
        <v>486</v>
      </c>
      <c r="AI64" s="60">
        <v>573</v>
      </c>
      <c r="AJ64" s="60">
        <v>170</v>
      </c>
      <c r="AK64" s="60">
        <v>586</v>
      </c>
      <c r="AL64" s="63">
        <f t="shared" si="248"/>
        <v>0.223</v>
      </c>
      <c r="AM64" s="63">
        <f t="shared" si="249"/>
        <v>0.20799999999999999</v>
      </c>
      <c r="AN64" s="63">
        <f t="shared" si="250"/>
        <v>0.245</v>
      </c>
      <c r="AO64" s="63">
        <f t="shared" si="251"/>
        <v>7.2999999999999995E-2</v>
      </c>
      <c r="AP64" s="63">
        <f t="shared" si="252"/>
        <v>0.251</v>
      </c>
      <c r="AQ64" s="60">
        <v>1872</v>
      </c>
      <c r="AR64" s="60">
        <v>373</v>
      </c>
      <c r="AS64" s="60">
        <v>90</v>
      </c>
      <c r="AT64" s="60">
        <v>0</v>
      </c>
      <c r="AU64" s="63">
        <f t="shared" si="253"/>
        <v>0.80200000000000005</v>
      </c>
      <c r="AV64" s="63">
        <f t="shared" si="254"/>
        <v>0.16</v>
      </c>
      <c r="AW64" s="63">
        <f t="shared" si="255"/>
        <v>3.9E-2</v>
      </c>
      <c r="AX64" s="63">
        <f t="shared" si="256"/>
        <v>0</v>
      </c>
      <c r="AY64" s="451">
        <v>1588</v>
      </c>
      <c r="AZ64" s="60">
        <v>5</v>
      </c>
      <c r="BA64" s="102">
        <v>26</v>
      </c>
      <c r="BB64" s="102">
        <v>227</v>
      </c>
      <c r="BC64" s="102">
        <v>338</v>
      </c>
      <c r="BD64" s="102">
        <v>402</v>
      </c>
      <c r="BE64" s="102">
        <v>211</v>
      </c>
      <c r="BF64" s="102">
        <v>83</v>
      </c>
      <c r="BG64" s="102">
        <v>180</v>
      </c>
      <c r="BH64" s="102">
        <v>116</v>
      </c>
      <c r="BI64" s="79">
        <f t="shared" si="168"/>
        <v>3.0000000000000001E-3</v>
      </c>
      <c r="BJ64" s="79">
        <f t="shared" si="169"/>
        <v>1.6E-2</v>
      </c>
      <c r="BK64" s="79">
        <f t="shared" si="170"/>
        <v>0.14299999999999999</v>
      </c>
      <c r="BL64" s="79">
        <f t="shared" si="171"/>
        <v>0.21299999999999999</v>
      </c>
      <c r="BM64" s="79">
        <f t="shared" si="172"/>
        <v>0.253</v>
      </c>
      <c r="BN64" s="79">
        <f t="shared" si="173"/>
        <v>0.13300000000000001</v>
      </c>
      <c r="BO64" s="79">
        <f t="shared" si="174"/>
        <v>5.1999999999999998E-2</v>
      </c>
      <c r="BP64" s="79">
        <f t="shared" si="175"/>
        <v>0.113</v>
      </c>
      <c r="BQ64" s="457">
        <f t="shared" si="176"/>
        <v>7.2999999999999995E-2</v>
      </c>
      <c r="BR64" s="75">
        <v>43229</v>
      </c>
      <c r="BS64" s="75">
        <v>48371</v>
      </c>
      <c r="BT64" s="504">
        <v>34662</v>
      </c>
      <c r="BU64" s="504">
        <v>27679</v>
      </c>
      <c r="BV64" s="504">
        <v>35790</v>
      </c>
      <c r="BW64" s="504">
        <v>29403</v>
      </c>
      <c r="BX64" s="504">
        <v>42794</v>
      </c>
      <c r="BY64" s="504"/>
      <c r="BZ64" s="519">
        <v>1490</v>
      </c>
      <c r="CA64" s="60">
        <v>70</v>
      </c>
      <c r="CB64" s="60">
        <v>65</v>
      </c>
      <c r="CC64" s="60">
        <v>83</v>
      </c>
      <c r="CD64" s="60">
        <v>128</v>
      </c>
      <c r="CE64" s="60">
        <v>179</v>
      </c>
      <c r="CF64" s="60">
        <v>333</v>
      </c>
      <c r="CG64" s="60">
        <v>235</v>
      </c>
      <c r="CH64" s="60">
        <v>345</v>
      </c>
      <c r="CI64" s="60">
        <v>42</v>
      </c>
      <c r="CJ64" s="60">
        <v>10</v>
      </c>
      <c r="CK64" s="63">
        <f t="shared" si="98"/>
        <v>4.7E-2</v>
      </c>
      <c r="CL64" s="63">
        <f t="shared" si="257"/>
        <v>4.3999999999999997E-2</v>
      </c>
      <c r="CM64" s="63">
        <f t="shared" si="258"/>
        <v>5.6000000000000001E-2</v>
      </c>
      <c r="CN64" s="63">
        <f t="shared" si="259"/>
        <v>8.5999999999999993E-2</v>
      </c>
      <c r="CO64" s="63">
        <f t="shared" si="260"/>
        <v>0.12</v>
      </c>
      <c r="CP64" s="63">
        <f t="shared" si="261"/>
        <v>0.223</v>
      </c>
      <c r="CQ64" s="63">
        <f t="shared" si="262"/>
        <v>0.158</v>
      </c>
      <c r="CR64" s="63">
        <f t="shared" si="263"/>
        <v>0.23200000000000001</v>
      </c>
      <c r="CS64" s="63">
        <f t="shared" si="264"/>
        <v>2.8000000000000001E-2</v>
      </c>
      <c r="CT64" s="63">
        <f t="shared" si="265"/>
        <v>7.0000000000000001E-3</v>
      </c>
      <c r="CU64" s="65">
        <v>66724</v>
      </c>
      <c r="CV64" s="66">
        <v>73688</v>
      </c>
      <c r="CW64" s="60">
        <v>242</v>
      </c>
      <c r="CX64" s="60">
        <v>87</v>
      </c>
      <c r="CY64" s="60">
        <v>150</v>
      </c>
      <c r="CZ64" s="60">
        <v>82</v>
      </c>
      <c r="DA64" s="60">
        <v>266</v>
      </c>
      <c r="DB64" s="60">
        <f t="shared" si="266"/>
        <v>0.16200000000000001</v>
      </c>
      <c r="DC64" s="60">
        <f t="shared" si="267"/>
        <v>5.8000000000000003E-2</v>
      </c>
      <c r="DD64" s="60">
        <f t="shared" si="268"/>
        <v>0.10100000000000001</v>
      </c>
      <c r="DE64" s="60">
        <f t="shared" si="269"/>
        <v>5.5E-2</v>
      </c>
      <c r="DF64" s="60">
        <f t="shared" si="270"/>
        <v>0.17899999999999999</v>
      </c>
      <c r="DG64" s="68">
        <v>1291</v>
      </c>
      <c r="DH64" s="60">
        <v>48</v>
      </c>
      <c r="DI64" s="60">
        <v>79</v>
      </c>
      <c r="DJ64" s="60">
        <v>63</v>
      </c>
      <c r="DK64" s="60">
        <v>106</v>
      </c>
      <c r="DL64" s="60">
        <v>187</v>
      </c>
      <c r="DM64" s="60">
        <v>289</v>
      </c>
      <c r="DN64" s="60">
        <v>199</v>
      </c>
      <c r="DO64" s="60">
        <v>271</v>
      </c>
      <c r="DP64" s="60">
        <v>39</v>
      </c>
      <c r="DQ64" s="60">
        <v>10</v>
      </c>
      <c r="DR64" s="63">
        <f t="shared" si="231"/>
        <v>3.6999999999999998E-2</v>
      </c>
      <c r="DS64" s="63">
        <f t="shared" si="241"/>
        <v>6.0999999999999999E-2</v>
      </c>
      <c r="DT64" s="63">
        <f t="shared" si="242"/>
        <v>4.9000000000000002E-2</v>
      </c>
      <c r="DU64" s="63">
        <f t="shared" si="271"/>
        <v>8.2000000000000003E-2</v>
      </c>
      <c r="DV64" s="63">
        <f t="shared" si="272"/>
        <v>0.14499999999999999</v>
      </c>
      <c r="DW64" s="63">
        <f t="shared" si="273"/>
        <v>0.224</v>
      </c>
      <c r="DX64" s="63">
        <f t="shared" si="274"/>
        <v>0.154</v>
      </c>
      <c r="DY64" s="63">
        <f t="shared" si="275"/>
        <v>0.21</v>
      </c>
      <c r="DZ64" s="63">
        <f t="shared" si="276"/>
        <v>0.03</v>
      </c>
      <c r="EA64" s="63">
        <f t="shared" si="277"/>
        <v>8.0000000000000002E-3</v>
      </c>
      <c r="EB64" s="74">
        <v>65453</v>
      </c>
      <c r="EC64" s="74">
        <v>74268</v>
      </c>
      <c r="ED64" s="159">
        <v>6170</v>
      </c>
      <c r="EE64" s="159">
        <v>5880</v>
      </c>
      <c r="EF64" s="63">
        <f t="shared" si="232"/>
        <v>0.95299999999999996</v>
      </c>
      <c r="EG64" s="159">
        <v>290</v>
      </c>
      <c r="EH64" s="63">
        <f t="shared" si="278"/>
        <v>4.7E-2</v>
      </c>
      <c r="EI64" s="162">
        <v>3478</v>
      </c>
      <c r="EJ64" s="162">
        <v>2386</v>
      </c>
      <c r="EK64" s="162">
        <v>2237</v>
      </c>
      <c r="EL64" s="162">
        <v>2061</v>
      </c>
      <c r="EM64" s="162">
        <v>176</v>
      </c>
      <c r="EN64" s="63">
        <f t="shared" si="233"/>
        <v>0.92100000000000004</v>
      </c>
      <c r="EO64" s="63">
        <f t="shared" si="279"/>
        <v>7.9000000000000001E-2</v>
      </c>
      <c r="EP64" s="168">
        <v>149</v>
      </c>
      <c r="EQ64" s="165">
        <v>149</v>
      </c>
      <c r="ER64" s="165">
        <v>0</v>
      </c>
      <c r="ES64" s="63">
        <f t="shared" si="234"/>
        <v>1</v>
      </c>
      <c r="ET64" s="63">
        <f t="shared" si="280"/>
        <v>0</v>
      </c>
      <c r="EU64" s="69">
        <v>1092</v>
      </c>
      <c r="EV64" s="159">
        <v>1040</v>
      </c>
      <c r="EW64" s="159">
        <v>52</v>
      </c>
      <c r="EX64" s="63">
        <f t="shared" si="99"/>
        <v>0.95199999999999996</v>
      </c>
      <c r="EY64" s="63">
        <f t="shared" si="281"/>
        <v>4.8000000000000001E-2</v>
      </c>
      <c r="EZ64" s="68">
        <v>1291</v>
      </c>
      <c r="FA64" s="76">
        <v>191</v>
      </c>
      <c r="FB64" s="77">
        <f t="shared" si="235"/>
        <v>0.14799999999999999</v>
      </c>
      <c r="FC64" s="75">
        <v>65</v>
      </c>
      <c r="FD64" s="76">
        <v>0</v>
      </c>
      <c r="FE64" s="77">
        <f t="shared" si="236"/>
        <v>0</v>
      </c>
      <c r="FF64" s="75">
        <v>931</v>
      </c>
      <c r="FG64" s="76">
        <v>146</v>
      </c>
      <c r="FH64" s="77">
        <f t="shared" si="237"/>
        <v>0.157</v>
      </c>
      <c r="FI64" s="305">
        <v>6170</v>
      </c>
      <c r="FJ64" s="76">
        <v>919</v>
      </c>
      <c r="FK64" s="552">
        <f t="shared" si="238"/>
        <v>919</v>
      </c>
      <c r="FL64" s="77">
        <f t="shared" si="282"/>
        <v>0.14899999999999999</v>
      </c>
      <c r="FM64" s="298">
        <v>531</v>
      </c>
      <c r="FN64" s="76">
        <v>176</v>
      </c>
      <c r="FO64" s="79">
        <f t="shared" si="283"/>
        <v>0.33100000000000002</v>
      </c>
      <c r="FP64" s="298">
        <v>2199</v>
      </c>
      <c r="FQ64" s="76">
        <v>408</v>
      </c>
      <c r="FR64" s="77">
        <f t="shared" si="284"/>
        <v>0.186</v>
      </c>
      <c r="FS64" s="298">
        <v>3971</v>
      </c>
      <c r="FT64" s="76">
        <v>510</v>
      </c>
      <c r="FU64" s="77">
        <f t="shared" si="285"/>
        <v>0.128</v>
      </c>
      <c r="FV64" s="298">
        <v>3628</v>
      </c>
      <c r="FW64" s="76">
        <v>494</v>
      </c>
      <c r="FX64" s="77">
        <f t="shared" si="286"/>
        <v>0.13600000000000001</v>
      </c>
      <c r="FY64" s="298">
        <v>343</v>
      </c>
      <c r="FZ64" s="76">
        <v>17</v>
      </c>
      <c r="GA64" s="77">
        <f t="shared" si="239"/>
        <v>0.05</v>
      </c>
      <c r="GB64" s="298">
        <v>5810</v>
      </c>
      <c r="GC64" s="74">
        <v>830</v>
      </c>
      <c r="GD64" s="60">
        <f t="shared" si="240"/>
        <v>0.14299999999999999</v>
      </c>
    </row>
    <row r="65" spans="1:186" x14ac:dyDescent="0.2">
      <c r="A65" s="56" t="s">
        <v>882</v>
      </c>
      <c r="B65" s="57" t="s">
        <v>1022</v>
      </c>
      <c r="C65" s="56" t="s">
        <v>955</v>
      </c>
      <c r="D65" s="56" t="s">
        <v>1100</v>
      </c>
      <c r="E65" s="80">
        <v>3381</v>
      </c>
      <c r="F65" s="60">
        <v>2168</v>
      </c>
      <c r="G65" s="63">
        <f t="shared" si="102"/>
        <v>0.64100000000000001</v>
      </c>
      <c r="H65" s="60">
        <v>2163</v>
      </c>
      <c r="I65" s="63">
        <f t="shared" si="94"/>
        <v>0.64</v>
      </c>
      <c r="J65" s="61">
        <v>1978</v>
      </c>
      <c r="K65" s="290">
        <f t="shared" si="228"/>
        <v>0.91200000000000003</v>
      </c>
      <c r="L65" s="274">
        <v>185</v>
      </c>
      <c r="M65" s="287">
        <f t="shared" si="229"/>
        <v>8.5000000000000006E-2</v>
      </c>
      <c r="N65" s="60">
        <v>5</v>
      </c>
      <c r="O65" s="60">
        <f t="shared" si="95"/>
        <v>1E-3</v>
      </c>
      <c r="P65" s="60">
        <v>1213</v>
      </c>
      <c r="Q65" s="60">
        <f t="shared" si="96"/>
        <v>0.35899999999999999</v>
      </c>
      <c r="R65" s="293">
        <f t="shared" si="104"/>
        <v>8.5332103321033212</v>
      </c>
      <c r="S65" s="62">
        <f t="shared" si="287"/>
        <v>1940</v>
      </c>
      <c r="T65" s="60">
        <v>1476</v>
      </c>
      <c r="U65" s="60">
        <v>205</v>
      </c>
      <c r="V65" s="60">
        <v>56</v>
      </c>
      <c r="W65" s="60">
        <v>0</v>
      </c>
      <c r="X65" s="60">
        <v>26</v>
      </c>
      <c r="Y65" s="60">
        <v>177</v>
      </c>
      <c r="Z65" s="63">
        <f t="shared" si="97"/>
        <v>0.76100000000000001</v>
      </c>
      <c r="AA65" s="63">
        <f t="shared" si="243"/>
        <v>0.106</v>
      </c>
      <c r="AB65" s="63">
        <f t="shared" si="244"/>
        <v>2.9000000000000001E-2</v>
      </c>
      <c r="AC65" s="63">
        <f t="shared" si="245"/>
        <v>0</v>
      </c>
      <c r="AD65" s="63">
        <f t="shared" si="246"/>
        <v>1.2999999999999999E-2</v>
      </c>
      <c r="AE65" s="63">
        <f t="shared" si="247"/>
        <v>9.0999999999999998E-2</v>
      </c>
      <c r="AF65" s="523">
        <v>41.3</v>
      </c>
      <c r="AG65" s="60">
        <v>377</v>
      </c>
      <c r="AH65" s="60">
        <v>488</v>
      </c>
      <c r="AI65" s="60">
        <v>446</v>
      </c>
      <c r="AJ65" s="60">
        <v>232</v>
      </c>
      <c r="AK65" s="60">
        <v>435</v>
      </c>
      <c r="AL65" s="63">
        <f t="shared" si="248"/>
        <v>0.191</v>
      </c>
      <c r="AM65" s="63">
        <f t="shared" si="249"/>
        <v>0.247</v>
      </c>
      <c r="AN65" s="63">
        <f t="shared" si="250"/>
        <v>0.22500000000000001</v>
      </c>
      <c r="AO65" s="63">
        <f t="shared" si="251"/>
        <v>0.11700000000000001</v>
      </c>
      <c r="AP65" s="63">
        <f t="shared" si="252"/>
        <v>0.22</v>
      </c>
      <c r="AQ65" s="60">
        <v>1460</v>
      </c>
      <c r="AR65" s="60">
        <v>300</v>
      </c>
      <c r="AS65" s="60">
        <v>218</v>
      </c>
      <c r="AT65" s="60">
        <v>0</v>
      </c>
      <c r="AU65" s="63">
        <f t="shared" si="253"/>
        <v>0.73799999999999999</v>
      </c>
      <c r="AV65" s="63">
        <f t="shared" si="254"/>
        <v>0.152</v>
      </c>
      <c r="AW65" s="63">
        <f t="shared" si="255"/>
        <v>0.11</v>
      </c>
      <c r="AX65" s="63">
        <f t="shared" si="256"/>
        <v>0</v>
      </c>
      <c r="AY65" s="451">
        <v>1203</v>
      </c>
      <c r="AZ65" s="60">
        <v>0</v>
      </c>
      <c r="BA65" s="102">
        <v>35</v>
      </c>
      <c r="BB65" s="102">
        <v>72</v>
      </c>
      <c r="BC65" s="102">
        <v>188</v>
      </c>
      <c r="BD65" s="102">
        <v>460</v>
      </c>
      <c r="BE65" s="102">
        <v>179</v>
      </c>
      <c r="BF65" s="102">
        <v>61</v>
      </c>
      <c r="BG65" s="102">
        <v>100</v>
      </c>
      <c r="BH65" s="102">
        <v>108</v>
      </c>
      <c r="BI65" s="79">
        <f t="shared" si="168"/>
        <v>0</v>
      </c>
      <c r="BJ65" s="79">
        <f t="shared" si="169"/>
        <v>2.9000000000000001E-2</v>
      </c>
      <c r="BK65" s="79">
        <f t="shared" si="170"/>
        <v>0.06</v>
      </c>
      <c r="BL65" s="79">
        <f t="shared" si="171"/>
        <v>0.156</v>
      </c>
      <c r="BM65" s="79">
        <f t="shared" si="172"/>
        <v>0.38200000000000001</v>
      </c>
      <c r="BN65" s="79">
        <f t="shared" si="173"/>
        <v>0.14899999999999999</v>
      </c>
      <c r="BO65" s="79">
        <f t="shared" si="174"/>
        <v>5.0999999999999997E-2</v>
      </c>
      <c r="BP65" s="79">
        <f t="shared" si="175"/>
        <v>8.3000000000000004E-2</v>
      </c>
      <c r="BQ65" s="457">
        <f t="shared" si="176"/>
        <v>0.09</v>
      </c>
      <c r="BR65" s="75">
        <v>43560</v>
      </c>
      <c r="BS65" s="75">
        <v>53800</v>
      </c>
      <c r="BT65" s="504">
        <v>37644</v>
      </c>
      <c r="BU65" s="504">
        <v>35087</v>
      </c>
      <c r="BV65" s="504">
        <v>38950</v>
      </c>
      <c r="BW65" s="504">
        <v>36741</v>
      </c>
      <c r="BX65" s="504"/>
      <c r="BY65" s="504">
        <v>65486</v>
      </c>
      <c r="BZ65" s="519">
        <v>1361</v>
      </c>
      <c r="CA65" s="60">
        <v>103</v>
      </c>
      <c r="CB65" s="60">
        <v>40</v>
      </c>
      <c r="CC65" s="60">
        <v>86</v>
      </c>
      <c r="CD65" s="60">
        <v>42</v>
      </c>
      <c r="CE65" s="60">
        <v>254</v>
      </c>
      <c r="CF65" s="60">
        <v>376</v>
      </c>
      <c r="CG65" s="60">
        <v>178</v>
      </c>
      <c r="CH65" s="60">
        <v>185</v>
      </c>
      <c r="CI65" s="60">
        <v>97</v>
      </c>
      <c r="CJ65" s="60">
        <v>0</v>
      </c>
      <c r="CK65" s="63">
        <f t="shared" si="98"/>
        <v>7.5999999999999998E-2</v>
      </c>
      <c r="CL65" s="63">
        <f t="shared" si="257"/>
        <v>2.9000000000000001E-2</v>
      </c>
      <c r="CM65" s="63">
        <f t="shared" si="258"/>
        <v>6.3E-2</v>
      </c>
      <c r="CN65" s="63">
        <f t="shared" si="259"/>
        <v>3.1E-2</v>
      </c>
      <c r="CO65" s="63">
        <f t="shared" si="260"/>
        <v>0.187</v>
      </c>
      <c r="CP65" s="63">
        <f t="shared" si="261"/>
        <v>0.27600000000000002</v>
      </c>
      <c r="CQ65" s="63">
        <f t="shared" si="262"/>
        <v>0.13100000000000001</v>
      </c>
      <c r="CR65" s="63">
        <f t="shared" si="263"/>
        <v>0.13600000000000001</v>
      </c>
      <c r="CS65" s="63">
        <f t="shared" si="264"/>
        <v>7.0999999999999994E-2</v>
      </c>
      <c r="CT65" s="63">
        <f t="shared" si="265"/>
        <v>0</v>
      </c>
      <c r="CU65" s="65">
        <v>57250</v>
      </c>
      <c r="CV65" s="66">
        <v>67196</v>
      </c>
      <c r="CW65" s="60">
        <v>356</v>
      </c>
      <c r="CX65" s="60">
        <v>163</v>
      </c>
      <c r="CY65" s="60">
        <v>61</v>
      </c>
      <c r="CZ65" s="60">
        <v>211</v>
      </c>
      <c r="DA65" s="60">
        <v>321</v>
      </c>
      <c r="DB65" s="60">
        <f t="shared" si="266"/>
        <v>0.26200000000000001</v>
      </c>
      <c r="DC65" s="60">
        <f t="shared" si="267"/>
        <v>0.12</v>
      </c>
      <c r="DD65" s="60">
        <f t="shared" si="268"/>
        <v>4.4999999999999998E-2</v>
      </c>
      <c r="DE65" s="60">
        <f t="shared" si="269"/>
        <v>0.155</v>
      </c>
      <c r="DF65" s="60">
        <f t="shared" si="270"/>
        <v>0.23599999999999999</v>
      </c>
      <c r="DG65" s="68">
        <v>1048</v>
      </c>
      <c r="DH65" s="60">
        <v>118</v>
      </c>
      <c r="DI65" s="60">
        <v>47</v>
      </c>
      <c r="DJ65" s="60">
        <v>65</v>
      </c>
      <c r="DK65" s="60">
        <v>55</v>
      </c>
      <c r="DL65" s="60">
        <v>128</v>
      </c>
      <c r="DM65" s="60">
        <v>295</v>
      </c>
      <c r="DN65" s="60">
        <v>139</v>
      </c>
      <c r="DO65" s="60">
        <v>121</v>
      </c>
      <c r="DP65" s="60">
        <v>80</v>
      </c>
      <c r="DQ65" s="60">
        <v>0</v>
      </c>
      <c r="DR65" s="63">
        <f t="shared" si="231"/>
        <v>0.113</v>
      </c>
      <c r="DS65" s="63">
        <f t="shared" si="241"/>
        <v>4.4999999999999998E-2</v>
      </c>
      <c r="DT65" s="63">
        <f t="shared" si="242"/>
        <v>6.2E-2</v>
      </c>
      <c r="DU65" s="63">
        <f t="shared" si="271"/>
        <v>5.1999999999999998E-2</v>
      </c>
      <c r="DV65" s="63">
        <f t="shared" si="272"/>
        <v>0.122</v>
      </c>
      <c r="DW65" s="63">
        <f t="shared" si="273"/>
        <v>0.28100000000000003</v>
      </c>
      <c r="DX65" s="63">
        <f t="shared" si="274"/>
        <v>0.13300000000000001</v>
      </c>
      <c r="DY65" s="63">
        <f t="shared" si="275"/>
        <v>0.115</v>
      </c>
      <c r="DZ65" s="63">
        <f t="shared" si="276"/>
        <v>7.5999999999999998E-2</v>
      </c>
      <c r="EA65" s="63">
        <f t="shared" si="277"/>
        <v>0</v>
      </c>
      <c r="EB65" s="74">
        <v>56724</v>
      </c>
      <c r="EC65" s="74">
        <v>63445</v>
      </c>
      <c r="ED65" s="159">
        <v>4798</v>
      </c>
      <c r="EE65" s="159">
        <v>4369</v>
      </c>
      <c r="EF65" s="63">
        <f t="shared" si="232"/>
        <v>0.91100000000000003</v>
      </c>
      <c r="EG65" s="159">
        <v>429</v>
      </c>
      <c r="EH65" s="63">
        <f t="shared" si="278"/>
        <v>8.8999999999999996E-2</v>
      </c>
      <c r="EI65" s="162">
        <v>2719</v>
      </c>
      <c r="EJ65" s="162">
        <v>2072</v>
      </c>
      <c r="EK65" s="162">
        <v>1908</v>
      </c>
      <c r="EL65" s="162">
        <v>1609</v>
      </c>
      <c r="EM65" s="162">
        <v>299</v>
      </c>
      <c r="EN65" s="63">
        <f t="shared" si="233"/>
        <v>0.84299999999999997</v>
      </c>
      <c r="EO65" s="63">
        <f t="shared" si="279"/>
        <v>0.157</v>
      </c>
      <c r="EP65" s="168">
        <v>164</v>
      </c>
      <c r="EQ65" s="165">
        <v>164</v>
      </c>
      <c r="ER65" s="165">
        <v>0</v>
      </c>
      <c r="ES65" s="63">
        <f t="shared" si="234"/>
        <v>1</v>
      </c>
      <c r="ET65" s="63">
        <f t="shared" si="280"/>
        <v>0</v>
      </c>
      <c r="EU65" s="69">
        <v>647</v>
      </c>
      <c r="EV65" s="159">
        <v>601</v>
      </c>
      <c r="EW65" s="159">
        <v>46</v>
      </c>
      <c r="EX65" s="63">
        <f t="shared" si="99"/>
        <v>0.92900000000000005</v>
      </c>
      <c r="EY65" s="63">
        <f t="shared" si="281"/>
        <v>7.0999999999999994E-2</v>
      </c>
      <c r="EZ65" s="68">
        <v>1048</v>
      </c>
      <c r="FA65" s="76">
        <v>222</v>
      </c>
      <c r="FB65" s="77">
        <f t="shared" si="235"/>
        <v>0.21199999999999999</v>
      </c>
      <c r="FC65" s="75">
        <v>146</v>
      </c>
      <c r="FD65" s="76">
        <v>55</v>
      </c>
      <c r="FE65" s="77">
        <f t="shared" si="236"/>
        <v>0.377</v>
      </c>
      <c r="FF65" s="75">
        <v>695</v>
      </c>
      <c r="FG65" s="76">
        <v>196</v>
      </c>
      <c r="FH65" s="77">
        <f t="shared" si="237"/>
        <v>0.28199999999999997</v>
      </c>
      <c r="FI65" s="305">
        <v>4778</v>
      </c>
      <c r="FJ65" s="76">
        <v>862</v>
      </c>
      <c r="FK65" s="552">
        <f t="shared" si="238"/>
        <v>862</v>
      </c>
      <c r="FL65" s="77">
        <f t="shared" si="282"/>
        <v>0.18</v>
      </c>
      <c r="FM65" s="298">
        <v>594</v>
      </c>
      <c r="FN65" s="76">
        <v>317</v>
      </c>
      <c r="FO65" s="79">
        <f t="shared" si="283"/>
        <v>0.53400000000000003</v>
      </c>
      <c r="FP65" s="298">
        <v>1524</v>
      </c>
      <c r="FQ65" s="76">
        <v>505</v>
      </c>
      <c r="FR65" s="77">
        <f t="shared" si="284"/>
        <v>0.33100000000000002</v>
      </c>
      <c r="FS65" s="298">
        <v>3254</v>
      </c>
      <c r="FT65" s="76">
        <v>350</v>
      </c>
      <c r="FU65" s="77">
        <f t="shared" si="285"/>
        <v>0.108</v>
      </c>
      <c r="FV65" s="298">
        <v>2777</v>
      </c>
      <c r="FW65" s="76">
        <v>332</v>
      </c>
      <c r="FX65" s="77">
        <f t="shared" si="286"/>
        <v>0.12</v>
      </c>
      <c r="FY65" s="298">
        <v>477</v>
      </c>
      <c r="FZ65" s="76">
        <v>25</v>
      </c>
      <c r="GA65" s="77">
        <f t="shared" si="239"/>
        <v>5.1999999999999998E-2</v>
      </c>
      <c r="GB65" s="298">
        <v>4129</v>
      </c>
      <c r="GC65" s="74">
        <v>763</v>
      </c>
      <c r="GD65" s="60">
        <f t="shared" si="240"/>
        <v>0.185</v>
      </c>
    </row>
    <row r="66" spans="1:186" x14ac:dyDescent="0.2">
      <c r="A66" s="56" t="s">
        <v>882</v>
      </c>
      <c r="B66" s="57" t="s">
        <v>1022</v>
      </c>
      <c r="C66" s="56" t="s">
        <v>956</v>
      </c>
      <c r="D66" s="56" t="s">
        <v>1101</v>
      </c>
      <c r="E66" s="80">
        <v>1315</v>
      </c>
      <c r="F66" s="60">
        <v>776</v>
      </c>
      <c r="G66" s="63">
        <f t="shared" si="102"/>
        <v>0.59</v>
      </c>
      <c r="H66" s="60">
        <v>776</v>
      </c>
      <c r="I66" s="63">
        <f t="shared" si="94"/>
        <v>0.59</v>
      </c>
      <c r="J66" s="61">
        <v>737</v>
      </c>
      <c r="K66" s="290">
        <f t="shared" si="228"/>
        <v>0.95</v>
      </c>
      <c r="L66" s="274">
        <v>39</v>
      </c>
      <c r="M66" s="287">
        <f t="shared" si="229"/>
        <v>0.05</v>
      </c>
      <c r="N66" s="60">
        <v>0</v>
      </c>
      <c r="O66" s="60">
        <f t="shared" si="95"/>
        <v>0</v>
      </c>
      <c r="P66" s="60">
        <v>539</v>
      </c>
      <c r="Q66" s="60">
        <f t="shared" si="96"/>
        <v>0.41</v>
      </c>
      <c r="R66" s="293">
        <f t="shared" si="104"/>
        <v>5.0257731958762886</v>
      </c>
      <c r="S66" s="62">
        <f t="shared" si="287"/>
        <v>715</v>
      </c>
      <c r="T66" s="60">
        <v>521</v>
      </c>
      <c r="U66" s="60">
        <v>95</v>
      </c>
      <c r="V66" s="60">
        <v>5</v>
      </c>
      <c r="W66" s="60">
        <v>0</v>
      </c>
      <c r="X66" s="60">
        <v>0</v>
      </c>
      <c r="Y66" s="60">
        <v>94</v>
      </c>
      <c r="Z66" s="63">
        <f t="shared" si="97"/>
        <v>0.72899999999999998</v>
      </c>
      <c r="AA66" s="63">
        <f t="shared" si="243"/>
        <v>0.13300000000000001</v>
      </c>
      <c r="AB66" s="63">
        <f t="shared" si="244"/>
        <v>7.0000000000000001E-3</v>
      </c>
      <c r="AC66" s="63">
        <f t="shared" si="245"/>
        <v>0</v>
      </c>
      <c r="AD66" s="63">
        <f t="shared" si="246"/>
        <v>0</v>
      </c>
      <c r="AE66" s="63">
        <f t="shared" si="247"/>
        <v>0.13100000000000001</v>
      </c>
      <c r="AF66" s="523">
        <v>52.1</v>
      </c>
      <c r="AG66" s="60">
        <v>170</v>
      </c>
      <c r="AH66" s="60">
        <v>181</v>
      </c>
      <c r="AI66" s="60">
        <v>242</v>
      </c>
      <c r="AJ66" s="60">
        <v>110</v>
      </c>
      <c r="AK66" s="60">
        <v>34</v>
      </c>
      <c r="AL66" s="63">
        <f t="shared" si="248"/>
        <v>0.23100000000000001</v>
      </c>
      <c r="AM66" s="63">
        <f t="shared" si="249"/>
        <v>0.246</v>
      </c>
      <c r="AN66" s="63">
        <f t="shared" si="250"/>
        <v>0.32800000000000001</v>
      </c>
      <c r="AO66" s="63">
        <f t="shared" si="251"/>
        <v>0.14899999999999999</v>
      </c>
      <c r="AP66" s="63">
        <f t="shared" si="252"/>
        <v>4.5999999999999999E-2</v>
      </c>
      <c r="AQ66" s="60">
        <v>503</v>
      </c>
      <c r="AR66" s="60">
        <v>133</v>
      </c>
      <c r="AS66" s="60">
        <v>101</v>
      </c>
      <c r="AT66" s="60">
        <v>0</v>
      </c>
      <c r="AU66" s="63">
        <f t="shared" si="253"/>
        <v>0.68200000000000005</v>
      </c>
      <c r="AV66" s="63">
        <f t="shared" si="254"/>
        <v>0.18</v>
      </c>
      <c r="AW66" s="63">
        <f t="shared" si="255"/>
        <v>0.13700000000000001</v>
      </c>
      <c r="AX66" s="63">
        <f t="shared" si="256"/>
        <v>0</v>
      </c>
      <c r="AY66" s="451">
        <v>513</v>
      </c>
      <c r="AZ66" s="60">
        <v>28</v>
      </c>
      <c r="BA66" s="102">
        <v>9</v>
      </c>
      <c r="BB66" s="102">
        <v>61</v>
      </c>
      <c r="BC66" s="102">
        <v>39</v>
      </c>
      <c r="BD66" s="102">
        <v>103</v>
      </c>
      <c r="BE66" s="102">
        <v>46</v>
      </c>
      <c r="BF66" s="102">
        <v>17</v>
      </c>
      <c r="BG66" s="102">
        <v>96</v>
      </c>
      <c r="BH66" s="102">
        <v>114</v>
      </c>
      <c r="BI66" s="79">
        <f t="shared" si="168"/>
        <v>5.5E-2</v>
      </c>
      <c r="BJ66" s="79">
        <f t="shared" si="169"/>
        <v>1.7999999999999999E-2</v>
      </c>
      <c r="BK66" s="79">
        <f t="shared" si="170"/>
        <v>0.11899999999999999</v>
      </c>
      <c r="BL66" s="79">
        <f t="shared" si="171"/>
        <v>7.5999999999999998E-2</v>
      </c>
      <c r="BM66" s="79">
        <f t="shared" si="172"/>
        <v>0.20100000000000001</v>
      </c>
      <c r="BN66" s="79">
        <f t="shared" si="173"/>
        <v>0.09</v>
      </c>
      <c r="BO66" s="79">
        <f t="shared" si="174"/>
        <v>3.3000000000000002E-2</v>
      </c>
      <c r="BP66" s="79">
        <f t="shared" si="175"/>
        <v>0.187</v>
      </c>
      <c r="BQ66" s="457">
        <f t="shared" si="176"/>
        <v>0.222</v>
      </c>
      <c r="BR66" s="75">
        <v>53950</v>
      </c>
      <c r="BS66" s="75">
        <v>67617</v>
      </c>
      <c r="BT66" s="504">
        <v>40483</v>
      </c>
      <c r="BU66" s="504"/>
      <c r="BV66" s="504">
        <v>31029</v>
      </c>
      <c r="BW66" s="504">
        <v>37321</v>
      </c>
      <c r="BX66" s="504">
        <v>103854</v>
      </c>
      <c r="BY66" s="504">
        <v>99643</v>
      </c>
      <c r="BZ66" s="519">
        <v>492</v>
      </c>
      <c r="CA66" s="60">
        <v>11</v>
      </c>
      <c r="CB66" s="60">
        <v>6</v>
      </c>
      <c r="CC66" s="60">
        <v>7</v>
      </c>
      <c r="CD66" s="60">
        <v>54</v>
      </c>
      <c r="CE66" s="60">
        <v>21</v>
      </c>
      <c r="CF66" s="60">
        <v>100</v>
      </c>
      <c r="CG66" s="60">
        <v>60</v>
      </c>
      <c r="CH66" s="60">
        <v>147</v>
      </c>
      <c r="CI66" s="60">
        <v>49</v>
      </c>
      <c r="CJ66" s="60">
        <v>37</v>
      </c>
      <c r="CK66" s="63">
        <f t="shared" si="98"/>
        <v>2.1999999999999999E-2</v>
      </c>
      <c r="CL66" s="63">
        <f t="shared" si="257"/>
        <v>1.2E-2</v>
      </c>
      <c r="CM66" s="63">
        <f t="shared" si="258"/>
        <v>1.4E-2</v>
      </c>
      <c r="CN66" s="63">
        <f t="shared" si="259"/>
        <v>0.11</v>
      </c>
      <c r="CO66" s="63">
        <f t="shared" si="260"/>
        <v>4.2999999999999997E-2</v>
      </c>
      <c r="CP66" s="63">
        <f t="shared" si="261"/>
        <v>0.20300000000000001</v>
      </c>
      <c r="CQ66" s="63">
        <f t="shared" si="262"/>
        <v>0.122</v>
      </c>
      <c r="CR66" s="63">
        <f t="shared" si="263"/>
        <v>0.29899999999999999</v>
      </c>
      <c r="CS66" s="63">
        <f t="shared" si="264"/>
        <v>0.1</v>
      </c>
      <c r="CT66" s="63">
        <f t="shared" si="265"/>
        <v>7.4999999999999997E-2</v>
      </c>
      <c r="CU66" s="65">
        <v>98088</v>
      </c>
      <c r="CV66" s="66">
        <v>98357</v>
      </c>
      <c r="CW66" s="60">
        <v>190</v>
      </c>
      <c r="CX66" s="60">
        <v>127</v>
      </c>
      <c r="CY66" s="60">
        <v>22</v>
      </c>
      <c r="CZ66" s="60">
        <v>6</v>
      </c>
      <c r="DA66" s="60">
        <v>48</v>
      </c>
      <c r="DB66" s="60">
        <f t="shared" si="266"/>
        <v>0.38600000000000001</v>
      </c>
      <c r="DC66" s="60">
        <f t="shared" si="267"/>
        <v>0.25800000000000001</v>
      </c>
      <c r="DD66" s="60">
        <f t="shared" si="268"/>
        <v>4.4999999999999998E-2</v>
      </c>
      <c r="DE66" s="60">
        <f t="shared" si="269"/>
        <v>1.2E-2</v>
      </c>
      <c r="DF66" s="60">
        <f t="shared" si="270"/>
        <v>9.8000000000000004E-2</v>
      </c>
      <c r="DG66" s="68">
        <v>399</v>
      </c>
      <c r="DH66" s="60">
        <v>17</v>
      </c>
      <c r="DI66" s="60">
        <v>0</v>
      </c>
      <c r="DJ66" s="60">
        <v>7</v>
      </c>
      <c r="DK66" s="60">
        <v>30</v>
      </c>
      <c r="DL66" s="60">
        <v>4</v>
      </c>
      <c r="DM66" s="60">
        <v>100</v>
      </c>
      <c r="DN66" s="60">
        <v>76</v>
      </c>
      <c r="DO66" s="60">
        <v>108</v>
      </c>
      <c r="DP66" s="60">
        <v>37</v>
      </c>
      <c r="DQ66" s="60">
        <v>20</v>
      </c>
      <c r="DR66" s="63">
        <f t="shared" si="231"/>
        <v>4.2999999999999997E-2</v>
      </c>
      <c r="DS66" s="63">
        <f t="shared" si="241"/>
        <v>0</v>
      </c>
      <c r="DT66" s="63">
        <f t="shared" si="242"/>
        <v>1.7999999999999999E-2</v>
      </c>
      <c r="DU66" s="63">
        <f t="shared" si="271"/>
        <v>7.4999999999999997E-2</v>
      </c>
      <c r="DV66" s="63">
        <f t="shared" si="272"/>
        <v>0.01</v>
      </c>
      <c r="DW66" s="63">
        <f t="shared" si="273"/>
        <v>0.251</v>
      </c>
      <c r="DX66" s="63">
        <f t="shared" si="274"/>
        <v>0.19</v>
      </c>
      <c r="DY66" s="63">
        <f t="shared" si="275"/>
        <v>0.27100000000000002</v>
      </c>
      <c r="DZ66" s="63">
        <f t="shared" si="276"/>
        <v>9.2999999999999999E-2</v>
      </c>
      <c r="EA66" s="63">
        <f t="shared" si="277"/>
        <v>0.05</v>
      </c>
      <c r="EB66" s="74">
        <v>86771</v>
      </c>
      <c r="EC66" s="74">
        <v>93593</v>
      </c>
      <c r="ED66" s="159">
        <v>1758</v>
      </c>
      <c r="EE66" s="159">
        <v>1537</v>
      </c>
      <c r="EF66" s="63">
        <f t="shared" si="232"/>
        <v>0.874</v>
      </c>
      <c r="EG66" s="159">
        <v>221</v>
      </c>
      <c r="EH66" s="63">
        <f t="shared" si="278"/>
        <v>0.126</v>
      </c>
      <c r="EI66" s="162">
        <v>951</v>
      </c>
      <c r="EJ66" s="162">
        <v>725</v>
      </c>
      <c r="EK66" s="162">
        <v>686</v>
      </c>
      <c r="EL66" s="162">
        <v>539</v>
      </c>
      <c r="EM66" s="162">
        <v>147</v>
      </c>
      <c r="EN66" s="63">
        <f t="shared" si="233"/>
        <v>0.78600000000000003</v>
      </c>
      <c r="EO66" s="63">
        <f t="shared" si="279"/>
        <v>0.214</v>
      </c>
      <c r="EP66" s="168">
        <v>39</v>
      </c>
      <c r="EQ66" s="165">
        <v>21</v>
      </c>
      <c r="ER66" s="165">
        <v>18</v>
      </c>
      <c r="ES66" s="63">
        <f t="shared" si="234"/>
        <v>0.53800000000000003</v>
      </c>
      <c r="ET66" s="63">
        <f t="shared" si="280"/>
        <v>0.46200000000000002</v>
      </c>
      <c r="EU66" s="69">
        <v>226</v>
      </c>
      <c r="EV66" s="159">
        <v>190</v>
      </c>
      <c r="EW66" s="159">
        <v>36</v>
      </c>
      <c r="EX66" s="63">
        <f t="shared" si="99"/>
        <v>0.84099999999999997</v>
      </c>
      <c r="EY66" s="63">
        <f t="shared" si="281"/>
        <v>0.159</v>
      </c>
      <c r="EZ66" s="68">
        <v>399</v>
      </c>
      <c r="FA66" s="76">
        <v>19</v>
      </c>
      <c r="FB66" s="77">
        <f t="shared" si="235"/>
        <v>4.8000000000000001E-2</v>
      </c>
      <c r="FC66" s="75">
        <v>0</v>
      </c>
      <c r="FD66" s="76">
        <v>0</v>
      </c>
      <c r="FE66" s="77"/>
      <c r="FF66" s="75">
        <v>181</v>
      </c>
      <c r="FG66" s="76">
        <v>0</v>
      </c>
      <c r="FH66" s="77">
        <f t="shared" si="237"/>
        <v>0</v>
      </c>
      <c r="FI66" s="305">
        <v>1753</v>
      </c>
      <c r="FJ66" s="76">
        <v>99</v>
      </c>
      <c r="FK66" s="552">
        <f t="shared" si="238"/>
        <v>99</v>
      </c>
      <c r="FL66" s="77">
        <f t="shared" si="282"/>
        <v>5.6000000000000001E-2</v>
      </c>
      <c r="FM66" s="298">
        <v>127</v>
      </c>
      <c r="FN66" s="76">
        <v>0</v>
      </c>
      <c r="FO66" s="79">
        <f t="shared" si="283"/>
        <v>0</v>
      </c>
      <c r="FP66" s="298">
        <v>537</v>
      </c>
      <c r="FQ66" s="76">
        <v>0</v>
      </c>
      <c r="FR66" s="77">
        <f t="shared" si="284"/>
        <v>0</v>
      </c>
      <c r="FS66" s="298">
        <v>1216</v>
      </c>
      <c r="FT66" s="76">
        <v>99</v>
      </c>
      <c r="FU66" s="77">
        <f t="shared" si="285"/>
        <v>8.1000000000000003E-2</v>
      </c>
      <c r="FV66" s="298">
        <v>969</v>
      </c>
      <c r="FW66" s="76">
        <v>85</v>
      </c>
      <c r="FX66" s="77">
        <f t="shared" si="286"/>
        <v>8.7999999999999995E-2</v>
      </c>
      <c r="FY66" s="298">
        <v>247</v>
      </c>
      <c r="FZ66" s="76">
        <v>14</v>
      </c>
      <c r="GA66" s="77">
        <f t="shared" si="239"/>
        <v>5.7000000000000002E-2</v>
      </c>
      <c r="GB66" s="298">
        <v>1536</v>
      </c>
      <c r="GC66" s="74">
        <v>58</v>
      </c>
      <c r="GD66" s="60">
        <f t="shared" si="240"/>
        <v>3.7999999999999999E-2</v>
      </c>
    </row>
    <row r="67" spans="1:186" x14ac:dyDescent="0.2">
      <c r="A67" s="56" t="s">
        <v>882</v>
      </c>
      <c r="B67" s="57" t="s">
        <v>1022</v>
      </c>
      <c r="C67" s="56" t="s">
        <v>957</v>
      </c>
      <c r="D67" s="56" t="s">
        <v>1102</v>
      </c>
      <c r="E67" s="80">
        <v>2461</v>
      </c>
      <c r="F67" s="60">
        <v>1402</v>
      </c>
      <c r="G67" s="63">
        <f t="shared" si="102"/>
        <v>0.56999999999999995</v>
      </c>
      <c r="H67" s="60">
        <v>1402</v>
      </c>
      <c r="I67" s="63">
        <f t="shared" si="94"/>
        <v>0.56999999999999995</v>
      </c>
      <c r="J67" s="61">
        <v>1278</v>
      </c>
      <c r="K67" s="290">
        <f t="shared" si="228"/>
        <v>0.91200000000000003</v>
      </c>
      <c r="L67" s="274">
        <v>124</v>
      </c>
      <c r="M67" s="287">
        <f t="shared" si="229"/>
        <v>8.7999999999999995E-2</v>
      </c>
      <c r="N67" s="60">
        <v>0</v>
      </c>
      <c r="O67" s="60">
        <f t="shared" si="95"/>
        <v>0</v>
      </c>
      <c r="P67" s="60">
        <v>1059</v>
      </c>
      <c r="Q67" s="60">
        <f t="shared" si="96"/>
        <v>0.43</v>
      </c>
      <c r="R67" s="293">
        <f t="shared" si="104"/>
        <v>8.8445078459343804</v>
      </c>
      <c r="S67" s="62">
        <f t="shared" si="287"/>
        <v>1276</v>
      </c>
      <c r="T67" s="60">
        <v>863</v>
      </c>
      <c r="U67" s="60">
        <v>231</v>
      </c>
      <c r="V67" s="60">
        <v>11</v>
      </c>
      <c r="W67" s="60">
        <v>18</v>
      </c>
      <c r="X67" s="60">
        <v>0</v>
      </c>
      <c r="Y67" s="60">
        <v>153</v>
      </c>
      <c r="Z67" s="63">
        <f t="shared" si="97"/>
        <v>0.67600000000000005</v>
      </c>
      <c r="AA67" s="63">
        <f t="shared" si="243"/>
        <v>0.18099999999999999</v>
      </c>
      <c r="AB67" s="63">
        <f t="shared" si="244"/>
        <v>8.9999999999999993E-3</v>
      </c>
      <c r="AC67" s="63">
        <f t="shared" si="245"/>
        <v>1.4E-2</v>
      </c>
      <c r="AD67" s="63">
        <f t="shared" si="246"/>
        <v>0</v>
      </c>
      <c r="AE67" s="63">
        <f t="shared" si="247"/>
        <v>0.12</v>
      </c>
      <c r="AF67" s="523">
        <v>43.2</v>
      </c>
      <c r="AG67" s="60">
        <v>332</v>
      </c>
      <c r="AH67" s="60">
        <v>308</v>
      </c>
      <c r="AI67" s="60">
        <v>275</v>
      </c>
      <c r="AJ67" s="60">
        <v>82</v>
      </c>
      <c r="AK67" s="60">
        <v>281</v>
      </c>
      <c r="AL67" s="63">
        <f t="shared" si="248"/>
        <v>0.26</v>
      </c>
      <c r="AM67" s="63">
        <f t="shared" si="249"/>
        <v>0.24099999999999999</v>
      </c>
      <c r="AN67" s="63">
        <f t="shared" si="250"/>
        <v>0.215</v>
      </c>
      <c r="AO67" s="63">
        <f t="shared" si="251"/>
        <v>6.4000000000000001E-2</v>
      </c>
      <c r="AP67" s="63">
        <f t="shared" si="252"/>
        <v>0.22</v>
      </c>
      <c r="AQ67" s="60">
        <v>1123</v>
      </c>
      <c r="AR67" s="60">
        <v>111</v>
      </c>
      <c r="AS67" s="60">
        <v>44</v>
      </c>
      <c r="AT67" s="60">
        <v>0</v>
      </c>
      <c r="AU67" s="63">
        <f t="shared" si="253"/>
        <v>0.879</v>
      </c>
      <c r="AV67" s="63">
        <f t="shared" si="254"/>
        <v>8.6999999999999994E-2</v>
      </c>
      <c r="AW67" s="63">
        <f t="shared" si="255"/>
        <v>3.4000000000000002E-2</v>
      </c>
      <c r="AX67" s="63">
        <f t="shared" si="256"/>
        <v>0</v>
      </c>
      <c r="AY67" s="451">
        <v>810</v>
      </c>
      <c r="AZ67" s="60">
        <v>0</v>
      </c>
      <c r="BA67" s="102">
        <v>12</v>
      </c>
      <c r="BB67" s="102">
        <v>38</v>
      </c>
      <c r="BC67" s="102">
        <v>194</v>
      </c>
      <c r="BD67" s="102">
        <v>186</v>
      </c>
      <c r="BE67" s="102">
        <v>213</v>
      </c>
      <c r="BF67" s="102">
        <v>31</v>
      </c>
      <c r="BG67" s="102">
        <v>99</v>
      </c>
      <c r="BH67" s="102">
        <v>37</v>
      </c>
      <c r="BI67" s="79">
        <f t="shared" si="168"/>
        <v>0</v>
      </c>
      <c r="BJ67" s="79">
        <f t="shared" si="169"/>
        <v>1.4999999999999999E-2</v>
      </c>
      <c r="BK67" s="79">
        <f t="shared" si="170"/>
        <v>4.7E-2</v>
      </c>
      <c r="BL67" s="79">
        <f t="shared" si="171"/>
        <v>0.24</v>
      </c>
      <c r="BM67" s="79">
        <f t="shared" si="172"/>
        <v>0.23</v>
      </c>
      <c r="BN67" s="79">
        <f t="shared" si="173"/>
        <v>0.26300000000000001</v>
      </c>
      <c r="BO67" s="79">
        <f t="shared" si="174"/>
        <v>3.7999999999999999E-2</v>
      </c>
      <c r="BP67" s="79">
        <f t="shared" si="175"/>
        <v>0.122</v>
      </c>
      <c r="BQ67" s="457">
        <f t="shared" si="176"/>
        <v>4.5999999999999999E-2</v>
      </c>
      <c r="BR67" s="75">
        <v>47000</v>
      </c>
      <c r="BS67" s="75">
        <v>53286</v>
      </c>
      <c r="BT67" s="504">
        <v>35227</v>
      </c>
      <c r="BU67" s="504">
        <v>33839</v>
      </c>
      <c r="BV67" s="504">
        <v>37031</v>
      </c>
      <c r="BW67" s="504">
        <v>36063</v>
      </c>
      <c r="BX67" s="504"/>
      <c r="BY67" s="504">
        <v>56087</v>
      </c>
      <c r="BZ67" s="519">
        <v>710</v>
      </c>
      <c r="CA67" s="60">
        <v>18</v>
      </c>
      <c r="CB67" s="60">
        <v>4</v>
      </c>
      <c r="CC67" s="60">
        <v>40</v>
      </c>
      <c r="CD67" s="60">
        <v>48</v>
      </c>
      <c r="CE67" s="60">
        <v>134</v>
      </c>
      <c r="CF67" s="60">
        <v>116</v>
      </c>
      <c r="CG67" s="60">
        <v>77</v>
      </c>
      <c r="CH67" s="60">
        <v>227</v>
      </c>
      <c r="CI67" s="60">
        <v>21</v>
      </c>
      <c r="CJ67" s="60">
        <v>25</v>
      </c>
      <c r="CK67" s="63">
        <f t="shared" si="98"/>
        <v>2.5000000000000001E-2</v>
      </c>
      <c r="CL67" s="63">
        <f t="shared" si="257"/>
        <v>6.0000000000000001E-3</v>
      </c>
      <c r="CM67" s="63">
        <f t="shared" si="258"/>
        <v>5.6000000000000001E-2</v>
      </c>
      <c r="CN67" s="63">
        <f t="shared" si="259"/>
        <v>6.8000000000000005E-2</v>
      </c>
      <c r="CO67" s="63">
        <f t="shared" si="260"/>
        <v>0.189</v>
      </c>
      <c r="CP67" s="63">
        <f t="shared" si="261"/>
        <v>0.16300000000000001</v>
      </c>
      <c r="CQ67" s="63">
        <f t="shared" si="262"/>
        <v>0.108</v>
      </c>
      <c r="CR67" s="63">
        <f t="shared" si="263"/>
        <v>0.32</v>
      </c>
      <c r="CS67" s="63">
        <f t="shared" si="264"/>
        <v>0.03</v>
      </c>
      <c r="CT67" s="63">
        <f t="shared" si="265"/>
        <v>3.5000000000000003E-2</v>
      </c>
      <c r="CU67" s="65">
        <v>71842</v>
      </c>
      <c r="CV67" s="66">
        <v>84636</v>
      </c>
      <c r="CW67" s="60">
        <v>197</v>
      </c>
      <c r="CX67" s="60">
        <v>97</v>
      </c>
      <c r="CY67" s="60">
        <v>64</v>
      </c>
      <c r="CZ67" s="60">
        <v>4</v>
      </c>
      <c r="DA67" s="60">
        <v>70</v>
      </c>
      <c r="DB67" s="60">
        <f t="shared" si="266"/>
        <v>0.27700000000000002</v>
      </c>
      <c r="DC67" s="60">
        <f t="shared" si="267"/>
        <v>0.13700000000000001</v>
      </c>
      <c r="DD67" s="60">
        <f t="shared" si="268"/>
        <v>0.09</v>
      </c>
      <c r="DE67" s="60">
        <f t="shared" si="269"/>
        <v>6.0000000000000001E-3</v>
      </c>
      <c r="DF67" s="60">
        <f t="shared" si="270"/>
        <v>9.9000000000000005E-2</v>
      </c>
      <c r="DG67" s="68">
        <v>607</v>
      </c>
      <c r="DH67" s="60">
        <v>11</v>
      </c>
      <c r="DI67" s="60">
        <v>4</v>
      </c>
      <c r="DJ67" s="60">
        <v>35</v>
      </c>
      <c r="DK67" s="60">
        <v>24</v>
      </c>
      <c r="DL67" s="60">
        <v>112</v>
      </c>
      <c r="DM67" s="60">
        <v>115</v>
      </c>
      <c r="DN67" s="60">
        <v>63</v>
      </c>
      <c r="DO67" s="60">
        <v>197</v>
      </c>
      <c r="DP67" s="60">
        <v>21</v>
      </c>
      <c r="DQ67" s="60">
        <v>25</v>
      </c>
      <c r="DR67" s="63">
        <f t="shared" si="231"/>
        <v>1.7999999999999999E-2</v>
      </c>
      <c r="DS67" s="63">
        <f t="shared" si="241"/>
        <v>7.0000000000000001E-3</v>
      </c>
      <c r="DT67" s="63">
        <f t="shared" si="242"/>
        <v>5.8000000000000003E-2</v>
      </c>
      <c r="DU67" s="63">
        <f t="shared" si="271"/>
        <v>0.04</v>
      </c>
      <c r="DV67" s="63">
        <f t="shared" si="272"/>
        <v>0.185</v>
      </c>
      <c r="DW67" s="63">
        <f t="shared" si="273"/>
        <v>0.189</v>
      </c>
      <c r="DX67" s="63">
        <f t="shared" si="274"/>
        <v>0.104</v>
      </c>
      <c r="DY67" s="63">
        <f t="shared" si="275"/>
        <v>0.32500000000000001</v>
      </c>
      <c r="DZ67" s="63">
        <f t="shared" si="276"/>
        <v>3.5000000000000003E-2</v>
      </c>
      <c r="EA67" s="63">
        <f t="shared" si="277"/>
        <v>4.1000000000000002E-2</v>
      </c>
      <c r="EB67" s="74">
        <v>75521</v>
      </c>
      <c r="EC67" s="74">
        <v>88439</v>
      </c>
      <c r="ED67" s="159">
        <v>3046</v>
      </c>
      <c r="EE67" s="159">
        <v>2660</v>
      </c>
      <c r="EF67" s="63">
        <f t="shared" si="232"/>
        <v>0.873</v>
      </c>
      <c r="EG67" s="159">
        <v>386</v>
      </c>
      <c r="EH67" s="63">
        <f t="shared" si="278"/>
        <v>0.127</v>
      </c>
      <c r="EI67" s="162">
        <v>1893</v>
      </c>
      <c r="EJ67" s="162">
        <v>1379</v>
      </c>
      <c r="EK67" s="162">
        <v>1255</v>
      </c>
      <c r="EL67" s="162">
        <v>1084</v>
      </c>
      <c r="EM67" s="162">
        <v>171</v>
      </c>
      <c r="EN67" s="63">
        <f t="shared" si="233"/>
        <v>0.86399999999999999</v>
      </c>
      <c r="EO67" s="63">
        <f t="shared" si="279"/>
        <v>0.13600000000000001</v>
      </c>
      <c r="EP67" s="168">
        <v>124</v>
      </c>
      <c r="EQ67" s="165">
        <v>117</v>
      </c>
      <c r="ER67" s="165">
        <v>7</v>
      </c>
      <c r="ES67" s="63">
        <f t="shared" si="234"/>
        <v>0.94399999999999995</v>
      </c>
      <c r="ET67" s="63">
        <f t="shared" si="280"/>
        <v>5.6000000000000001E-2</v>
      </c>
      <c r="EU67" s="69">
        <v>514</v>
      </c>
      <c r="EV67" s="159">
        <v>394</v>
      </c>
      <c r="EW67" s="159">
        <v>120</v>
      </c>
      <c r="EX67" s="63">
        <f t="shared" si="99"/>
        <v>0.76700000000000002</v>
      </c>
      <c r="EY67" s="63">
        <f t="shared" si="281"/>
        <v>0.23300000000000001</v>
      </c>
      <c r="EZ67" s="68">
        <v>607</v>
      </c>
      <c r="FA67" s="76">
        <v>21</v>
      </c>
      <c r="FB67" s="77">
        <f t="shared" si="235"/>
        <v>3.5000000000000003E-2</v>
      </c>
      <c r="FC67" s="75">
        <v>49</v>
      </c>
      <c r="FD67" s="76">
        <v>10</v>
      </c>
      <c r="FE67" s="77">
        <f t="shared" si="236"/>
        <v>0.20399999999999999</v>
      </c>
      <c r="FF67" s="75">
        <v>323</v>
      </c>
      <c r="FG67" s="76">
        <v>17</v>
      </c>
      <c r="FH67" s="77">
        <f t="shared" si="237"/>
        <v>5.2999999999999999E-2</v>
      </c>
      <c r="FI67" s="305">
        <v>2976</v>
      </c>
      <c r="FJ67" s="76">
        <v>201</v>
      </c>
      <c r="FK67" s="552">
        <f t="shared" si="238"/>
        <v>201</v>
      </c>
      <c r="FL67" s="77">
        <f t="shared" si="282"/>
        <v>6.8000000000000005E-2</v>
      </c>
      <c r="FM67" s="298">
        <v>159</v>
      </c>
      <c r="FN67" s="76">
        <v>15</v>
      </c>
      <c r="FO67" s="79">
        <f t="shared" si="283"/>
        <v>9.4E-2</v>
      </c>
      <c r="FP67" s="298">
        <v>602</v>
      </c>
      <c r="FQ67" s="76">
        <v>21</v>
      </c>
      <c r="FR67" s="77">
        <f t="shared" si="284"/>
        <v>3.5000000000000003E-2</v>
      </c>
      <c r="FS67" s="298">
        <v>2374</v>
      </c>
      <c r="FT67" s="76">
        <v>178</v>
      </c>
      <c r="FU67" s="77">
        <f t="shared" si="285"/>
        <v>7.4999999999999997E-2</v>
      </c>
      <c r="FV67" s="298">
        <v>1945</v>
      </c>
      <c r="FW67" s="76">
        <v>154</v>
      </c>
      <c r="FX67" s="77">
        <f t="shared" si="286"/>
        <v>7.9000000000000001E-2</v>
      </c>
      <c r="FY67" s="298">
        <v>429</v>
      </c>
      <c r="FZ67" s="76">
        <v>26</v>
      </c>
      <c r="GA67" s="77">
        <f t="shared" si="239"/>
        <v>6.0999999999999999E-2</v>
      </c>
      <c r="GB67" s="298">
        <v>2647</v>
      </c>
      <c r="GC67" s="74">
        <v>63</v>
      </c>
      <c r="GD67" s="60">
        <f t="shared" si="240"/>
        <v>2.4E-2</v>
      </c>
    </row>
    <row r="68" spans="1:186" x14ac:dyDescent="0.2">
      <c r="A68" s="56" t="s">
        <v>882</v>
      </c>
      <c r="B68" s="57" t="s">
        <v>1022</v>
      </c>
      <c r="C68" s="56" t="s">
        <v>958</v>
      </c>
      <c r="D68" s="56" t="s">
        <v>1103</v>
      </c>
      <c r="E68" s="80">
        <v>4691</v>
      </c>
      <c r="F68" s="60">
        <v>2639</v>
      </c>
      <c r="G68" s="63">
        <f t="shared" si="102"/>
        <v>0.56299999999999994</v>
      </c>
      <c r="H68" s="60">
        <v>2639</v>
      </c>
      <c r="I68" s="63">
        <f t="shared" ref="I68:I92" si="288">ROUND(H68/E68,3)</f>
        <v>0.56299999999999994</v>
      </c>
      <c r="J68" s="61">
        <v>2408</v>
      </c>
      <c r="K68" s="290">
        <f t="shared" si="228"/>
        <v>0.91200000000000003</v>
      </c>
      <c r="L68" s="274">
        <v>231</v>
      </c>
      <c r="M68" s="287">
        <f t="shared" si="229"/>
        <v>8.7999999999999995E-2</v>
      </c>
      <c r="N68" s="60">
        <v>0</v>
      </c>
      <c r="O68" s="60">
        <f t="shared" ref="O68:O92" si="289">ROUND(N68/E68,3)</f>
        <v>0</v>
      </c>
      <c r="P68" s="60">
        <v>2052</v>
      </c>
      <c r="Q68" s="60">
        <f t="shared" ref="Q68:Q92" si="290">ROUND(P68/E68,3)</f>
        <v>0.437</v>
      </c>
      <c r="R68" s="293">
        <f t="shared" si="104"/>
        <v>8.7533156498673748</v>
      </c>
      <c r="S68" s="62">
        <f t="shared" si="287"/>
        <v>2326</v>
      </c>
      <c r="T68" s="60">
        <v>1573</v>
      </c>
      <c r="U68" s="60">
        <v>530</v>
      </c>
      <c r="V68" s="60">
        <v>64</v>
      </c>
      <c r="W68" s="60">
        <v>16</v>
      </c>
      <c r="X68" s="60">
        <v>76</v>
      </c>
      <c r="Y68" s="60">
        <v>67</v>
      </c>
      <c r="Z68" s="63">
        <f t="shared" ref="Z68:Z92" si="291">ROUND(T68/S68,3)</f>
        <v>0.67600000000000005</v>
      </c>
      <c r="AA68" s="63">
        <f t="shared" si="243"/>
        <v>0.22800000000000001</v>
      </c>
      <c r="AB68" s="63">
        <f t="shared" si="244"/>
        <v>2.8000000000000001E-2</v>
      </c>
      <c r="AC68" s="63">
        <f t="shared" si="245"/>
        <v>7.0000000000000001E-3</v>
      </c>
      <c r="AD68" s="63">
        <f t="shared" si="246"/>
        <v>3.3000000000000002E-2</v>
      </c>
      <c r="AE68" s="63">
        <f t="shared" si="247"/>
        <v>2.9000000000000001E-2</v>
      </c>
      <c r="AF68" s="523">
        <v>45.4</v>
      </c>
      <c r="AG68" s="60">
        <v>420</v>
      </c>
      <c r="AH68" s="60">
        <v>583</v>
      </c>
      <c r="AI68" s="60">
        <v>577</v>
      </c>
      <c r="AJ68" s="60">
        <v>237</v>
      </c>
      <c r="AK68" s="60">
        <v>591</v>
      </c>
      <c r="AL68" s="63">
        <f t="shared" si="248"/>
        <v>0.17399999999999999</v>
      </c>
      <c r="AM68" s="63">
        <f t="shared" si="249"/>
        <v>0.24199999999999999</v>
      </c>
      <c r="AN68" s="63">
        <f t="shared" si="250"/>
        <v>0.24</v>
      </c>
      <c r="AO68" s="63">
        <f t="shared" si="251"/>
        <v>9.8000000000000004E-2</v>
      </c>
      <c r="AP68" s="63">
        <f t="shared" si="252"/>
        <v>0.245</v>
      </c>
      <c r="AQ68" s="60">
        <v>1984</v>
      </c>
      <c r="AR68" s="60">
        <v>306</v>
      </c>
      <c r="AS68" s="60">
        <v>118</v>
      </c>
      <c r="AT68" s="60">
        <v>0</v>
      </c>
      <c r="AU68" s="63">
        <f t="shared" si="253"/>
        <v>0.82399999999999995</v>
      </c>
      <c r="AV68" s="63">
        <f t="shared" si="254"/>
        <v>0.127</v>
      </c>
      <c r="AW68" s="63">
        <f t="shared" si="255"/>
        <v>4.9000000000000002E-2</v>
      </c>
      <c r="AX68" s="63">
        <f t="shared" si="256"/>
        <v>0</v>
      </c>
      <c r="AY68" s="451">
        <v>1652</v>
      </c>
      <c r="AZ68" s="60">
        <v>20</v>
      </c>
      <c r="BA68" s="102">
        <v>4</v>
      </c>
      <c r="BB68" s="102">
        <v>271</v>
      </c>
      <c r="BC68" s="102">
        <v>364</v>
      </c>
      <c r="BD68" s="102">
        <v>402</v>
      </c>
      <c r="BE68" s="102">
        <v>337</v>
      </c>
      <c r="BF68" s="102">
        <v>17</v>
      </c>
      <c r="BG68" s="102">
        <v>152</v>
      </c>
      <c r="BH68" s="102">
        <v>85</v>
      </c>
      <c r="BI68" s="79">
        <f t="shared" si="168"/>
        <v>1.2E-2</v>
      </c>
      <c r="BJ68" s="79">
        <f t="shared" si="169"/>
        <v>2E-3</v>
      </c>
      <c r="BK68" s="79">
        <f t="shared" si="170"/>
        <v>0.16400000000000001</v>
      </c>
      <c r="BL68" s="79">
        <f t="shared" si="171"/>
        <v>0.22</v>
      </c>
      <c r="BM68" s="79">
        <f t="shared" si="172"/>
        <v>0.24299999999999999</v>
      </c>
      <c r="BN68" s="79">
        <f t="shared" si="173"/>
        <v>0.20399999999999999</v>
      </c>
      <c r="BO68" s="79">
        <f t="shared" si="174"/>
        <v>0.01</v>
      </c>
      <c r="BP68" s="79">
        <f t="shared" si="175"/>
        <v>9.1999999999999998E-2</v>
      </c>
      <c r="BQ68" s="457">
        <f t="shared" si="176"/>
        <v>5.0999999999999997E-2</v>
      </c>
      <c r="BR68" s="75">
        <v>40906</v>
      </c>
      <c r="BS68" s="75">
        <v>46949</v>
      </c>
      <c r="BT68" s="504">
        <v>32798</v>
      </c>
      <c r="BU68" s="504">
        <v>32357</v>
      </c>
      <c r="BV68" s="504">
        <v>30093</v>
      </c>
      <c r="BW68" s="504">
        <v>36402</v>
      </c>
      <c r="BX68" s="504">
        <v>36806</v>
      </c>
      <c r="BY68" s="504">
        <v>91429</v>
      </c>
      <c r="BZ68" s="519">
        <v>1470</v>
      </c>
      <c r="CA68" s="60">
        <v>32</v>
      </c>
      <c r="CB68" s="60">
        <v>20</v>
      </c>
      <c r="CC68" s="60">
        <v>39</v>
      </c>
      <c r="CD68" s="60">
        <v>162</v>
      </c>
      <c r="CE68" s="60">
        <v>275</v>
      </c>
      <c r="CF68" s="60">
        <v>380</v>
      </c>
      <c r="CG68" s="60">
        <v>262</v>
      </c>
      <c r="CH68" s="60">
        <v>232</v>
      </c>
      <c r="CI68" s="60">
        <v>68</v>
      </c>
      <c r="CJ68" s="60">
        <v>0</v>
      </c>
      <c r="CK68" s="63">
        <f t="shared" ref="CK68:CK77" si="292">ROUND(CA68/BZ68,3)</f>
        <v>2.1999999999999999E-2</v>
      </c>
      <c r="CL68" s="63">
        <f t="shared" si="257"/>
        <v>1.4E-2</v>
      </c>
      <c r="CM68" s="63">
        <f t="shared" si="258"/>
        <v>2.7E-2</v>
      </c>
      <c r="CN68" s="63">
        <f t="shared" si="259"/>
        <v>0.11</v>
      </c>
      <c r="CO68" s="63">
        <f t="shared" si="260"/>
        <v>0.187</v>
      </c>
      <c r="CP68" s="63">
        <f t="shared" si="261"/>
        <v>0.25900000000000001</v>
      </c>
      <c r="CQ68" s="63">
        <f t="shared" si="262"/>
        <v>0.17799999999999999</v>
      </c>
      <c r="CR68" s="63">
        <f t="shared" si="263"/>
        <v>0.158</v>
      </c>
      <c r="CS68" s="63">
        <f t="shared" si="264"/>
        <v>4.5999999999999999E-2</v>
      </c>
      <c r="CT68" s="63">
        <f t="shared" si="265"/>
        <v>0</v>
      </c>
      <c r="CU68" s="65">
        <v>64313</v>
      </c>
      <c r="CV68" s="66">
        <v>69546</v>
      </c>
      <c r="CW68" s="60">
        <v>333</v>
      </c>
      <c r="CX68" s="60">
        <v>201</v>
      </c>
      <c r="CY68" s="60">
        <v>137</v>
      </c>
      <c r="CZ68" s="60">
        <v>214</v>
      </c>
      <c r="DA68" s="60">
        <v>339</v>
      </c>
      <c r="DB68" s="60">
        <f t="shared" si="266"/>
        <v>0.22700000000000001</v>
      </c>
      <c r="DC68" s="60">
        <f t="shared" si="267"/>
        <v>0.13700000000000001</v>
      </c>
      <c r="DD68" s="60">
        <f t="shared" si="268"/>
        <v>9.2999999999999999E-2</v>
      </c>
      <c r="DE68" s="60">
        <f t="shared" si="269"/>
        <v>0.14599999999999999</v>
      </c>
      <c r="DF68" s="60">
        <f t="shared" si="270"/>
        <v>0.23100000000000001</v>
      </c>
      <c r="DG68" s="68">
        <v>1301</v>
      </c>
      <c r="DH68" s="60">
        <v>21</v>
      </c>
      <c r="DI68" s="60">
        <v>20</v>
      </c>
      <c r="DJ68" s="60">
        <v>34</v>
      </c>
      <c r="DK68" s="60">
        <v>173</v>
      </c>
      <c r="DL68" s="60">
        <v>190</v>
      </c>
      <c r="DM68" s="60">
        <v>351</v>
      </c>
      <c r="DN68" s="60">
        <v>228</v>
      </c>
      <c r="DO68" s="60">
        <v>216</v>
      </c>
      <c r="DP68" s="60">
        <v>68</v>
      </c>
      <c r="DQ68" s="60">
        <v>0</v>
      </c>
      <c r="DR68" s="63">
        <f t="shared" si="231"/>
        <v>1.6E-2</v>
      </c>
      <c r="DS68" s="63">
        <f t="shared" si="241"/>
        <v>1.4999999999999999E-2</v>
      </c>
      <c r="DT68" s="63">
        <f t="shared" si="242"/>
        <v>2.5999999999999999E-2</v>
      </c>
      <c r="DU68" s="63">
        <f t="shared" si="271"/>
        <v>0.13300000000000001</v>
      </c>
      <c r="DV68" s="63">
        <f t="shared" si="272"/>
        <v>0.14599999999999999</v>
      </c>
      <c r="DW68" s="63">
        <f t="shared" si="273"/>
        <v>0.27</v>
      </c>
      <c r="DX68" s="63">
        <f t="shared" si="274"/>
        <v>0.17499999999999999</v>
      </c>
      <c r="DY68" s="63">
        <f t="shared" si="275"/>
        <v>0.16600000000000001</v>
      </c>
      <c r="DZ68" s="63">
        <f t="shared" si="276"/>
        <v>5.1999999999999998E-2</v>
      </c>
      <c r="EA68" s="63">
        <f t="shared" si="277"/>
        <v>0</v>
      </c>
      <c r="EB68" s="74">
        <v>64652</v>
      </c>
      <c r="EC68" s="74">
        <v>70360</v>
      </c>
      <c r="ED68" s="159">
        <v>6310</v>
      </c>
      <c r="EE68" s="159">
        <v>5659</v>
      </c>
      <c r="EF68" s="63">
        <f t="shared" si="232"/>
        <v>0.89700000000000002</v>
      </c>
      <c r="EG68" s="159">
        <v>651</v>
      </c>
      <c r="EH68" s="63">
        <f t="shared" si="278"/>
        <v>0.10299999999999999</v>
      </c>
      <c r="EI68" s="162">
        <v>3688</v>
      </c>
      <c r="EJ68" s="162">
        <v>2550</v>
      </c>
      <c r="EK68" s="162">
        <v>2319</v>
      </c>
      <c r="EL68" s="162">
        <v>2012</v>
      </c>
      <c r="EM68" s="162">
        <v>307</v>
      </c>
      <c r="EN68" s="63">
        <f t="shared" si="233"/>
        <v>0.86799999999999999</v>
      </c>
      <c r="EO68" s="63">
        <f t="shared" si="279"/>
        <v>0.13200000000000001</v>
      </c>
      <c r="EP68" s="168">
        <v>231</v>
      </c>
      <c r="EQ68" s="165">
        <v>200</v>
      </c>
      <c r="ER68" s="165">
        <v>31</v>
      </c>
      <c r="ES68" s="63">
        <f t="shared" si="234"/>
        <v>0.86599999999999999</v>
      </c>
      <c r="ET68" s="63">
        <f t="shared" si="280"/>
        <v>0.13400000000000001</v>
      </c>
      <c r="EU68" s="69">
        <v>1138</v>
      </c>
      <c r="EV68" s="159">
        <v>885</v>
      </c>
      <c r="EW68" s="159">
        <v>253</v>
      </c>
      <c r="EX68" s="63">
        <f t="shared" ref="EX68:EX77" si="293">ROUND(EV68/EU68,3)</f>
        <v>0.77800000000000002</v>
      </c>
      <c r="EY68" s="63">
        <f t="shared" si="281"/>
        <v>0.222</v>
      </c>
      <c r="EZ68" s="68">
        <v>1301</v>
      </c>
      <c r="FA68" s="76">
        <v>183</v>
      </c>
      <c r="FB68" s="77">
        <f t="shared" si="235"/>
        <v>0.14099999999999999</v>
      </c>
      <c r="FC68" s="75">
        <v>71</v>
      </c>
      <c r="FD68" s="76">
        <v>0</v>
      </c>
      <c r="FE68" s="77">
        <f t="shared" si="236"/>
        <v>0</v>
      </c>
      <c r="FF68" s="75">
        <v>859</v>
      </c>
      <c r="FG68" s="76">
        <v>172</v>
      </c>
      <c r="FH68" s="77">
        <f t="shared" si="237"/>
        <v>0.2</v>
      </c>
      <c r="FI68" s="305">
        <v>6210</v>
      </c>
      <c r="FJ68" s="76">
        <v>1162</v>
      </c>
      <c r="FK68" s="552">
        <f t="shared" si="238"/>
        <v>1162</v>
      </c>
      <c r="FL68" s="77">
        <f t="shared" si="282"/>
        <v>0.187</v>
      </c>
      <c r="FM68" s="298">
        <v>292</v>
      </c>
      <c r="FN68" s="76">
        <v>55</v>
      </c>
      <c r="FO68" s="79">
        <f t="shared" si="283"/>
        <v>0.188</v>
      </c>
      <c r="FP68" s="298">
        <v>1816</v>
      </c>
      <c r="FQ68" s="76">
        <v>389</v>
      </c>
      <c r="FR68" s="77">
        <f t="shared" si="284"/>
        <v>0.214</v>
      </c>
      <c r="FS68" s="298">
        <v>4394</v>
      </c>
      <c r="FT68" s="76">
        <v>752</v>
      </c>
      <c r="FU68" s="77">
        <f t="shared" si="285"/>
        <v>0.17100000000000001</v>
      </c>
      <c r="FV68" s="298">
        <v>3792</v>
      </c>
      <c r="FW68" s="76">
        <v>677</v>
      </c>
      <c r="FX68" s="77">
        <f t="shared" si="286"/>
        <v>0.17899999999999999</v>
      </c>
      <c r="FY68" s="298">
        <v>602</v>
      </c>
      <c r="FZ68" s="76">
        <v>96</v>
      </c>
      <c r="GA68" s="77">
        <f t="shared" si="239"/>
        <v>0.159</v>
      </c>
      <c r="GB68" s="298">
        <v>5698</v>
      </c>
      <c r="GC68" s="74">
        <v>923</v>
      </c>
      <c r="GD68" s="60">
        <f t="shared" si="240"/>
        <v>0.16200000000000001</v>
      </c>
    </row>
    <row r="69" spans="1:186" x14ac:dyDescent="0.2">
      <c r="A69" s="56" t="s">
        <v>882</v>
      </c>
      <c r="B69" s="57" t="s">
        <v>1022</v>
      </c>
      <c r="C69" s="56" t="s">
        <v>959</v>
      </c>
      <c r="D69" s="56" t="s">
        <v>1104</v>
      </c>
      <c r="E69" s="80">
        <v>2679</v>
      </c>
      <c r="F69" s="60">
        <v>1640</v>
      </c>
      <c r="G69" s="63">
        <f t="shared" si="102"/>
        <v>0.61199999999999999</v>
      </c>
      <c r="H69" s="60">
        <v>1640</v>
      </c>
      <c r="I69" s="63">
        <f t="shared" si="288"/>
        <v>0.61199999999999999</v>
      </c>
      <c r="J69" s="61">
        <v>1552</v>
      </c>
      <c r="K69" s="290">
        <f t="shared" si="228"/>
        <v>0.94599999999999995</v>
      </c>
      <c r="L69" s="274">
        <v>88</v>
      </c>
      <c r="M69" s="287">
        <f t="shared" si="229"/>
        <v>5.3999999999999999E-2</v>
      </c>
      <c r="N69" s="60">
        <v>0</v>
      </c>
      <c r="O69" s="60">
        <f t="shared" si="289"/>
        <v>0</v>
      </c>
      <c r="P69" s="60">
        <v>1039</v>
      </c>
      <c r="Q69" s="60">
        <f t="shared" si="290"/>
        <v>0.38800000000000001</v>
      </c>
      <c r="R69" s="293">
        <f t="shared" si="104"/>
        <v>5.3658536585365857</v>
      </c>
      <c r="S69" s="62">
        <f t="shared" si="287"/>
        <v>1498</v>
      </c>
      <c r="T69" s="60">
        <v>1095</v>
      </c>
      <c r="U69" s="60">
        <v>253</v>
      </c>
      <c r="V69" s="60">
        <v>15</v>
      </c>
      <c r="W69" s="60">
        <v>31</v>
      </c>
      <c r="X69" s="60">
        <v>16</v>
      </c>
      <c r="Y69" s="60">
        <v>88</v>
      </c>
      <c r="Z69" s="63">
        <f t="shared" si="291"/>
        <v>0.73099999999999998</v>
      </c>
      <c r="AA69" s="63">
        <f t="shared" si="243"/>
        <v>0.16900000000000001</v>
      </c>
      <c r="AB69" s="63">
        <f t="shared" si="244"/>
        <v>0.01</v>
      </c>
      <c r="AC69" s="63">
        <f t="shared" si="245"/>
        <v>2.1000000000000001E-2</v>
      </c>
      <c r="AD69" s="63">
        <f t="shared" si="246"/>
        <v>1.0999999999999999E-2</v>
      </c>
      <c r="AE69" s="63">
        <f t="shared" si="247"/>
        <v>5.8999999999999997E-2</v>
      </c>
      <c r="AF69" s="523">
        <v>47.6</v>
      </c>
      <c r="AG69" s="60">
        <v>298</v>
      </c>
      <c r="AH69" s="60">
        <v>372</v>
      </c>
      <c r="AI69" s="60">
        <v>298</v>
      </c>
      <c r="AJ69" s="60">
        <v>281</v>
      </c>
      <c r="AK69" s="60">
        <v>303</v>
      </c>
      <c r="AL69" s="63">
        <f t="shared" si="248"/>
        <v>0.192</v>
      </c>
      <c r="AM69" s="63">
        <f t="shared" si="249"/>
        <v>0.24</v>
      </c>
      <c r="AN69" s="63">
        <f t="shared" si="250"/>
        <v>0.192</v>
      </c>
      <c r="AO69" s="63">
        <f t="shared" si="251"/>
        <v>0.18099999999999999</v>
      </c>
      <c r="AP69" s="63">
        <f t="shared" si="252"/>
        <v>0.19500000000000001</v>
      </c>
      <c r="AQ69" s="60">
        <v>1199</v>
      </c>
      <c r="AR69" s="60">
        <v>193</v>
      </c>
      <c r="AS69" s="60">
        <v>160</v>
      </c>
      <c r="AT69" s="60">
        <v>0</v>
      </c>
      <c r="AU69" s="63">
        <f t="shared" si="253"/>
        <v>0.77300000000000002</v>
      </c>
      <c r="AV69" s="63">
        <f t="shared" si="254"/>
        <v>0.124</v>
      </c>
      <c r="AW69" s="63">
        <f t="shared" si="255"/>
        <v>0.10299999999999999</v>
      </c>
      <c r="AX69" s="63">
        <f t="shared" si="256"/>
        <v>0</v>
      </c>
      <c r="AY69" s="451">
        <v>1160</v>
      </c>
      <c r="AZ69" s="60">
        <v>62</v>
      </c>
      <c r="BA69" s="102">
        <v>35</v>
      </c>
      <c r="BB69" s="102">
        <v>125</v>
      </c>
      <c r="BC69" s="102">
        <v>356</v>
      </c>
      <c r="BD69" s="102">
        <v>264</v>
      </c>
      <c r="BE69" s="102">
        <v>136</v>
      </c>
      <c r="BF69" s="102">
        <v>51</v>
      </c>
      <c r="BG69" s="102">
        <v>99</v>
      </c>
      <c r="BH69" s="102">
        <v>32</v>
      </c>
      <c r="BI69" s="79">
        <f t="shared" si="168"/>
        <v>5.2999999999999999E-2</v>
      </c>
      <c r="BJ69" s="79">
        <f t="shared" si="169"/>
        <v>0.03</v>
      </c>
      <c r="BK69" s="79">
        <f t="shared" si="170"/>
        <v>0.108</v>
      </c>
      <c r="BL69" s="79">
        <f t="shared" si="171"/>
        <v>0.307</v>
      </c>
      <c r="BM69" s="79">
        <f t="shared" si="172"/>
        <v>0.22800000000000001</v>
      </c>
      <c r="BN69" s="79">
        <f t="shared" si="173"/>
        <v>0.11700000000000001</v>
      </c>
      <c r="BO69" s="79">
        <f t="shared" si="174"/>
        <v>4.3999999999999997E-2</v>
      </c>
      <c r="BP69" s="79">
        <f t="shared" si="175"/>
        <v>8.5000000000000006E-2</v>
      </c>
      <c r="BQ69" s="457">
        <f t="shared" si="176"/>
        <v>2.8000000000000001E-2</v>
      </c>
      <c r="BR69" s="75">
        <v>35038</v>
      </c>
      <c r="BS69" s="75">
        <v>46491</v>
      </c>
      <c r="BT69" s="504">
        <v>31880</v>
      </c>
      <c r="BU69" s="504">
        <v>32191</v>
      </c>
      <c r="BV69" s="504">
        <v>26840</v>
      </c>
      <c r="BW69" s="504">
        <v>39091</v>
      </c>
      <c r="BX69" s="504"/>
      <c r="BY69" s="504">
        <v>80313</v>
      </c>
      <c r="BZ69" s="519">
        <v>928</v>
      </c>
      <c r="CA69" s="60">
        <v>23</v>
      </c>
      <c r="CB69" s="60">
        <v>32</v>
      </c>
      <c r="CC69" s="60">
        <v>34</v>
      </c>
      <c r="CD69" s="60">
        <v>37</v>
      </c>
      <c r="CE69" s="60">
        <v>195</v>
      </c>
      <c r="CF69" s="60">
        <v>255</v>
      </c>
      <c r="CG69" s="60">
        <v>238</v>
      </c>
      <c r="CH69" s="60">
        <v>97</v>
      </c>
      <c r="CI69" s="60">
        <v>11</v>
      </c>
      <c r="CJ69" s="60">
        <v>6</v>
      </c>
      <c r="CK69" s="63">
        <f t="shared" si="292"/>
        <v>2.5000000000000001E-2</v>
      </c>
      <c r="CL69" s="63">
        <f t="shared" si="257"/>
        <v>3.4000000000000002E-2</v>
      </c>
      <c r="CM69" s="63">
        <f t="shared" si="258"/>
        <v>3.6999999999999998E-2</v>
      </c>
      <c r="CN69" s="63">
        <f t="shared" si="259"/>
        <v>0.04</v>
      </c>
      <c r="CO69" s="63">
        <f t="shared" si="260"/>
        <v>0.21</v>
      </c>
      <c r="CP69" s="63">
        <f t="shared" si="261"/>
        <v>0.27500000000000002</v>
      </c>
      <c r="CQ69" s="63">
        <f t="shared" si="262"/>
        <v>0.25600000000000001</v>
      </c>
      <c r="CR69" s="63">
        <f t="shared" si="263"/>
        <v>0.105</v>
      </c>
      <c r="CS69" s="63">
        <f t="shared" si="264"/>
        <v>1.2E-2</v>
      </c>
      <c r="CT69" s="63">
        <f t="shared" si="265"/>
        <v>6.0000000000000001E-3</v>
      </c>
      <c r="CU69" s="65">
        <v>61909</v>
      </c>
      <c r="CV69" s="66">
        <v>72050</v>
      </c>
      <c r="CW69" s="60">
        <v>125</v>
      </c>
      <c r="CX69" s="60">
        <v>92</v>
      </c>
      <c r="CY69" s="60">
        <v>113</v>
      </c>
      <c r="CZ69" s="60">
        <v>49</v>
      </c>
      <c r="DA69" s="60">
        <v>112</v>
      </c>
      <c r="DB69" s="60">
        <f t="shared" si="266"/>
        <v>0.13500000000000001</v>
      </c>
      <c r="DC69" s="60">
        <f t="shared" si="267"/>
        <v>9.9000000000000005E-2</v>
      </c>
      <c r="DD69" s="60">
        <f t="shared" si="268"/>
        <v>0.122</v>
      </c>
      <c r="DE69" s="60">
        <f t="shared" si="269"/>
        <v>5.2999999999999999E-2</v>
      </c>
      <c r="DF69" s="60">
        <f t="shared" si="270"/>
        <v>0.121</v>
      </c>
      <c r="DG69" s="68">
        <v>787</v>
      </c>
      <c r="DH69" s="60">
        <v>18</v>
      </c>
      <c r="DI69" s="60">
        <v>9</v>
      </c>
      <c r="DJ69" s="60">
        <v>55</v>
      </c>
      <c r="DK69" s="60">
        <v>43</v>
      </c>
      <c r="DL69" s="60">
        <v>198</v>
      </c>
      <c r="DM69" s="60">
        <v>196</v>
      </c>
      <c r="DN69" s="60">
        <v>172</v>
      </c>
      <c r="DO69" s="60">
        <v>85</v>
      </c>
      <c r="DP69" s="60">
        <v>11</v>
      </c>
      <c r="DQ69" s="60">
        <v>0</v>
      </c>
      <c r="DR69" s="63">
        <f t="shared" si="231"/>
        <v>2.3E-2</v>
      </c>
      <c r="DS69" s="63">
        <f t="shared" si="241"/>
        <v>1.0999999999999999E-2</v>
      </c>
      <c r="DT69" s="63">
        <f t="shared" si="242"/>
        <v>7.0000000000000007E-2</v>
      </c>
      <c r="DU69" s="63">
        <f t="shared" si="271"/>
        <v>5.5E-2</v>
      </c>
      <c r="DV69" s="63">
        <f t="shared" si="272"/>
        <v>0.252</v>
      </c>
      <c r="DW69" s="63">
        <f t="shared" si="273"/>
        <v>0.249</v>
      </c>
      <c r="DX69" s="63">
        <f t="shared" si="274"/>
        <v>0.219</v>
      </c>
      <c r="DY69" s="63">
        <f t="shared" si="275"/>
        <v>0.108</v>
      </c>
      <c r="DZ69" s="63">
        <f t="shared" si="276"/>
        <v>1.4E-2</v>
      </c>
      <c r="EA69" s="63">
        <f t="shared" si="277"/>
        <v>0</v>
      </c>
      <c r="EB69" s="74">
        <v>61046</v>
      </c>
      <c r="EC69" s="74">
        <v>64201</v>
      </c>
      <c r="ED69" s="159">
        <v>3661</v>
      </c>
      <c r="EE69" s="159">
        <v>3240</v>
      </c>
      <c r="EF69" s="63">
        <f t="shared" si="232"/>
        <v>0.88500000000000001</v>
      </c>
      <c r="EG69" s="159">
        <v>421</v>
      </c>
      <c r="EH69" s="63">
        <f t="shared" si="278"/>
        <v>0.115</v>
      </c>
      <c r="EI69" s="162">
        <v>2276</v>
      </c>
      <c r="EJ69" s="162">
        <v>1610</v>
      </c>
      <c r="EK69" s="162">
        <v>1522</v>
      </c>
      <c r="EL69" s="162">
        <v>1226</v>
      </c>
      <c r="EM69" s="162">
        <v>296</v>
      </c>
      <c r="EN69" s="63">
        <f t="shared" si="233"/>
        <v>0.80600000000000005</v>
      </c>
      <c r="EO69" s="63">
        <f t="shared" si="279"/>
        <v>0.19400000000000001</v>
      </c>
      <c r="EP69" s="168">
        <v>88</v>
      </c>
      <c r="EQ69" s="165">
        <v>75</v>
      </c>
      <c r="ER69" s="165">
        <v>13</v>
      </c>
      <c r="ES69" s="63">
        <f t="shared" si="234"/>
        <v>0.85199999999999998</v>
      </c>
      <c r="ET69" s="63">
        <f t="shared" si="280"/>
        <v>0.14799999999999999</v>
      </c>
      <c r="EU69" s="69">
        <v>666</v>
      </c>
      <c r="EV69" s="159">
        <v>586</v>
      </c>
      <c r="EW69" s="159">
        <v>80</v>
      </c>
      <c r="EX69" s="63">
        <f t="shared" si="293"/>
        <v>0.88</v>
      </c>
      <c r="EY69" s="63">
        <f t="shared" si="281"/>
        <v>0.12</v>
      </c>
      <c r="EZ69" s="68">
        <v>787</v>
      </c>
      <c r="FA69" s="76">
        <v>82</v>
      </c>
      <c r="FB69" s="77">
        <f t="shared" si="235"/>
        <v>0.104</v>
      </c>
      <c r="FC69" s="75">
        <v>40</v>
      </c>
      <c r="FD69" s="76">
        <v>14</v>
      </c>
      <c r="FE69" s="77">
        <f t="shared" si="236"/>
        <v>0.35</v>
      </c>
      <c r="FF69" s="75">
        <v>450</v>
      </c>
      <c r="FG69" s="76">
        <v>82</v>
      </c>
      <c r="FH69" s="77">
        <f t="shared" si="237"/>
        <v>0.182</v>
      </c>
      <c r="FI69" s="305">
        <v>3562</v>
      </c>
      <c r="FJ69" s="76">
        <v>408</v>
      </c>
      <c r="FK69" s="552">
        <f t="shared" si="238"/>
        <v>408</v>
      </c>
      <c r="FL69" s="77">
        <f t="shared" si="282"/>
        <v>0.115</v>
      </c>
      <c r="FM69" s="298">
        <v>299</v>
      </c>
      <c r="FN69" s="76">
        <v>31</v>
      </c>
      <c r="FO69" s="79">
        <f t="shared" si="283"/>
        <v>0.104</v>
      </c>
      <c r="FP69" s="298">
        <v>1065</v>
      </c>
      <c r="FQ69" s="76">
        <v>182</v>
      </c>
      <c r="FR69" s="77">
        <f t="shared" si="284"/>
        <v>0.17100000000000001</v>
      </c>
      <c r="FS69" s="298">
        <v>2497</v>
      </c>
      <c r="FT69" s="76">
        <v>209</v>
      </c>
      <c r="FU69" s="77">
        <f t="shared" si="285"/>
        <v>8.4000000000000005E-2</v>
      </c>
      <c r="FV69" s="298">
        <v>2320</v>
      </c>
      <c r="FW69" s="76">
        <v>206</v>
      </c>
      <c r="FX69" s="77">
        <f t="shared" si="286"/>
        <v>8.8999999999999996E-2</v>
      </c>
      <c r="FY69" s="298">
        <v>177</v>
      </c>
      <c r="FZ69" s="76">
        <v>20</v>
      </c>
      <c r="GA69" s="77">
        <f t="shared" si="239"/>
        <v>0.113</v>
      </c>
      <c r="GB69" s="298">
        <v>3266</v>
      </c>
      <c r="GC69" s="74">
        <v>336</v>
      </c>
      <c r="GD69" s="60">
        <f t="shared" si="240"/>
        <v>0.10299999999999999</v>
      </c>
    </row>
    <row r="70" spans="1:186" x14ac:dyDescent="0.2">
      <c r="A70" s="56" t="s">
        <v>882</v>
      </c>
      <c r="B70" s="57" t="s">
        <v>1022</v>
      </c>
      <c r="C70" s="56" t="s">
        <v>960</v>
      </c>
      <c r="D70" s="56" t="s">
        <v>1105</v>
      </c>
      <c r="E70" s="80">
        <v>4708</v>
      </c>
      <c r="F70" s="60">
        <v>2943</v>
      </c>
      <c r="G70" s="63">
        <f t="shared" si="102"/>
        <v>0.625</v>
      </c>
      <c r="H70" s="60">
        <v>2932</v>
      </c>
      <c r="I70" s="63">
        <f t="shared" si="288"/>
        <v>0.623</v>
      </c>
      <c r="J70" s="61">
        <v>2607</v>
      </c>
      <c r="K70" s="290">
        <f t="shared" si="228"/>
        <v>0.88600000000000001</v>
      </c>
      <c r="L70" s="274">
        <v>325</v>
      </c>
      <c r="M70" s="287">
        <f t="shared" si="229"/>
        <v>0.11</v>
      </c>
      <c r="N70" s="60">
        <v>11</v>
      </c>
      <c r="O70" s="60">
        <f t="shared" si="289"/>
        <v>2E-3</v>
      </c>
      <c r="P70" s="60">
        <v>1765</v>
      </c>
      <c r="Q70" s="60">
        <f t="shared" si="290"/>
        <v>0.375</v>
      </c>
      <c r="R70" s="293">
        <f t="shared" si="104"/>
        <v>11.043153244988108</v>
      </c>
      <c r="S70" s="62">
        <f t="shared" si="287"/>
        <v>2550</v>
      </c>
      <c r="T70" s="60">
        <v>1960</v>
      </c>
      <c r="U70" s="60">
        <v>439</v>
      </c>
      <c r="V70" s="60">
        <v>36</v>
      </c>
      <c r="W70" s="60">
        <v>14</v>
      </c>
      <c r="X70" s="60">
        <v>10</v>
      </c>
      <c r="Y70" s="60">
        <v>91</v>
      </c>
      <c r="Z70" s="63">
        <f t="shared" si="291"/>
        <v>0.76900000000000002</v>
      </c>
      <c r="AA70" s="63">
        <f t="shared" si="243"/>
        <v>0.17199999999999999</v>
      </c>
      <c r="AB70" s="63">
        <f t="shared" si="244"/>
        <v>1.4E-2</v>
      </c>
      <c r="AC70" s="63">
        <f t="shared" si="245"/>
        <v>5.0000000000000001E-3</v>
      </c>
      <c r="AD70" s="63">
        <f t="shared" si="246"/>
        <v>4.0000000000000001E-3</v>
      </c>
      <c r="AE70" s="63">
        <f t="shared" si="247"/>
        <v>3.5999999999999997E-2</v>
      </c>
      <c r="AF70" s="523">
        <v>46.2</v>
      </c>
      <c r="AG70" s="60">
        <v>706</v>
      </c>
      <c r="AH70" s="60">
        <v>481</v>
      </c>
      <c r="AI70" s="60">
        <v>639</v>
      </c>
      <c r="AJ70" s="60">
        <v>291</v>
      </c>
      <c r="AK70" s="60">
        <v>490</v>
      </c>
      <c r="AL70" s="63">
        <f t="shared" si="248"/>
        <v>0.27100000000000002</v>
      </c>
      <c r="AM70" s="63">
        <f t="shared" si="249"/>
        <v>0.185</v>
      </c>
      <c r="AN70" s="63">
        <f t="shared" si="250"/>
        <v>0.245</v>
      </c>
      <c r="AO70" s="63">
        <f t="shared" si="251"/>
        <v>0.112</v>
      </c>
      <c r="AP70" s="63">
        <f t="shared" si="252"/>
        <v>0.188</v>
      </c>
      <c r="AQ70" s="60">
        <v>1829</v>
      </c>
      <c r="AR70" s="60">
        <v>526</v>
      </c>
      <c r="AS70" s="60">
        <v>205</v>
      </c>
      <c r="AT70" s="60">
        <v>47</v>
      </c>
      <c r="AU70" s="63">
        <f t="shared" si="253"/>
        <v>0.70199999999999996</v>
      </c>
      <c r="AV70" s="63">
        <f t="shared" si="254"/>
        <v>0.20200000000000001</v>
      </c>
      <c r="AW70" s="63">
        <f t="shared" si="255"/>
        <v>7.9000000000000001E-2</v>
      </c>
      <c r="AX70" s="63">
        <f t="shared" si="256"/>
        <v>1.7999999999999999E-2</v>
      </c>
      <c r="AY70" s="451">
        <v>1813</v>
      </c>
      <c r="AZ70" s="60">
        <v>10</v>
      </c>
      <c r="BA70" s="102">
        <v>17</v>
      </c>
      <c r="BB70" s="102">
        <v>340</v>
      </c>
      <c r="BC70" s="102">
        <v>445</v>
      </c>
      <c r="BD70" s="102">
        <v>415</v>
      </c>
      <c r="BE70" s="102">
        <v>373</v>
      </c>
      <c r="BF70" s="102">
        <v>74</v>
      </c>
      <c r="BG70" s="102">
        <v>44</v>
      </c>
      <c r="BH70" s="102">
        <v>95</v>
      </c>
      <c r="BI70" s="79">
        <f t="shared" si="168"/>
        <v>6.0000000000000001E-3</v>
      </c>
      <c r="BJ70" s="79">
        <f t="shared" si="169"/>
        <v>8.9999999999999993E-3</v>
      </c>
      <c r="BK70" s="79">
        <f t="shared" si="170"/>
        <v>0.188</v>
      </c>
      <c r="BL70" s="79">
        <f t="shared" si="171"/>
        <v>0.245</v>
      </c>
      <c r="BM70" s="79">
        <f t="shared" si="172"/>
        <v>0.22900000000000001</v>
      </c>
      <c r="BN70" s="79">
        <f t="shared" si="173"/>
        <v>0.20599999999999999</v>
      </c>
      <c r="BO70" s="79">
        <f t="shared" si="174"/>
        <v>4.1000000000000002E-2</v>
      </c>
      <c r="BP70" s="79">
        <f t="shared" si="175"/>
        <v>2.4E-2</v>
      </c>
      <c r="BQ70" s="457">
        <f t="shared" si="176"/>
        <v>5.1999999999999998E-2</v>
      </c>
      <c r="BR70" s="75">
        <v>38345</v>
      </c>
      <c r="BS70" s="75">
        <v>43923</v>
      </c>
      <c r="BT70" s="504">
        <v>33090</v>
      </c>
      <c r="BU70" s="504">
        <v>32703</v>
      </c>
      <c r="BV70" s="504">
        <v>25757</v>
      </c>
      <c r="BW70" s="504">
        <v>34413</v>
      </c>
      <c r="BX70" s="504">
        <v>41705</v>
      </c>
      <c r="BY70" s="504">
        <v>32120</v>
      </c>
      <c r="BZ70" s="519">
        <v>1759</v>
      </c>
      <c r="CA70" s="60">
        <v>130</v>
      </c>
      <c r="CB70" s="60">
        <v>17</v>
      </c>
      <c r="CC70" s="60">
        <v>101</v>
      </c>
      <c r="CD70" s="60">
        <v>247</v>
      </c>
      <c r="CE70" s="60">
        <v>260</v>
      </c>
      <c r="CF70" s="60">
        <v>456</v>
      </c>
      <c r="CG70" s="60">
        <v>279</v>
      </c>
      <c r="CH70" s="60">
        <v>225</v>
      </c>
      <c r="CI70" s="60">
        <v>26</v>
      </c>
      <c r="CJ70" s="60">
        <v>18</v>
      </c>
      <c r="CK70" s="63">
        <f t="shared" si="292"/>
        <v>7.3999999999999996E-2</v>
      </c>
      <c r="CL70" s="63">
        <f t="shared" si="257"/>
        <v>0.01</v>
      </c>
      <c r="CM70" s="63">
        <f t="shared" si="258"/>
        <v>5.7000000000000002E-2</v>
      </c>
      <c r="CN70" s="63">
        <f t="shared" si="259"/>
        <v>0.14000000000000001</v>
      </c>
      <c r="CO70" s="63">
        <f t="shared" si="260"/>
        <v>0.14799999999999999</v>
      </c>
      <c r="CP70" s="63">
        <f t="shared" si="261"/>
        <v>0.25900000000000001</v>
      </c>
      <c r="CQ70" s="63">
        <f t="shared" si="262"/>
        <v>0.159</v>
      </c>
      <c r="CR70" s="63">
        <f t="shared" si="263"/>
        <v>0.128</v>
      </c>
      <c r="CS70" s="63">
        <f t="shared" si="264"/>
        <v>1.4999999999999999E-2</v>
      </c>
      <c r="CT70" s="63">
        <f t="shared" si="265"/>
        <v>0.01</v>
      </c>
      <c r="CU70" s="65">
        <v>55651</v>
      </c>
      <c r="CV70" s="66">
        <v>61504</v>
      </c>
      <c r="CW70" s="60">
        <v>341</v>
      </c>
      <c r="CX70" s="60">
        <v>197</v>
      </c>
      <c r="CY70" s="60">
        <v>42</v>
      </c>
      <c r="CZ70" s="60">
        <v>90</v>
      </c>
      <c r="DA70" s="60">
        <v>322</v>
      </c>
      <c r="DB70" s="60">
        <f t="shared" si="266"/>
        <v>0.19400000000000001</v>
      </c>
      <c r="DC70" s="60">
        <f t="shared" si="267"/>
        <v>0.112</v>
      </c>
      <c r="DD70" s="60">
        <f t="shared" si="268"/>
        <v>2.4E-2</v>
      </c>
      <c r="DE70" s="60">
        <f t="shared" si="269"/>
        <v>5.0999999999999997E-2</v>
      </c>
      <c r="DF70" s="60">
        <f t="shared" si="270"/>
        <v>0.183</v>
      </c>
      <c r="DG70" s="68">
        <v>1352</v>
      </c>
      <c r="DH70" s="60">
        <v>82</v>
      </c>
      <c r="DI70" s="60">
        <v>0</v>
      </c>
      <c r="DJ70" s="60">
        <v>61</v>
      </c>
      <c r="DK70" s="60">
        <v>146</v>
      </c>
      <c r="DL70" s="60">
        <v>214</v>
      </c>
      <c r="DM70" s="60">
        <v>387</v>
      </c>
      <c r="DN70" s="60">
        <v>258</v>
      </c>
      <c r="DO70" s="60">
        <v>169</v>
      </c>
      <c r="DP70" s="60">
        <v>17</v>
      </c>
      <c r="DQ70" s="60">
        <v>18</v>
      </c>
      <c r="DR70" s="63">
        <f t="shared" si="231"/>
        <v>6.0999999999999999E-2</v>
      </c>
      <c r="DS70" s="63">
        <f t="shared" si="241"/>
        <v>0</v>
      </c>
      <c r="DT70" s="63">
        <f t="shared" si="242"/>
        <v>4.4999999999999998E-2</v>
      </c>
      <c r="DU70" s="63">
        <f t="shared" si="271"/>
        <v>0.108</v>
      </c>
      <c r="DV70" s="63">
        <f t="shared" si="272"/>
        <v>0.158</v>
      </c>
      <c r="DW70" s="63">
        <f t="shared" si="273"/>
        <v>0.28599999999999998</v>
      </c>
      <c r="DX70" s="63">
        <f t="shared" si="274"/>
        <v>0.191</v>
      </c>
      <c r="DY70" s="63">
        <f t="shared" si="275"/>
        <v>0.125</v>
      </c>
      <c r="DZ70" s="63">
        <f t="shared" si="276"/>
        <v>1.2999999999999999E-2</v>
      </c>
      <c r="EA70" s="63">
        <f t="shared" si="277"/>
        <v>1.2999999999999999E-2</v>
      </c>
      <c r="EB70" s="74">
        <v>56886</v>
      </c>
      <c r="EC70" s="74">
        <v>65348</v>
      </c>
      <c r="ED70" s="159">
        <v>6065</v>
      </c>
      <c r="EE70" s="159">
        <v>5472</v>
      </c>
      <c r="EF70" s="63">
        <f t="shared" si="232"/>
        <v>0.90200000000000002</v>
      </c>
      <c r="EG70" s="159">
        <v>593</v>
      </c>
      <c r="EH70" s="63">
        <f t="shared" si="278"/>
        <v>9.8000000000000004E-2</v>
      </c>
      <c r="EI70" s="162">
        <v>3875</v>
      </c>
      <c r="EJ70" s="162">
        <v>2803</v>
      </c>
      <c r="EK70" s="162">
        <v>2478</v>
      </c>
      <c r="EL70" s="162">
        <v>2120</v>
      </c>
      <c r="EM70" s="162">
        <v>358</v>
      </c>
      <c r="EN70" s="63">
        <f t="shared" si="233"/>
        <v>0.85599999999999998</v>
      </c>
      <c r="EO70" s="63">
        <f t="shared" si="279"/>
        <v>0.14399999999999999</v>
      </c>
      <c r="EP70" s="168">
        <v>325</v>
      </c>
      <c r="EQ70" s="165">
        <v>234</v>
      </c>
      <c r="ER70" s="165">
        <v>91</v>
      </c>
      <c r="ES70" s="63">
        <f t="shared" si="234"/>
        <v>0.72</v>
      </c>
      <c r="ET70" s="63">
        <f t="shared" si="280"/>
        <v>0.28000000000000003</v>
      </c>
      <c r="EU70" s="69">
        <v>1072</v>
      </c>
      <c r="EV70" s="159">
        <v>1010</v>
      </c>
      <c r="EW70" s="159">
        <v>62</v>
      </c>
      <c r="EX70" s="63">
        <f t="shared" si="293"/>
        <v>0.94199999999999995</v>
      </c>
      <c r="EY70" s="63">
        <f t="shared" si="281"/>
        <v>5.8000000000000003E-2</v>
      </c>
      <c r="EZ70" s="68">
        <v>1352</v>
      </c>
      <c r="FA70" s="76">
        <v>101</v>
      </c>
      <c r="FB70" s="77">
        <f t="shared" si="235"/>
        <v>7.4999999999999997E-2</v>
      </c>
      <c r="FC70" s="75">
        <v>68</v>
      </c>
      <c r="FD70" s="76">
        <v>9</v>
      </c>
      <c r="FE70" s="77">
        <f t="shared" si="236"/>
        <v>0.13200000000000001</v>
      </c>
      <c r="FF70" s="75">
        <v>753</v>
      </c>
      <c r="FG70" s="76">
        <v>47</v>
      </c>
      <c r="FH70" s="77">
        <f t="shared" si="237"/>
        <v>6.2E-2</v>
      </c>
      <c r="FI70" s="305">
        <v>6067</v>
      </c>
      <c r="FJ70" s="76">
        <v>439</v>
      </c>
      <c r="FK70" s="552">
        <f t="shared" si="238"/>
        <v>439</v>
      </c>
      <c r="FL70" s="77">
        <f t="shared" si="282"/>
        <v>7.1999999999999995E-2</v>
      </c>
      <c r="FM70" s="298">
        <v>566</v>
      </c>
      <c r="FN70" s="76">
        <v>36</v>
      </c>
      <c r="FO70" s="79">
        <f t="shared" si="283"/>
        <v>6.4000000000000001E-2</v>
      </c>
      <c r="FP70" s="298">
        <v>1647</v>
      </c>
      <c r="FQ70" s="76">
        <v>100</v>
      </c>
      <c r="FR70" s="77">
        <f t="shared" si="284"/>
        <v>6.0999999999999999E-2</v>
      </c>
      <c r="FS70" s="298">
        <v>4420</v>
      </c>
      <c r="FT70" s="76">
        <v>338</v>
      </c>
      <c r="FU70" s="77">
        <f t="shared" si="285"/>
        <v>7.5999999999999998E-2</v>
      </c>
      <c r="FV70" s="298">
        <v>4027</v>
      </c>
      <c r="FW70" s="76">
        <v>304</v>
      </c>
      <c r="FX70" s="77">
        <f t="shared" si="286"/>
        <v>7.4999999999999997E-2</v>
      </c>
      <c r="FY70" s="298">
        <v>393</v>
      </c>
      <c r="FZ70" s="76">
        <v>35</v>
      </c>
      <c r="GA70" s="77">
        <f t="shared" si="239"/>
        <v>8.8999999999999996E-2</v>
      </c>
      <c r="GB70" s="298">
        <v>5435</v>
      </c>
      <c r="GC70" s="74">
        <v>298</v>
      </c>
      <c r="GD70" s="60">
        <f t="shared" si="240"/>
        <v>5.5E-2</v>
      </c>
    </row>
    <row r="71" spans="1:186" x14ac:dyDescent="0.2">
      <c r="A71" s="56" t="s">
        <v>882</v>
      </c>
      <c r="B71" s="57" t="s">
        <v>1022</v>
      </c>
      <c r="C71" s="56" t="s">
        <v>961</v>
      </c>
      <c r="D71" s="56" t="s">
        <v>1106</v>
      </c>
      <c r="E71" s="80">
        <v>4452</v>
      </c>
      <c r="F71" s="60">
        <v>2753</v>
      </c>
      <c r="G71" s="63">
        <f t="shared" ref="G71:G92" si="294">ROUND(F71/E71,3)</f>
        <v>0.61799999999999999</v>
      </c>
      <c r="H71" s="60">
        <v>2742</v>
      </c>
      <c r="I71" s="63">
        <f t="shared" si="288"/>
        <v>0.61599999999999999</v>
      </c>
      <c r="J71" s="61">
        <v>2539</v>
      </c>
      <c r="K71" s="290">
        <f t="shared" si="228"/>
        <v>0.92200000000000004</v>
      </c>
      <c r="L71" s="274">
        <v>203</v>
      </c>
      <c r="M71" s="287">
        <f t="shared" si="229"/>
        <v>7.3999999999999996E-2</v>
      </c>
      <c r="N71" s="60">
        <v>11</v>
      </c>
      <c r="O71" s="60">
        <f t="shared" si="289"/>
        <v>2E-3</v>
      </c>
      <c r="P71" s="60">
        <v>1699</v>
      </c>
      <c r="Q71" s="60">
        <f t="shared" si="290"/>
        <v>0.38200000000000001</v>
      </c>
      <c r="R71" s="293">
        <f t="shared" si="104"/>
        <v>7.3737740646567378</v>
      </c>
      <c r="S71" s="62">
        <f t="shared" si="287"/>
        <v>2508</v>
      </c>
      <c r="T71" s="60">
        <v>1896</v>
      </c>
      <c r="U71" s="60">
        <v>420</v>
      </c>
      <c r="V71" s="60">
        <v>31</v>
      </c>
      <c r="W71" s="60">
        <v>0</v>
      </c>
      <c r="X71" s="60">
        <v>0</v>
      </c>
      <c r="Y71" s="60">
        <v>161</v>
      </c>
      <c r="Z71" s="63">
        <f t="shared" si="291"/>
        <v>0.75600000000000001</v>
      </c>
      <c r="AA71" s="63">
        <f t="shared" si="243"/>
        <v>0.16700000000000001</v>
      </c>
      <c r="AB71" s="63">
        <f t="shared" si="244"/>
        <v>1.2E-2</v>
      </c>
      <c r="AC71" s="63">
        <f t="shared" si="245"/>
        <v>0</v>
      </c>
      <c r="AD71" s="63">
        <f t="shared" si="246"/>
        <v>0</v>
      </c>
      <c r="AE71" s="63">
        <f t="shared" si="247"/>
        <v>6.4000000000000001E-2</v>
      </c>
      <c r="AF71" s="523">
        <v>40</v>
      </c>
      <c r="AG71" s="60">
        <v>775</v>
      </c>
      <c r="AH71" s="60">
        <v>421</v>
      </c>
      <c r="AI71" s="60">
        <v>589</v>
      </c>
      <c r="AJ71" s="60">
        <v>387</v>
      </c>
      <c r="AK71" s="60">
        <v>367</v>
      </c>
      <c r="AL71" s="63">
        <f t="shared" si="248"/>
        <v>0.30499999999999999</v>
      </c>
      <c r="AM71" s="63">
        <f t="shared" si="249"/>
        <v>0.16600000000000001</v>
      </c>
      <c r="AN71" s="63">
        <f t="shared" si="250"/>
        <v>0.23200000000000001</v>
      </c>
      <c r="AO71" s="63">
        <f t="shared" si="251"/>
        <v>0.152</v>
      </c>
      <c r="AP71" s="63">
        <f t="shared" si="252"/>
        <v>0.14499999999999999</v>
      </c>
      <c r="AQ71" s="60">
        <v>1948</v>
      </c>
      <c r="AR71" s="60">
        <v>450</v>
      </c>
      <c r="AS71" s="60">
        <v>141</v>
      </c>
      <c r="AT71" s="60">
        <v>0</v>
      </c>
      <c r="AU71" s="63">
        <f t="shared" si="253"/>
        <v>0.76700000000000002</v>
      </c>
      <c r="AV71" s="63">
        <f t="shared" si="254"/>
        <v>0.17699999999999999</v>
      </c>
      <c r="AW71" s="63">
        <f t="shared" si="255"/>
        <v>5.6000000000000001E-2</v>
      </c>
      <c r="AX71" s="63">
        <f t="shared" si="256"/>
        <v>0</v>
      </c>
      <c r="AY71" s="451">
        <v>1955</v>
      </c>
      <c r="AZ71" s="60">
        <v>7</v>
      </c>
      <c r="BA71" s="102">
        <v>59</v>
      </c>
      <c r="BB71" s="102">
        <v>277</v>
      </c>
      <c r="BC71" s="102">
        <v>291</v>
      </c>
      <c r="BD71" s="102">
        <v>363</v>
      </c>
      <c r="BE71" s="102">
        <v>290</v>
      </c>
      <c r="BF71" s="102">
        <v>136</v>
      </c>
      <c r="BG71" s="102">
        <v>242</v>
      </c>
      <c r="BH71" s="102">
        <v>290</v>
      </c>
      <c r="BI71" s="79">
        <f t="shared" si="168"/>
        <v>4.0000000000000001E-3</v>
      </c>
      <c r="BJ71" s="79">
        <f t="shared" si="169"/>
        <v>0.03</v>
      </c>
      <c r="BK71" s="79">
        <f t="shared" si="170"/>
        <v>0.14199999999999999</v>
      </c>
      <c r="BL71" s="79">
        <f t="shared" si="171"/>
        <v>0.14899999999999999</v>
      </c>
      <c r="BM71" s="79">
        <f t="shared" si="172"/>
        <v>0.186</v>
      </c>
      <c r="BN71" s="79">
        <f t="shared" si="173"/>
        <v>0.14799999999999999</v>
      </c>
      <c r="BO71" s="79">
        <f t="shared" si="174"/>
        <v>7.0000000000000007E-2</v>
      </c>
      <c r="BP71" s="79">
        <f t="shared" si="175"/>
        <v>0.124</v>
      </c>
      <c r="BQ71" s="457">
        <f t="shared" si="176"/>
        <v>0.14799999999999999</v>
      </c>
      <c r="BR71" s="75">
        <v>49642</v>
      </c>
      <c r="BS71" s="75">
        <v>63858</v>
      </c>
      <c r="BT71" s="504">
        <v>47866</v>
      </c>
      <c r="BU71" s="504">
        <v>32167</v>
      </c>
      <c r="BV71" s="504">
        <v>41150</v>
      </c>
      <c r="BW71" s="504">
        <v>52000</v>
      </c>
      <c r="BX71" s="504">
        <v>67337</v>
      </c>
      <c r="BY71" s="504">
        <v>90438</v>
      </c>
      <c r="BZ71" s="519">
        <v>1672</v>
      </c>
      <c r="CA71" s="60">
        <v>69</v>
      </c>
      <c r="CB71" s="60">
        <v>57</v>
      </c>
      <c r="CC71" s="60">
        <v>31</v>
      </c>
      <c r="CD71" s="60">
        <v>127</v>
      </c>
      <c r="CE71" s="60">
        <v>195</v>
      </c>
      <c r="CF71" s="60">
        <v>304</v>
      </c>
      <c r="CG71" s="60">
        <v>349</v>
      </c>
      <c r="CH71" s="60">
        <v>329</v>
      </c>
      <c r="CI71" s="60">
        <v>124</v>
      </c>
      <c r="CJ71" s="60">
        <v>87</v>
      </c>
      <c r="CK71" s="63">
        <f t="shared" si="292"/>
        <v>4.1000000000000002E-2</v>
      </c>
      <c r="CL71" s="63">
        <f t="shared" si="257"/>
        <v>3.4000000000000002E-2</v>
      </c>
      <c r="CM71" s="63">
        <f t="shared" si="258"/>
        <v>1.9E-2</v>
      </c>
      <c r="CN71" s="63">
        <f t="shared" si="259"/>
        <v>7.5999999999999998E-2</v>
      </c>
      <c r="CO71" s="63">
        <f t="shared" si="260"/>
        <v>0.11700000000000001</v>
      </c>
      <c r="CP71" s="63">
        <f t="shared" si="261"/>
        <v>0.182</v>
      </c>
      <c r="CQ71" s="63">
        <f t="shared" si="262"/>
        <v>0.20899999999999999</v>
      </c>
      <c r="CR71" s="63">
        <f t="shared" si="263"/>
        <v>0.19700000000000001</v>
      </c>
      <c r="CS71" s="63">
        <f t="shared" si="264"/>
        <v>7.3999999999999996E-2</v>
      </c>
      <c r="CT71" s="63">
        <f t="shared" si="265"/>
        <v>5.1999999999999998E-2</v>
      </c>
      <c r="CU71" s="65">
        <v>77500</v>
      </c>
      <c r="CV71" s="66">
        <v>92308</v>
      </c>
      <c r="CW71" s="60">
        <v>379</v>
      </c>
      <c r="CX71" s="60">
        <v>212</v>
      </c>
      <c r="CY71" s="60">
        <v>116</v>
      </c>
      <c r="CZ71" s="60">
        <v>52</v>
      </c>
      <c r="DA71" s="60">
        <v>112</v>
      </c>
      <c r="DB71" s="60">
        <f t="shared" si="266"/>
        <v>0.22700000000000001</v>
      </c>
      <c r="DC71" s="60">
        <f t="shared" si="267"/>
        <v>0.127</v>
      </c>
      <c r="DD71" s="60">
        <f t="shared" si="268"/>
        <v>6.9000000000000006E-2</v>
      </c>
      <c r="DE71" s="60">
        <f t="shared" si="269"/>
        <v>3.1E-2</v>
      </c>
      <c r="DF71" s="60">
        <f t="shared" si="270"/>
        <v>6.7000000000000004E-2</v>
      </c>
      <c r="DG71" s="68">
        <v>1429</v>
      </c>
      <c r="DH71" s="60">
        <v>59</v>
      </c>
      <c r="DI71" s="60">
        <v>57</v>
      </c>
      <c r="DJ71" s="60">
        <v>41</v>
      </c>
      <c r="DK71" s="60">
        <v>100</v>
      </c>
      <c r="DL71" s="60">
        <v>146</v>
      </c>
      <c r="DM71" s="60">
        <v>275</v>
      </c>
      <c r="DN71" s="60">
        <v>300</v>
      </c>
      <c r="DO71" s="60">
        <v>240</v>
      </c>
      <c r="DP71" s="60">
        <v>124</v>
      </c>
      <c r="DQ71" s="60">
        <v>87</v>
      </c>
      <c r="DR71" s="63">
        <f t="shared" si="231"/>
        <v>4.1000000000000002E-2</v>
      </c>
      <c r="DS71" s="63">
        <f t="shared" si="241"/>
        <v>0.04</v>
      </c>
      <c r="DT71" s="63">
        <f t="shared" si="242"/>
        <v>2.9000000000000001E-2</v>
      </c>
      <c r="DU71" s="63">
        <f t="shared" si="271"/>
        <v>7.0000000000000007E-2</v>
      </c>
      <c r="DV71" s="63">
        <f t="shared" si="272"/>
        <v>0.10199999999999999</v>
      </c>
      <c r="DW71" s="63">
        <f t="shared" si="273"/>
        <v>0.192</v>
      </c>
      <c r="DX71" s="63">
        <f t="shared" si="274"/>
        <v>0.21</v>
      </c>
      <c r="DY71" s="63">
        <f t="shared" si="275"/>
        <v>0.16800000000000001</v>
      </c>
      <c r="DZ71" s="63">
        <f t="shared" si="276"/>
        <v>8.6999999999999994E-2</v>
      </c>
      <c r="EA71" s="63">
        <f t="shared" si="277"/>
        <v>6.0999999999999999E-2</v>
      </c>
      <c r="EB71" s="74">
        <v>76722</v>
      </c>
      <c r="EC71" s="74">
        <v>95083</v>
      </c>
      <c r="ED71" s="159">
        <v>5905</v>
      </c>
      <c r="EE71" s="159">
        <v>5204</v>
      </c>
      <c r="EF71" s="63">
        <f t="shared" si="232"/>
        <v>0.88100000000000001</v>
      </c>
      <c r="EG71" s="159">
        <v>701</v>
      </c>
      <c r="EH71" s="63">
        <f t="shared" si="278"/>
        <v>0.11899999999999999</v>
      </c>
      <c r="EI71" s="162">
        <v>3747</v>
      </c>
      <c r="EJ71" s="162">
        <v>2673</v>
      </c>
      <c r="EK71" s="162">
        <v>2509</v>
      </c>
      <c r="EL71" s="162">
        <v>2111</v>
      </c>
      <c r="EM71" s="162">
        <v>398</v>
      </c>
      <c r="EN71" s="63">
        <f t="shared" si="233"/>
        <v>0.84099999999999997</v>
      </c>
      <c r="EO71" s="63">
        <f t="shared" si="279"/>
        <v>0.159</v>
      </c>
      <c r="EP71" s="168">
        <v>164</v>
      </c>
      <c r="EQ71" s="165">
        <v>120</v>
      </c>
      <c r="ER71" s="165">
        <v>44</v>
      </c>
      <c r="ES71" s="63">
        <f t="shared" si="234"/>
        <v>0.73199999999999998</v>
      </c>
      <c r="ET71" s="63">
        <f t="shared" si="280"/>
        <v>0.26800000000000002</v>
      </c>
      <c r="EU71" s="69">
        <v>1074</v>
      </c>
      <c r="EV71" s="159">
        <v>815</v>
      </c>
      <c r="EW71" s="159">
        <v>259</v>
      </c>
      <c r="EX71" s="63">
        <f t="shared" si="293"/>
        <v>0.75900000000000001</v>
      </c>
      <c r="EY71" s="63">
        <f t="shared" si="281"/>
        <v>0.24099999999999999</v>
      </c>
      <c r="EZ71" s="68">
        <v>1429</v>
      </c>
      <c r="FA71" s="76">
        <v>147</v>
      </c>
      <c r="FB71" s="77">
        <f t="shared" si="235"/>
        <v>0.10299999999999999</v>
      </c>
      <c r="FC71" s="75">
        <v>129</v>
      </c>
      <c r="FD71" s="76">
        <v>0</v>
      </c>
      <c r="FE71" s="77">
        <f t="shared" si="236"/>
        <v>0</v>
      </c>
      <c r="FF71" s="75">
        <v>739</v>
      </c>
      <c r="FG71" s="76">
        <v>79</v>
      </c>
      <c r="FH71" s="77">
        <f t="shared" si="237"/>
        <v>0.107</v>
      </c>
      <c r="FI71" s="305">
        <v>5850</v>
      </c>
      <c r="FJ71" s="76">
        <v>801</v>
      </c>
      <c r="FK71" s="552">
        <f t="shared" si="238"/>
        <v>801</v>
      </c>
      <c r="FL71" s="77">
        <f t="shared" si="282"/>
        <v>0.13700000000000001</v>
      </c>
      <c r="FM71" s="298">
        <v>497</v>
      </c>
      <c r="FN71" s="76">
        <v>69</v>
      </c>
      <c r="FO71" s="79">
        <f t="shared" si="283"/>
        <v>0.13900000000000001</v>
      </c>
      <c r="FP71" s="298">
        <v>1533</v>
      </c>
      <c r="FQ71" s="76">
        <v>262</v>
      </c>
      <c r="FR71" s="77">
        <f t="shared" si="284"/>
        <v>0.17100000000000001</v>
      </c>
      <c r="FS71" s="298">
        <v>4317</v>
      </c>
      <c r="FT71" s="76">
        <v>528</v>
      </c>
      <c r="FU71" s="77">
        <f t="shared" si="285"/>
        <v>0.122</v>
      </c>
      <c r="FV71" s="298">
        <v>3852</v>
      </c>
      <c r="FW71" s="76">
        <v>430</v>
      </c>
      <c r="FX71" s="77">
        <f t="shared" si="286"/>
        <v>0.112</v>
      </c>
      <c r="FY71" s="298">
        <v>465</v>
      </c>
      <c r="FZ71" s="76">
        <v>109</v>
      </c>
      <c r="GA71" s="77">
        <f t="shared" si="239"/>
        <v>0.23400000000000001</v>
      </c>
      <c r="GB71" s="298">
        <v>5273</v>
      </c>
      <c r="GC71" s="74">
        <v>564</v>
      </c>
      <c r="GD71" s="60">
        <f t="shared" si="240"/>
        <v>0.107</v>
      </c>
    </row>
    <row r="72" spans="1:186" x14ac:dyDescent="0.2">
      <c r="A72" s="56" t="s">
        <v>882</v>
      </c>
      <c r="B72" s="57" t="s">
        <v>1022</v>
      </c>
      <c r="C72" s="56" t="s">
        <v>962</v>
      </c>
      <c r="D72" s="56" t="s">
        <v>1107</v>
      </c>
      <c r="E72" s="80">
        <v>1766</v>
      </c>
      <c r="F72" s="60">
        <v>917</v>
      </c>
      <c r="G72" s="63">
        <f t="shared" si="294"/>
        <v>0.51900000000000002</v>
      </c>
      <c r="H72" s="60">
        <v>917</v>
      </c>
      <c r="I72" s="63">
        <f t="shared" si="288"/>
        <v>0.51900000000000002</v>
      </c>
      <c r="J72" s="61">
        <v>875</v>
      </c>
      <c r="K72" s="290">
        <f t="shared" si="228"/>
        <v>0.95399999999999996</v>
      </c>
      <c r="L72" s="274">
        <v>42</v>
      </c>
      <c r="M72" s="287">
        <f t="shared" si="229"/>
        <v>4.5999999999999999E-2</v>
      </c>
      <c r="N72" s="60">
        <v>0</v>
      </c>
      <c r="O72" s="60">
        <f t="shared" si="289"/>
        <v>0</v>
      </c>
      <c r="P72" s="60">
        <v>849</v>
      </c>
      <c r="Q72" s="60">
        <f t="shared" si="290"/>
        <v>0.48099999999999998</v>
      </c>
      <c r="R72" s="293">
        <f t="shared" si="104"/>
        <v>4.5801526717557248</v>
      </c>
      <c r="S72" s="62">
        <f t="shared" si="287"/>
        <v>875</v>
      </c>
      <c r="T72" s="60">
        <v>575</v>
      </c>
      <c r="U72" s="60">
        <v>159</v>
      </c>
      <c r="V72" s="60">
        <v>2</v>
      </c>
      <c r="W72" s="60">
        <v>1</v>
      </c>
      <c r="X72" s="60">
        <v>46</v>
      </c>
      <c r="Y72" s="60">
        <v>92</v>
      </c>
      <c r="Z72" s="63">
        <f t="shared" si="291"/>
        <v>0.65700000000000003</v>
      </c>
      <c r="AA72" s="63">
        <f t="shared" si="243"/>
        <v>0.182</v>
      </c>
      <c r="AB72" s="63">
        <f t="shared" si="244"/>
        <v>2E-3</v>
      </c>
      <c r="AC72" s="63">
        <f t="shared" si="245"/>
        <v>1E-3</v>
      </c>
      <c r="AD72" s="63">
        <f t="shared" si="246"/>
        <v>5.2999999999999999E-2</v>
      </c>
      <c r="AE72" s="63">
        <f t="shared" si="247"/>
        <v>0.105</v>
      </c>
      <c r="AF72" s="523">
        <v>40.799999999999997</v>
      </c>
      <c r="AG72" s="60">
        <v>157</v>
      </c>
      <c r="AH72" s="60">
        <v>133</v>
      </c>
      <c r="AI72" s="60">
        <v>293</v>
      </c>
      <c r="AJ72" s="60">
        <v>179</v>
      </c>
      <c r="AK72" s="60">
        <v>113</v>
      </c>
      <c r="AL72" s="63">
        <f t="shared" si="248"/>
        <v>0.17899999999999999</v>
      </c>
      <c r="AM72" s="63">
        <f t="shared" si="249"/>
        <v>0.152</v>
      </c>
      <c r="AN72" s="63">
        <f t="shared" si="250"/>
        <v>0.33500000000000002</v>
      </c>
      <c r="AO72" s="63">
        <f t="shared" si="251"/>
        <v>0.20499999999999999</v>
      </c>
      <c r="AP72" s="63">
        <f t="shared" si="252"/>
        <v>0.129</v>
      </c>
      <c r="AQ72" s="60">
        <v>785</v>
      </c>
      <c r="AR72" s="60">
        <v>90</v>
      </c>
      <c r="AS72" s="60">
        <v>0</v>
      </c>
      <c r="AT72" s="60">
        <v>0</v>
      </c>
      <c r="AU72" s="63">
        <f t="shared" si="253"/>
        <v>0.89700000000000002</v>
      </c>
      <c r="AV72" s="63">
        <f t="shared" si="254"/>
        <v>0.10299999999999999</v>
      </c>
      <c r="AW72" s="63">
        <f t="shared" si="255"/>
        <v>0</v>
      </c>
      <c r="AX72" s="63">
        <f t="shared" si="256"/>
        <v>0</v>
      </c>
      <c r="AY72" s="451">
        <v>727</v>
      </c>
      <c r="AZ72" s="60">
        <v>11</v>
      </c>
      <c r="BA72" s="102">
        <v>21</v>
      </c>
      <c r="BB72" s="102">
        <v>56</v>
      </c>
      <c r="BC72" s="102">
        <v>87</v>
      </c>
      <c r="BD72" s="102">
        <v>178</v>
      </c>
      <c r="BE72" s="102">
        <v>62</v>
      </c>
      <c r="BF72" s="102">
        <v>190</v>
      </c>
      <c r="BG72" s="102">
        <v>38</v>
      </c>
      <c r="BH72" s="102">
        <v>84</v>
      </c>
      <c r="BI72" s="79">
        <f t="shared" si="168"/>
        <v>1.4999999999999999E-2</v>
      </c>
      <c r="BJ72" s="79">
        <f t="shared" si="169"/>
        <v>2.9000000000000001E-2</v>
      </c>
      <c r="BK72" s="79">
        <f t="shared" si="170"/>
        <v>7.6999999999999999E-2</v>
      </c>
      <c r="BL72" s="79">
        <f t="shared" si="171"/>
        <v>0.12</v>
      </c>
      <c r="BM72" s="79">
        <f t="shared" si="172"/>
        <v>0.245</v>
      </c>
      <c r="BN72" s="79">
        <f t="shared" si="173"/>
        <v>8.5000000000000006E-2</v>
      </c>
      <c r="BO72" s="79">
        <f t="shared" si="174"/>
        <v>0.26100000000000001</v>
      </c>
      <c r="BP72" s="79">
        <f t="shared" si="175"/>
        <v>5.1999999999999998E-2</v>
      </c>
      <c r="BQ72" s="457">
        <f t="shared" si="176"/>
        <v>0.11600000000000001</v>
      </c>
      <c r="BR72" s="75">
        <v>60159</v>
      </c>
      <c r="BS72" s="75">
        <v>63311</v>
      </c>
      <c r="BT72" s="504">
        <v>54750</v>
      </c>
      <c r="BU72" s="504"/>
      <c r="BV72" s="504">
        <v>45136</v>
      </c>
      <c r="BW72" s="504">
        <v>54881</v>
      </c>
      <c r="BX72" s="504">
        <v>61818</v>
      </c>
      <c r="BY72" s="504"/>
      <c r="BZ72" s="519">
        <v>540</v>
      </c>
      <c r="CA72" s="60">
        <v>11</v>
      </c>
      <c r="CB72" s="60">
        <v>0</v>
      </c>
      <c r="CC72" s="60">
        <v>13</v>
      </c>
      <c r="CD72" s="60">
        <v>0</v>
      </c>
      <c r="CE72" s="60">
        <v>71</v>
      </c>
      <c r="CF72" s="60">
        <v>161</v>
      </c>
      <c r="CG72" s="60">
        <v>50</v>
      </c>
      <c r="CH72" s="60">
        <v>172</v>
      </c>
      <c r="CI72" s="60">
        <v>0</v>
      </c>
      <c r="CJ72" s="60">
        <v>62</v>
      </c>
      <c r="CK72" s="63">
        <f t="shared" si="292"/>
        <v>0.02</v>
      </c>
      <c r="CL72" s="63">
        <f t="shared" si="257"/>
        <v>0</v>
      </c>
      <c r="CM72" s="63">
        <f t="shared" si="258"/>
        <v>2.4E-2</v>
      </c>
      <c r="CN72" s="63">
        <f t="shared" si="259"/>
        <v>0</v>
      </c>
      <c r="CO72" s="63">
        <f t="shared" si="260"/>
        <v>0.13100000000000001</v>
      </c>
      <c r="CP72" s="63">
        <f t="shared" si="261"/>
        <v>0.29799999999999999</v>
      </c>
      <c r="CQ72" s="63">
        <f t="shared" si="262"/>
        <v>9.2999999999999999E-2</v>
      </c>
      <c r="CR72" s="63">
        <f t="shared" si="263"/>
        <v>0.31900000000000001</v>
      </c>
      <c r="CS72" s="63">
        <f t="shared" si="264"/>
        <v>0</v>
      </c>
      <c r="CT72" s="63">
        <f t="shared" si="265"/>
        <v>0.115</v>
      </c>
      <c r="CU72" s="65">
        <v>81667</v>
      </c>
      <c r="CV72" s="66">
        <v>99216</v>
      </c>
      <c r="CW72" s="60">
        <v>110</v>
      </c>
      <c r="CX72" s="60">
        <v>63</v>
      </c>
      <c r="CY72" s="60">
        <v>43</v>
      </c>
      <c r="CZ72" s="60">
        <v>0</v>
      </c>
      <c r="DA72" s="60">
        <v>56</v>
      </c>
      <c r="DB72" s="60">
        <f t="shared" si="266"/>
        <v>0.20399999999999999</v>
      </c>
      <c r="DC72" s="60">
        <f t="shared" si="267"/>
        <v>0.11700000000000001</v>
      </c>
      <c r="DD72" s="60">
        <f t="shared" si="268"/>
        <v>0.08</v>
      </c>
      <c r="DE72" s="60">
        <f t="shared" si="269"/>
        <v>0</v>
      </c>
      <c r="DF72" s="60">
        <f t="shared" si="270"/>
        <v>0.104</v>
      </c>
      <c r="DG72" s="68">
        <v>473</v>
      </c>
      <c r="DH72" s="60">
        <v>0</v>
      </c>
      <c r="DI72" s="60">
        <v>0</v>
      </c>
      <c r="DJ72" s="60">
        <v>13</v>
      </c>
      <c r="DK72" s="60">
        <v>0</v>
      </c>
      <c r="DL72" s="60">
        <v>71</v>
      </c>
      <c r="DM72" s="60">
        <v>118</v>
      </c>
      <c r="DN72" s="60">
        <v>50</v>
      </c>
      <c r="DO72" s="60">
        <v>159</v>
      </c>
      <c r="DP72" s="60">
        <v>0</v>
      </c>
      <c r="DQ72" s="60">
        <v>62</v>
      </c>
      <c r="DR72" s="63">
        <f t="shared" si="231"/>
        <v>0</v>
      </c>
      <c r="DS72" s="63">
        <f t="shared" si="241"/>
        <v>0</v>
      </c>
      <c r="DT72" s="63">
        <f t="shared" si="242"/>
        <v>2.7E-2</v>
      </c>
      <c r="DU72" s="63">
        <f t="shared" si="271"/>
        <v>0</v>
      </c>
      <c r="DV72" s="63">
        <f t="shared" si="272"/>
        <v>0.15</v>
      </c>
      <c r="DW72" s="63">
        <f t="shared" si="273"/>
        <v>0.249</v>
      </c>
      <c r="DX72" s="63">
        <f t="shared" si="274"/>
        <v>0.106</v>
      </c>
      <c r="DY72" s="63">
        <f t="shared" si="275"/>
        <v>0.33600000000000002</v>
      </c>
      <c r="DZ72" s="63">
        <f t="shared" si="276"/>
        <v>0</v>
      </c>
      <c r="EA72" s="63">
        <f t="shared" si="277"/>
        <v>0.13100000000000001</v>
      </c>
      <c r="EB72" s="74">
        <v>88664</v>
      </c>
      <c r="EC72" s="74">
        <v>105000</v>
      </c>
      <c r="ED72" s="159">
        <v>2329</v>
      </c>
      <c r="EE72" s="159">
        <v>2171</v>
      </c>
      <c r="EF72" s="63">
        <f t="shared" si="232"/>
        <v>0.93200000000000005</v>
      </c>
      <c r="EG72" s="159">
        <v>158</v>
      </c>
      <c r="EH72" s="63">
        <f t="shared" si="278"/>
        <v>6.8000000000000005E-2</v>
      </c>
      <c r="EI72" s="162">
        <v>1223</v>
      </c>
      <c r="EJ72" s="162">
        <v>835</v>
      </c>
      <c r="EK72" s="162">
        <v>793</v>
      </c>
      <c r="EL72" s="162">
        <v>725</v>
      </c>
      <c r="EM72" s="162">
        <v>68</v>
      </c>
      <c r="EN72" s="63">
        <f t="shared" si="233"/>
        <v>0.91400000000000003</v>
      </c>
      <c r="EO72" s="63">
        <f t="shared" si="279"/>
        <v>8.5999999999999993E-2</v>
      </c>
      <c r="EP72" s="168">
        <v>42</v>
      </c>
      <c r="EQ72" s="165">
        <v>42</v>
      </c>
      <c r="ER72" s="165">
        <v>0</v>
      </c>
      <c r="ES72" s="63">
        <f t="shared" si="234"/>
        <v>1</v>
      </c>
      <c r="ET72" s="63">
        <f t="shared" si="280"/>
        <v>0</v>
      </c>
      <c r="EU72" s="69">
        <v>388</v>
      </c>
      <c r="EV72" s="159">
        <v>336</v>
      </c>
      <c r="EW72" s="159">
        <v>52</v>
      </c>
      <c r="EX72" s="63">
        <f t="shared" si="293"/>
        <v>0.86599999999999999</v>
      </c>
      <c r="EY72" s="63">
        <f t="shared" si="281"/>
        <v>0.13400000000000001</v>
      </c>
      <c r="EZ72" s="68">
        <v>473</v>
      </c>
      <c r="FA72" s="76">
        <v>13</v>
      </c>
      <c r="FB72" s="77">
        <f t="shared" si="235"/>
        <v>2.7E-2</v>
      </c>
      <c r="FC72" s="75">
        <v>0</v>
      </c>
      <c r="FD72" s="76">
        <v>0</v>
      </c>
      <c r="FE72" s="77"/>
      <c r="FF72" s="75">
        <v>292</v>
      </c>
      <c r="FG72" s="76">
        <v>13</v>
      </c>
      <c r="FH72" s="77">
        <f t="shared" si="237"/>
        <v>4.4999999999999998E-2</v>
      </c>
      <c r="FI72" s="305">
        <v>2329</v>
      </c>
      <c r="FJ72" s="76">
        <v>185</v>
      </c>
      <c r="FK72" s="552">
        <f t="shared" si="238"/>
        <v>185</v>
      </c>
      <c r="FL72" s="77">
        <f t="shared" si="282"/>
        <v>7.9000000000000001E-2</v>
      </c>
      <c r="FM72" s="298">
        <v>9</v>
      </c>
      <c r="FN72" s="76">
        <v>0</v>
      </c>
      <c r="FO72" s="79">
        <f t="shared" si="283"/>
        <v>0</v>
      </c>
      <c r="FP72" s="298">
        <v>708</v>
      </c>
      <c r="FQ72" s="76">
        <v>13</v>
      </c>
      <c r="FR72" s="77">
        <f t="shared" si="284"/>
        <v>1.7999999999999999E-2</v>
      </c>
      <c r="FS72" s="298">
        <v>1621</v>
      </c>
      <c r="FT72" s="76">
        <v>173</v>
      </c>
      <c r="FU72" s="77">
        <f t="shared" si="285"/>
        <v>0.107</v>
      </c>
      <c r="FV72" s="298">
        <v>1277</v>
      </c>
      <c r="FW72" s="76">
        <v>114</v>
      </c>
      <c r="FX72" s="77">
        <f t="shared" si="286"/>
        <v>8.8999999999999996E-2</v>
      </c>
      <c r="FY72" s="298">
        <v>344</v>
      </c>
      <c r="FZ72" s="76">
        <v>58</v>
      </c>
      <c r="GA72" s="77">
        <f t="shared" si="239"/>
        <v>0.16900000000000001</v>
      </c>
      <c r="GB72" s="298">
        <v>2110</v>
      </c>
      <c r="GC72" s="74">
        <v>37</v>
      </c>
      <c r="GD72" s="60">
        <f t="shared" si="240"/>
        <v>1.7999999999999999E-2</v>
      </c>
    </row>
    <row r="73" spans="1:186" x14ac:dyDescent="0.2">
      <c r="A73" s="56" t="s">
        <v>882</v>
      </c>
      <c r="B73" s="57" t="s">
        <v>1022</v>
      </c>
      <c r="C73" s="56" t="s">
        <v>963</v>
      </c>
      <c r="D73" s="56" t="s">
        <v>1108</v>
      </c>
      <c r="E73" s="80">
        <v>3713</v>
      </c>
      <c r="F73" s="60">
        <v>2350</v>
      </c>
      <c r="G73" s="63">
        <f t="shared" si="294"/>
        <v>0.63300000000000001</v>
      </c>
      <c r="H73" s="60">
        <v>2350</v>
      </c>
      <c r="I73" s="63">
        <f t="shared" si="288"/>
        <v>0.63300000000000001</v>
      </c>
      <c r="J73" s="61">
        <v>2261</v>
      </c>
      <c r="K73" s="290">
        <f t="shared" si="228"/>
        <v>0.96199999999999997</v>
      </c>
      <c r="L73" s="274">
        <v>89</v>
      </c>
      <c r="M73" s="287">
        <f t="shared" si="229"/>
        <v>3.7999999999999999E-2</v>
      </c>
      <c r="N73" s="60">
        <v>0</v>
      </c>
      <c r="O73" s="60">
        <f t="shared" si="289"/>
        <v>0</v>
      </c>
      <c r="P73" s="60">
        <v>1363</v>
      </c>
      <c r="Q73" s="60">
        <f t="shared" si="290"/>
        <v>0.36699999999999999</v>
      </c>
      <c r="R73" s="293">
        <f t="shared" ref="R73:R95" si="295">(L73/F73)*100</f>
        <v>3.7872340425531914</v>
      </c>
      <c r="S73" s="62">
        <f t="shared" si="287"/>
        <v>2165</v>
      </c>
      <c r="T73" s="60">
        <v>1798</v>
      </c>
      <c r="U73" s="60">
        <v>238</v>
      </c>
      <c r="V73" s="60">
        <v>32</v>
      </c>
      <c r="W73" s="60">
        <v>0</v>
      </c>
      <c r="X73" s="60">
        <v>0</v>
      </c>
      <c r="Y73" s="60">
        <v>97</v>
      </c>
      <c r="Z73" s="63">
        <f t="shared" si="291"/>
        <v>0.83</v>
      </c>
      <c r="AA73" s="63">
        <f t="shared" si="243"/>
        <v>0.11</v>
      </c>
      <c r="AB73" s="63">
        <f t="shared" si="244"/>
        <v>1.4999999999999999E-2</v>
      </c>
      <c r="AC73" s="63">
        <f t="shared" si="245"/>
        <v>0</v>
      </c>
      <c r="AD73" s="63">
        <f t="shared" si="246"/>
        <v>0</v>
      </c>
      <c r="AE73" s="63">
        <f t="shared" si="247"/>
        <v>4.4999999999999998E-2</v>
      </c>
      <c r="AF73" s="523">
        <v>49.9</v>
      </c>
      <c r="AG73" s="60">
        <v>444</v>
      </c>
      <c r="AH73" s="60">
        <v>414</v>
      </c>
      <c r="AI73" s="60">
        <v>385</v>
      </c>
      <c r="AJ73" s="60">
        <v>577</v>
      </c>
      <c r="AK73" s="60">
        <v>441</v>
      </c>
      <c r="AL73" s="63">
        <f t="shared" si="248"/>
        <v>0.19600000000000001</v>
      </c>
      <c r="AM73" s="63">
        <f t="shared" si="249"/>
        <v>0.183</v>
      </c>
      <c r="AN73" s="63">
        <f t="shared" si="250"/>
        <v>0.17</v>
      </c>
      <c r="AO73" s="63">
        <f t="shared" si="251"/>
        <v>0.255</v>
      </c>
      <c r="AP73" s="63">
        <f t="shared" si="252"/>
        <v>0.19500000000000001</v>
      </c>
      <c r="AQ73" s="60">
        <v>1673</v>
      </c>
      <c r="AR73" s="60">
        <v>453</v>
      </c>
      <c r="AS73" s="60">
        <v>135</v>
      </c>
      <c r="AT73" s="60">
        <v>0</v>
      </c>
      <c r="AU73" s="63">
        <f t="shared" si="253"/>
        <v>0.74</v>
      </c>
      <c r="AV73" s="63">
        <f t="shared" si="254"/>
        <v>0.2</v>
      </c>
      <c r="AW73" s="63">
        <f t="shared" si="255"/>
        <v>0.06</v>
      </c>
      <c r="AX73" s="63">
        <f t="shared" si="256"/>
        <v>0</v>
      </c>
      <c r="AY73" s="451">
        <v>1489</v>
      </c>
      <c r="AZ73" s="60">
        <v>20</v>
      </c>
      <c r="BA73" s="102">
        <v>0</v>
      </c>
      <c r="BB73" s="102">
        <v>112</v>
      </c>
      <c r="BC73" s="102">
        <v>331</v>
      </c>
      <c r="BD73" s="102">
        <v>351</v>
      </c>
      <c r="BE73" s="102">
        <v>177</v>
      </c>
      <c r="BF73" s="102">
        <v>95</v>
      </c>
      <c r="BG73" s="102">
        <v>362</v>
      </c>
      <c r="BH73" s="102">
        <v>41</v>
      </c>
      <c r="BI73" s="79">
        <f t="shared" si="168"/>
        <v>1.2999999999999999E-2</v>
      </c>
      <c r="BJ73" s="79">
        <f t="shared" si="169"/>
        <v>0</v>
      </c>
      <c r="BK73" s="79">
        <f t="shared" si="170"/>
        <v>7.4999999999999997E-2</v>
      </c>
      <c r="BL73" s="79">
        <f t="shared" si="171"/>
        <v>0.222</v>
      </c>
      <c r="BM73" s="79">
        <f t="shared" si="172"/>
        <v>0.23599999999999999</v>
      </c>
      <c r="BN73" s="79">
        <f t="shared" si="173"/>
        <v>0.11899999999999999</v>
      </c>
      <c r="BO73" s="79">
        <f t="shared" si="174"/>
        <v>6.4000000000000001E-2</v>
      </c>
      <c r="BP73" s="79">
        <f t="shared" si="175"/>
        <v>0.24299999999999999</v>
      </c>
      <c r="BQ73" s="457">
        <f t="shared" si="176"/>
        <v>2.8000000000000001E-2</v>
      </c>
      <c r="BR73" s="75">
        <v>48329</v>
      </c>
      <c r="BS73" s="75">
        <v>55596</v>
      </c>
      <c r="BT73" s="504">
        <v>36940</v>
      </c>
      <c r="BU73" s="504">
        <v>35461</v>
      </c>
      <c r="BV73" s="504">
        <v>42241</v>
      </c>
      <c r="BW73" s="504">
        <v>31920</v>
      </c>
      <c r="BX73" s="504">
        <v>71912</v>
      </c>
      <c r="BY73" s="504"/>
      <c r="BZ73" s="519">
        <v>1229</v>
      </c>
      <c r="CA73" s="60">
        <v>40</v>
      </c>
      <c r="CB73" s="60">
        <v>11</v>
      </c>
      <c r="CC73" s="60">
        <v>36</v>
      </c>
      <c r="CD73" s="60">
        <v>111</v>
      </c>
      <c r="CE73" s="60">
        <v>210</v>
      </c>
      <c r="CF73" s="60">
        <v>227</v>
      </c>
      <c r="CG73" s="60">
        <v>142</v>
      </c>
      <c r="CH73" s="60">
        <v>322</v>
      </c>
      <c r="CI73" s="60">
        <v>51</v>
      </c>
      <c r="CJ73" s="60">
        <v>79</v>
      </c>
      <c r="CK73" s="63">
        <f t="shared" si="292"/>
        <v>3.3000000000000002E-2</v>
      </c>
      <c r="CL73" s="63">
        <f t="shared" si="257"/>
        <v>8.9999999999999993E-3</v>
      </c>
      <c r="CM73" s="63">
        <f t="shared" si="258"/>
        <v>2.9000000000000001E-2</v>
      </c>
      <c r="CN73" s="63">
        <f t="shared" si="259"/>
        <v>0.09</v>
      </c>
      <c r="CO73" s="63">
        <f t="shared" si="260"/>
        <v>0.17100000000000001</v>
      </c>
      <c r="CP73" s="63">
        <f t="shared" si="261"/>
        <v>0.185</v>
      </c>
      <c r="CQ73" s="63">
        <f t="shared" si="262"/>
        <v>0.11600000000000001</v>
      </c>
      <c r="CR73" s="63">
        <f t="shared" si="263"/>
        <v>0.26200000000000001</v>
      </c>
      <c r="CS73" s="63">
        <f t="shared" si="264"/>
        <v>4.1000000000000002E-2</v>
      </c>
      <c r="CT73" s="63">
        <f t="shared" si="265"/>
        <v>6.4000000000000001E-2</v>
      </c>
      <c r="CU73" s="65">
        <v>67330</v>
      </c>
      <c r="CV73" s="66">
        <v>83544</v>
      </c>
      <c r="CW73" s="60">
        <v>195</v>
      </c>
      <c r="CX73" s="60">
        <v>235</v>
      </c>
      <c r="CY73" s="60">
        <v>52</v>
      </c>
      <c r="CZ73" s="60">
        <v>8</v>
      </c>
      <c r="DA73" s="60">
        <v>129</v>
      </c>
      <c r="DB73" s="60">
        <f t="shared" si="266"/>
        <v>0.159</v>
      </c>
      <c r="DC73" s="60">
        <f t="shared" si="267"/>
        <v>0.191</v>
      </c>
      <c r="DD73" s="60">
        <f t="shared" si="268"/>
        <v>4.2000000000000003E-2</v>
      </c>
      <c r="DE73" s="60">
        <f t="shared" si="269"/>
        <v>7.0000000000000001E-3</v>
      </c>
      <c r="DF73" s="60">
        <f t="shared" si="270"/>
        <v>0.105</v>
      </c>
      <c r="DG73" s="68">
        <v>1026</v>
      </c>
      <c r="DH73" s="60">
        <v>41</v>
      </c>
      <c r="DI73" s="60">
        <v>11</v>
      </c>
      <c r="DJ73" s="60">
        <v>36</v>
      </c>
      <c r="DK73" s="60">
        <v>124</v>
      </c>
      <c r="DL73" s="60">
        <v>98</v>
      </c>
      <c r="DM73" s="60">
        <v>245</v>
      </c>
      <c r="DN73" s="60">
        <v>45</v>
      </c>
      <c r="DO73" s="60">
        <v>296</v>
      </c>
      <c r="DP73" s="60">
        <v>51</v>
      </c>
      <c r="DQ73" s="60">
        <v>79</v>
      </c>
      <c r="DR73" s="63">
        <f t="shared" si="231"/>
        <v>0.04</v>
      </c>
      <c r="DS73" s="63">
        <f t="shared" si="241"/>
        <v>1.0999999999999999E-2</v>
      </c>
      <c r="DT73" s="63">
        <f t="shared" si="242"/>
        <v>3.5000000000000003E-2</v>
      </c>
      <c r="DU73" s="63">
        <f t="shared" si="271"/>
        <v>0.121</v>
      </c>
      <c r="DV73" s="63">
        <f t="shared" si="272"/>
        <v>9.6000000000000002E-2</v>
      </c>
      <c r="DW73" s="63">
        <f t="shared" si="273"/>
        <v>0.23899999999999999</v>
      </c>
      <c r="DX73" s="63">
        <f t="shared" si="274"/>
        <v>4.3999999999999997E-2</v>
      </c>
      <c r="DY73" s="63">
        <f t="shared" si="275"/>
        <v>0.28799999999999998</v>
      </c>
      <c r="DZ73" s="63">
        <f t="shared" si="276"/>
        <v>0.05</v>
      </c>
      <c r="EA73" s="63">
        <f t="shared" si="277"/>
        <v>7.6999999999999999E-2</v>
      </c>
      <c r="EB73" s="74">
        <v>66515</v>
      </c>
      <c r="EC73" s="74">
        <v>85589</v>
      </c>
      <c r="ED73" s="159">
        <v>4930</v>
      </c>
      <c r="EE73" s="159">
        <v>4295</v>
      </c>
      <c r="EF73" s="63">
        <f t="shared" si="232"/>
        <v>0.871</v>
      </c>
      <c r="EG73" s="159">
        <v>635</v>
      </c>
      <c r="EH73" s="63">
        <f t="shared" si="278"/>
        <v>0.129</v>
      </c>
      <c r="EI73" s="162">
        <v>3327</v>
      </c>
      <c r="EJ73" s="162">
        <v>2308</v>
      </c>
      <c r="EK73" s="162">
        <v>2223</v>
      </c>
      <c r="EL73" s="162">
        <v>2062</v>
      </c>
      <c r="EM73" s="162">
        <v>161</v>
      </c>
      <c r="EN73" s="63">
        <f t="shared" si="233"/>
        <v>0.92800000000000005</v>
      </c>
      <c r="EO73" s="63">
        <f t="shared" si="279"/>
        <v>7.1999999999999995E-2</v>
      </c>
      <c r="EP73" s="168">
        <v>85</v>
      </c>
      <c r="EQ73" s="165">
        <v>59</v>
      </c>
      <c r="ER73" s="165">
        <v>26</v>
      </c>
      <c r="ES73" s="63">
        <f t="shared" si="234"/>
        <v>0.69399999999999995</v>
      </c>
      <c r="ET73" s="63">
        <f t="shared" si="280"/>
        <v>0.30599999999999999</v>
      </c>
      <c r="EU73" s="69">
        <v>1019</v>
      </c>
      <c r="EV73" s="159">
        <v>637</v>
      </c>
      <c r="EW73" s="159">
        <v>382</v>
      </c>
      <c r="EX73" s="63">
        <f t="shared" si="293"/>
        <v>0.625</v>
      </c>
      <c r="EY73" s="63">
        <f t="shared" si="281"/>
        <v>0.375</v>
      </c>
      <c r="EZ73" s="68">
        <v>1026</v>
      </c>
      <c r="FA73" s="76">
        <v>104</v>
      </c>
      <c r="FB73" s="77">
        <f t="shared" si="235"/>
        <v>0.10100000000000001</v>
      </c>
      <c r="FC73" s="75">
        <v>24</v>
      </c>
      <c r="FD73" s="76">
        <v>0</v>
      </c>
      <c r="FE73" s="77">
        <f t="shared" si="236"/>
        <v>0</v>
      </c>
      <c r="FF73" s="75">
        <v>614</v>
      </c>
      <c r="FG73" s="76">
        <v>52</v>
      </c>
      <c r="FH73" s="77">
        <f t="shared" si="237"/>
        <v>8.5000000000000006E-2</v>
      </c>
      <c r="FI73" s="305">
        <v>4930</v>
      </c>
      <c r="FJ73" s="76">
        <v>497</v>
      </c>
      <c r="FK73" s="552">
        <f t="shared" si="238"/>
        <v>497</v>
      </c>
      <c r="FL73" s="77">
        <f t="shared" si="282"/>
        <v>0.10100000000000001</v>
      </c>
      <c r="FM73" s="298">
        <v>174</v>
      </c>
      <c r="FN73" s="76">
        <v>0</v>
      </c>
      <c r="FO73" s="79">
        <f t="shared" si="283"/>
        <v>0</v>
      </c>
      <c r="FP73" s="298">
        <v>1296</v>
      </c>
      <c r="FQ73" s="76">
        <v>83</v>
      </c>
      <c r="FR73" s="77">
        <f t="shared" si="284"/>
        <v>6.4000000000000001E-2</v>
      </c>
      <c r="FS73" s="298">
        <v>3634</v>
      </c>
      <c r="FT73" s="76">
        <v>415</v>
      </c>
      <c r="FU73" s="77">
        <f t="shared" si="285"/>
        <v>0.114</v>
      </c>
      <c r="FV73" s="298">
        <v>3357</v>
      </c>
      <c r="FW73" s="76">
        <v>414</v>
      </c>
      <c r="FX73" s="77">
        <f t="shared" si="286"/>
        <v>0.123</v>
      </c>
      <c r="FY73" s="298">
        <v>277</v>
      </c>
      <c r="FZ73" s="76">
        <v>0</v>
      </c>
      <c r="GA73" s="77">
        <f t="shared" si="239"/>
        <v>0</v>
      </c>
      <c r="GB73" s="298">
        <v>4422</v>
      </c>
      <c r="GC73" s="74">
        <v>349</v>
      </c>
      <c r="GD73" s="60">
        <f t="shared" si="240"/>
        <v>7.9000000000000001E-2</v>
      </c>
    </row>
    <row r="74" spans="1:186" x14ac:dyDescent="0.2">
      <c r="A74" s="56" t="s">
        <v>882</v>
      </c>
      <c r="B74" s="57" t="s">
        <v>1022</v>
      </c>
      <c r="C74" s="56" t="s">
        <v>964</v>
      </c>
      <c r="D74" s="56" t="s">
        <v>1109</v>
      </c>
      <c r="E74" s="80">
        <v>2846</v>
      </c>
      <c r="F74" s="60">
        <v>1505</v>
      </c>
      <c r="G74" s="63">
        <f t="shared" si="294"/>
        <v>0.52900000000000003</v>
      </c>
      <c r="H74" s="60">
        <v>1505</v>
      </c>
      <c r="I74" s="63">
        <f t="shared" si="288"/>
        <v>0.52900000000000003</v>
      </c>
      <c r="J74" s="61">
        <v>1399</v>
      </c>
      <c r="K74" s="290">
        <f t="shared" si="228"/>
        <v>0.93</v>
      </c>
      <c r="L74" s="274">
        <v>106</v>
      </c>
      <c r="M74" s="287">
        <f t="shared" si="229"/>
        <v>7.0000000000000007E-2</v>
      </c>
      <c r="N74" s="60">
        <v>0</v>
      </c>
      <c r="O74" s="60">
        <f t="shared" si="289"/>
        <v>0</v>
      </c>
      <c r="P74" s="60">
        <v>1341</v>
      </c>
      <c r="Q74" s="60">
        <f t="shared" si="290"/>
        <v>0.47099999999999997</v>
      </c>
      <c r="R74" s="293">
        <f t="shared" si="295"/>
        <v>7.0431893687707632</v>
      </c>
      <c r="S74" s="62">
        <f t="shared" si="287"/>
        <v>1360</v>
      </c>
      <c r="T74" s="60">
        <v>910</v>
      </c>
      <c r="U74" s="60">
        <v>240</v>
      </c>
      <c r="V74" s="60">
        <v>0</v>
      </c>
      <c r="W74" s="60">
        <v>40</v>
      </c>
      <c r="X74" s="60">
        <v>121</v>
      </c>
      <c r="Y74" s="60">
        <v>49</v>
      </c>
      <c r="Z74" s="63">
        <f t="shared" si="291"/>
        <v>0.66900000000000004</v>
      </c>
      <c r="AA74" s="63">
        <f t="shared" si="243"/>
        <v>0.17599999999999999</v>
      </c>
      <c r="AB74" s="63">
        <f t="shared" si="244"/>
        <v>0</v>
      </c>
      <c r="AC74" s="63">
        <f t="shared" si="245"/>
        <v>2.9000000000000001E-2</v>
      </c>
      <c r="AD74" s="63">
        <f t="shared" si="246"/>
        <v>8.8999999999999996E-2</v>
      </c>
      <c r="AE74" s="63">
        <f t="shared" si="247"/>
        <v>3.5999999999999997E-2</v>
      </c>
      <c r="AF74" s="523">
        <v>51.4</v>
      </c>
      <c r="AG74" s="60">
        <v>185</v>
      </c>
      <c r="AH74" s="60">
        <v>409</v>
      </c>
      <c r="AI74" s="60">
        <v>371</v>
      </c>
      <c r="AJ74" s="60">
        <v>156</v>
      </c>
      <c r="AK74" s="60">
        <v>278</v>
      </c>
      <c r="AL74" s="63">
        <f t="shared" si="248"/>
        <v>0.13200000000000001</v>
      </c>
      <c r="AM74" s="63">
        <f t="shared" si="249"/>
        <v>0.29199999999999998</v>
      </c>
      <c r="AN74" s="63">
        <f t="shared" si="250"/>
        <v>0.26500000000000001</v>
      </c>
      <c r="AO74" s="63">
        <f t="shared" si="251"/>
        <v>0.112</v>
      </c>
      <c r="AP74" s="63">
        <f t="shared" si="252"/>
        <v>0.19900000000000001</v>
      </c>
      <c r="AQ74" s="60">
        <v>1077</v>
      </c>
      <c r="AR74" s="60">
        <v>196</v>
      </c>
      <c r="AS74" s="60">
        <v>126</v>
      </c>
      <c r="AT74" s="60">
        <v>0</v>
      </c>
      <c r="AU74" s="63">
        <f t="shared" si="253"/>
        <v>0.77</v>
      </c>
      <c r="AV74" s="63">
        <f t="shared" si="254"/>
        <v>0.14000000000000001</v>
      </c>
      <c r="AW74" s="63">
        <f t="shared" si="255"/>
        <v>0.09</v>
      </c>
      <c r="AX74" s="63">
        <f t="shared" si="256"/>
        <v>0</v>
      </c>
      <c r="AY74" s="451">
        <v>961</v>
      </c>
      <c r="AZ74" s="60">
        <v>22</v>
      </c>
      <c r="BA74" s="102">
        <v>51</v>
      </c>
      <c r="BB74" s="102">
        <v>41</v>
      </c>
      <c r="BC74" s="102">
        <v>349</v>
      </c>
      <c r="BD74" s="102">
        <v>134</v>
      </c>
      <c r="BE74" s="102">
        <v>183</v>
      </c>
      <c r="BF74" s="102">
        <v>63</v>
      </c>
      <c r="BG74" s="102">
        <v>41</v>
      </c>
      <c r="BH74" s="102">
        <v>77</v>
      </c>
      <c r="BI74" s="79">
        <f t="shared" si="168"/>
        <v>2.3E-2</v>
      </c>
      <c r="BJ74" s="79">
        <f t="shared" si="169"/>
        <v>5.2999999999999999E-2</v>
      </c>
      <c r="BK74" s="79">
        <f t="shared" si="170"/>
        <v>4.2999999999999997E-2</v>
      </c>
      <c r="BL74" s="79">
        <f t="shared" si="171"/>
        <v>0.36299999999999999</v>
      </c>
      <c r="BM74" s="79">
        <f t="shared" si="172"/>
        <v>0.13900000000000001</v>
      </c>
      <c r="BN74" s="79">
        <f t="shared" si="173"/>
        <v>0.19</v>
      </c>
      <c r="BO74" s="79">
        <f t="shared" si="174"/>
        <v>6.6000000000000003E-2</v>
      </c>
      <c r="BP74" s="79">
        <f t="shared" si="175"/>
        <v>4.2999999999999997E-2</v>
      </c>
      <c r="BQ74" s="457">
        <f t="shared" si="176"/>
        <v>0.08</v>
      </c>
      <c r="BR74" s="75">
        <v>36367</v>
      </c>
      <c r="BS74" s="75">
        <v>48900</v>
      </c>
      <c r="BT74" s="504">
        <v>33492</v>
      </c>
      <c r="BU74" s="504">
        <v>29413</v>
      </c>
      <c r="BV74" s="504">
        <v>34688</v>
      </c>
      <c r="BW74" s="504">
        <v>42909</v>
      </c>
      <c r="BX74" s="504">
        <v>28873</v>
      </c>
      <c r="BY74" s="504"/>
      <c r="BZ74" s="519">
        <v>854</v>
      </c>
      <c r="CA74" s="60">
        <v>22</v>
      </c>
      <c r="CB74" s="60">
        <v>0</v>
      </c>
      <c r="CC74" s="60">
        <v>37</v>
      </c>
      <c r="CD74" s="60">
        <v>0</v>
      </c>
      <c r="CE74" s="60">
        <v>161</v>
      </c>
      <c r="CF74" s="60">
        <v>216</v>
      </c>
      <c r="CG74" s="60">
        <v>195</v>
      </c>
      <c r="CH74" s="60">
        <v>206</v>
      </c>
      <c r="CI74" s="60">
        <v>0</v>
      </c>
      <c r="CJ74" s="60">
        <v>17</v>
      </c>
      <c r="CK74" s="63">
        <f t="shared" si="292"/>
        <v>2.5999999999999999E-2</v>
      </c>
      <c r="CL74" s="63">
        <f t="shared" si="257"/>
        <v>0</v>
      </c>
      <c r="CM74" s="63">
        <f t="shared" si="258"/>
        <v>4.2999999999999997E-2</v>
      </c>
      <c r="CN74" s="63">
        <f t="shared" si="259"/>
        <v>0</v>
      </c>
      <c r="CO74" s="63">
        <f t="shared" si="260"/>
        <v>0.189</v>
      </c>
      <c r="CP74" s="63">
        <f t="shared" si="261"/>
        <v>0.253</v>
      </c>
      <c r="CQ74" s="63">
        <f t="shared" si="262"/>
        <v>0.22800000000000001</v>
      </c>
      <c r="CR74" s="63">
        <f t="shared" si="263"/>
        <v>0.24099999999999999</v>
      </c>
      <c r="CS74" s="63">
        <f t="shared" si="264"/>
        <v>0</v>
      </c>
      <c r="CT74" s="63">
        <f t="shared" si="265"/>
        <v>0.02</v>
      </c>
      <c r="CU74" s="65">
        <v>71774</v>
      </c>
      <c r="CV74" s="66">
        <v>76918</v>
      </c>
      <c r="CW74" s="60">
        <v>262</v>
      </c>
      <c r="CX74" s="60">
        <v>142</v>
      </c>
      <c r="CY74" s="60">
        <v>143</v>
      </c>
      <c r="CZ74" s="60">
        <v>0</v>
      </c>
      <c r="DA74" s="60">
        <v>176</v>
      </c>
      <c r="DB74" s="60">
        <f t="shared" si="266"/>
        <v>0.307</v>
      </c>
      <c r="DC74" s="60">
        <f t="shared" si="267"/>
        <v>0.16600000000000001</v>
      </c>
      <c r="DD74" s="60">
        <f t="shared" si="268"/>
        <v>0.16700000000000001</v>
      </c>
      <c r="DE74" s="60">
        <f t="shared" si="269"/>
        <v>0</v>
      </c>
      <c r="DF74" s="60">
        <f t="shared" si="270"/>
        <v>0.20599999999999999</v>
      </c>
      <c r="DG74" s="68">
        <v>839</v>
      </c>
      <c r="DH74" s="60">
        <v>79</v>
      </c>
      <c r="DI74" s="60">
        <v>0</v>
      </c>
      <c r="DJ74" s="60">
        <v>30</v>
      </c>
      <c r="DK74" s="60">
        <v>0</v>
      </c>
      <c r="DL74" s="60">
        <v>104</v>
      </c>
      <c r="DM74" s="60">
        <v>216</v>
      </c>
      <c r="DN74" s="60">
        <v>264</v>
      </c>
      <c r="DO74" s="60">
        <v>129</v>
      </c>
      <c r="DP74" s="60">
        <v>0</v>
      </c>
      <c r="DQ74" s="60">
        <v>17</v>
      </c>
      <c r="DR74" s="63">
        <f t="shared" si="231"/>
        <v>9.4E-2</v>
      </c>
      <c r="DS74" s="63">
        <f t="shared" si="241"/>
        <v>0</v>
      </c>
      <c r="DT74" s="63">
        <f t="shared" si="242"/>
        <v>3.5999999999999997E-2</v>
      </c>
      <c r="DU74" s="63">
        <f t="shared" si="271"/>
        <v>0</v>
      </c>
      <c r="DV74" s="63">
        <f t="shared" si="272"/>
        <v>0.124</v>
      </c>
      <c r="DW74" s="63">
        <f t="shared" si="273"/>
        <v>0.25700000000000001</v>
      </c>
      <c r="DX74" s="63">
        <f t="shared" si="274"/>
        <v>0.315</v>
      </c>
      <c r="DY74" s="63">
        <f t="shared" si="275"/>
        <v>0.154</v>
      </c>
      <c r="DZ74" s="63">
        <f t="shared" si="276"/>
        <v>0</v>
      </c>
      <c r="EA74" s="63">
        <f t="shared" si="277"/>
        <v>0.02</v>
      </c>
      <c r="EB74" s="74">
        <v>71734</v>
      </c>
      <c r="EC74" s="74">
        <v>73126</v>
      </c>
      <c r="ED74" s="159">
        <v>3828</v>
      </c>
      <c r="EE74" s="159">
        <v>3679</v>
      </c>
      <c r="EF74" s="63">
        <f t="shared" si="232"/>
        <v>0.96099999999999997</v>
      </c>
      <c r="EG74" s="159">
        <v>149</v>
      </c>
      <c r="EH74" s="63">
        <f t="shared" si="278"/>
        <v>3.9E-2</v>
      </c>
      <c r="EI74" s="162">
        <v>2266</v>
      </c>
      <c r="EJ74" s="162">
        <v>1431</v>
      </c>
      <c r="EK74" s="162">
        <v>1325</v>
      </c>
      <c r="EL74" s="162">
        <v>1257</v>
      </c>
      <c r="EM74" s="162">
        <v>68</v>
      </c>
      <c r="EN74" s="63">
        <f t="shared" si="233"/>
        <v>0.94899999999999995</v>
      </c>
      <c r="EO74" s="63">
        <f t="shared" si="279"/>
        <v>5.0999999999999997E-2</v>
      </c>
      <c r="EP74" s="168">
        <v>106</v>
      </c>
      <c r="EQ74" s="165">
        <v>100</v>
      </c>
      <c r="ER74" s="165">
        <v>6</v>
      </c>
      <c r="ES74" s="63">
        <f t="shared" si="234"/>
        <v>0.94299999999999995</v>
      </c>
      <c r="ET74" s="63">
        <f t="shared" si="280"/>
        <v>5.7000000000000002E-2</v>
      </c>
      <c r="EU74" s="69">
        <v>835</v>
      </c>
      <c r="EV74" s="159">
        <v>794</v>
      </c>
      <c r="EW74" s="159">
        <v>41</v>
      </c>
      <c r="EX74" s="63">
        <f t="shared" si="293"/>
        <v>0.95099999999999996</v>
      </c>
      <c r="EY74" s="63">
        <f t="shared" si="281"/>
        <v>4.9000000000000002E-2</v>
      </c>
      <c r="EZ74" s="68">
        <v>839</v>
      </c>
      <c r="FA74" s="76">
        <v>109</v>
      </c>
      <c r="FB74" s="77">
        <f t="shared" si="235"/>
        <v>0.13</v>
      </c>
      <c r="FC74" s="75">
        <v>25</v>
      </c>
      <c r="FD74" s="76">
        <v>0</v>
      </c>
      <c r="FE74" s="77">
        <f t="shared" si="236"/>
        <v>0</v>
      </c>
      <c r="FF74" s="75">
        <v>411</v>
      </c>
      <c r="FG74" s="76">
        <v>103</v>
      </c>
      <c r="FH74" s="77">
        <f t="shared" si="237"/>
        <v>0.251</v>
      </c>
      <c r="FI74" s="305">
        <v>3797</v>
      </c>
      <c r="FJ74" s="76">
        <v>586</v>
      </c>
      <c r="FK74" s="552">
        <f t="shared" si="238"/>
        <v>586</v>
      </c>
      <c r="FL74" s="77">
        <f t="shared" si="282"/>
        <v>0.154</v>
      </c>
      <c r="FM74" s="298">
        <v>184</v>
      </c>
      <c r="FN74" s="76">
        <v>119</v>
      </c>
      <c r="FO74" s="79">
        <f t="shared" si="283"/>
        <v>0.64700000000000002</v>
      </c>
      <c r="FP74" s="298">
        <v>1118</v>
      </c>
      <c r="FQ74" s="76">
        <v>341</v>
      </c>
      <c r="FR74" s="77">
        <f t="shared" si="284"/>
        <v>0.30499999999999999</v>
      </c>
      <c r="FS74" s="298">
        <v>2679</v>
      </c>
      <c r="FT74" s="76">
        <v>236</v>
      </c>
      <c r="FU74" s="77">
        <f t="shared" si="285"/>
        <v>8.7999999999999995E-2</v>
      </c>
      <c r="FV74" s="298">
        <v>2320</v>
      </c>
      <c r="FW74" s="76">
        <v>165</v>
      </c>
      <c r="FX74" s="77">
        <f t="shared" si="286"/>
        <v>7.0999999999999994E-2</v>
      </c>
      <c r="FY74" s="298">
        <v>359</v>
      </c>
      <c r="FZ74" s="76">
        <v>80</v>
      </c>
      <c r="GA74" s="77">
        <f t="shared" si="239"/>
        <v>0.223</v>
      </c>
      <c r="GB74" s="298">
        <v>3624</v>
      </c>
      <c r="GC74" s="74">
        <v>587</v>
      </c>
      <c r="GD74" s="60">
        <f t="shared" si="240"/>
        <v>0.16200000000000001</v>
      </c>
    </row>
    <row r="75" spans="1:186" x14ac:dyDescent="0.2">
      <c r="A75" s="56" t="s">
        <v>882</v>
      </c>
      <c r="B75" s="57" t="s">
        <v>1022</v>
      </c>
      <c r="C75" s="56" t="s">
        <v>965</v>
      </c>
      <c r="D75" s="56" t="s">
        <v>1110</v>
      </c>
      <c r="E75" s="80">
        <v>3495</v>
      </c>
      <c r="F75" s="60">
        <v>1939</v>
      </c>
      <c r="G75" s="63">
        <f t="shared" si="294"/>
        <v>0.55500000000000005</v>
      </c>
      <c r="H75" s="60">
        <v>1939</v>
      </c>
      <c r="I75" s="63">
        <f t="shared" si="288"/>
        <v>0.55500000000000005</v>
      </c>
      <c r="J75" s="61">
        <v>1690</v>
      </c>
      <c r="K75" s="290">
        <f t="shared" si="228"/>
        <v>0.872</v>
      </c>
      <c r="L75" s="274">
        <v>249</v>
      </c>
      <c r="M75" s="287">
        <f t="shared" si="229"/>
        <v>0.128</v>
      </c>
      <c r="N75" s="60">
        <v>0</v>
      </c>
      <c r="O75" s="60">
        <f t="shared" si="289"/>
        <v>0</v>
      </c>
      <c r="P75" s="60">
        <v>1556</v>
      </c>
      <c r="Q75" s="60">
        <f t="shared" si="290"/>
        <v>0.44500000000000001</v>
      </c>
      <c r="R75" s="293">
        <f t="shared" si="295"/>
        <v>12.841670964414648</v>
      </c>
      <c r="S75" s="62">
        <f t="shared" si="287"/>
        <v>1591</v>
      </c>
      <c r="T75" s="60">
        <v>1144</v>
      </c>
      <c r="U75" s="60">
        <v>137</v>
      </c>
      <c r="V75" s="60">
        <v>0</v>
      </c>
      <c r="W75" s="60">
        <v>23</v>
      </c>
      <c r="X75" s="60">
        <v>126</v>
      </c>
      <c r="Y75" s="60">
        <v>161</v>
      </c>
      <c r="Z75" s="63">
        <f t="shared" si="291"/>
        <v>0.71899999999999997</v>
      </c>
      <c r="AA75" s="63">
        <f t="shared" si="243"/>
        <v>8.5999999999999993E-2</v>
      </c>
      <c r="AB75" s="63">
        <f t="shared" si="244"/>
        <v>0</v>
      </c>
      <c r="AC75" s="63">
        <f t="shared" si="245"/>
        <v>1.4E-2</v>
      </c>
      <c r="AD75" s="63">
        <f t="shared" si="246"/>
        <v>7.9000000000000001E-2</v>
      </c>
      <c r="AE75" s="63">
        <f t="shared" si="247"/>
        <v>0.10100000000000001</v>
      </c>
      <c r="AF75" s="523">
        <v>36.5</v>
      </c>
      <c r="AG75" s="60">
        <v>534</v>
      </c>
      <c r="AH75" s="60">
        <v>427</v>
      </c>
      <c r="AI75" s="60">
        <v>265</v>
      </c>
      <c r="AJ75" s="60">
        <v>149</v>
      </c>
      <c r="AK75" s="60">
        <v>315</v>
      </c>
      <c r="AL75" s="63">
        <f t="shared" si="248"/>
        <v>0.316</v>
      </c>
      <c r="AM75" s="63">
        <f t="shared" si="249"/>
        <v>0.253</v>
      </c>
      <c r="AN75" s="63">
        <f t="shared" si="250"/>
        <v>0.157</v>
      </c>
      <c r="AO75" s="63">
        <f t="shared" si="251"/>
        <v>8.7999999999999995E-2</v>
      </c>
      <c r="AP75" s="63">
        <f t="shared" si="252"/>
        <v>0.186</v>
      </c>
      <c r="AQ75" s="60">
        <v>1102</v>
      </c>
      <c r="AR75" s="60">
        <v>378</v>
      </c>
      <c r="AS75" s="60">
        <v>210</v>
      </c>
      <c r="AT75" s="60">
        <v>0</v>
      </c>
      <c r="AU75" s="63">
        <f t="shared" si="253"/>
        <v>0.65200000000000002</v>
      </c>
      <c r="AV75" s="63">
        <f t="shared" si="254"/>
        <v>0.224</v>
      </c>
      <c r="AW75" s="63">
        <f t="shared" si="255"/>
        <v>0.124</v>
      </c>
      <c r="AX75" s="63">
        <f t="shared" si="256"/>
        <v>0</v>
      </c>
      <c r="AY75" s="451">
        <v>1016</v>
      </c>
      <c r="AZ75" s="60">
        <v>0</v>
      </c>
      <c r="BA75" s="102">
        <v>33</v>
      </c>
      <c r="BB75" s="102">
        <v>311</v>
      </c>
      <c r="BC75" s="102">
        <v>158</v>
      </c>
      <c r="BD75" s="102">
        <v>140</v>
      </c>
      <c r="BE75" s="102">
        <v>45</v>
      </c>
      <c r="BF75" s="102">
        <v>0</v>
      </c>
      <c r="BG75" s="102">
        <v>238</v>
      </c>
      <c r="BH75" s="102">
        <v>91</v>
      </c>
      <c r="BI75" s="79">
        <f t="shared" si="168"/>
        <v>0</v>
      </c>
      <c r="BJ75" s="79">
        <f t="shared" si="169"/>
        <v>3.2000000000000001E-2</v>
      </c>
      <c r="BK75" s="79">
        <f t="shared" si="170"/>
        <v>0.30599999999999999</v>
      </c>
      <c r="BL75" s="79">
        <f t="shared" si="171"/>
        <v>0.156</v>
      </c>
      <c r="BM75" s="79">
        <f t="shared" si="172"/>
        <v>0.13800000000000001</v>
      </c>
      <c r="BN75" s="79">
        <f t="shared" si="173"/>
        <v>4.3999999999999997E-2</v>
      </c>
      <c r="BO75" s="79">
        <f t="shared" si="174"/>
        <v>0</v>
      </c>
      <c r="BP75" s="79">
        <f t="shared" si="175"/>
        <v>0.23400000000000001</v>
      </c>
      <c r="BQ75" s="457">
        <f t="shared" si="176"/>
        <v>0.09</v>
      </c>
      <c r="BR75" s="75">
        <v>35273</v>
      </c>
      <c r="BS75" s="75">
        <v>72399</v>
      </c>
      <c r="BT75" s="504">
        <v>32476</v>
      </c>
      <c r="BU75" s="504">
        <v>24634</v>
      </c>
      <c r="BV75" s="504">
        <v>20048</v>
      </c>
      <c r="BW75" s="504">
        <v>30558</v>
      </c>
      <c r="BX75" s="504">
        <v>76708</v>
      </c>
      <c r="BY75" s="504"/>
      <c r="BZ75" s="519">
        <v>1391</v>
      </c>
      <c r="CA75" s="60">
        <v>7</v>
      </c>
      <c r="CB75" s="60">
        <v>233</v>
      </c>
      <c r="CC75" s="60">
        <v>170</v>
      </c>
      <c r="CD75" s="60">
        <v>123</v>
      </c>
      <c r="CE75" s="60">
        <v>184</v>
      </c>
      <c r="CF75" s="60">
        <v>182</v>
      </c>
      <c r="CG75" s="60">
        <v>226</v>
      </c>
      <c r="CH75" s="60">
        <v>203</v>
      </c>
      <c r="CI75" s="60">
        <v>34</v>
      </c>
      <c r="CJ75" s="60">
        <v>29</v>
      </c>
      <c r="CK75" s="63">
        <f t="shared" si="292"/>
        <v>5.0000000000000001E-3</v>
      </c>
      <c r="CL75" s="63">
        <f t="shared" si="257"/>
        <v>0.16800000000000001</v>
      </c>
      <c r="CM75" s="63">
        <f t="shared" si="258"/>
        <v>0.122</v>
      </c>
      <c r="CN75" s="63">
        <f t="shared" si="259"/>
        <v>8.7999999999999995E-2</v>
      </c>
      <c r="CO75" s="63">
        <f t="shared" si="260"/>
        <v>0.13200000000000001</v>
      </c>
      <c r="CP75" s="63">
        <f t="shared" si="261"/>
        <v>0.13100000000000001</v>
      </c>
      <c r="CQ75" s="63">
        <f t="shared" si="262"/>
        <v>0.16200000000000001</v>
      </c>
      <c r="CR75" s="63">
        <f t="shared" si="263"/>
        <v>0.14599999999999999</v>
      </c>
      <c r="CS75" s="63">
        <f t="shared" si="264"/>
        <v>2.4E-2</v>
      </c>
      <c r="CT75" s="63">
        <f t="shared" si="265"/>
        <v>2.1000000000000001E-2</v>
      </c>
      <c r="CU75" s="65">
        <v>48925</v>
      </c>
      <c r="CV75" s="66">
        <v>83339</v>
      </c>
      <c r="CW75" s="60">
        <v>528</v>
      </c>
      <c r="CX75" s="60">
        <v>312</v>
      </c>
      <c r="CY75" s="60">
        <v>219</v>
      </c>
      <c r="CZ75" s="60">
        <v>70</v>
      </c>
      <c r="DA75" s="60">
        <v>274</v>
      </c>
      <c r="DB75" s="60">
        <f t="shared" si="266"/>
        <v>0.38</v>
      </c>
      <c r="DC75" s="60">
        <f t="shared" si="267"/>
        <v>0.224</v>
      </c>
      <c r="DD75" s="60">
        <f t="shared" si="268"/>
        <v>0.157</v>
      </c>
      <c r="DE75" s="60">
        <f t="shared" si="269"/>
        <v>0.05</v>
      </c>
      <c r="DF75" s="60">
        <f t="shared" si="270"/>
        <v>0.19700000000000001</v>
      </c>
      <c r="DG75" s="68">
        <v>1004</v>
      </c>
      <c r="DH75" s="60">
        <v>41</v>
      </c>
      <c r="DI75" s="60">
        <v>74</v>
      </c>
      <c r="DJ75" s="60">
        <v>139</v>
      </c>
      <c r="DK75" s="60">
        <v>33</v>
      </c>
      <c r="DL75" s="60">
        <v>179</v>
      </c>
      <c r="DM75" s="60">
        <v>133</v>
      </c>
      <c r="DN75" s="60">
        <v>232</v>
      </c>
      <c r="DO75" s="60">
        <v>110</v>
      </c>
      <c r="DP75" s="60">
        <v>34</v>
      </c>
      <c r="DQ75" s="60">
        <v>29</v>
      </c>
      <c r="DR75" s="63">
        <f t="shared" si="231"/>
        <v>4.1000000000000002E-2</v>
      </c>
      <c r="DS75" s="63">
        <f t="shared" si="241"/>
        <v>7.3999999999999996E-2</v>
      </c>
      <c r="DT75" s="63">
        <f t="shared" si="242"/>
        <v>0.13800000000000001</v>
      </c>
      <c r="DU75" s="63">
        <f t="shared" si="271"/>
        <v>3.3000000000000002E-2</v>
      </c>
      <c r="DV75" s="63">
        <f t="shared" si="272"/>
        <v>0.17799999999999999</v>
      </c>
      <c r="DW75" s="63">
        <f t="shared" si="273"/>
        <v>0.13200000000000001</v>
      </c>
      <c r="DX75" s="63">
        <f t="shared" si="274"/>
        <v>0.23100000000000001</v>
      </c>
      <c r="DY75" s="63">
        <f t="shared" si="275"/>
        <v>0.11</v>
      </c>
      <c r="DZ75" s="63">
        <f t="shared" si="276"/>
        <v>3.4000000000000002E-2</v>
      </c>
      <c r="EA75" s="63">
        <f t="shared" si="277"/>
        <v>2.9000000000000001E-2</v>
      </c>
      <c r="EB75" s="74">
        <v>68889</v>
      </c>
      <c r="EC75" s="74">
        <v>97775</v>
      </c>
      <c r="ED75" s="159">
        <v>4591</v>
      </c>
      <c r="EE75" s="159">
        <v>4392</v>
      </c>
      <c r="EF75" s="63">
        <f t="shared" si="232"/>
        <v>0.95699999999999996</v>
      </c>
      <c r="EG75" s="159">
        <v>199</v>
      </c>
      <c r="EH75" s="63">
        <f t="shared" si="278"/>
        <v>4.2999999999999997E-2</v>
      </c>
      <c r="EI75" s="162">
        <v>2642</v>
      </c>
      <c r="EJ75" s="162">
        <v>1832</v>
      </c>
      <c r="EK75" s="162">
        <v>1624</v>
      </c>
      <c r="EL75" s="162">
        <v>1523</v>
      </c>
      <c r="EM75" s="162">
        <v>101</v>
      </c>
      <c r="EN75" s="63">
        <f t="shared" si="233"/>
        <v>0.93799999999999994</v>
      </c>
      <c r="EO75" s="63">
        <f t="shared" si="279"/>
        <v>6.2E-2</v>
      </c>
      <c r="EP75" s="168">
        <v>208</v>
      </c>
      <c r="EQ75" s="165">
        <v>143</v>
      </c>
      <c r="ER75" s="165">
        <v>65</v>
      </c>
      <c r="ES75" s="63">
        <f t="shared" si="234"/>
        <v>0.68799999999999994</v>
      </c>
      <c r="ET75" s="63">
        <f t="shared" si="280"/>
        <v>0.313</v>
      </c>
      <c r="EU75" s="69">
        <v>810</v>
      </c>
      <c r="EV75" s="159">
        <v>795</v>
      </c>
      <c r="EW75" s="159">
        <v>15</v>
      </c>
      <c r="EX75" s="63">
        <f t="shared" si="293"/>
        <v>0.98099999999999998</v>
      </c>
      <c r="EY75" s="63">
        <f t="shared" si="281"/>
        <v>1.9E-2</v>
      </c>
      <c r="EZ75" s="68">
        <v>1004</v>
      </c>
      <c r="FA75" s="76">
        <v>205</v>
      </c>
      <c r="FB75" s="77">
        <f t="shared" si="235"/>
        <v>0.20399999999999999</v>
      </c>
      <c r="FC75" s="75">
        <v>71</v>
      </c>
      <c r="FD75" s="76">
        <v>43</v>
      </c>
      <c r="FE75" s="77">
        <f t="shared" si="236"/>
        <v>0.60599999999999998</v>
      </c>
      <c r="FF75" s="75">
        <v>476</v>
      </c>
      <c r="FG75" s="76">
        <v>205</v>
      </c>
      <c r="FH75" s="77">
        <f t="shared" si="237"/>
        <v>0.43099999999999999</v>
      </c>
      <c r="FI75" s="305">
        <v>4591</v>
      </c>
      <c r="FJ75" s="76">
        <v>1419</v>
      </c>
      <c r="FK75" s="552">
        <f t="shared" si="238"/>
        <v>1419</v>
      </c>
      <c r="FL75" s="77">
        <f t="shared" si="282"/>
        <v>0.309</v>
      </c>
      <c r="FM75" s="298">
        <v>456</v>
      </c>
      <c r="FN75" s="76">
        <v>356</v>
      </c>
      <c r="FO75" s="79">
        <f t="shared" si="283"/>
        <v>0.78100000000000003</v>
      </c>
      <c r="FP75" s="298">
        <v>1172</v>
      </c>
      <c r="FQ75" s="76">
        <v>778</v>
      </c>
      <c r="FR75" s="77">
        <f t="shared" si="284"/>
        <v>0.66400000000000003</v>
      </c>
      <c r="FS75" s="298">
        <v>3419</v>
      </c>
      <c r="FT75" s="76">
        <v>641</v>
      </c>
      <c r="FU75" s="77">
        <f t="shared" si="285"/>
        <v>0.187</v>
      </c>
      <c r="FV75" s="298">
        <v>2671</v>
      </c>
      <c r="FW75" s="76">
        <v>557</v>
      </c>
      <c r="FX75" s="77">
        <f t="shared" si="286"/>
        <v>0.20899999999999999</v>
      </c>
      <c r="FY75" s="298">
        <v>748</v>
      </c>
      <c r="FZ75" s="76">
        <v>84</v>
      </c>
      <c r="GA75" s="77">
        <f t="shared" si="239"/>
        <v>0.112</v>
      </c>
      <c r="GB75" s="298">
        <v>3885</v>
      </c>
      <c r="GC75" s="74">
        <v>1126</v>
      </c>
      <c r="GD75" s="60">
        <f t="shared" si="240"/>
        <v>0.28999999999999998</v>
      </c>
    </row>
    <row r="76" spans="1:186" x14ac:dyDescent="0.2">
      <c r="A76" s="56" t="s">
        <v>882</v>
      </c>
      <c r="B76" s="57" t="s">
        <v>1022</v>
      </c>
      <c r="C76" s="56" t="s">
        <v>966</v>
      </c>
      <c r="D76" s="56" t="s">
        <v>1111</v>
      </c>
      <c r="E76" s="80">
        <v>2094</v>
      </c>
      <c r="F76" s="60">
        <v>1379</v>
      </c>
      <c r="G76" s="63">
        <f t="shared" si="294"/>
        <v>0.65900000000000003</v>
      </c>
      <c r="H76" s="60">
        <v>1379</v>
      </c>
      <c r="I76" s="63">
        <f t="shared" si="288"/>
        <v>0.65900000000000003</v>
      </c>
      <c r="J76" s="61">
        <v>1243</v>
      </c>
      <c r="K76" s="290">
        <f t="shared" si="228"/>
        <v>0.90100000000000002</v>
      </c>
      <c r="L76" s="274">
        <v>136</v>
      </c>
      <c r="M76" s="287">
        <f t="shared" si="229"/>
        <v>9.9000000000000005E-2</v>
      </c>
      <c r="N76" s="60">
        <v>0</v>
      </c>
      <c r="O76" s="60">
        <f t="shared" si="289"/>
        <v>0</v>
      </c>
      <c r="P76" s="60">
        <v>715</v>
      </c>
      <c r="Q76" s="60">
        <f t="shared" si="290"/>
        <v>0.34100000000000003</v>
      </c>
      <c r="R76" s="293">
        <f t="shared" si="295"/>
        <v>9.8622189992748375</v>
      </c>
      <c r="S76" s="62">
        <f t="shared" si="287"/>
        <v>1243</v>
      </c>
      <c r="T76" s="60">
        <v>1092</v>
      </c>
      <c r="U76" s="60">
        <v>85</v>
      </c>
      <c r="V76" s="60">
        <v>0</v>
      </c>
      <c r="W76" s="60">
        <v>25</v>
      </c>
      <c r="X76" s="60">
        <v>29</v>
      </c>
      <c r="Y76" s="60">
        <v>12</v>
      </c>
      <c r="Z76" s="63">
        <f t="shared" si="291"/>
        <v>0.879</v>
      </c>
      <c r="AA76" s="63">
        <f t="shared" si="243"/>
        <v>6.8000000000000005E-2</v>
      </c>
      <c r="AB76" s="63">
        <f t="shared" si="244"/>
        <v>0</v>
      </c>
      <c r="AC76" s="63">
        <f t="shared" si="245"/>
        <v>0.02</v>
      </c>
      <c r="AD76" s="63">
        <f t="shared" si="246"/>
        <v>2.3E-2</v>
      </c>
      <c r="AE76" s="63">
        <f t="shared" si="247"/>
        <v>0.01</v>
      </c>
      <c r="AF76" s="523">
        <v>40.1</v>
      </c>
      <c r="AG76" s="60">
        <v>251</v>
      </c>
      <c r="AH76" s="60">
        <v>423</v>
      </c>
      <c r="AI76" s="60">
        <v>168</v>
      </c>
      <c r="AJ76" s="60">
        <v>295</v>
      </c>
      <c r="AK76" s="60">
        <v>106</v>
      </c>
      <c r="AL76" s="63">
        <f t="shared" si="248"/>
        <v>0.20200000000000001</v>
      </c>
      <c r="AM76" s="63">
        <f t="shared" si="249"/>
        <v>0.34</v>
      </c>
      <c r="AN76" s="63">
        <f t="shared" si="250"/>
        <v>0.13500000000000001</v>
      </c>
      <c r="AO76" s="63">
        <f t="shared" si="251"/>
        <v>0.23699999999999999</v>
      </c>
      <c r="AP76" s="63">
        <f t="shared" si="252"/>
        <v>8.5000000000000006E-2</v>
      </c>
      <c r="AQ76" s="60">
        <v>1071</v>
      </c>
      <c r="AR76" s="60">
        <v>160</v>
      </c>
      <c r="AS76" s="60">
        <v>12</v>
      </c>
      <c r="AT76" s="60">
        <v>0</v>
      </c>
      <c r="AU76" s="63">
        <f t="shared" si="253"/>
        <v>0.86199999999999999</v>
      </c>
      <c r="AV76" s="63">
        <f t="shared" si="254"/>
        <v>0.129</v>
      </c>
      <c r="AW76" s="63">
        <f t="shared" si="255"/>
        <v>0.01</v>
      </c>
      <c r="AX76" s="63">
        <f t="shared" si="256"/>
        <v>0</v>
      </c>
      <c r="AY76" s="451">
        <v>1035</v>
      </c>
      <c r="AZ76" s="60">
        <v>0</v>
      </c>
      <c r="BA76" s="102">
        <v>23</v>
      </c>
      <c r="BB76" s="102">
        <v>5</v>
      </c>
      <c r="BC76" s="102">
        <v>397</v>
      </c>
      <c r="BD76" s="102">
        <v>185</v>
      </c>
      <c r="BE76" s="102">
        <v>118</v>
      </c>
      <c r="BF76" s="102">
        <v>113</v>
      </c>
      <c r="BG76" s="102">
        <v>114</v>
      </c>
      <c r="BH76" s="102">
        <v>80</v>
      </c>
      <c r="BI76" s="79">
        <f t="shared" si="168"/>
        <v>0</v>
      </c>
      <c r="BJ76" s="79">
        <f t="shared" si="169"/>
        <v>2.1999999999999999E-2</v>
      </c>
      <c r="BK76" s="79">
        <f t="shared" si="170"/>
        <v>5.0000000000000001E-3</v>
      </c>
      <c r="BL76" s="79">
        <f t="shared" si="171"/>
        <v>0.38400000000000001</v>
      </c>
      <c r="BM76" s="79">
        <f t="shared" si="172"/>
        <v>0.17899999999999999</v>
      </c>
      <c r="BN76" s="79">
        <f t="shared" si="173"/>
        <v>0.114</v>
      </c>
      <c r="BO76" s="79">
        <f t="shared" si="174"/>
        <v>0.109</v>
      </c>
      <c r="BP76" s="79">
        <f t="shared" si="175"/>
        <v>0.11</v>
      </c>
      <c r="BQ76" s="457">
        <f t="shared" si="176"/>
        <v>7.6999999999999999E-2</v>
      </c>
      <c r="BR76" s="75">
        <v>42044</v>
      </c>
      <c r="BS76" s="75">
        <v>52577</v>
      </c>
      <c r="BT76" s="504">
        <v>34981</v>
      </c>
      <c r="BU76" s="504">
        <v>60592</v>
      </c>
      <c r="BV76" s="504">
        <v>31795</v>
      </c>
      <c r="BW76" s="504">
        <v>34394</v>
      </c>
      <c r="BX76" s="504"/>
      <c r="BY76" s="504"/>
      <c r="BZ76" s="519">
        <v>974</v>
      </c>
      <c r="CA76" s="60">
        <v>0</v>
      </c>
      <c r="CB76" s="60">
        <v>63</v>
      </c>
      <c r="CC76" s="60">
        <v>39</v>
      </c>
      <c r="CD76" s="60">
        <v>334</v>
      </c>
      <c r="CE76" s="60">
        <v>17</v>
      </c>
      <c r="CF76" s="60">
        <v>146</v>
      </c>
      <c r="CG76" s="60">
        <v>71</v>
      </c>
      <c r="CH76" s="60">
        <v>304</v>
      </c>
      <c r="CI76" s="60">
        <v>0</v>
      </c>
      <c r="CJ76" s="60">
        <v>0</v>
      </c>
      <c r="CK76" s="63">
        <f t="shared" si="292"/>
        <v>0</v>
      </c>
      <c r="CL76" s="63">
        <f t="shared" si="257"/>
        <v>6.5000000000000002E-2</v>
      </c>
      <c r="CM76" s="63">
        <f t="shared" si="258"/>
        <v>0.04</v>
      </c>
      <c r="CN76" s="63">
        <f t="shared" si="259"/>
        <v>0.34300000000000003</v>
      </c>
      <c r="CO76" s="63">
        <f t="shared" si="260"/>
        <v>1.7000000000000001E-2</v>
      </c>
      <c r="CP76" s="63">
        <f t="shared" si="261"/>
        <v>0.15</v>
      </c>
      <c r="CQ76" s="63">
        <f t="shared" si="262"/>
        <v>7.2999999999999995E-2</v>
      </c>
      <c r="CR76" s="63">
        <f t="shared" si="263"/>
        <v>0.312</v>
      </c>
      <c r="CS76" s="63">
        <f t="shared" si="264"/>
        <v>0</v>
      </c>
      <c r="CT76" s="63">
        <f t="shared" si="265"/>
        <v>0</v>
      </c>
      <c r="CU76" s="65">
        <v>62045</v>
      </c>
      <c r="CV76" s="66">
        <v>65681</v>
      </c>
      <c r="CW76" s="60">
        <v>249</v>
      </c>
      <c r="CX76" s="60">
        <v>97</v>
      </c>
      <c r="CY76" s="60">
        <v>66</v>
      </c>
      <c r="CZ76" s="60">
        <v>65</v>
      </c>
      <c r="DA76" s="60">
        <v>128</v>
      </c>
      <c r="DB76" s="60">
        <f t="shared" si="266"/>
        <v>0.25600000000000001</v>
      </c>
      <c r="DC76" s="60">
        <f t="shared" si="267"/>
        <v>0.1</v>
      </c>
      <c r="DD76" s="60">
        <f t="shared" si="268"/>
        <v>6.8000000000000005E-2</v>
      </c>
      <c r="DE76" s="60">
        <f t="shared" si="269"/>
        <v>6.7000000000000004E-2</v>
      </c>
      <c r="DF76" s="60">
        <f t="shared" si="270"/>
        <v>0.13100000000000001</v>
      </c>
      <c r="DG76" s="68">
        <v>837</v>
      </c>
      <c r="DH76" s="60">
        <v>0</v>
      </c>
      <c r="DI76" s="60">
        <v>0</v>
      </c>
      <c r="DJ76" s="60">
        <v>13</v>
      </c>
      <c r="DK76" s="60">
        <v>309</v>
      </c>
      <c r="DL76" s="60">
        <v>17</v>
      </c>
      <c r="DM76" s="60">
        <v>146</v>
      </c>
      <c r="DN76" s="60">
        <v>71</v>
      </c>
      <c r="DO76" s="60">
        <v>281</v>
      </c>
      <c r="DP76" s="60">
        <v>0</v>
      </c>
      <c r="DQ76" s="60">
        <v>0</v>
      </c>
      <c r="DR76" s="63">
        <f t="shared" si="231"/>
        <v>0</v>
      </c>
      <c r="DS76" s="63">
        <f t="shared" si="241"/>
        <v>0</v>
      </c>
      <c r="DT76" s="63">
        <f t="shared" si="242"/>
        <v>1.6E-2</v>
      </c>
      <c r="DU76" s="63">
        <f t="shared" si="271"/>
        <v>0.36899999999999999</v>
      </c>
      <c r="DV76" s="63">
        <f t="shared" si="272"/>
        <v>0.02</v>
      </c>
      <c r="DW76" s="63">
        <f t="shared" si="273"/>
        <v>0.17399999999999999</v>
      </c>
      <c r="DX76" s="63">
        <f t="shared" si="274"/>
        <v>8.5000000000000006E-2</v>
      </c>
      <c r="DY76" s="63">
        <f t="shared" si="275"/>
        <v>0.33600000000000002</v>
      </c>
      <c r="DZ76" s="63">
        <f t="shared" si="276"/>
        <v>0</v>
      </c>
      <c r="EA76" s="63">
        <f t="shared" si="277"/>
        <v>0</v>
      </c>
      <c r="EB76" s="74">
        <v>67813</v>
      </c>
      <c r="EC76" s="74">
        <v>70287</v>
      </c>
      <c r="ED76" s="159">
        <v>3247</v>
      </c>
      <c r="EE76" s="159">
        <v>3207</v>
      </c>
      <c r="EF76" s="63">
        <f t="shared" si="232"/>
        <v>0.98799999999999999</v>
      </c>
      <c r="EG76" s="159">
        <v>40</v>
      </c>
      <c r="EH76" s="63">
        <f t="shared" si="278"/>
        <v>1.2E-2</v>
      </c>
      <c r="EI76" s="162">
        <v>1632</v>
      </c>
      <c r="EJ76" s="162">
        <v>1282</v>
      </c>
      <c r="EK76" s="162">
        <v>1199</v>
      </c>
      <c r="EL76" s="162">
        <v>1178</v>
      </c>
      <c r="EM76" s="162">
        <v>21</v>
      </c>
      <c r="EN76" s="63">
        <f t="shared" si="233"/>
        <v>0.98199999999999998</v>
      </c>
      <c r="EO76" s="63">
        <f t="shared" si="279"/>
        <v>1.7999999999999999E-2</v>
      </c>
      <c r="EP76" s="168">
        <v>83</v>
      </c>
      <c r="EQ76" s="165">
        <v>83</v>
      </c>
      <c r="ER76" s="165">
        <v>0</v>
      </c>
      <c r="ES76" s="63">
        <f t="shared" si="234"/>
        <v>1</v>
      </c>
      <c r="ET76" s="63">
        <f t="shared" si="280"/>
        <v>0</v>
      </c>
      <c r="EU76" s="69">
        <v>350</v>
      </c>
      <c r="EV76" s="159">
        <v>331</v>
      </c>
      <c r="EW76" s="159">
        <v>19</v>
      </c>
      <c r="EX76" s="63">
        <f t="shared" si="293"/>
        <v>0.94599999999999995</v>
      </c>
      <c r="EY76" s="63">
        <f t="shared" si="281"/>
        <v>5.3999999999999999E-2</v>
      </c>
      <c r="EZ76" s="68">
        <v>837</v>
      </c>
      <c r="FA76" s="76">
        <v>49</v>
      </c>
      <c r="FB76" s="77">
        <f t="shared" si="235"/>
        <v>5.8999999999999997E-2</v>
      </c>
      <c r="FC76" s="75">
        <v>58</v>
      </c>
      <c r="FD76" s="76">
        <v>0</v>
      </c>
      <c r="FE76" s="77">
        <f t="shared" si="236"/>
        <v>0</v>
      </c>
      <c r="FF76" s="75">
        <v>604</v>
      </c>
      <c r="FG76" s="76">
        <v>49</v>
      </c>
      <c r="FH76" s="77">
        <f t="shared" si="237"/>
        <v>8.1000000000000003E-2</v>
      </c>
      <c r="FI76" s="305">
        <v>3247</v>
      </c>
      <c r="FJ76" s="76">
        <v>307</v>
      </c>
      <c r="FK76" s="552">
        <f t="shared" si="238"/>
        <v>307</v>
      </c>
      <c r="FL76" s="77">
        <f t="shared" si="282"/>
        <v>9.5000000000000001E-2</v>
      </c>
      <c r="FM76" s="298">
        <v>257</v>
      </c>
      <c r="FN76" s="76">
        <v>148</v>
      </c>
      <c r="FO76" s="79">
        <f t="shared" si="283"/>
        <v>0.57599999999999996</v>
      </c>
      <c r="FP76" s="298">
        <v>1243</v>
      </c>
      <c r="FQ76" s="76">
        <v>215</v>
      </c>
      <c r="FR76" s="77">
        <f t="shared" si="284"/>
        <v>0.17299999999999999</v>
      </c>
      <c r="FS76" s="298">
        <v>2004</v>
      </c>
      <c r="FT76" s="76">
        <v>92</v>
      </c>
      <c r="FU76" s="77">
        <f t="shared" si="285"/>
        <v>4.5999999999999999E-2</v>
      </c>
      <c r="FV76" s="298">
        <v>1685</v>
      </c>
      <c r="FW76" s="76">
        <v>92</v>
      </c>
      <c r="FX76" s="77">
        <f t="shared" si="286"/>
        <v>5.5E-2</v>
      </c>
      <c r="FY76" s="298">
        <v>319</v>
      </c>
      <c r="FZ76" s="76">
        <v>0</v>
      </c>
      <c r="GA76" s="77">
        <f t="shared" si="239"/>
        <v>0</v>
      </c>
      <c r="GB76" s="298">
        <v>3105</v>
      </c>
      <c r="GC76" s="74">
        <v>301</v>
      </c>
      <c r="GD76" s="60">
        <f t="shared" si="240"/>
        <v>9.7000000000000003E-2</v>
      </c>
    </row>
    <row r="77" spans="1:186" x14ac:dyDescent="0.2">
      <c r="A77" s="56" t="s">
        <v>882</v>
      </c>
      <c r="B77" s="57" t="s">
        <v>1022</v>
      </c>
      <c r="C77" s="56" t="s">
        <v>967</v>
      </c>
      <c r="D77" s="56" t="s">
        <v>1112</v>
      </c>
      <c r="E77" s="80">
        <v>2511</v>
      </c>
      <c r="F77" s="60">
        <v>1499</v>
      </c>
      <c r="G77" s="63">
        <f t="shared" si="294"/>
        <v>0.59699999999999998</v>
      </c>
      <c r="H77" s="60">
        <v>1499</v>
      </c>
      <c r="I77" s="63">
        <f t="shared" si="288"/>
        <v>0.59699999999999998</v>
      </c>
      <c r="J77" s="61">
        <v>1443</v>
      </c>
      <c r="K77" s="290">
        <f t="shared" si="228"/>
        <v>0.96299999999999997</v>
      </c>
      <c r="L77" s="274">
        <v>56</v>
      </c>
      <c r="M77" s="287">
        <f t="shared" si="229"/>
        <v>3.6999999999999998E-2</v>
      </c>
      <c r="N77" s="60">
        <v>0</v>
      </c>
      <c r="O77" s="60">
        <f t="shared" si="289"/>
        <v>0</v>
      </c>
      <c r="P77" s="60">
        <v>1012</v>
      </c>
      <c r="Q77" s="60">
        <f t="shared" si="290"/>
        <v>0.40300000000000002</v>
      </c>
      <c r="R77" s="293">
        <f t="shared" si="295"/>
        <v>3.7358238825883925</v>
      </c>
      <c r="S77" s="62">
        <f t="shared" si="287"/>
        <v>1387</v>
      </c>
      <c r="T77" s="60">
        <v>1075</v>
      </c>
      <c r="U77" s="60">
        <v>233</v>
      </c>
      <c r="V77" s="60">
        <v>28</v>
      </c>
      <c r="W77" s="60">
        <v>8</v>
      </c>
      <c r="X77" s="60">
        <v>0</v>
      </c>
      <c r="Y77" s="60">
        <v>43</v>
      </c>
      <c r="Z77" s="63">
        <f t="shared" si="291"/>
        <v>0.77500000000000002</v>
      </c>
      <c r="AA77" s="63">
        <f t="shared" si="243"/>
        <v>0.16800000000000001</v>
      </c>
      <c r="AB77" s="63">
        <f t="shared" si="244"/>
        <v>0.02</v>
      </c>
      <c r="AC77" s="63">
        <f t="shared" si="245"/>
        <v>6.0000000000000001E-3</v>
      </c>
      <c r="AD77" s="63">
        <f t="shared" si="246"/>
        <v>0</v>
      </c>
      <c r="AE77" s="63">
        <f t="shared" si="247"/>
        <v>3.1E-2</v>
      </c>
      <c r="AF77" s="523">
        <v>51.5</v>
      </c>
      <c r="AG77" s="60">
        <v>476</v>
      </c>
      <c r="AH77" s="60">
        <v>189</v>
      </c>
      <c r="AI77" s="60">
        <v>323</v>
      </c>
      <c r="AJ77" s="60">
        <v>249</v>
      </c>
      <c r="AK77" s="60">
        <v>206</v>
      </c>
      <c r="AL77" s="63">
        <f t="shared" si="248"/>
        <v>0.33</v>
      </c>
      <c r="AM77" s="63">
        <f t="shared" si="249"/>
        <v>0.13100000000000001</v>
      </c>
      <c r="AN77" s="63">
        <f t="shared" si="250"/>
        <v>0.224</v>
      </c>
      <c r="AO77" s="63">
        <f t="shared" si="251"/>
        <v>0.17299999999999999</v>
      </c>
      <c r="AP77" s="63">
        <f t="shared" si="252"/>
        <v>0.14299999999999999</v>
      </c>
      <c r="AQ77" s="60">
        <v>1025</v>
      </c>
      <c r="AR77" s="60">
        <v>270</v>
      </c>
      <c r="AS77" s="60">
        <v>130</v>
      </c>
      <c r="AT77" s="60">
        <v>18</v>
      </c>
      <c r="AU77" s="63">
        <f t="shared" si="253"/>
        <v>0.71</v>
      </c>
      <c r="AV77" s="63">
        <f t="shared" si="254"/>
        <v>0.187</v>
      </c>
      <c r="AW77" s="63">
        <f t="shared" si="255"/>
        <v>0.09</v>
      </c>
      <c r="AX77" s="63">
        <f t="shared" si="256"/>
        <v>1.2E-2</v>
      </c>
      <c r="AY77" s="451">
        <v>1059</v>
      </c>
      <c r="AZ77" s="60">
        <v>23</v>
      </c>
      <c r="BA77" s="102">
        <v>0</v>
      </c>
      <c r="BB77" s="102">
        <v>72</v>
      </c>
      <c r="BC77" s="102">
        <v>146</v>
      </c>
      <c r="BD77" s="102">
        <v>167</v>
      </c>
      <c r="BE77" s="102">
        <v>75</v>
      </c>
      <c r="BF77" s="102">
        <v>40</v>
      </c>
      <c r="BG77" s="102">
        <v>126</v>
      </c>
      <c r="BH77" s="102">
        <v>410</v>
      </c>
      <c r="BI77" s="79">
        <f t="shared" si="168"/>
        <v>2.1999999999999999E-2</v>
      </c>
      <c r="BJ77" s="79">
        <f t="shared" si="169"/>
        <v>0</v>
      </c>
      <c r="BK77" s="79">
        <f t="shared" si="170"/>
        <v>6.8000000000000005E-2</v>
      </c>
      <c r="BL77" s="79">
        <f t="shared" si="171"/>
        <v>0.13800000000000001</v>
      </c>
      <c r="BM77" s="79">
        <f t="shared" si="172"/>
        <v>0.158</v>
      </c>
      <c r="BN77" s="79">
        <f t="shared" si="173"/>
        <v>7.0999999999999994E-2</v>
      </c>
      <c r="BO77" s="79">
        <f t="shared" si="174"/>
        <v>3.7999999999999999E-2</v>
      </c>
      <c r="BP77" s="79">
        <f t="shared" si="175"/>
        <v>0.11899999999999999</v>
      </c>
      <c r="BQ77" s="457">
        <f t="shared" si="176"/>
        <v>0.38700000000000001</v>
      </c>
      <c r="BR77" s="75">
        <v>75560</v>
      </c>
      <c r="BS77" s="75">
        <v>104572</v>
      </c>
      <c r="BT77" s="504">
        <v>55452</v>
      </c>
      <c r="BU77" s="504">
        <v>32941</v>
      </c>
      <c r="BV77" s="504">
        <v>44398</v>
      </c>
      <c r="BW77" s="504">
        <v>63182</v>
      </c>
      <c r="BX77" s="504">
        <v>56786</v>
      </c>
      <c r="BY77" s="504">
        <v>131667</v>
      </c>
      <c r="BZ77" s="519">
        <v>1057</v>
      </c>
      <c r="CA77" s="60">
        <v>24</v>
      </c>
      <c r="CB77" s="60">
        <v>20</v>
      </c>
      <c r="CC77" s="60">
        <v>99</v>
      </c>
      <c r="CD77" s="60">
        <v>66</v>
      </c>
      <c r="CE77" s="60">
        <v>54</v>
      </c>
      <c r="CF77" s="60">
        <v>176</v>
      </c>
      <c r="CG77" s="60">
        <v>116</v>
      </c>
      <c r="CH77" s="60">
        <v>149</v>
      </c>
      <c r="CI77" s="60">
        <v>142</v>
      </c>
      <c r="CJ77" s="60">
        <v>211</v>
      </c>
      <c r="CK77" s="63">
        <f t="shared" si="292"/>
        <v>2.3E-2</v>
      </c>
      <c r="CL77" s="63">
        <f t="shared" si="257"/>
        <v>1.9E-2</v>
      </c>
      <c r="CM77" s="63">
        <f t="shared" si="258"/>
        <v>9.4E-2</v>
      </c>
      <c r="CN77" s="63">
        <f t="shared" si="259"/>
        <v>6.2E-2</v>
      </c>
      <c r="CO77" s="63">
        <f t="shared" si="260"/>
        <v>5.0999999999999997E-2</v>
      </c>
      <c r="CP77" s="63">
        <f t="shared" si="261"/>
        <v>0.16700000000000001</v>
      </c>
      <c r="CQ77" s="63">
        <f t="shared" si="262"/>
        <v>0.11</v>
      </c>
      <c r="CR77" s="63">
        <f t="shared" si="263"/>
        <v>0.14099999999999999</v>
      </c>
      <c r="CS77" s="63">
        <f t="shared" si="264"/>
        <v>0.13400000000000001</v>
      </c>
      <c r="CT77" s="63">
        <f t="shared" si="265"/>
        <v>0.2</v>
      </c>
      <c r="CU77" s="65">
        <v>97792</v>
      </c>
      <c r="CV77" s="66">
        <v>135514</v>
      </c>
      <c r="CW77" s="60">
        <v>362</v>
      </c>
      <c r="CX77" s="60">
        <v>185</v>
      </c>
      <c r="CY77" s="60">
        <v>7</v>
      </c>
      <c r="CZ77" s="60">
        <v>0</v>
      </c>
      <c r="DA77" s="60">
        <v>51</v>
      </c>
      <c r="DB77" s="60">
        <f t="shared" si="266"/>
        <v>0.34200000000000003</v>
      </c>
      <c r="DC77" s="60">
        <f t="shared" si="267"/>
        <v>0.17499999999999999</v>
      </c>
      <c r="DD77" s="60">
        <f t="shared" si="268"/>
        <v>7.0000000000000001E-3</v>
      </c>
      <c r="DE77" s="60">
        <f t="shared" si="269"/>
        <v>0</v>
      </c>
      <c r="DF77" s="60">
        <f t="shared" si="270"/>
        <v>4.8000000000000001E-2</v>
      </c>
      <c r="DG77" s="68">
        <v>828</v>
      </c>
      <c r="DH77" s="60">
        <v>13</v>
      </c>
      <c r="DI77" s="60">
        <v>0</v>
      </c>
      <c r="DJ77" s="60">
        <v>32</v>
      </c>
      <c r="DK77" s="60">
        <v>47</v>
      </c>
      <c r="DL77" s="60">
        <v>54</v>
      </c>
      <c r="DM77" s="60">
        <v>152</v>
      </c>
      <c r="DN77" s="60">
        <v>102</v>
      </c>
      <c r="DO77" s="60">
        <v>149</v>
      </c>
      <c r="DP77" s="60">
        <v>124</v>
      </c>
      <c r="DQ77" s="60">
        <v>155</v>
      </c>
      <c r="DR77" s="63">
        <f t="shared" si="231"/>
        <v>1.6E-2</v>
      </c>
      <c r="DS77" s="63">
        <f t="shared" si="241"/>
        <v>0</v>
      </c>
      <c r="DT77" s="63">
        <f t="shared" si="242"/>
        <v>3.9E-2</v>
      </c>
      <c r="DU77" s="63">
        <f t="shared" si="271"/>
        <v>5.7000000000000002E-2</v>
      </c>
      <c r="DV77" s="63">
        <f t="shared" si="272"/>
        <v>6.5000000000000002E-2</v>
      </c>
      <c r="DW77" s="63">
        <f t="shared" si="273"/>
        <v>0.184</v>
      </c>
      <c r="DX77" s="63">
        <f t="shared" si="274"/>
        <v>0.123</v>
      </c>
      <c r="DY77" s="63">
        <f t="shared" si="275"/>
        <v>0.18</v>
      </c>
      <c r="DZ77" s="63">
        <f t="shared" si="276"/>
        <v>0.15</v>
      </c>
      <c r="EA77" s="63">
        <f t="shared" si="277"/>
        <v>0.187</v>
      </c>
      <c r="EB77" s="74">
        <v>106000</v>
      </c>
      <c r="EC77" s="74">
        <v>145514</v>
      </c>
      <c r="ED77" s="159">
        <v>2986</v>
      </c>
      <c r="EE77" s="159">
        <v>2842</v>
      </c>
      <c r="EF77" s="63">
        <f t="shared" si="232"/>
        <v>0.95199999999999996</v>
      </c>
      <c r="EG77" s="159">
        <v>144</v>
      </c>
      <c r="EH77" s="63">
        <f t="shared" si="278"/>
        <v>4.8000000000000001E-2</v>
      </c>
      <c r="EI77" s="162">
        <v>1916</v>
      </c>
      <c r="EJ77" s="162">
        <v>1318</v>
      </c>
      <c r="EK77" s="162">
        <v>1269</v>
      </c>
      <c r="EL77" s="162">
        <v>1237</v>
      </c>
      <c r="EM77" s="162">
        <v>32</v>
      </c>
      <c r="EN77" s="63">
        <f t="shared" si="233"/>
        <v>0.97499999999999998</v>
      </c>
      <c r="EO77" s="63">
        <f t="shared" si="279"/>
        <v>2.5000000000000001E-2</v>
      </c>
      <c r="EP77" s="168">
        <v>49</v>
      </c>
      <c r="EQ77" s="165">
        <v>36</v>
      </c>
      <c r="ER77" s="165">
        <v>13</v>
      </c>
      <c r="ES77" s="63">
        <f t="shared" si="234"/>
        <v>0.73499999999999999</v>
      </c>
      <c r="ET77" s="63">
        <f t="shared" si="280"/>
        <v>0.26500000000000001</v>
      </c>
      <c r="EU77" s="69">
        <v>598</v>
      </c>
      <c r="EV77" s="159">
        <v>507</v>
      </c>
      <c r="EW77" s="159">
        <v>91</v>
      </c>
      <c r="EX77" s="63">
        <f t="shared" si="293"/>
        <v>0.84799999999999998</v>
      </c>
      <c r="EY77" s="63">
        <f t="shared" si="281"/>
        <v>0.152</v>
      </c>
      <c r="EZ77" s="68">
        <v>828</v>
      </c>
      <c r="FA77" s="76">
        <v>38</v>
      </c>
      <c r="FB77" s="77">
        <f t="shared" si="235"/>
        <v>4.5999999999999999E-2</v>
      </c>
      <c r="FC77" s="75">
        <v>30</v>
      </c>
      <c r="FD77" s="76">
        <v>0</v>
      </c>
      <c r="FE77" s="77">
        <f t="shared" si="236"/>
        <v>0</v>
      </c>
      <c r="FF77" s="75">
        <v>315</v>
      </c>
      <c r="FG77" s="76">
        <v>9</v>
      </c>
      <c r="FH77" s="77">
        <f t="shared" si="237"/>
        <v>2.9000000000000001E-2</v>
      </c>
      <c r="FI77" s="305">
        <v>2986</v>
      </c>
      <c r="FJ77" s="76">
        <v>254</v>
      </c>
      <c r="FK77" s="552">
        <f t="shared" si="238"/>
        <v>254</v>
      </c>
      <c r="FL77" s="77">
        <f t="shared" si="282"/>
        <v>8.5000000000000006E-2</v>
      </c>
      <c r="FM77" s="298">
        <v>86</v>
      </c>
      <c r="FN77" s="76">
        <v>9</v>
      </c>
      <c r="FO77" s="79">
        <f t="shared" si="283"/>
        <v>0.105</v>
      </c>
      <c r="FP77" s="298">
        <v>577</v>
      </c>
      <c r="FQ77" s="76">
        <v>28</v>
      </c>
      <c r="FR77" s="77">
        <f t="shared" si="284"/>
        <v>4.9000000000000002E-2</v>
      </c>
      <c r="FS77" s="298">
        <v>2409</v>
      </c>
      <c r="FT77" s="76">
        <v>226</v>
      </c>
      <c r="FU77" s="77">
        <f t="shared" si="285"/>
        <v>9.4E-2</v>
      </c>
      <c r="FV77" s="298">
        <v>1930</v>
      </c>
      <c r="FW77" s="76">
        <v>176</v>
      </c>
      <c r="FX77" s="77">
        <f t="shared" si="286"/>
        <v>9.0999999999999998E-2</v>
      </c>
      <c r="FY77" s="298">
        <v>479</v>
      </c>
      <c r="FZ77" s="76">
        <v>50</v>
      </c>
      <c r="GA77" s="77">
        <f t="shared" si="239"/>
        <v>0.104</v>
      </c>
      <c r="GB77" s="298">
        <v>2600</v>
      </c>
      <c r="GC77" s="74">
        <v>111</v>
      </c>
      <c r="GD77" s="60">
        <f t="shared" si="240"/>
        <v>4.2999999999999997E-2</v>
      </c>
    </row>
    <row r="78" spans="1:186" s="84" customFormat="1" x14ac:dyDescent="0.2">
      <c r="A78" s="81" t="s">
        <v>882</v>
      </c>
      <c r="B78" s="82" t="s">
        <v>1022</v>
      </c>
      <c r="C78" s="81"/>
      <c r="D78" s="81"/>
      <c r="E78" s="83">
        <f>SUM(E41:E77)</f>
        <v>121438</v>
      </c>
      <c r="F78" s="84">
        <f>SUM(F41:F77)</f>
        <v>72052</v>
      </c>
      <c r="G78" s="97">
        <f t="shared" ref="G78:G86" si="296">ROUND(F78/E78,3)</f>
        <v>0.59299999999999997</v>
      </c>
      <c r="H78" s="84">
        <f>SUM(H41:H77)</f>
        <v>71915</v>
      </c>
      <c r="I78" s="97">
        <f t="shared" ref="I78:I86" si="297">ROUND(H78/E78,3)</f>
        <v>0.59199999999999997</v>
      </c>
      <c r="J78" s="85">
        <f>SUM(J41:J77)</f>
        <v>66572</v>
      </c>
      <c r="K78" s="291">
        <f t="shared" si="228"/>
        <v>0.92400000000000004</v>
      </c>
      <c r="L78" s="276">
        <f>SUM(L41:L77)</f>
        <v>5343</v>
      </c>
      <c r="M78" s="288">
        <f t="shared" si="229"/>
        <v>7.3999999999999996E-2</v>
      </c>
      <c r="N78" s="84">
        <f>SUM(N41:N77)</f>
        <v>137</v>
      </c>
      <c r="O78" s="84">
        <f t="shared" ref="O78:O83" si="298">ROUND(N78/E78,3)</f>
        <v>1E-3</v>
      </c>
      <c r="P78" s="84">
        <f>SUM(P41:P77)</f>
        <v>49386</v>
      </c>
      <c r="Q78" s="84">
        <f t="shared" ref="Q78:Q86" si="299">ROUND(P78/E78,3)</f>
        <v>0.40699999999999997</v>
      </c>
      <c r="R78" s="294">
        <f t="shared" si="295"/>
        <v>7.4154777105423859</v>
      </c>
      <c r="S78" s="86">
        <f t="shared" ref="S78:Y78" si="300">SUM(S41:S77)</f>
        <v>65164</v>
      </c>
      <c r="T78" s="84">
        <f t="shared" si="300"/>
        <v>50164</v>
      </c>
      <c r="U78" s="84">
        <f t="shared" si="300"/>
        <v>8253</v>
      </c>
      <c r="V78" s="84">
        <f t="shared" si="300"/>
        <v>1020</v>
      </c>
      <c r="W78" s="84">
        <f t="shared" si="300"/>
        <v>318</v>
      </c>
      <c r="X78" s="84">
        <f t="shared" si="300"/>
        <v>1332</v>
      </c>
      <c r="Y78" s="84">
        <f t="shared" si="300"/>
        <v>4077</v>
      </c>
      <c r="Z78" s="97">
        <f t="shared" ref="Z78:Z86" si="301">ROUND(T78/S78,3)</f>
        <v>0.77</v>
      </c>
      <c r="AA78" s="97">
        <f t="shared" si="243"/>
        <v>0.127</v>
      </c>
      <c r="AB78" s="97">
        <f t="shared" si="244"/>
        <v>1.6E-2</v>
      </c>
      <c r="AC78" s="97">
        <f t="shared" si="245"/>
        <v>5.0000000000000001E-3</v>
      </c>
      <c r="AD78" s="97">
        <f t="shared" si="246"/>
        <v>0.02</v>
      </c>
      <c r="AE78" s="97">
        <f t="shared" si="247"/>
        <v>6.3E-2</v>
      </c>
      <c r="AF78" s="524">
        <f>ROUND(AVERAGE(AF41:AF77),1)</f>
        <v>42.1</v>
      </c>
      <c r="AG78" s="84">
        <f t="shared" ref="AG78:AK78" si="302">SUM(AG41:AG77)</f>
        <v>17919</v>
      </c>
      <c r="AH78" s="84">
        <f t="shared" si="302"/>
        <v>14661</v>
      </c>
      <c r="AI78" s="84">
        <f t="shared" si="302"/>
        <v>14541</v>
      </c>
      <c r="AJ78" s="84">
        <f t="shared" si="302"/>
        <v>8690</v>
      </c>
      <c r="AK78" s="84">
        <f t="shared" si="302"/>
        <v>10761</v>
      </c>
      <c r="AL78" s="97">
        <f t="shared" si="248"/>
        <v>0.26900000000000002</v>
      </c>
      <c r="AM78" s="97">
        <f t="shared" si="249"/>
        <v>0.22</v>
      </c>
      <c r="AN78" s="97">
        <f t="shared" si="250"/>
        <v>0.218</v>
      </c>
      <c r="AO78" s="97">
        <f t="shared" si="251"/>
        <v>0.13100000000000001</v>
      </c>
      <c r="AP78" s="97">
        <f t="shared" si="252"/>
        <v>0.16200000000000001</v>
      </c>
      <c r="AQ78" s="84">
        <f t="shared" ref="AQ78:AT78" si="303">SUM(AQ41:AQ77)</f>
        <v>49315</v>
      </c>
      <c r="AR78" s="84">
        <f t="shared" si="303"/>
        <v>11575</v>
      </c>
      <c r="AS78" s="84">
        <f t="shared" si="303"/>
        <v>5515</v>
      </c>
      <c r="AT78" s="84">
        <f t="shared" si="303"/>
        <v>167</v>
      </c>
      <c r="AU78" s="97">
        <f t="shared" si="253"/>
        <v>0.74099999999999999</v>
      </c>
      <c r="AV78" s="97">
        <f t="shared" si="254"/>
        <v>0.17399999999999999</v>
      </c>
      <c r="AW78" s="97">
        <f t="shared" si="255"/>
        <v>8.3000000000000004E-2</v>
      </c>
      <c r="AX78" s="97">
        <f t="shared" si="256"/>
        <v>3.0000000000000001E-3</v>
      </c>
      <c r="AY78" s="459">
        <f t="shared" ref="AY78" si="304">SUM(AY41:AY77)</f>
        <v>48134</v>
      </c>
      <c r="AZ78" s="84">
        <f t="shared" ref="AZ78" si="305">SUM(AZ41:AZ77)</f>
        <v>841</v>
      </c>
      <c r="BA78" s="84">
        <f t="shared" ref="BA78" si="306">SUM(BA41:BA77)</f>
        <v>1419</v>
      </c>
      <c r="BB78" s="84">
        <f t="shared" ref="BB78" si="307">SUM(BB41:BB77)</f>
        <v>5883</v>
      </c>
      <c r="BC78" s="84">
        <f t="shared" ref="BC78" si="308">SUM(BC41:BC77)</f>
        <v>8992</v>
      </c>
      <c r="BD78" s="84">
        <f t="shared" ref="BD78" si="309">SUM(BD41:BD77)</f>
        <v>10091</v>
      </c>
      <c r="BE78" s="84">
        <f t="shared" ref="BE78" si="310">SUM(BE41:BE77)</f>
        <v>6697</v>
      </c>
      <c r="BF78" s="84">
        <f t="shared" ref="BF78" si="311">SUM(BF41:BF77)</f>
        <v>2872</v>
      </c>
      <c r="BG78" s="84">
        <f t="shared" ref="BG78" si="312">SUM(BG41:BG77)</f>
        <v>5199</v>
      </c>
      <c r="BH78" s="84">
        <f t="shared" ref="BH78" si="313">SUM(BH41:BH77)</f>
        <v>6140</v>
      </c>
      <c r="BI78" s="79">
        <f t="shared" si="168"/>
        <v>1.7000000000000001E-2</v>
      </c>
      <c r="BJ78" s="79">
        <f t="shared" si="169"/>
        <v>2.9000000000000001E-2</v>
      </c>
      <c r="BK78" s="79">
        <f t="shared" si="170"/>
        <v>0.122</v>
      </c>
      <c r="BL78" s="79">
        <f t="shared" si="171"/>
        <v>0.187</v>
      </c>
      <c r="BM78" s="79">
        <f t="shared" si="172"/>
        <v>0.21</v>
      </c>
      <c r="BN78" s="79">
        <f t="shared" si="173"/>
        <v>0.13900000000000001</v>
      </c>
      <c r="BO78" s="79">
        <f t="shared" si="174"/>
        <v>0.06</v>
      </c>
      <c r="BP78" s="79">
        <f t="shared" si="175"/>
        <v>0.108</v>
      </c>
      <c r="BQ78" s="457">
        <f t="shared" si="176"/>
        <v>0.128</v>
      </c>
      <c r="BR78" s="92">
        <f>INT(MEDIAN(BR41:BR77))</f>
        <v>43327</v>
      </c>
      <c r="BS78" s="92">
        <f>INT(AVERAGE(BS41:BS77))</f>
        <v>57973</v>
      </c>
      <c r="BT78" s="506">
        <f t="shared" ref="BT78:BY78" si="314">INT(MEDIAN(BT41:BT77))</f>
        <v>35227</v>
      </c>
      <c r="BU78" s="506">
        <f t="shared" si="314"/>
        <v>31586</v>
      </c>
      <c r="BV78" s="506">
        <f t="shared" si="314"/>
        <v>35831</v>
      </c>
      <c r="BW78" s="506">
        <f t="shared" si="314"/>
        <v>36402</v>
      </c>
      <c r="BX78" s="506">
        <f t="shared" si="314"/>
        <v>63185</v>
      </c>
      <c r="BY78" s="506">
        <f t="shared" si="314"/>
        <v>95147</v>
      </c>
      <c r="BZ78" s="520">
        <f t="shared" ref="BZ78" si="315">SUM(BZ41:BZ77)</f>
        <v>46030</v>
      </c>
      <c r="CA78" s="84">
        <f t="shared" ref="CA78" si="316">SUM(CA41:CA77)</f>
        <v>2227</v>
      </c>
      <c r="CB78" s="84">
        <f t="shared" ref="CB78" si="317">SUM(CB41:CB77)</f>
        <v>1982</v>
      </c>
      <c r="CC78" s="84">
        <f t="shared" ref="CC78" si="318">SUM(CC41:CC77)</f>
        <v>3451</v>
      </c>
      <c r="CD78" s="84">
        <f t="shared" ref="CD78" si="319">SUM(CD41:CD77)</f>
        <v>4338</v>
      </c>
      <c r="CE78" s="84">
        <f t="shared" ref="CE78" si="320">SUM(CE41:CE77)</f>
        <v>5792</v>
      </c>
      <c r="CF78" s="84">
        <f t="shared" ref="CF78" si="321">SUM(CF41:CF77)</f>
        <v>8338</v>
      </c>
      <c r="CG78" s="84">
        <f t="shared" ref="CG78" si="322">SUM(CG41:CG77)</f>
        <v>6827</v>
      </c>
      <c r="CH78" s="84">
        <f t="shared" ref="CH78" si="323">SUM(CH41:CH77)</f>
        <v>7666</v>
      </c>
      <c r="CI78" s="84">
        <f t="shared" ref="CI78" si="324">SUM(CI41:CI77)</f>
        <v>2852</v>
      </c>
      <c r="CJ78" s="84">
        <f t="shared" ref="CJ78" si="325">SUM(CJ41:CJ77)</f>
        <v>2557</v>
      </c>
      <c r="CK78" s="97">
        <f t="shared" ref="CK78:CK95" si="326">ROUND(CA78/BZ78,3)</f>
        <v>4.8000000000000001E-2</v>
      </c>
      <c r="CL78" s="97">
        <f t="shared" si="257"/>
        <v>4.2999999999999997E-2</v>
      </c>
      <c r="CM78" s="97">
        <f t="shared" si="258"/>
        <v>7.4999999999999997E-2</v>
      </c>
      <c r="CN78" s="97">
        <f t="shared" si="259"/>
        <v>9.4E-2</v>
      </c>
      <c r="CO78" s="97">
        <f t="shared" si="260"/>
        <v>0.126</v>
      </c>
      <c r="CP78" s="97">
        <f t="shared" si="261"/>
        <v>0.18099999999999999</v>
      </c>
      <c r="CQ78" s="97">
        <f t="shared" si="262"/>
        <v>0.14799999999999999</v>
      </c>
      <c r="CR78" s="97">
        <f t="shared" si="263"/>
        <v>0.16700000000000001</v>
      </c>
      <c r="CS78" s="97">
        <f t="shared" si="264"/>
        <v>6.2E-2</v>
      </c>
      <c r="CT78" s="97">
        <f t="shared" si="265"/>
        <v>5.6000000000000001E-2</v>
      </c>
      <c r="CU78" s="88">
        <f>INT(MEDIAN(CU41:CU77))</f>
        <v>64813</v>
      </c>
      <c r="CV78" s="88">
        <f>INT(SUMPRODUCT(BZ41:BZ77,CV41:CV77)/BZ78)</f>
        <v>82288</v>
      </c>
      <c r="CW78" s="84">
        <f t="shared" ref="CW78" si="327">SUM(CW41:CW77)</f>
        <v>12397</v>
      </c>
      <c r="CX78" s="84">
        <f t="shared" ref="CX78" si="328">SUM(CX41:CX77)</f>
        <v>7384</v>
      </c>
      <c r="CY78" s="84">
        <f t="shared" ref="CY78" si="329">SUM(CY41:CY77)</f>
        <v>3565</v>
      </c>
      <c r="CZ78" s="84">
        <f t="shared" ref="CZ78" si="330">SUM(CZ41:CZ77)</f>
        <v>2331</v>
      </c>
      <c r="DA78" s="84">
        <f t="shared" ref="DA78" si="331">SUM(DA41:DA77)</f>
        <v>6817</v>
      </c>
      <c r="DB78" s="84">
        <f t="shared" si="266"/>
        <v>0.26900000000000002</v>
      </c>
      <c r="DC78" s="84">
        <f t="shared" si="267"/>
        <v>0.16</v>
      </c>
      <c r="DD78" s="84">
        <f t="shared" si="268"/>
        <v>7.6999999999999999E-2</v>
      </c>
      <c r="DE78" s="84">
        <f t="shared" si="269"/>
        <v>5.0999999999999997E-2</v>
      </c>
      <c r="DF78" s="84">
        <f t="shared" si="270"/>
        <v>0.14799999999999999</v>
      </c>
      <c r="DG78" s="91">
        <f t="shared" ref="DG78" si="332">SUM(DG41:DG77)</f>
        <v>36721</v>
      </c>
      <c r="DH78" s="84">
        <f t="shared" ref="DH78" si="333">SUM(DH41:DH77)</f>
        <v>1677</v>
      </c>
      <c r="DI78" s="84">
        <f t="shared" ref="DI78" si="334">SUM(DI41:DI77)</f>
        <v>901</v>
      </c>
      <c r="DJ78" s="84">
        <f t="shared" ref="DJ78" si="335">SUM(DJ41:DJ77)</f>
        <v>2433</v>
      </c>
      <c r="DK78" s="84">
        <f t="shared" ref="DK78" si="336">SUM(DK41:DK77)</f>
        <v>3438</v>
      </c>
      <c r="DL78" s="84">
        <f t="shared" ref="DL78" si="337">SUM(DL41:DL77)</f>
        <v>4436</v>
      </c>
      <c r="DM78" s="84">
        <f t="shared" ref="DM78" si="338">SUM(DM41:DM77)</f>
        <v>6911</v>
      </c>
      <c r="DN78" s="84">
        <f t="shared" ref="DN78" si="339">SUM(DN41:DN77)</f>
        <v>5875</v>
      </c>
      <c r="DO78" s="84">
        <f t="shared" ref="DO78" si="340">SUM(DO41:DO77)</f>
        <v>6521</v>
      </c>
      <c r="DP78" s="84">
        <f t="shared" ref="DP78" si="341">SUM(DP41:DP77)</f>
        <v>2407</v>
      </c>
      <c r="DQ78" s="84">
        <f t="shared" ref="DQ78" si="342">SUM(DQ41:DQ77)</f>
        <v>2122</v>
      </c>
      <c r="DR78" s="97">
        <f t="shared" si="231"/>
        <v>4.5999999999999999E-2</v>
      </c>
      <c r="DS78" s="97">
        <f t="shared" si="241"/>
        <v>2.5000000000000001E-2</v>
      </c>
      <c r="DT78" s="97">
        <f t="shared" si="242"/>
        <v>6.6000000000000003E-2</v>
      </c>
      <c r="DU78" s="97">
        <f t="shared" si="271"/>
        <v>9.4E-2</v>
      </c>
      <c r="DV78" s="97">
        <f t="shared" si="272"/>
        <v>0.121</v>
      </c>
      <c r="DW78" s="97">
        <f t="shared" si="273"/>
        <v>0.188</v>
      </c>
      <c r="DX78" s="97">
        <f t="shared" si="274"/>
        <v>0.16</v>
      </c>
      <c r="DY78" s="97">
        <f t="shared" si="275"/>
        <v>0.17799999999999999</v>
      </c>
      <c r="DZ78" s="97">
        <f t="shared" si="276"/>
        <v>6.6000000000000003E-2</v>
      </c>
      <c r="EA78" s="97">
        <f t="shared" si="277"/>
        <v>5.8000000000000003E-2</v>
      </c>
      <c r="EB78" s="90">
        <f>INT(MEDIAN(EB41:EB77))</f>
        <v>68889</v>
      </c>
      <c r="EC78" s="90">
        <f>INT(SUMPRODUCT(DG41:DG77,EC41:EC77)/DG78)</f>
        <v>85918</v>
      </c>
      <c r="ED78" s="160">
        <f t="shared" ref="ED78" si="343">SUM(ED41:ED77)</f>
        <v>163255</v>
      </c>
      <c r="EE78" s="160">
        <f t="shared" ref="EE78" si="344">SUM(EE41:EE77)</f>
        <v>150933</v>
      </c>
      <c r="EF78" s="97">
        <f t="shared" si="232"/>
        <v>0.92500000000000004</v>
      </c>
      <c r="EG78" s="160">
        <f t="shared" ref="EG78" si="345">SUM(EG41:EG77)</f>
        <v>12322</v>
      </c>
      <c r="EH78" s="97">
        <f t="shared" si="278"/>
        <v>7.4999999999999997E-2</v>
      </c>
      <c r="EI78" s="163">
        <f t="shared" ref="EI78" si="346">SUM(EI41:EI77)</f>
        <v>95835</v>
      </c>
      <c r="EJ78" s="163">
        <f t="shared" ref="EJ78" si="347">SUM(EJ41:EJ77)</f>
        <v>68340</v>
      </c>
      <c r="EK78" s="163">
        <f t="shared" ref="EK78" si="348">SUM(EK41:EK77)</f>
        <v>63535</v>
      </c>
      <c r="EL78" s="163">
        <f t="shared" ref="EL78" si="349">SUM(EL41:EL77)</f>
        <v>56738</v>
      </c>
      <c r="EM78" s="163">
        <f t="shared" ref="EM78" si="350">SUM(EM41:EM77)</f>
        <v>6797</v>
      </c>
      <c r="EN78" s="97">
        <f t="shared" si="233"/>
        <v>0.89300000000000002</v>
      </c>
      <c r="EO78" s="97">
        <f t="shared" si="279"/>
        <v>0.107</v>
      </c>
      <c r="EP78" s="169">
        <f t="shared" ref="EP78" si="351">SUM(EP41:EP77)</f>
        <v>4805</v>
      </c>
      <c r="EQ78" s="166">
        <f t="shared" ref="EQ78" si="352">SUM(EQ41:EQ77)</f>
        <v>4063</v>
      </c>
      <c r="ER78" s="166">
        <f t="shared" ref="ER78" si="353">SUM(ER41:ER77)</f>
        <v>742</v>
      </c>
      <c r="ES78" s="97">
        <f t="shared" si="234"/>
        <v>0.84599999999999997</v>
      </c>
      <c r="ET78" s="97">
        <f t="shared" si="280"/>
        <v>0.154</v>
      </c>
      <c r="EU78" s="93">
        <f t="shared" ref="EU78" si="354">SUM(EU41:EU77)</f>
        <v>27495</v>
      </c>
      <c r="EV78" s="160">
        <f t="shared" ref="EV78" si="355">SUM(EV41:EV77)</f>
        <v>24064</v>
      </c>
      <c r="EW78" s="160">
        <f t="shared" ref="EW78" si="356">SUM(EW41:EW77)</f>
        <v>3431</v>
      </c>
      <c r="EX78" s="97">
        <f t="shared" ref="EX78:EX86" si="357">ROUND(EV78/EU78,3)</f>
        <v>0.875</v>
      </c>
      <c r="EY78" s="97">
        <f t="shared" si="281"/>
        <v>0.125</v>
      </c>
      <c r="EZ78" s="91">
        <f t="shared" ref="EZ78" si="358">SUM(EZ41:EZ77)</f>
        <v>36721</v>
      </c>
      <c r="FA78" s="94">
        <f t="shared" ref="FA78" si="359">SUM(FA41:FA77)</f>
        <v>4675</v>
      </c>
      <c r="FB78" s="98">
        <f t="shared" si="235"/>
        <v>0.127</v>
      </c>
      <c r="FC78" s="92">
        <f t="shared" ref="FC78" si="360">SUM(FC41:FC77)</f>
        <v>2668</v>
      </c>
      <c r="FD78" s="94">
        <f t="shared" ref="FD78" si="361">SUM(FD41:FD77)</f>
        <v>554</v>
      </c>
      <c r="FE78" s="77">
        <f t="shared" si="236"/>
        <v>0.20799999999999999</v>
      </c>
      <c r="FF78" s="92">
        <f t="shared" ref="FF78" si="362">SUM(FF41:FF77)</f>
        <v>21119</v>
      </c>
      <c r="FG78" s="94">
        <f t="shared" ref="FG78" si="363">SUM(FG41:FG77)</f>
        <v>3735</v>
      </c>
      <c r="FH78" s="98">
        <f t="shared" si="237"/>
        <v>0.17699999999999999</v>
      </c>
      <c r="FI78" s="306">
        <f t="shared" ref="FI78" si="364">SUM(FI41:FI77)</f>
        <v>162343</v>
      </c>
      <c r="FJ78" s="94">
        <f t="shared" ref="FJ78" si="365">SUM(FJ41:FJ77)</f>
        <v>25152</v>
      </c>
      <c r="FK78" s="552">
        <f t="shared" ref="FK78" si="366">SUM(FK41:FK77)</f>
        <v>25152</v>
      </c>
      <c r="FL78" s="98">
        <f t="shared" si="282"/>
        <v>0.155</v>
      </c>
      <c r="FM78" s="299">
        <f t="shared" ref="FM78" si="367">SUM(FM41:FM77)</f>
        <v>11568</v>
      </c>
      <c r="FN78" s="94">
        <f t="shared" ref="FN78" si="368">SUM(FN41:FN77)</f>
        <v>3269</v>
      </c>
      <c r="FO78" s="99">
        <f t="shared" si="283"/>
        <v>0.28299999999999997</v>
      </c>
      <c r="FP78" s="299">
        <f t="shared" ref="FP78" si="369">SUM(FP41:FP77)</f>
        <v>46773</v>
      </c>
      <c r="FQ78" s="94">
        <f t="shared" ref="FQ78" si="370">SUM(FQ41:FQ77)</f>
        <v>10463</v>
      </c>
      <c r="FR78" s="98">
        <f t="shared" si="284"/>
        <v>0.224</v>
      </c>
      <c r="FS78" s="299">
        <f t="shared" ref="FS78" si="371">SUM(FS41:FS77)</f>
        <v>115576</v>
      </c>
      <c r="FT78" s="94">
        <f t="shared" ref="FT78" si="372">SUM(FT41:FT77)</f>
        <v>14514</v>
      </c>
      <c r="FU78" s="98">
        <f t="shared" si="285"/>
        <v>0.126</v>
      </c>
      <c r="FV78" s="299">
        <f t="shared" ref="FV78" si="373">SUM(FV41:FV77)</f>
        <v>98475</v>
      </c>
      <c r="FW78" s="94">
        <f t="shared" ref="FW78" si="374">SUM(FW41:FW77)</f>
        <v>12345</v>
      </c>
      <c r="FX78" s="98">
        <f t="shared" si="286"/>
        <v>0.125</v>
      </c>
      <c r="FY78" s="299">
        <f t="shared" ref="FY78" si="375">SUM(FY41:FY77)</f>
        <v>17095</v>
      </c>
      <c r="FZ78" s="94">
        <f t="shared" ref="FZ78" si="376">SUM(FZ41:FZ77)</f>
        <v>2344</v>
      </c>
      <c r="GA78" s="98">
        <f t="shared" si="239"/>
        <v>0.13700000000000001</v>
      </c>
      <c r="GB78" s="299">
        <f t="shared" ref="GB78" si="377">SUM(GB41:GB77)</f>
        <v>144815</v>
      </c>
      <c r="GC78" s="90">
        <f t="shared" ref="GC78" si="378">SUM(GC41:GC77)</f>
        <v>19545</v>
      </c>
      <c r="GD78" s="84">
        <f t="shared" si="240"/>
        <v>0.13500000000000001</v>
      </c>
    </row>
    <row r="79" spans="1:186" x14ac:dyDescent="0.2">
      <c r="A79" s="56" t="s">
        <v>882</v>
      </c>
      <c r="B79" s="57" t="s">
        <v>2326</v>
      </c>
      <c r="C79" s="56" t="s">
        <v>928</v>
      </c>
      <c r="D79" s="56" t="s">
        <v>1073</v>
      </c>
      <c r="E79" s="80">
        <v>1632</v>
      </c>
      <c r="F79" s="60">
        <v>820</v>
      </c>
      <c r="G79" s="63">
        <f t="shared" si="296"/>
        <v>0.502</v>
      </c>
      <c r="H79" s="60">
        <v>820</v>
      </c>
      <c r="I79" s="63">
        <f t="shared" si="297"/>
        <v>0.502</v>
      </c>
      <c r="J79" s="61">
        <v>772</v>
      </c>
      <c r="K79" s="290">
        <f>ROUND(J79/F79,3)</f>
        <v>0.94099999999999995</v>
      </c>
      <c r="L79" s="274">
        <v>48</v>
      </c>
      <c r="M79" s="287">
        <f>ROUND(L79/F79,3)</f>
        <v>5.8999999999999997E-2</v>
      </c>
      <c r="N79" s="60">
        <v>0</v>
      </c>
      <c r="O79" s="60">
        <f t="shared" si="298"/>
        <v>0</v>
      </c>
      <c r="P79" s="60">
        <v>812</v>
      </c>
      <c r="Q79" s="60">
        <f t="shared" si="299"/>
        <v>0.498</v>
      </c>
      <c r="R79" s="293">
        <f>(L79/F79)*100</f>
        <v>5.8536585365853666</v>
      </c>
      <c r="S79" s="62">
        <f>T79+U79+V79+W79+X79+Y79</f>
        <v>767</v>
      </c>
      <c r="T79" s="60">
        <v>607</v>
      </c>
      <c r="U79" s="60">
        <v>77</v>
      </c>
      <c r="V79" s="60">
        <v>0</v>
      </c>
      <c r="W79" s="60">
        <v>16</v>
      </c>
      <c r="X79" s="60">
        <v>0</v>
      </c>
      <c r="Y79" s="60">
        <v>67</v>
      </c>
      <c r="Z79" s="63">
        <f t="shared" si="301"/>
        <v>0.79100000000000004</v>
      </c>
      <c r="AA79" s="63">
        <f>ROUND(U79/S79,3)</f>
        <v>0.1</v>
      </c>
      <c r="AB79" s="63">
        <f>ROUND(V79/S79,3)</f>
        <v>0</v>
      </c>
      <c r="AC79" s="63">
        <f>ROUND(W79/S79,3)</f>
        <v>2.1000000000000001E-2</v>
      </c>
      <c r="AD79" s="63">
        <f>ROUND(X79/S79,3)</f>
        <v>0</v>
      </c>
      <c r="AE79" s="63">
        <f>ROUND(Y79/S79,3)</f>
        <v>8.6999999999999994E-2</v>
      </c>
      <c r="AF79" s="523">
        <v>33.4</v>
      </c>
      <c r="AG79" s="60">
        <v>148</v>
      </c>
      <c r="AH79" s="60">
        <v>222</v>
      </c>
      <c r="AI79" s="60">
        <v>219</v>
      </c>
      <c r="AJ79" s="60">
        <v>104</v>
      </c>
      <c r="AK79" s="60">
        <v>79</v>
      </c>
      <c r="AL79" s="63">
        <f>ROUND(AG79/J79,3)</f>
        <v>0.192</v>
      </c>
      <c r="AM79" s="63">
        <f>ROUND(AH79/J79,3)</f>
        <v>0.28799999999999998</v>
      </c>
      <c r="AN79" s="63">
        <f>ROUND(AI79/J79,3)</f>
        <v>0.28399999999999997</v>
      </c>
      <c r="AO79" s="63">
        <f>ROUND(AJ79/J79,3)</f>
        <v>0.13500000000000001</v>
      </c>
      <c r="AP79" s="63">
        <f>ROUND(AK79/J79,3)</f>
        <v>0.10199999999999999</v>
      </c>
      <c r="AQ79" s="60">
        <v>570</v>
      </c>
      <c r="AR79" s="60">
        <v>163</v>
      </c>
      <c r="AS79" s="60">
        <v>37</v>
      </c>
      <c r="AT79" s="60">
        <v>2</v>
      </c>
      <c r="AU79" s="63">
        <f>ROUND(AQ79/J79,3)</f>
        <v>0.73799999999999999</v>
      </c>
      <c r="AV79" s="63">
        <f>ROUND(AR79/J79,3)</f>
        <v>0.21099999999999999</v>
      </c>
      <c r="AW79" s="63">
        <f>ROUND(AS79/J79,3)</f>
        <v>4.8000000000000001E-2</v>
      </c>
      <c r="AX79" s="63">
        <f>ROUND(AT79/J79,3)</f>
        <v>3.0000000000000001E-3</v>
      </c>
      <c r="AY79" s="451">
        <v>628</v>
      </c>
      <c r="AZ79" s="60">
        <v>0</v>
      </c>
      <c r="BA79" s="102">
        <v>3</v>
      </c>
      <c r="BB79" s="102">
        <v>157</v>
      </c>
      <c r="BC79" s="102">
        <v>116</v>
      </c>
      <c r="BD79" s="102">
        <v>222</v>
      </c>
      <c r="BE79" s="102">
        <v>52</v>
      </c>
      <c r="BF79" s="102">
        <v>42</v>
      </c>
      <c r="BG79" s="102">
        <v>12</v>
      </c>
      <c r="BH79" s="102">
        <v>24</v>
      </c>
      <c r="BI79" s="79">
        <f>ROUND(AZ79/AY79,3)</f>
        <v>0</v>
      </c>
      <c r="BJ79" s="79">
        <f>ROUND(BA79/AY79,3)</f>
        <v>5.0000000000000001E-3</v>
      </c>
      <c r="BK79" s="79">
        <f>ROUND(BB79/AY79,3)</f>
        <v>0.25</v>
      </c>
      <c r="BL79" s="79">
        <f>ROUND(BC79/AY79,3)</f>
        <v>0.185</v>
      </c>
      <c r="BM79" s="79">
        <f>ROUND(BD79/AY79,3)</f>
        <v>0.35399999999999998</v>
      </c>
      <c r="BN79" s="79">
        <f>ROUND(BE79/AY79,3)</f>
        <v>8.3000000000000004E-2</v>
      </c>
      <c r="BO79" s="79">
        <f>ROUND(BF79/AY79,3)</f>
        <v>6.7000000000000004E-2</v>
      </c>
      <c r="BP79" s="79">
        <f>ROUND(BG79/AY79,3)</f>
        <v>1.9E-2</v>
      </c>
      <c r="BQ79" s="457">
        <f>ROUND(BH79/AY79,3)</f>
        <v>3.7999999999999999E-2</v>
      </c>
      <c r="BR79" s="75">
        <v>36234</v>
      </c>
      <c r="BS79" s="75">
        <v>43352</v>
      </c>
      <c r="BT79" s="504">
        <v>35286</v>
      </c>
      <c r="BU79" s="504">
        <v>24097</v>
      </c>
      <c r="BV79" s="504">
        <v>40417</v>
      </c>
      <c r="BW79" s="504">
        <v>24615</v>
      </c>
      <c r="BX79" s="504">
        <v>53333</v>
      </c>
      <c r="BY79" s="504">
        <v>36420</v>
      </c>
      <c r="BZ79" s="519">
        <v>625</v>
      </c>
      <c r="CA79" s="60">
        <v>83</v>
      </c>
      <c r="CB79" s="60">
        <v>6</v>
      </c>
      <c r="CC79" s="60">
        <v>80</v>
      </c>
      <c r="CD79" s="60">
        <v>57</v>
      </c>
      <c r="CE79" s="60">
        <v>109</v>
      </c>
      <c r="CF79" s="60">
        <v>48</v>
      </c>
      <c r="CG79" s="60">
        <v>77</v>
      </c>
      <c r="CH79" s="60">
        <v>133</v>
      </c>
      <c r="CI79" s="60">
        <v>24</v>
      </c>
      <c r="CJ79" s="60">
        <v>8</v>
      </c>
      <c r="CK79" s="63">
        <f>ROUND(CA79/BZ79,3)</f>
        <v>0.13300000000000001</v>
      </c>
      <c r="CL79" s="63">
        <f>ROUND(CB79/BZ79,3)</f>
        <v>0.01</v>
      </c>
      <c r="CM79" s="63">
        <f>ROUND(CC79/BZ79,3)</f>
        <v>0.128</v>
      </c>
      <c r="CN79" s="63">
        <f>ROUND(CD79/BZ79,3)</f>
        <v>9.0999999999999998E-2</v>
      </c>
      <c r="CO79" s="63">
        <f>ROUND(CE79/BZ79,3)</f>
        <v>0.17399999999999999</v>
      </c>
      <c r="CP79" s="63">
        <f>ROUND(CF79/BZ79,3)</f>
        <v>7.6999999999999999E-2</v>
      </c>
      <c r="CQ79" s="63">
        <f>ROUND(CG79/BZ79,3)</f>
        <v>0.123</v>
      </c>
      <c r="CR79" s="63">
        <f>ROUND(CH79/BZ79,3)</f>
        <v>0.21299999999999999</v>
      </c>
      <c r="CS79" s="63">
        <f>ROUND(CI79/BZ79,3)</f>
        <v>3.7999999999999999E-2</v>
      </c>
      <c r="CT79" s="63">
        <f>ROUND(CJ79/BZ79,3)</f>
        <v>1.2999999999999999E-2</v>
      </c>
      <c r="CU79" s="65">
        <v>47049</v>
      </c>
      <c r="CV79" s="66">
        <v>71383</v>
      </c>
      <c r="CW79" s="60">
        <v>226</v>
      </c>
      <c r="CX79" s="60">
        <v>137</v>
      </c>
      <c r="CY79" s="60">
        <v>11</v>
      </c>
      <c r="CZ79" s="60">
        <v>50</v>
      </c>
      <c r="DA79" s="60">
        <v>104</v>
      </c>
      <c r="DB79" s="60">
        <f>ROUND(CW79/BZ79,3)</f>
        <v>0.36199999999999999</v>
      </c>
      <c r="DC79" s="60">
        <f>ROUND(CX79/BZ79,3)</f>
        <v>0.219</v>
      </c>
      <c r="DD79" s="60">
        <f>ROUND(CY79/BZ79,3)</f>
        <v>1.7999999999999999E-2</v>
      </c>
      <c r="DE79" s="60">
        <f>ROUND(CZ79/BZ79,3)</f>
        <v>0.08</v>
      </c>
      <c r="DF79" s="60">
        <f>ROUND(DA79/BZ79,3)</f>
        <v>0.16600000000000001</v>
      </c>
      <c r="DG79" s="68">
        <v>460</v>
      </c>
      <c r="DH79" s="60">
        <v>53</v>
      </c>
      <c r="DI79" s="60">
        <v>0</v>
      </c>
      <c r="DJ79" s="60">
        <v>71</v>
      </c>
      <c r="DK79" s="60">
        <v>39</v>
      </c>
      <c r="DL79" s="60">
        <v>69</v>
      </c>
      <c r="DM79" s="60">
        <v>38</v>
      </c>
      <c r="DN79" s="60">
        <v>41</v>
      </c>
      <c r="DO79" s="60">
        <v>118</v>
      </c>
      <c r="DP79" s="60">
        <v>24</v>
      </c>
      <c r="DQ79" s="60">
        <v>7</v>
      </c>
      <c r="DR79" s="63">
        <f>ROUND(DH79/DG79,3)</f>
        <v>0.115</v>
      </c>
      <c r="DS79" s="63">
        <f>ROUND(DI79/DG79,3)</f>
        <v>0</v>
      </c>
      <c r="DT79" s="63">
        <f>ROUND(DJ79/DG79,3)</f>
        <v>0.154</v>
      </c>
      <c r="DU79" s="63">
        <f>ROUND(DK79/DG79,3)</f>
        <v>8.5000000000000006E-2</v>
      </c>
      <c r="DV79" s="63">
        <f>ROUND(DL79/DG79,3)</f>
        <v>0.15</v>
      </c>
      <c r="DW79" s="63">
        <f>ROUND(DM79/DG79,3)</f>
        <v>8.3000000000000004E-2</v>
      </c>
      <c r="DX79" s="63">
        <f>ROUND(DN79/DG79,3)</f>
        <v>8.8999999999999996E-2</v>
      </c>
      <c r="DY79" s="63">
        <f>ROUND(DO79/DG79,3)</f>
        <v>0.25700000000000001</v>
      </c>
      <c r="DZ79" s="63">
        <f>ROUND(DP79/DG79,3)</f>
        <v>5.1999999999999998E-2</v>
      </c>
      <c r="EA79" s="63">
        <f>ROUND(DQ79/DG79,3)</f>
        <v>1.4999999999999999E-2</v>
      </c>
      <c r="EB79" s="74">
        <v>49375</v>
      </c>
      <c r="EC79" s="74">
        <v>74403</v>
      </c>
      <c r="ED79" s="159">
        <v>2475</v>
      </c>
      <c r="EE79" s="159">
        <v>2437</v>
      </c>
      <c r="EF79" s="63">
        <f>ROUND(EE79/ED79,3)</f>
        <v>0.98499999999999999</v>
      </c>
      <c r="EG79" s="159">
        <v>38</v>
      </c>
      <c r="EH79" s="63">
        <f>ROUND(EG79/ED79,3)</f>
        <v>1.4999999999999999E-2</v>
      </c>
      <c r="EI79" s="162">
        <v>1231</v>
      </c>
      <c r="EJ79" s="162">
        <v>736</v>
      </c>
      <c r="EK79" s="162">
        <v>702</v>
      </c>
      <c r="EL79" s="162">
        <v>696</v>
      </c>
      <c r="EM79" s="162">
        <v>6</v>
      </c>
      <c r="EN79" s="63">
        <f>ROUND(EL79/EK79,3)</f>
        <v>0.99099999999999999</v>
      </c>
      <c r="EO79" s="63">
        <f>ROUND(EM79/EK79,3)</f>
        <v>8.9999999999999993E-3</v>
      </c>
      <c r="EP79" s="168">
        <v>34</v>
      </c>
      <c r="EQ79" s="165">
        <v>34</v>
      </c>
      <c r="ER79" s="165">
        <v>0</v>
      </c>
      <c r="ES79" s="63">
        <f>ROUND(EQ79/EP79,3)</f>
        <v>1</v>
      </c>
      <c r="ET79" s="63">
        <f>ROUND(ER79/EP79,3)</f>
        <v>0</v>
      </c>
      <c r="EU79" s="69">
        <v>495</v>
      </c>
      <c r="EV79" s="159">
        <v>485</v>
      </c>
      <c r="EW79" s="159">
        <v>10</v>
      </c>
      <c r="EX79" s="63">
        <f t="shared" si="357"/>
        <v>0.98</v>
      </c>
      <c r="EY79" s="63">
        <f>ROUND(EW79/EU79,3)</f>
        <v>0.02</v>
      </c>
      <c r="EZ79" s="68">
        <v>460</v>
      </c>
      <c r="FA79" s="76">
        <v>90</v>
      </c>
      <c r="FB79" s="77">
        <f>ROUND(FA79/EZ79,3)</f>
        <v>0.19600000000000001</v>
      </c>
      <c r="FC79" s="75">
        <v>24</v>
      </c>
      <c r="FD79" s="76">
        <v>7</v>
      </c>
      <c r="FE79" s="77">
        <f t="shared" si="236"/>
        <v>0.29199999999999998</v>
      </c>
      <c r="FF79" s="75">
        <v>261</v>
      </c>
      <c r="FG79" s="76">
        <v>82</v>
      </c>
      <c r="FH79" s="77">
        <f>ROUND(FG79/FF79,3)</f>
        <v>0.314</v>
      </c>
      <c r="FI79" s="305">
        <v>2475</v>
      </c>
      <c r="FJ79" s="76">
        <v>590</v>
      </c>
      <c r="FK79" s="552">
        <f>FQ79+FW79+FZ79</f>
        <v>590</v>
      </c>
      <c r="FL79" s="77">
        <f>ROUND(FJ79/FI79,3)</f>
        <v>0.23799999999999999</v>
      </c>
      <c r="FM79" s="298">
        <v>115</v>
      </c>
      <c r="FN79" s="76">
        <v>19</v>
      </c>
      <c r="FO79" s="79">
        <f>ROUND(FN79/FM79,3)</f>
        <v>0.16500000000000001</v>
      </c>
      <c r="FP79" s="298">
        <v>904</v>
      </c>
      <c r="FQ79" s="76">
        <v>350</v>
      </c>
      <c r="FR79" s="77">
        <f>ROUND(FQ79/FP79,3)</f>
        <v>0.38700000000000001</v>
      </c>
      <c r="FS79" s="298">
        <v>1571</v>
      </c>
      <c r="FT79" s="76">
        <v>241</v>
      </c>
      <c r="FU79" s="77">
        <f>ROUND(FT79/FS79,3)</f>
        <v>0.153</v>
      </c>
      <c r="FV79" s="298">
        <v>1289</v>
      </c>
      <c r="FW79" s="76">
        <v>196</v>
      </c>
      <c r="FX79" s="77">
        <f>ROUND(FW79/FV79,3)</f>
        <v>0.152</v>
      </c>
      <c r="FY79" s="298">
        <v>282</v>
      </c>
      <c r="FZ79" s="76">
        <v>44</v>
      </c>
      <c r="GA79" s="77">
        <f>ROUND(FZ79/FY79,3)</f>
        <v>0.156</v>
      </c>
      <c r="GB79" s="298">
        <v>2217</v>
      </c>
      <c r="GC79" s="74">
        <v>514</v>
      </c>
      <c r="GD79" s="60">
        <f>ROUND(GC79/GB79,3)</f>
        <v>0.23200000000000001</v>
      </c>
    </row>
    <row r="80" spans="1:186" x14ac:dyDescent="0.2">
      <c r="A80" s="56" t="s">
        <v>882</v>
      </c>
      <c r="B80" s="57" t="s">
        <v>2326</v>
      </c>
      <c r="C80" s="56" t="s">
        <v>929</v>
      </c>
      <c r="D80" s="56" t="s">
        <v>1074</v>
      </c>
      <c r="E80" s="80">
        <v>5984</v>
      </c>
      <c r="F80" s="60">
        <v>3627</v>
      </c>
      <c r="G80" s="63">
        <f t="shared" si="296"/>
        <v>0.60599999999999998</v>
      </c>
      <c r="H80" s="60">
        <v>3627</v>
      </c>
      <c r="I80" s="63">
        <f t="shared" si="297"/>
        <v>0.60599999999999998</v>
      </c>
      <c r="J80" s="61">
        <v>3296</v>
      </c>
      <c r="K80" s="290">
        <f>ROUND(J80/F80,3)</f>
        <v>0.90900000000000003</v>
      </c>
      <c r="L80" s="274">
        <v>331</v>
      </c>
      <c r="M80" s="287">
        <f>ROUND(L80/F80,3)</f>
        <v>9.0999999999999998E-2</v>
      </c>
      <c r="N80" s="60">
        <v>0</v>
      </c>
      <c r="O80" s="60">
        <f t="shared" si="298"/>
        <v>0</v>
      </c>
      <c r="P80" s="60">
        <v>2357</v>
      </c>
      <c r="Q80" s="60">
        <f t="shared" si="299"/>
        <v>0.39400000000000002</v>
      </c>
      <c r="R80" s="293">
        <f>(L80/F80)*100</f>
        <v>9.1259994485800942</v>
      </c>
      <c r="S80" s="62">
        <f>T80+U80+V80+W80+X80+Y80</f>
        <v>3265</v>
      </c>
      <c r="T80" s="60">
        <v>2800</v>
      </c>
      <c r="U80" s="60">
        <v>104</v>
      </c>
      <c r="V80" s="60">
        <v>0</v>
      </c>
      <c r="W80" s="60">
        <v>15</v>
      </c>
      <c r="X80" s="60">
        <v>58</v>
      </c>
      <c r="Y80" s="60">
        <v>288</v>
      </c>
      <c r="Z80" s="63">
        <f t="shared" si="301"/>
        <v>0.85799999999999998</v>
      </c>
      <c r="AA80" s="63">
        <f>ROUND(U80/S80,3)</f>
        <v>3.2000000000000001E-2</v>
      </c>
      <c r="AB80" s="63">
        <f>ROUND(V80/S80,3)</f>
        <v>0</v>
      </c>
      <c r="AC80" s="63">
        <f>ROUND(W80/S80,3)</f>
        <v>5.0000000000000001E-3</v>
      </c>
      <c r="AD80" s="63">
        <f>ROUND(X80/S80,3)</f>
        <v>1.7999999999999999E-2</v>
      </c>
      <c r="AE80" s="63">
        <f>ROUND(Y80/S80,3)</f>
        <v>8.7999999999999995E-2</v>
      </c>
      <c r="AF80" s="523">
        <v>39.9</v>
      </c>
      <c r="AG80" s="60">
        <v>641</v>
      </c>
      <c r="AH80" s="60">
        <v>834</v>
      </c>
      <c r="AI80" s="60">
        <v>601</v>
      </c>
      <c r="AJ80" s="60">
        <v>705</v>
      </c>
      <c r="AK80" s="60">
        <v>515</v>
      </c>
      <c r="AL80" s="63">
        <f>ROUND(AG80/J80,3)</f>
        <v>0.19400000000000001</v>
      </c>
      <c r="AM80" s="63">
        <f>ROUND(AH80/J80,3)</f>
        <v>0.253</v>
      </c>
      <c r="AN80" s="63">
        <f>ROUND(AI80/J80,3)</f>
        <v>0.182</v>
      </c>
      <c r="AO80" s="63">
        <f>ROUND(AJ80/J80,3)</f>
        <v>0.214</v>
      </c>
      <c r="AP80" s="63">
        <f>ROUND(AK80/J80,3)</f>
        <v>0.156</v>
      </c>
      <c r="AQ80" s="60">
        <v>2255</v>
      </c>
      <c r="AR80" s="60">
        <v>465</v>
      </c>
      <c r="AS80" s="60">
        <v>576</v>
      </c>
      <c r="AT80" s="60">
        <v>0</v>
      </c>
      <c r="AU80" s="63">
        <f>ROUND(AQ80/J80,3)</f>
        <v>0.68400000000000005</v>
      </c>
      <c r="AV80" s="63">
        <f>ROUND(AR80/J80,3)</f>
        <v>0.14099999999999999</v>
      </c>
      <c r="AW80" s="63">
        <f>ROUND(AS80/J80,3)</f>
        <v>0.17499999999999999</v>
      </c>
      <c r="AX80" s="63">
        <f>ROUND(AT80/J80,3)</f>
        <v>0</v>
      </c>
      <c r="AY80" s="451">
        <v>2207</v>
      </c>
      <c r="AZ80" s="60">
        <v>71</v>
      </c>
      <c r="BA80" s="102">
        <v>68</v>
      </c>
      <c r="BB80" s="102">
        <v>155</v>
      </c>
      <c r="BC80" s="102">
        <v>689</v>
      </c>
      <c r="BD80" s="102">
        <v>612</v>
      </c>
      <c r="BE80" s="102">
        <v>201</v>
      </c>
      <c r="BF80" s="102">
        <v>76</v>
      </c>
      <c r="BG80" s="102">
        <v>228</v>
      </c>
      <c r="BH80" s="102">
        <v>107</v>
      </c>
      <c r="BI80" s="79">
        <f>ROUND(AZ80/AY80,3)</f>
        <v>3.2000000000000001E-2</v>
      </c>
      <c r="BJ80" s="79">
        <f>ROUND(BA80/AY80,3)</f>
        <v>3.1E-2</v>
      </c>
      <c r="BK80" s="79">
        <f>ROUND(BB80/AY80,3)</f>
        <v>7.0000000000000007E-2</v>
      </c>
      <c r="BL80" s="79">
        <f>ROUND(BC80/AY80,3)</f>
        <v>0.312</v>
      </c>
      <c r="BM80" s="79">
        <f>ROUND(BD80/AY80,3)</f>
        <v>0.27700000000000002</v>
      </c>
      <c r="BN80" s="79">
        <f>ROUND(BE80/AY80,3)</f>
        <v>9.0999999999999998E-2</v>
      </c>
      <c r="BO80" s="79">
        <f>ROUND(BF80/AY80,3)</f>
        <v>3.4000000000000002E-2</v>
      </c>
      <c r="BP80" s="79">
        <f>ROUND(BG80/AY80,3)</f>
        <v>0.10299999999999999</v>
      </c>
      <c r="BQ80" s="457">
        <f>ROUND(BH80/AY80,3)</f>
        <v>4.8000000000000001E-2</v>
      </c>
      <c r="BR80" s="75">
        <v>37831</v>
      </c>
      <c r="BS80" s="75">
        <v>45179</v>
      </c>
      <c r="BT80" s="504">
        <v>33358</v>
      </c>
      <c r="BU80" s="504">
        <v>33336</v>
      </c>
      <c r="BV80" s="504">
        <v>32225</v>
      </c>
      <c r="BW80" s="504">
        <v>31754</v>
      </c>
      <c r="BX80" s="504">
        <v>75875</v>
      </c>
      <c r="BY80" s="504"/>
      <c r="BZ80" s="519">
        <v>1996</v>
      </c>
      <c r="CA80" s="60">
        <v>126</v>
      </c>
      <c r="CB80" s="60">
        <v>123</v>
      </c>
      <c r="CC80" s="60">
        <v>252</v>
      </c>
      <c r="CD80" s="60">
        <v>211</v>
      </c>
      <c r="CE80" s="60">
        <v>228</v>
      </c>
      <c r="CF80" s="60">
        <v>243</v>
      </c>
      <c r="CG80" s="60">
        <v>326</v>
      </c>
      <c r="CH80" s="60">
        <v>343</v>
      </c>
      <c r="CI80" s="60">
        <v>111</v>
      </c>
      <c r="CJ80" s="60">
        <v>33</v>
      </c>
      <c r="CK80" s="63">
        <f>ROUND(CA80/BZ80,3)</f>
        <v>6.3E-2</v>
      </c>
      <c r="CL80" s="63">
        <f>ROUND(CB80/BZ80,3)</f>
        <v>6.2E-2</v>
      </c>
      <c r="CM80" s="63">
        <f>ROUND(CC80/BZ80,3)</f>
        <v>0.126</v>
      </c>
      <c r="CN80" s="63">
        <f>ROUND(CD80/BZ80,3)</f>
        <v>0.106</v>
      </c>
      <c r="CO80" s="63">
        <f>ROUND(CE80/BZ80,3)</f>
        <v>0.114</v>
      </c>
      <c r="CP80" s="63">
        <f>ROUND(CF80/BZ80,3)</f>
        <v>0.122</v>
      </c>
      <c r="CQ80" s="63">
        <f>ROUND(CG80/BZ80,3)</f>
        <v>0.16300000000000001</v>
      </c>
      <c r="CR80" s="63">
        <f>ROUND(CH80/BZ80,3)</f>
        <v>0.17199999999999999</v>
      </c>
      <c r="CS80" s="63">
        <f>ROUND(CI80/BZ80,3)</f>
        <v>5.6000000000000001E-2</v>
      </c>
      <c r="CT80" s="63">
        <f>ROUND(CJ80/BZ80,3)</f>
        <v>1.7000000000000001E-2</v>
      </c>
      <c r="CU80" s="65">
        <v>53889</v>
      </c>
      <c r="CV80" s="66">
        <v>65780</v>
      </c>
      <c r="CW80" s="60">
        <v>407</v>
      </c>
      <c r="CX80" s="60">
        <v>209</v>
      </c>
      <c r="CY80" s="60">
        <v>40</v>
      </c>
      <c r="CZ80" s="60">
        <v>91</v>
      </c>
      <c r="DA80" s="60">
        <v>267</v>
      </c>
      <c r="DB80" s="60">
        <f>ROUND(CW80/BZ80,3)</f>
        <v>0.20399999999999999</v>
      </c>
      <c r="DC80" s="60">
        <f>ROUND(CX80/BZ80,3)</f>
        <v>0.105</v>
      </c>
      <c r="DD80" s="60">
        <f>ROUND(CY80/BZ80,3)</f>
        <v>0.02</v>
      </c>
      <c r="DE80" s="60">
        <f>ROUND(CZ80/BZ80,3)</f>
        <v>4.5999999999999999E-2</v>
      </c>
      <c r="DF80" s="60">
        <f>ROUND(DA80/BZ80,3)</f>
        <v>0.13400000000000001</v>
      </c>
      <c r="DG80" s="68">
        <v>1758</v>
      </c>
      <c r="DH80" s="60">
        <v>200</v>
      </c>
      <c r="DI80" s="60">
        <v>123</v>
      </c>
      <c r="DJ80" s="60">
        <v>236</v>
      </c>
      <c r="DK80" s="60">
        <v>211</v>
      </c>
      <c r="DL80" s="60">
        <v>169</v>
      </c>
      <c r="DM80" s="60">
        <v>179</v>
      </c>
      <c r="DN80" s="60">
        <v>216</v>
      </c>
      <c r="DO80" s="60">
        <v>343</v>
      </c>
      <c r="DP80" s="60">
        <v>48</v>
      </c>
      <c r="DQ80" s="60">
        <v>33</v>
      </c>
      <c r="DR80" s="63">
        <f>ROUND(DH80/DG80,3)</f>
        <v>0.114</v>
      </c>
      <c r="DS80" s="63">
        <f>ROUND(DI80/DG80,3)</f>
        <v>7.0000000000000007E-2</v>
      </c>
      <c r="DT80" s="63">
        <f>ROUND(DJ80/DG80,3)</f>
        <v>0.13400000000000001</v>
      </c>
      <c r="DU80" s="63">
        <f>ROUND(DK80/DG80,3)</f>
        <v>0.12</v>
      </c>
      <c r="DV80" s="63">
        <f>ROUND(DL80/DG80,3)</f>
        <v>9.6000000000000002E-2</v>
      </c>
      <c r="DW80" s="63">
        <f>ROUND(DM80/DG80,3)</f>
        <v>0.10199999999999999</v>
      </c>
      <c r="DX80" s="63">
        <f>ROUND(DN80/DG80,3)</f>
        <v>0.123</v>
      </c>
      <c r="DY80" s="63">
        <f>ROUND(DO80/DG80,3)</f>
        <v>0.19500000000000001</v>
      </c>
      <c r="DZ80" s="63">
        <f>ROUND(DP80/DG80,3)</f>
        <v>2.7E-2</v>
      </c>
      <c r="EA80" s="63">
        <f>ROUND(DQ80/DG80,3)</f>
        <v>1.9E-2</v>
      </c>
      <c r="EB80" s="74">
        <v>44868</v>
      </c>
      <c r="EC80" s="74">
        <v>60373</v>
      </c>
      <c r="ED80" s="159">
        <v>8081</v>
      </c>
      <c r="EE80" s="159">
        <v>7103</v>
      </c>
      <c r="EF80" s="63">
        <f>ROUND(EE80/ED80,3)</f>
        <v>0.879</v>
      </c>
      <c r="EG80" s="159">
        <v>978</v>
      </c>
      <c r="EH80" s="63">
        <f>ROUND(EG80/ED80,3)</f>
        <v>0.121</v>
      </c>
      <c r="EI80" s="162">
        <v>4924</v>
      </c>
      <c r="EJ80" s="162">
        <v>3557</v>
      </c>
      <c r="EK80" s="162">
        <v>3241</v>
      </c>
      <c r="EL80" s="162">
        <v>2684</v>
      </c>
      <c r="EM80" s="162">
        <v>557</v>
      </c>
      <c r="EN80" s="63">
        <f>ROUND(EL80/EK80,3)</f>
        <v>0.82799999999999996</v>
      </c>
      <c r="EO80" s="63">
        <f>ROUND(EM80/EK80,3)</f>
        <v>0.17199999999999999</v>
      </c>
      <c r="EP80" s="168">
        <v>316</v>
      </c>
      <c r="EQ80" s="165">
        <v>264</v>
      </c>
      <c r="ER80" s="165">
        <v>52</v>
      </c>
      <c r="ES80" s="63">
        <f>ROUND(EQ80/EP80,3)</f>
        <v>0.83499999999999996</v>
      </c>
      <c r="ET80" s="63">
        <f>ROUND(ER80/EP80,3)</f>
        <v>0.16500000000000001</v>
      </c>
      <c r="EU80" s="69">
        <v>1367</v>
      </c>
      <c r="EV80" s="159">
        <v>1116</v>
      </c>
      <c r="EW80" s="159">
        <v>251</v>
      </c>
      <c r="EX80" s="63">
        <f t="shared" si="357"/>
        <v>0.81599999999999995</v>
      </c>
      <c r="EY80" s="63">
        <f>ROUND(EW80/EU80,3)</f>
        <v>0.184</v>
      </c>
      <c r="EZ80" s="68">
        <v>1758</v>
      </c>
      <c r="FA80" s="76">
        <v>453</v>
      </c>
      <c r="FB80" s="77">
        <f>ROUND(FA80/EZ80,3)</f>
        <v>0.25800000000000001</v>
      </c>
      <c r="FC80" s="75">
        <v>189</v>
      </c>
      <c r="FD80" s="76">
        <v>0</v>
      </c>
      <c r="FE80" s="77">
        <f t="shared" si="236"/>
        <v>0</v>
      </c>
      <c r="FF80" s="75">
        <v>1024</v>
      </c>
      <c r="FG80" s="76">
        <v>335</v>
      </c>
      <c r="FH80" s="77">
        <f>ROUND(FG80/FF80,3)</f>
        <v>0.32700000000000001</v>
      </c>
      <c r="FI80" s="305">
        <v>8081</v>
      </c>
      <c r="FJ80" s="76">
        <v>2234</v>
      </c>
      <c r="FK80" s="552">
        <f>FQ80+FW80+FZ80</f>
        <v>2234</v>
      </c>
      <c r="FL80" s="77">
        <f>ROUND(FJ80/FI80,3)</f>
        <v>0.27600000000000002</v>
      </c>
      <c r="FM80" s="298">
        <v>590</v>
      </c>
      <c r="FN80" s="76">
        <v>99</v>
      </c>
      <c r="FO80" s="79">
        <f>ROUND(FN80/FM80,3)</f>
        <v>0.16800000000000001</v>
      </c>
      <c r="FP80" s="298">
        <v>2384</v>
      </c>
      <c r="FQ80" s="76">
        <v>901</v>
      </c>
      <c r="FR80" s="77">
        <f>ROUND(FQ80/FP80,3)</f>
        <v>0.378</v>
      </c>
      <c r="FS80" s="298">
        <v>5697</v>
      </c>
      <c r="FT80" s="76">
        <v>1333</v>
      </c>
      <c r="FU80" s="77">
        <f>ROUND(FT80/FS80,3)</f>
        <v>0.23400000000000001</v>
      </c>
      <c r="FV80" s="298">
        <v>4940</v>
      </c>
      <c r="FW80" s="76">
        <v>1244</v>
      </c>
      <c r="FX80" s="77">
        <f>ROUND(FW80/FV80,3)</f>
        <v>0.252</v>
      </c>
      <c r="FY80" s="298">
        <v>757</v>
      </c>
      <c r="FZ80" s="76">
        <v>89</v>
      </c>
      <c r="GA80" s="77">
        <f>ROUND(FZ80/FY80,3)</f>
        <v>0.11799999999999999</v>
      </c>
      <c r="GB80" s="298">
        <v>7524</v>
      </c>
      <c r="GC80" s="74">
        <v>2219</v>
      </c>
      <c r="GD80" s="60">
        <f>ROUND(GC80/GB80,3)</f>
        <v>0.29499999999999998</v>
      </c>
    </row>
    <row r="81" spans="1:186" x14ac:dyDescent="0.2">
      <c r="A81" s="56" t="s">
        <v>882</v>
      </c>
      <c r="B81" s="57" t="s">
        <v>2326</v>
      </c>
      <c r="C81" s="56" t="s">
        <v>971</v>
      </c>
      <c r="D81" s="56" t="s">
        <v>1116</v>
      </c>
      <c r="E81" s="80">
        <v>6230</v>
      </c>
      <c r="F81" s="60">
        <v>3324</v>
      </c>
      <c r="G81" s="63">
        <f t="shared" si="296"/>
        <v>0.53400000000000003</v>
      </c>
      <c r="H81" s="60">
        <v>3324</v>
      </c>
      <c r="I81" s="63">
        <f t="shared" si="297"/>
        <v>0.53400000000000003</v>
      </c>
      <c r="J81" s="61">
        <v>3024</v>
      </c>
      <c r="K81" s="290">
        <f>ROUND(J81/F81,3)</f>
        <v>0.91</v>
      </c>
      <c r="L81" s="274">
        <v>300</v>
      </c>
      <c r="M81" s="287">
        <f>ROUND(L81/F81,3)</f>
        <v>0.09</v>
      </c>
      <c r="N81" s="60">
        <v>0</v>
      </c>
      <c r="O81" s="60">
        <f t="shared" si="298"/>
        <v>0</v>
      </c>
      <c r="P81" s="60">
        <v>2906</v>
      </c>
      <c r="Q81" s="60">
        <f t="shared" si="299"/>
        <v>0.46600000000000003</v>
      </c>
      <c r="R81" s="293">
        <f>(L81/F81)*100</f>
        <v>9.025270758122744</v>
      </c>
      <c r="S81" s="62">
        <f>T81+U81+V81+W81+X81+Y81</f>
        <v>3004</v>
      </c>
      <c r="T81" s="60">
        <v>2448</v>
      </c>
      <c r="U81" s="60">
        <v>383</v>
      </c>
      <c r="V81" s="60">
        <v>9</v>
      </c>
      <c r="W81" s="60">
        <v>6</v>
      </c>
      <c r="X81" s="60">
        <v>118</v>
      </c>
      <c r="Y81" s="60">
        <v>40</v>
      </c>
      <c r="Z81" s="63">
        <f t="shared" si="301"/>
        <v>0.81499999999999995</v>
      </c>
      <c r="AA81" s="63">
        <f>ROUND(U81/S81,3)</f>
        <v>0.127</v>
      </c>
      <c r="AB81" s="63">
        <f>ROUND(V81/S81,3)</f>
        <v>3.0000000000000001E-3</v>
      </c>
      <c r="AC81" s="63">
        <f>ROUND(W81/S81,3)</f>
        <v>2E-3</v>
      </c>
      <c r="AD81" s="63">
        <f>ROUND(X81/S81,3)</f>
        <v>3.9E-2</v>
      </c>
      <c r="AE81" s="63">
        <f>ROUND(Y81/S81,3)</f>
        <v>1.2999999999999999E-2</v>
      </c>
      <c r="AF81" s="523">
        <v>43.8</v>
      </c>
      <c r="AG81" s="60">
        <v>547</v>
      </c>
      <c r="AH81" s="60">
        <v>745</v>
      </c>
      <c r="AI81" s="60">
        <v>498</v>
      </c>
      <c r="AJ81" s="60">
        <v>587</v>
      </c>
      <c r="AK81" s="60">
        <v>647</v>
      </c>
      <c r="AL81" s="63">
        <f>ROUND(AG81/J81,3)</f>
        <v>0.18099999999999999</v>
      </c>
      <c r="AM81" s="63">
        <f>ROUND(AH81/J81,3)</f>
        <v>0.246</v>
      </c>
      <c r="AN81" s="63">
        <f>ROUND(AI81/J81,3)</f>
        <v>0.16500000000000001</v>
      </c>
      <c r="AO81" s="63">
        <f>ROUND(AJ81/J81,3)</f>
        <v>0.19400000000000001</v>
      </c>
      <c r="AP81" s="63">
        <f>ROUND(AK81/J81,3)</f>
        <v>0.214</v>
      </c>
      <c r="AQ81" s="60">
        <v>2444</v>
      </c>
      <c r="AR81" s="60">
        <v>342</v>
      </c>
      <c r="AS81" s="60">
        <v>206</v>
      </c>
      <c r="AT81" s="60">
        <v>32</v>
      </c>
      <c r="AU81" s="63">
        <f>ROUND(AQ81/J81,3)</f>
        <v>0.80800000000000005</v>
      </c>
      <c r="AV81" s="63">
        <f>ROUND(AR81/J81,3)</f>
        <v>0.113</v>
      </c>
      <c r="AW81" s="63">
        <f>ROUND(AS81/J81,3)</f>
        <v>6.8000000000000005E-2</v>
      </c>
      <c r="AX81" s="63">
        <f>ROUND(AT81/J81,3)</f>
        <v>1.0999999999999999E-2</v>
      </c>
      <c r="AY81" s="451">
        <v>2432</v>
      </c>
      <c r="AZ81" s="60">
        <v>42</v>
      </c>
      <c r="BA81" s="102">
        <v>103</v>
      </c>
      <c r="BB81" s="102">
        <v>418</v>
      </c>
      <c r="BC81" s="102">
        <v>723</v>
      </c>
      <c r="BD81" s="102">
        <v>458</v>
      </c>
      <c r="BE81" s="102">
        <v>241</v>
      </c>
      <c r="BF81" s="102">
        <v>203</v>
      </c>
      <c r="BG81" s="102">
        <v>133</v>
      </c>
      <c r="BH81" s="102">
        <v>111</v>
      </c>
      <c r="BI81" s="79">
        <f>ROUND(AZ81/AY81,3)</f>
        <v>1.7000000000000001E-2</v>
      </c>
      <c r="BJ81" s="79">
        <f>ROUND(BA81/AY81,3)</f>
        <v>4.2000000000000003E-2</v>
      </c>
      <c r="BK81" s="79">
        <f>ROUND(BB81/AY81,3)</f>
        <v>0.17199999999999999</v>
      </c>
      <c r="BL81" s="79">
        <f>ROUND(BC81/AY81,3)</f>
        <v>0.29699999999999999</v>
      </c>
      <c r="BM81" s="79">
        <f>ROUND(BD81/AY81,3)</f>
        <v>0.188</v>
      </c>
      <c r="BN81" s="79">
        <f>ROUND(BE81/AY81,3)</f>
        <v>9.9000000000000005E-2</v>
      </c>
      <c r="BO81" s="79">
        <f>ROUND(BF81/AY81,3)</f>
        <v>8.3000000000000004E-2</v>
      </c>
      <c r="BP81" s="79">
        <f>ROUND(BG81/AY81,3)</f>
        <v>5.5E-2</v>
      </c>
      <c r="BQ81" s="457">
        <f>ROUND(BH81/AY81,3)</f>
        <v>4.5999999999999999E-2</v>
      </c>
      <c r="BR81" s="75">
        <v>33196</v>
      </c>
      <c r="BS81" s="75">
        <v>45829</v>
      </c>
      <c r="BT81" s="504">
        <v>31466</v>
      </c>
      <c r="BU81" s="504">
        <v>25726</v>
      </c>
      <c r="BV81" s="504">
        <v>32192</v>
      </c>
      <c r="BW81" s="504">
        <v>31934</v>
      </c>
      <c r="BX81" s="504">
        <v>48587</v>
      </c>
      <c r="BY81" s="504"/>
      <c r="BZ81" s="519">
        <v>2064</v>
      </c>
      <c r="CA81" s="60">
        <v>122</v>
      </c>
      <c r="CB81" s="60">
        <v>147</v>
      </c>
      <c r="CC81" s="60">
        <v>332</v>
      </c>
      <c r="CD81" s="60">
        <v>124</v>
      </c>
      <c r="CE81" s="60">
        <v>170</v>
      </c>
      <c r="CF81" s="60">
        <v>550</v>
      </c>
      <c r="CG81" s="60">
        <v>137</v>
      </c>
      <c r="CH81" s="60">
        <v>377</v>
      </c>
      <c r="CI81" s="60">
        <v>54</v>
      </c>
      <c r="CJ81" s="60">
        <v>51</v>
      </c>
      <c r="CK81" s="63">
        <f>ROUND(CA81/BZ81,3)</f>
        <v>5.8999999999999997E-2</v>
      </c>
      <c r="CL81" s="63">
        <f>ROUND(CB81/BZ81,3)</f>
        <v>7.0999999999999994E-2</v>
      </c>
      <c r="CM81" s="63">
        <f>ROUND(CC81/BZ81,3)</f>
        <v>0.161</v>
      </c>
      <c r="CN81" s="63">
        <f>ROUND(CD81/BZ81,3)</f>
        <v>0.06</v>
      </c>
      <c r="CO81" s="63">
        <f>ROUND(CE81/BZ81,3)</f>
        <v>8.2000000000000003E-2</v>
      </c>
      <c r="CP81" s="63">
        <f>ROUND(CF81/BZ81,3)</f>
        <v>0.26600000000000001</v>
      </c>
      <c r="CQ81" s="63">
        <f>ROUND(CG81/BZ81,3)</f>
        <v>6.6000000000000003E-2</v>
      </c>
      <c r="CR81" s="63">
        <f>ROUND(CH81/BZ81,3)</f>
        <v>0.183</v>
      </c>
      <c r="CS81" s="63">
        <f>ROUND(CI81/BZ81,3)</f>
        <v>2.5999999999999999E-2</v>
      </c>
      <c r="CT81" s="63">
        <f>ROUND(CJ81/BZ81,3)</f>
        <v>2.5000000000000001E-2</v>
      </c>
      <c r="CU81" s="65">
        <v>54444</v>
      </c>
      <c r="CV81" s="66">
        <v>66998</v>
      </c>
      <c r="CW81" s="60">
        <v>673</v>
      </c>
      <c r="CX81" s="60">
        <v>245</v>
      </c>
      <c r="CY81" s="60">
        <v>198</v>
      </c>
      <c r="CZ81" s="60">
        <v>144</v>
      </c>
      <c r="DA81" s="60">
        <v>389</v>
      </c>
      <c r="DB81" s="60">
        <f>ROUND(CW81/BZ81,3)</f>
        <v>0.32600000000000001</v>
      </c>
      <c r="DC81" s="60">
        <f>ROUND(CX81/BZ81,3)</f>
        <v>0.11899999999999999</v>
      </c>
      <c r="DD81" s="60">
        <f>ROUND(CY81/BZ81,3)</f>
        <v>9.6000000000000002E-2</v>
      </c>
      <c r="DE81" s="60">
        <f>ROUND(CZ81/BZ81,3)</f>
        <v>7.0000000000000007E-2</v>
      </c>
      <c r="DF81" s="60">
        <f>ROUND(DA81/BZ81,3)</f>
        <v>0.188</v>
      </c>
      <c r="DG81" s="68">
        <v>1757</v>
      </c>
      <c r="DH81" s="60">
        <v>89</v>
      </c>
      <c r="DI81" s="60">
        <v>72</v>
      </c>
      <c r="DJ81" s="60">
        <v>365</v>
      </c>
      <c r="DK81" s="60">
        <v>131</v>
      </c>
      <c r="DL81" s="60">
        <v>140</v>
      </c>
      <c r="DM81" s="60">
        <v>438</v>
      </c>
      <c r="DN81" s="60">
        <v>88</v>
      </c>
      <c r="DO81" s="60">
        <v>374</v>
      </c>
      <c r="DP81" s="60">
        <v>15</v>
      </c>
      <c r="DQ81" s="60">
        <v>45</v>
      </c>
      <c r="DR81" s="63">
        <f>ROUND(DH81/DG81,3)</f>
        <v>5.0999999999999997E-2</v>
      </c>
      <c r="DS81" s="63">
        <f>ROUND(DI81/DG81,3)</f>
        <v>4.1000000000000002E-2</v>
      </c>
      <c r="DT81" s="63">
        <f>ROUND(DJ81/DG81,3)</f>
        <v>0.20799999999999999</v>
      </c>
      <c r="DU81" s="63">
        <f>ROUND(DK81/DG81,3)</f>
        <v>7.4999999999999997E-2</v>
      </c>
      <c r="DV81" s="63">
        <f>ROUND(DL81/DG81,3)</f>
        <v>0.08</v>
      </c>
      <c r="DW81" s="63">
        <f>ROUND(DM81/DG81,3)</f>
        <v>0.249</v>
      </c>
      <c r="DX81" s="63">
        <f>ROUND(DN81/DG81,3)</f>
        <v>0.05</v>
      </c>
      <c r="DY81" s="63">
        <f>ROUND(DO81/DG81,3)</f>
        <v>0.21299999999999999</v>
      </c>
      <c r="DZ81" s="63">
        <f>ROUND(DP81/DG81,3)</f>
        <v>8.9999999999999993E-3</v>
      </c>
      <c r="EA81" s="63">
        <f>ROUND(DQ81/DG81,3)</f>
        <v>2.5999999999999999E-2</v>
      </c>
      <c r="EB81" s="74">
        <v>55417</v>
      </c>
      <c r="EC81" s="74">
        <v>67258</v>
      </c>
      <c r="ED81" s="159">
        <v>8380</v>
      </c>
      <c r="EE81" s="159">
        <v>7819</v>
      </c>
      <c r="EF81" s="63">
        <f>ROUND(EE81/ED81,3)</f>
        <v>0.93300000000000005</v>
      </c>
      <c r="EG81" s="159">
        <v>561</v>
      </c>
      <c r="EH81" s="63">
        <f>ROUND(EG81/ED81,3)</f>
        <v>6.7000000000000004E-2</v>
      </c>
      <c r="EI81" s="162">
        <v>5097</v>
      </c>
      <c r="EJ81" s="162">
        <v>3172</v>
      </c>
      <c r="EK81" s="162">
        <v>2880</v>
      </c>
      <c r="EL81" s="162">
        <v>2687</v>
      </c>
      <c r="EM81" s="162">
        <v>193</v>
      </c>
      <c r="EN81" s="63">
        <f>ROUND(EL81/EK81,3)</f>
        <v>0.93300000000000005</v>
      </c>
      <c r="EO81" s="63">
        <f>ROUND(EM81/EK81,3)</f>
        <v>6.7000000000000004E-2</v>
      </c>
      <c r="EP81" s="168">
        <v>292</v>
      </c>
      <c r="EQ81" s="165">
        <v>178</v>
      </c>
      <c r="ER81" s="165">
        <v>114</v>
      </c>
      <c r="ES81" s="63">
        <f>ROUND(EQ81/EP81,3)</f>
        <v>0.61</v>
      </c>
      <c r="ET81" s="63">
        <f>ROUND(ER81/EP81,3)</f>
        <v>0.39</v>
      </c>
      <c r="EU81" s="69">
        <v>1925</v>
      </c>
      <c r="EV81" s="159">
        <v>1707</v>
      </c>
      <c r="EW81" s="159">
        <v>218</v>
      </c>
      <c r="EX81" s="63">
        <f t="shared" si="357"/>
        <v>0.88700000000000001</v>
      </c>
      <c r="EY81" s="63">
        <f>ROUND(EW81/EU81,3)</f>
        <v>0.113</v>
      </c>
      <c r="EZ81" s="68">
        <v>1757</v>
      </c>
      <c r="FA81" s="76">
        <v>316</v>
      </c>
      <c r="FB81" s="77">
        <f>ROUND(FA81/EZ81,3)</f>
        <v>0.18</v>
      </c>
      <c r="FC81" s="75">
        <v>135</v>
      </c>
      <c r="FD81" s="76">
        <v>26</v>
      </c>
      <c r="FE81" s="77">
        <f t="shared" si="236"/>
        <v>0.193</v>
      </c>
      <c r="FF81" s="75">
        <v>897</v>
      </c>
      <c r="FG81" s="76">
        <v>203</v>
      </c>
      <c r="FH81" s="77">
        <f>ROUND(FG81/FF81,3)</f>
        <v>0.22600000000000001</v>
      </c>
      <c r="FI81" s="305">
        <v>8306</v>
      </c>
      <c r="FJ81" s="76">
        <v>1748</v>
      </c>
      <c r="FK81" s="552">
        <f>FQ81+FW81+FZ81</f>
        <v>1748</v>
      </c>
      <c r="FL81" s="77">
        <f>ROUND(FJ81/FI81,3)</f>
        <v>0.21</v>
      </c>
      <c r="FM81" s="298">
        <v>760</v>
      </c>
      <c r="FN81" s="76">
        <v>213</v>
      </c>
      <c r="FO81" s="79">
        <f>ROUND(FN81/FM81,3)</f>
        <v>0.28000000000000003</v>
      </c>
      <c r="FP81" s="298">
        <v>2310</v>
      </c>
      <c r="FQ81" s="76">
        <v>730</v>
      </c>
      <c r="FR81" s="77">
        <f>ROUND(FQ81/FP81,3)</f>
        <v>0.316</v>
      </c>
      <c r="FS81" s="298">
        <v>5996</v>
      </c>
      <c r="FT81" s="76">
        <v>995</v>
      </c>
      <c r="FU81" s="77">
        <f>ROUND(FT81/FS81,3)</f>
        <v>0.16600000000000001</v>
      </c>
      <c r="FV81" s="298">
        <v>5128</v>
      </c>
      <c r="FW81" s="76">
        <v>899</v>
      </c>
      <c r="FX81" s="77">
        <f>ROUND(FW81/FV81,3)</f>
        <v>0.17499999999999999</v>
      </c>
      <c r="FY81" s="298">
        <v>868</v>
      </c>
      <c r="FZ81" s="76">
        <v>119</v>
      </c>
      <c r="GA81" s="77">
        <f>ROUND(FZ81/FY81,3)</f>
        <v>0.13700000000000001</v>
      </c>
      <c r="GB81" s="298">
        <v>7590</v>
      </c>
      <c r="GC81" s="74">
        <v>1518</v>
      </c>
      <c r="GD81" s="60">
        <f>ROUND(GC81/GB81,3)</f>
        <v>0.2</v>
      </c>
    </row>
    <row r="82" spans="1:186" s="84" customFormat="1" x14ac:dyDescent="0.2">
      <c r="A82" s="81" t="s">
        <v>882</v>
      </c>
      <c r="B82" s="82" t="s">
        <v>2326</v>
      </c>
      <c r="C82" s="81"/>
      <c r="D82" s="81"/>
      <c r="E82" s="83">
        <f>SUM(E79:E81)</f>
        <v>13846</v>
      </c>
      <c r="F82" s="84">
        <f>SUM(F79:F81)</f>
        <v>7771</v>
      </c>
      <c r="G82" s="97">
        <f t="shared" si="296"/>
        <v>0.56100000000000005</v>
      </c>
      <c r="H82" s="84">
        <f>SUM(H79:H81)</f>
        <v>7771</v>
      </c>
      <c r="I82" s="97">
        <f t="shared" si="297"/>
        <v>0.56100000000000005</v>
      </c>
      <c r="J82" s="85">
        <f>SUM(J79:J81)</f>
        <v>7092</v>
      </c>
      <c r="K82" s="291">
        <f t="shared" si="228"/>
        <v>0.91300000000000003</v>
      </c>
      <c r="L82" s="276">
        <f>SUM(L79:L81)</f>
        <v>679</v>
      </c>
      <c r="M82" s="288">
        <f t="shared" si="229"/>
        <v>8.6999999999999994E-2</v>
      </c>
      <c r="N82" s="84">
        <f>SUM(N79:N81)</f>
        <v>0</v>
      </c>
      <c r="O82" s="84">
        <f t="shared" si="298"/>
        <v>0</v>
      </c>
      <c r="P82" s="84">
        <f>SUM(P79:P81)</f>
        <v>6075</v>
      </c>
      <c r="Q82" s="84">
        <f t="shared" si="299"/>
        <v>0.439</v>
      </c>
      <c r="R82" s="294">
        <f t="shared" ref="R82" si="379">(L82/F82)*100</f>
        <v>8.7376142066658087</v>
      </c>
      <c r="S82" s="86">
        <f t="shared" ref="S82:Y82" si="380">SUM(S79:S81)</f>
        <v>7036</v>
      </c>
      <c r="T82" s="84">
        <f t="shared" si="380"/>
        <v>5855</v>
      </c>
      <c r="U82" s="84">
        <f t="shared" si="380"/>
        <v>564</v>
      </c>
      <c r="V82" s="84">
        <f t="shared" si="380"/>
        <v>9</v>
      </c>
      <c r="W82" s="84">
        <f t="shared" si="380"/>
        <v>37</v>
      </c>
      <c r="X82" s="84">
        <f t="shared" si="380"/>
        <v>176</v>
      </c>
      <c r="Y82" s="84">
        <f t="shared" si="380"/>
        <v>395</v>
      </c>
      <c r="Z82" s="97">
        <f t="shared" si="301"/>
        <v>0.83199999999999996</v>
      </c>
      <c r="AA82" s="97">
        <f t="shared" si="243"/>
        <v>0.08</v>
      </c>
      <c r="AB82" s="97">
        <f t="shared" si="244"/>
        <v>1E-3</v>
      </c>
      <c r="AC82" s="97">
        <f t="shared" si="245"/>
        <v>5.0000000000000001E-3</v>
      </c>
      <c r="AD82" s="97">
        <f t="shared" si="246"/>
        <v>2.5000000000000001E-2</v>
      </c>
      <c r="AE82" s="97">
        <f t="shared" si="247"/>
        <v>5.6000000000000001E-2</v>
      </c>
      <c r="AF82" s="524">
        <v>38</v>
      </c>
      <c r="AG82" s="84">
        <f t="shared" ref="AG82:AK82" si="381">SUM(AG79:AG81)</f>
        <v>1336</v>
      </c>
      <c r="AH82" s="84">
        <f t="shared" si="381"/>
        <v>1801</v>
      </c>
      <c r="AI82" s="84">
        <f t="shared" si="381"/>
        <v>1318</v>
      </c>
      <c r="AJ82" s="84">
        <f t="shared" si="381"/>
        <v>1396</v>
      </c>
      <c r="AK82" s="84">
        <f t="shared" si="381"/>
        <v>1241</v>
      </c>
      <c r="AL82" s="97">
        <f t="shared" si="248"/>
        <v>0.188</v>
      </c>
      <c r="AM82" s="97">
        <f t="shared" si="249"/>
        <v>0.254</v>
      </c>
      <c r="AN82" s="97">
        <f t="shared" si="250"/>
        <v>0.186</v>
      </c>
      <c r="AO82" s="97">
        <f t="shared" si="251"/>
        <v>0.19700000000000001</v>
      </c>
      <c r="AP82" s="97">
        <f t="shared" si="252"/>
        <v>0.17499999999999999</v>
      </c>
      <c r="AQ82" s="84">
        <f t="shared" ref="AQ82:AT82" si="382">SUM(AQ79:AQ81)</f>
        <v>5269</v>
      </c>
      <c r="AR82" s="84">
        <f t="shared" si="382"/>
        <v>970</v>
      </c>
      <c r="AS82" s="84">
        <f t="shared" si="382"/>
        <v>819</v>
      </c>
      <c r="AT82" s="84">
        <f t="shared" si="382"/>
        <v>34</v>
      </c>
      <c r="AU82" s="97">
        <f t="shared" si="253"/>
        <v>0.74299999999999999</v>
      </c>
      <c r="AV82" s="97">
        <f t="shared" si="254"/>
        <v>0.13700000000000001</v>
      </c>
      <c r="AW82" s="97">
        <f t="shared" si="255"/>
        <v>0.115</v>
      </c>
      <c r="AX82" s="97">
        <f t="shared" si="256"/>
        <v>5.0000000000000001E-3</v>
      </c>
      <c r="AY82" s="459">
        <f t="shared" ref="AY82:BH82" si="383">SUM(AY79:AY81)</f>
        <v>5267</v>
      </c>
      <c r="AZ82" s="84">
        <f t="shared" si="383"/>
        <v>113</v>
      </c>
      <c r="BA82" s="103">
        <f t="shared" si="383"/>
        <v>174</v>
      </c>
      <c r="BB82" s="103">
        <f t="shared" si="383"/>
        <v>730</v>
      </c>
      <c r="BC82" s="103">
        <f t="shared" si="383"/>
        <v>1528</v>
      </c>
      <c r="BD82" s="103">
        <f t="shared" si="383"/>
        <v>1292</v>
      </c>
      <c r="BE82" s="103">
        <f t="shared" si="383"/>
        <v>494</v>
      </c>
      <c r="BF82" s="103">
        <f t="shared" si="383"/>
        <v>321</v>
      </c>
      <c r="BG82" s="103">
        <f t="shared" si="383"/>
        <v>373</v>
      </c>
      <c r="BH82" s="103">
        <f t="shared" si="383"/>
        <v>242</v>
      </c>
      <c r="BI82" s="99">
        <v>0</v>
      </c>
      <c r="BJ82" s="99">
        <v>8.7999999999999995E-2</v>
      </c>
      <c r="BK82" s="99">
        <v>0.188</v>
      </c>
      <c r="BL82" s="99">
        <v>0.28799999999999998</v>
      </c>
      <c r="BM82" s="99">
        <v>0.33100000000000002</v>
      </c>
      <c r="BN82" s="99">
        <v>0</v>
      </c>
      <c r="BO82" s="99">
        <v>2.5000000000000001E-2</v>
      </c>
      <c r="BP82" s="99">
        <v>0.05</v>
      </c>
      <c r="BQ82" s="464">
        <v>3.1E-2</v>
      </c>
      <c r="BR82" s="92">
        <v>32353</v>
      </c>
      <c r="BS82" s="92">
        <v>36978</v>
      </c>
      <c r="BT82" s="506">
        <v>31314</v>
      </c>
      <c r="BU82" s="506">
        <v>24219</v>
      </c>
      <c r="BV82" s="506">
        <v>47768</v>
      </c>
      <c r="BW82" s="506">
        <v>40972</v>
      </c>
      <c r="BX82" s="506"/>
      <c r="BY82" s="506"/>
      <c r="BZ82" s="520">
        <f t="shared" ref="BZ82:CJ82" si="384">SUM(BZ79:BZ81)</f>
        <v>4685</v>
      </c>
      <c r="CA82" s="84">
        <f t="shared" si="384"/>
        <v>331</v>
      </c>
      <c r="CB82" s="84">
        <f t="shared" si="384"/>
        <v>276</v>
      </c>
      <c r="CC82" s="84">
        <f t="shared" si="384"/>
        <v>664</v>
      </c>
      <c r="CD82" s="84">
        <f t="shared" si="384"/>
        <v>392</v>
      </c>
      <c r="CE82" s="84">
        <f t="shared" si="384"/>
        <v>507</v>
      </c>
      <c r="CF82" s="84">
        <f t="shared" si="384"/>
        <v>841</v>
      </c>
      <c r="CG82" s="84">
        <f t="shared" si="384"/>
        <v>540</v>
      </c>
      <c r="CH82" s="84">
        <f t="shared" si="384"/>
        <v>853</v>
      </c>
      <c r="CI82" s="84">
        <f t="shared" si="384"/>
        <v>189</v>
      </c>
      <c r="CJ82" s="84">
        <f t="shared" si="384"/>
        <v>92</v>
      </c>
      <c r="CK82" s="97">
        <f t="shared" si="326"/>
        <v>7.0999999999999994E-2</v>
      </c>
      <c r="CL82" s="97">
        <f t="shared" si="257"/>
        <v>5.8999999999999997E-2</v>
      </c>
      <c r="CM82" s="97">
        <f t="shared" si="258"/>
        <v>0.14199999999999999</v>
      </c>
      <c r="CN82" s="97">
        <f t="shared" si="259"/>
        <v>8.4000000000000005E-2</v>
      </c>
      <c r="CO82" s="97">
        <f t="shared" si="260"/>
        <v>0.108</v>
      </c>
      <c r="CP82" s="97">
        <f t="shared" si="261"/>
        <v>0.18</v>
      </c>
      <c r="CQ82" s="97">
        <f t="shared" si="262"/>
        <v>0.115</v>
      </c>
      <c r="CR82" s="97">
        <f t="shared" si="263"/>
        <v>0.182</v>
      </c>
      <c r="CS82" s="97">
        <f t="shared" si="264"/>
        <v>0.04</v>
      </c>
      <c r="CT82" s="97">
        <f t="shared" si="265"/>
        <v>0.02</v>
      </c>
      <c r="CU82" s="88">
        <v>41713</v>
      </c>
      <c r="CV82" s="89">
        <v>40882</v>
      </c>
      <c r="CW82" s="84">
        <v>144</v>
      </c>
      <c r="CX82" s="84">
        <v>44</v>
      </c>
      <c r="CY82" s="84">
        <v>31</v>
      </c>
      <c r="CZ82" s="84">
        <v>3</v>
      </c>
      <c r="DA82" s="84">
        <v>47</v>
      </c>
      <c r="DB82" s="84">
        <f t="shared" si="266"/>
        <v>3.1E-2</v>
      </c>
      <c r="DC82" s="84">
        <f t="shared" si="267"/>
        <v>8.9999999999999993E-3</v>
      </c>
      <c r="DD82" s="84">
        <f t="shared" si="268"/>
        <v>7.0000000000000001E-3</v>
      </c>
      <c r="DE82" s="84">
        <f t="shared" si="269"/>
        <v>1E-3</v>
      </c>
      <c r="DF82" s="84">
        <f t="shared" si="270"/>
        <v>0.01</v>
      </c>
      <c r="DG82" s="91">
        <v>166</v>
      </c>
      <c r="DH82" s="84">
        <v>5</v>
      </c>
      <c r="DI82" s="84">
        <v>4</v>
      </c>
      <c r="DJ82" s="84">
        <v>8</v>
      </c>
      <c r="DK82" s="84">
        <v>15</v>
      </c>
      <c r="DL82" s="84">
        <v>87</v>
      </c>
      <c r="DM82" s="84">
        <v>20</v>
      </c>
      <c r="DN82" s="84">
        <v>9</v>
      </c>
      <c r="DO82" s="84">
        <v>15</v>
      </c>
      <c r="DP82" s="84">
        <v>3</v>
      </c>
      <c r="DQ82" s="84">
        <v>0</v>
      </c>
      <c r="DR82" s="97">
        <f t="shared" si="231"/>
        <v>0.03</v>
      </c>
      <c r="DS82" s="97">
        <f t="shared" ref="DS82:DS95" si="385">ROUND(DI82/DG82,3)</f>
        <v>2.4E-2</v>
      </c>
      <c r="DT82" s="97">
        <f t="shared" ref="DT82:DT95" si="386">ROUND(DJ82/DG82,3)</f>
        <v>4.8000000000000001E-2</v>
      </c>
      <c r="DU82" s="97">
        <f t="shared" si="271"/>
        <v>0.09</v>
      </c>
      <c r="DV82" s="97">
        <f t="shared" si="272"/>
        <v>0.52400000000000002</v>
      </c>
      <c r="DW82" s="97">
        <f t="shared" si="273"/>
        <v>0.12</v>
      </c>
      <c r="DX82" s="97">
        <f t="shared" si="274"/>
        <v>5.3999999999999999E-2</v>
      </c>
      <c r="DY82" s="97">
        <f t="shared" si="275"/>
        <v>0.09</v>
      </c>
      <c r="DZ82" s="97">
        <f t="shared" si="276"/>
        <v>1.7999999999999999E-2</v>
      </c>
      <c r="EA82" s="97">
        <f t="shared" si="277"/>
        <v>0</v>
      </c>
      <c r="EB82" s="90">
        <v>43382</v>
      </c>
      <c r="EC82" s="90">
        <v>52084</v>
      </c>
      <c r="ED82" s="160">
        <v>719</v>
      </c>
      <c r="EE82" s="160">
        <v>652</v>
      </c>
      <c r="EF82" s="97">
        <f t="shared" si="232"/>
        <v>0.90700000000000003</v>
      </c>
      <c r="EG82" s="160">
        <v>67</v>
      </c>
      <c r="EH82" s="97">
        <f t="shared" si="278"/>
        <v>9.2999999999999999E-2</v>
      </c>
      <c r="EI82" s="163">
        <v>401</v>
      </c>
      <c r="EJ82" s="163">
        <v>232</v>
      </c>
      <c r="EK82" s="163">
        <v>218</v>
      </c>
      <c r="EL82" s="163">
        <v>191</v>
      </c>
      <c r="EM82" s="163">
        <v>27</v>
      </c>
      <c r="EN82" s="97">
        <f t="shared" si="233"/>
        <v>0.876</v>
      </c>
      <c r="EO82" s="97">
        <f t="shared" si="279"/>
        <v>0.124</v>
      </c>
      <c r="EP82" s="169">
        <v>14</v>
      </c>
      <c r="EQ82" s="166">
        <v>11</v>
      </c>
      <c r="ER82" s="166">
        <v>3</v>
      </c>
      <c r="ES82" s="97">
        <f t="shared" si="234"/>
        <v>0.78600000000000003</v>
      </c>
      <c r="ET82" s="97">
        <f t="shared" si="280"/>
        <v>0.214</v>
      </c>
      <c r="EU82" s="93">
        <v>169</v>
      </c>
      <c r="EV82" s="160">
        <v>136</v>
      </c>
      <c r="EW82" s="160">
        <v>33</v>
      </c>
      <c r="EX82" s="97">
        <f t="shared" si="357"/>
        <v>0.80500000000000005</v>
      </c>
      <c r="EY82" s="97">
        <f t="shared" si="281"/>
        <v>0.19500000000000001</v>
      </c>
      <c r="EZ82" s="91">
        <v>166</v>
      </c>
      <c r="FA82" s="94">
        <v>11</v>
      </c>
      <c r="FB82" s="98">
        <f t="shared" si="235"/>
        <v>6.6000000000000003E-2</v>
      </c>
      <c r="FC82" s="92">
        <v>0</v>
      </c>
      <c r="FD82" s="94">
        <v>0</v>
      </c>
      <c r="FE82" s="77"/>
      <c r="FF82" s="92">
        <v>27</v>
      </c>
      <c r="FG82" s="94">
        <v>7</v>
      </c>
      <c r="FH82" s="98">
        <f t="shared" ref="FH82" si="387">ROUND(FG82/FF82,3)</f>
        <v>0.25900000000000001</v>
      </c>
      <c r="FI82" s="306">
        <v>715</v>
      </c>
      <c r="FJ82" s="94">
        <v>163</v>
      </c>
      <c r="FK82" s="552">
        <f t="shared" si="238"/>
        <v>163</v>
      </c>
      <c r="FL82" s="98">
        <f t="shared" si="282"/>
        <v>0.22800000000000001</v>
      </c>
      <c r="FM82" s="299">
        <v>32</v>
      </c>
      <c r="FN82" s="94">
        <v>20</v>
      </c>
      <c r="FO82" s="99">
        <f t="shared" si="283"/>
        <v>0.625</v>
      </c>
      <c r="FP82" s="299">
        <v>107</v>
      </c>
      <c r="FQ82" s="94">
        <v>50</v>
      </c>
      <c r="FR82" s="98">
        <f t="shared" si="284"/>
        <v>0.46700000000000003</v>
      </c>
      <c r="FS82" s="299">
        <v>608</v>
      </c>
      <c r="FT82" s="94">
        <v>112</v>
      </c>
      <c r="FU82" s="98">
        <f t="shared" si="285"/>
        <v>0.184</v>
      </c>
      <c r="FV82" s="299">
        <v>408</v>
      </c>
      <c r="FW82" s="94">
        <v>86</v>
      </c>
      <c r="FX82" s="98">
        <f t="shared" si="286"/>
        <v>0.21099999999999999</v>
      </c>
      <c r="FY82" s="299">
        <v>200</v>
      </c>
      <c r="FZ82" s="94">
        <v>27</v>
      </c>
      <c r="GA82" s="98">
        <f t="shared" ref="GA82" si="388">ROUND(FZ82/FY82,3)</f>
        <v>0.13500000000000001</v>
      </c>
      <c r="GB82" s="299">
        <v>551</v>
      </c>
      <c r="GC82" s="90">
        <v>105</v>
      </c>
      <c r="GD82" s="84">
        <f t="shared" ref="GD82" si="389">ROUND(GC82/GB82,3)</f>
        <v>0.191</v>
      </c>
    </row>
    <row r="83" spans="1:186" x14ac:dyDescent="0.2">
      <c r="A83" s="56" t="s">
        <v>882</v>
      </c>
      <c r="B83" s="57" t="s">
        <v>2328</v>
      </c>
      <c r="C83" s="56" t="s">
        <v>926</v>
      </c>
      <c r="D83" s="56" t="s">
        <v>1071</v>
      </c>
      <c r="E83" s="80">
        <v>1353</v>
      </c>
      <c r="F83" s="60">
        <v>758</v>
      </c>
      <c r="G83" s="63">
        <f t="shared" si="296"/>
        <v>0.56000000000000005</v>
      </c>
      <c r="H83" s="60">
        <v>758</v>
      </c>
      <c r="I83" s="63">
        <f t="shared" si="297"/>
        <v>0.56000000000000005</v>
      </c>
      <c r="J83" s="61">
        <v>744</v>
      </c>
      <c r="K83" s="290">
        <f>ROUND(J83/F83,3)</f>
        <v>0.98199999999999998</v>
      </c>
      <c r="L83" s="274">
        <v>14</v>
      </c>
      <c r="M83" s="287">
        <f>ROUND(L83/F83,3)</f>
        <v>1.7999999999999999E-2</v>
      </c>
      <c r="N83" s="60">
        <v>0</v>
      </c>
      <c r="O83" s="60">
        <f t="shared" si="298"/>
        <v>0</v>
      </c>
      <c r="P83" s="60">
        <v>595</v>
      </c>
      <c r="Q83" s="60">
        <f t="shared" si="299"/>
        <v>0.44</v>
      </c>
      <c r="R83" s="293">
        <f>(L83/F83)*100</f>
        <v>1.8469656992084433</v>
      </c>
      <c r="S83" s="62">
        <f>T83+U83+V83+W83+X83+Y83</f>
        <v>706</v>
      </c>
      <c r="T83" s="60">
        <v>591</v>
      </c>
      <c r="U83" s="60">
        <v>28</v>
      </c>
      <c r="V83" s="60">
        <v>0</v>
      </c>
      <c r="W83" s="60">
        <v>0</v>
      </c>
      <c r="X83" s="60">
        <v>4</v>
      </c>
      <c r="Y83" s="60">
        <v>83</v>
      </c>
      <c r="Z83" s="63">
        <f t="shared" si="301"/>
        <v>0.83699999999999997</v>
      </c>
      <c r="AA83" s="63">
        <f>ROUND(U83/S83,3)</f>
        <v>0.04</v>
      </c>
      <c r="AB83" s="63">
        <f>ROUND(V83/S83,3)</f>
        <v>0</v>
      </c>
      <c r="AC83" s="63">
        <f>ROUND(W83/S83,3)</f>
        <v>0</v>
      </c>
      <c r="AD83" s="63">
        <f>ROUND(X83/S83,3)</f>
        <v>6.0000000000000001E-3</v>
      </c>
      <c r="AE83" s="63">
        <f>ROUND(Y83/S83,3)</f>
        <v>0.11799999999999999</v>
      </c>
      <c r="AF83" s="523">
        <v>41.3</v>
      </c>
      <c r="AG83" s="60">
        <v>338</v>
      </c>
      <c r="AH83" s="60">
        <v>146</v>
      </c>
      <c r="AI83" s="60">
        <v>124</v>
      </c>
      <c r="AJ83" s="60">
        <v>96</v>
      </c>
      <c r="AK83" s="60">
        <v>40</v>
      </c>
      <c r="AL83" s="63">
        <f>ROUND(AG83/J83,3)</f>
        <v>0.45400000000000001</v>
      </c>
      <c r="AM83" s="63">
        <f>ROUND(AH83/J83,3)</f>
        <v>0.19600000000000001</v>
      </c>
      <c r="AN83" s="63">
        <f>ROUND(AI83/J83,3)</f>
        <v>0.16700000000000001</v>
      </c>
      <c r="AO83" s="63">
        <f>ROUND(AJ83/J83,3)</f>
        <v>0.129</v>
      </c>
      <c r="AP83" s="63">
        <f>ROUND(AK83/J83,3)</f>
        <v>5.3999999999999999E-2</v>
      </c>
      <c r="AQ83" s="60">
        <v>522</v>
      </c>
      <c r="AR83" s="60">
        <v>145</v>
      </c>
      <c r="AS83" s="60">
        <v>77</v>
      </c>
      <c r="AT83" s="60">
        <v>0</v>
      </c>
      <c r="AU83" s="63">
        <f>ROUND(AQ83/J83,3)</f>
        <v>0.70199999999999996</v>
      </c>
      <c r="AV83" s="63">
        <f>ROUND(AR83/J83,3)</f>
        <v>0.19500000000000001</v>
      </c>
      <c r="AW83" s="63">
        <f>ROUND(AS83/J83,3)</f>
        <v>0.10299999999999999</v>
      </c>
      <c r="AX83" s="63">
        <f>ROUND(AT83/J83,3)</f>
        <v>0</v>
      </c>
      <c r="AY83" s="451">
        <v>530</v>
      </c>
      <c r="AZ83" s="60">
        <v>8</v>
      </c>
      <c r="BA83" s="102">
        <v>0</v>
      </c>
      <c r="BB83" s="102">
        <v>50</v>
      </c>
      <c r="BC83" s="102">
        <v>29</v>
      </c>
      <c r="BD83" s="102">
        <v>122</v>
      </c>
      <c r="BE83" s="102">
        <v>28</v>
      </c>
      <c r="BF83" s="102">
        <v>7</v>
      </c>
      <c r="BG83" s="102">
        <v>84</v>
      </c>
      <c r="BH83" s="102">
        <v>202</v>
      </c>
      <c r="BI83" s="79">
        <f>ROUND(AZ83/AY83,3)</f>
        <v>1.4999999999999999E-2</v>
      </c>
      <c r="BJ83" s="79">
        <f>ROUND(BA83/AY83,3)</f>
        <v>0</v>
      </c>
      <c r="BK83" s="79">
        <f>ROUND(BB83/AY83,3)</f>
        <v>9.4E-2</v>
      </c>
      <c r="BL83" s="79">
        <f>ROUND(BC83/AY83,3)</f>
        <v>5.5E-2</v>
      </c>
      <c r="BM83" s="79">
        <f>ROUND(BD83/AY83,3)</f>
        <v>0.23</v>
      </c>
      <c r="BN83" s="79">
        <f>ROUND(BE83/AY83,3)</f>
        <v>5.2999999999999999E-2</v>
      </c>
      <c r="BO83" s="79">
        <f>ROUND(BF83/AY83,3)</f>
        <v>1.2999999999999999E-2</v>
      </c>
      <c r="BP83" s="79">
        <f>ROUND(BG83/AY83,3)</f>
        <v>0.158</v>
      </c>
      <c r="BQ83" s="457">
        <f>ROUND(BH83/AY83,3)</f>
        <v>0.38100000000000001</v>
      </c>
      <c r="BR83" s="75">
        <v>93529</v>
      </c>
      <c r="BS83" s="75">
        <v>87928</v>
      </c>
      <c r="BT83" s="504">
        <v>55270</v>
      </c>
      <c r="BU83" s="504">
        <v>15074</v>
      </c>
      <c r="BV83" s="504">
        <v>40625</v>
      </c>
      <c r="BW83" s="504">
        <v>95543</v>
      </c>
      <c r="BX83" s="504"/>
      <c r="BY83" s="504"/>
      <c r="BZ83" s="519">
        <v>653</v>
      </c>
      <c r="CA83" s="60">
        <v>35</v>
      </c>
      <c r="CB83" s="60">
        <v>43</v>
      </c>
      <c r="CC83" s="60">
        <v>24</v>
      </c>
      <c r="CD83" s="60">
        <v>32</v>
      </c>
      <c r="CE83" s="60">
        <v>58</v>
      </c>
      <c r="CF83" s="60">
        <v>13</v>
      </c>
      <c r="CG83" s="60">
        <v>71</v>
      </c>
      <c r="CH83" s="60">
        <v>146</v>
      </c>
      <c r="CI83" s="60">
        <v>157</v>
      </c>
      <c r="CJ83" s="60">
        <v>74</v>
      </c>
      <c r="CK83" s="63">
        <f>ROUND(CA83/BZ83,3)</f>
        <v>5.3999999999999999E-2</v>
      </c>
      <c r="CL83" s="63">
        <f>ROUND(CB83/BZ83,3)</f>
        <v>6.6000000000000003E-2</v>
      </c>
      <c r="CM83" s="63">
        <f>ROUND(CC83/BZ83,3)</f>
        <v>3.6999999999999998E-2</v>
      </c>
      <c r="CN83" s="63">
        <f>ROUND(CD83/BZ83,3)</f>
        <v>4.9000000000000002E-2</v>
      </c>
      <c r="CO83" s="63">
        <f>ROUND(CE83/BZ83,3)</f>
        <v>8.8999999999999996E-2</v>
      </c>
      <c r="CP83" s="63">
        <f>ROUND(CF83/BZ83,3)</f>
        <v>0.02</v>
      </c>
      <c r="CQ83" s="63">
        <f>ROUND(CG83/BZ83,3)</f>
        <v>0.109</v>
      </c>
      <c r="CR83" s="63">
        <f>ROUND(CH83/BZ83,3)</f>
        <v>0.224</v>
      </c>
      <c r="CS83" s="63">
        <f>ROUND(CI83/BZ83,3)</f>
        <v>0.24</v>
      </c>
      <c r="CT83" s="63">
        <f>ROUND(CJ83/BZ83,3)</f>
        <v>0.113</v>
      </c>
      <c r="CU83" s="65">
        <v>113750</v>
      </c>
      <c r="CV83" s="66">
        <v>115065</v>
      </c>
      <c r="CW83" s="60">
        <v>215</v>
      </c>
      <c r="CX83" s="60">
        <v>203</v>
      </c>
      <c r="CY83" s="60">
        <v>72</v>
      </c>
      <c r="CZ83" s="60">
        <v>0</v>
      </c>
      <c r="DA83" s="60">
        <v>15</v>
      </c>
      <c r="DB83" s="60">
        <f>ROUND(CW83/BZ83,3)</f>
        <v>0.32900000000000001</v>
      </c>
      <c r="DC83" s="60">
        <f>ROUND(CX83/BZ83,3)</f>
        <v>0.311</v>
      </c>
      <c r="DD83" s="60">
        <f>ROUND(CY83/BZ83,3)</f>
        <v>0.11</v>
      </c>
      <c r="DE83" s="60">
        <f>ROUND(CZ83/BZ83,3)</f>
        <v>0</v>
      </c>
      <c r="DF83" s="60">
        <f>ROUND(DA83/BZ83,3)</f>
        <v>2.3E-2</v>
      </c>
      <c r="DG83" s="68">
        <v>430</v>
      </c>
      <c r="DH83" s="60">
        <v>0</v>
      </c>
      <c r="DI83" s="60">
        <v>3</v>
      </c>
      <c r="DJ83" s="60">
        <v>7</v>
      </c>
      <c r="DK83" s="60">
        <v>0</v>
      </c>
      <c r="DL83" s="60">
        <v>51</v>
      </c>
      <c r="DM83" s="60">
        <v>7</v>
      </c>
      <c r="DN83" s="60">
        <v>39</v>
      </c>
      <c r="DO83" s="60">
        <v>107</v>
      </c>
      <c r="DP83" s="60">
        <v>142</v>
      </c>
      <c r="DQ83" s="60">
        <v>74</v>
      </c>
      <c r="DR83" s="63">
        <f>ROUND(DH83/DG83,3)</f>
        <v>0</v>
      </c>
      <c r="DS83" s="63">
        <f>ROUND(DI83/DG83,3)</f>
        <v>7.0000000000000001E-3</v>
      </c>
      <c r="DT83" s="63">
        <f>ROUND(DJ83/DG83,3)</f>
        <v>1.6E-2</v>
      </c>
      <c r="DU83" s="63">
        <f>ROUND(DK83/DG83,3)</f>
        <v>0</v>
      </c>
      <c r="DV83" s="63">
        <f>ROUND(DL83/DG83,3)</f>
        <v>0.11899999999999999</v>
      </c>
      <c r="DW83" s="63">
        <f>ROUND(DM83/DG83,3)</f>
        <v>1.6E-2</v>
      </c>
      <c r="DX83" s="63">
        <f>ROUND(DN83/DG83,3)</f>
        <v>9.0999999999999998E-2</v>
      </c>
      <c r="DY83" s="63">
        <f>ROUND(DO83/DG83,3)</f>
        <v>0.249</v>
      </c>
      <c r="DZ83" s="63">
        <f>ROUND(DP83/DG83,3)</f>
        <v>0.33</v>
      </c>
      <c r="EA83" s="63">
        <f>ROUND(DQ83/DG83,3)</f>
        <v>0.17199999999999999</v>
      </c>
      <c r="EB83" s="74">
        <v>153125</v>
      </c>
      <c r="EC83" s="74">
        <v>144369</v>
      </c>
      <c r="ED83" s="159">
        <v>1685</v>
      </c>
      <c r="EE83" s="159">
        <v>1591</v>
      </c>
      <c r="EF83" s="63">
        <f>ROUND(EE83/ED83,3)</f>
        <v>0.94399999999999995</v>
      </c>
      <c r="EG83" s="159">
        <v>94</v>
      </c>
      <c r="EH83" s="63">
        <f>ROUND(EG83/ED83,3)</f>
        <v>5.6000000000000001E-2</v>
      </c>
      <c r="EI83" s="162">
        <v>827</v>
      </c>
      <c r="EJ83" s="162">
        <v>600</v>
      </c>
      <c r="EK83" s="162">
        <v>586</v>
      </c>
      <c r="EL83" s="162">
        <v>532</v>
      </c>
      <c r="EM83" s="162">
        <v>54</v>
      </c>
      <c r="EN83" s="63">
        <f>ROUND(EL83/EK83,3)</f>
        <v>0.90800000000000003</v>
      </c>
      <c r="EO83" s="63">
        <f>ROUND(EM83/EK83,3)</f>
        <v>9.1999999999999998E-2</v>
      </c>
      <c r="EP83" s="168">
        <v>14</v>
      </c>
      <c r="EQ83" s="165">
        <v>14</v>
      </c>
      <c r="ER83" s="165">
        <v>0</v>
      </c>
      <c r="ES83" s="63">
        <f>ROUND(EQ83/EP83,3)</f>
        <v>1</v>
      </c>
      <c r="ET83" s="63">
        <f>ROUND(ER83/EP83,3)</f>
        <v>0</v>
      </c>
      <c r="EU83" s="69">
        <v>227</v>
      </c>
      <c r="EV83" s="159">
        <v>204</v>
      </c>
      <c r="EW83" s="159">
        <v>23</v>
      </c>
      <c r="EX83" s="63">
        <f t="shared" si="357"/>
        <v>0.89900000000000002</v>
      </c>
      <c r="EY83" s="63">
        <f>ROUND(EW83/EU83,3)</f>
        <v>0.10100000000000001</v>
      </c>
      <c r="EZ83" s="68">
        <v>430</v>
      </c>
      <c r="FA83" s="76">
        <v>3</v>
      </c>
      <c r="FB83" s="77">
        <f>ROUND(FA83/EZ83,3)</f>
        <v>7.0000000000000001E-3</v>
      </c>
      <c r="FC83" s="75">
        <v>51</v>
      </c>
      <c r="FD83" s="76">
        <v>0</v>
      </c>
      <c r="FE83" s="77">
        <f t="shared" si="236"/>
        <v>0</v>
      </c>
      <c r="FF83" s="75">
        <v>149</v>
      </c>
      <c r="FG83" s="76">
        <v>2</v>
      </c>
      <c r="FH83" s="77">
        <f>ROUND(FG83/FF83,3)</f>
        <v>1.2999999999999999E-2</v>
      </c>
      <c r="FI83" s="305">
        <v>1669</v>
      </c>
      <c r="FJ83" s="76">
        <v>86</v>
      </c>
      <c r="FK83" s="552">
        <f>FQ83+FW83+FZ83</f>
        <v>86</v>
      </c>
      <c r="FL83" s="77">
        <f>ROUND(FJ83/FI83,3)</f>
        <v>5.1999999999999998E-2</v>
      </c>
      <c r="FM83" s="298">
        <v>206</v>
      </c>
      <c r="FN83" s="76">
        <v>7</v>
      </c>
      <c r="FO83" s="79">
        <f>ROUND(FN83/FM83,3)</f>
        <v>3.4000000000000002E-2</v>
      </c>
      <c r="FP83" s="298">
        <v>372</v>
      </c>
      <c r="FQ83" s="76">
        <v>23</v>
      </c>
      <c r="FR83" s="77">
        <f>ROUND(FQ83/FP83,3)</f>
        <v>6.2E-2</v>
      </c>
      <c r="FS83" s="298">
        <v>1297</v>
      </c>
      <c r="FT83" s="76">
        <v>62</v>
      </c>
      <c r="FU83" s="77">
        <f t="shared" ref="FU83:FU91" si="390">ROUND(FT83/FS83,3)</f>
        <v>4.8000000000000001E-2</v>
      </c>
      <c r="FV83" s="298">
        <v>827</v>
      </c>
      <c r="FW83" s="76">
        <v>34</v>
      </c>
      <c r="FX83" s="77">
        <f t="shared" ref="FX83:FX91" si="391">ROUND(FW83/FV83,3)</f>
        <v>4.1000000000000002E-2</v>
      </c>
      <c r="FY83" s="298">
        <v>470</v>
      </c>
      <c r="FZ83" s="76">
        <v>29</v>
      </c>
      <c r="GA83" s="77">
        <f>ROUND(FZ83/FY83,3)</f>
        <v>6.2E-2</v>
      </c>
      <c r="GB83" s="298">
        <v>1359</v>
      </c>
      <c r="GC83" s="74">
        <v>21</v>
      </c>
      <c r="GD83" s="60">
        <f t="shared" ref="GD83:GD91" si="392">ROUND(GC83/GB83,3)</f>
        <v>1.4999999999999999E-2</v>
      </c>
    </row>
    <row r="84" spans="1:186" s="84" customFormat="1" x14ac:dyDescent="0.2">
      <c r="A84" s="81" t="s">
        <v>882</v>
      </c>
      <c r="B84" s="82" t="s">
        <v>2328</v>
      </c>
      <c r="C84" s="81"/>
      <c r="D84" s="81"/>
      <c r="E84" s="83">
        <v>1353</v>
      </c>
      <c r="F84" s="84">
        <v>758</v>
      </c>
      <c r="G84" s="97">
        <f t="shared" si="296"/>
        <v>0.56000000000000005</v>
      </c>
      <c r="H84" s="84">
        <v>758</v>
      </c>
      <c r="I84" s="97">
        <f t="shared" si="297"/>
        <v>0.56000000000000005</v>
      </c>
      <c r="J84" s="85">
        <v>744</v>
      </c>
      <c r="K84" s="291">
        <f>ROUND(J84/F84,3)</f>
        <v>0.98199999999999998</v>
      </c>
      <c r="L84" s="276">
        <v>14</v>
      </c>
      <c r="M84" s="288">
        <f>ROUND(L84/F84,3)</f>
        <v>1.7999999999999999E-2</v>
      </c>
      <c r="N84" s="84">
        <v>0</v>
      </c>
      <c r="O84" s="84">
        <v>0</v>
      </c>
      <c r="P84" s="84">
        <v>595</v>
      </c>
      <c r="Q84" s="84">
        <f t="shared" si="299"/>
        <v>0.44</v>
      </c>
      <c r="R84" s="294">
        <f>(L84/F84)*100</f>
        <v>1.8469656992084433</v>
      </c>
      <c r="S84" s="86">
        <v>706</v>
      </c>
      <c r="T84" s="84">
        <v>591</v>
      </c>
      <c r="U84" s="84">
        <v>28</v>
      </c>
      <c r="V84" s="84">
        <v>0</v>
      </c>
      <c r="W84" s="84">
        <v>0</v>
      </c>
      <c r="X84" s="84">
        <v>4</v>
      </c>
      <c r="Y84" s="84">
        <v>83</v>
      </c>
      <c r="Z84" s="63">
        <f t="shared" si="301"/>
        <v>0.83699999999999997</v>
      </c>
      <c r="AA84" s="63">
        <f>ROUND(U84/S84,3)</f>
        <v>0.04</v>
      </c>
      <c r="AB84" s="63">
        <f>ROUND(V84/S84,3)</f>
        <v>0</v>
      </c>
      <c r="AC84" s="63">
        <f>ROUND(W84/S84,3)</f>
        <v>0</v>
      </c>
      <c r="AD84" s="63">
        <f>ROUND(X84/S84,3)</f>
        <v>6.0000000000000001E-3</v>
      </c>
      <c r="AE84" s="63">
        <f>ROUND(Y84/S84,3)</f>
        <v>0.11799999999999999</v>
      </c>
      <c r="AF84" s="524"/>
      <c r="AG84" s="84">
        <v>338</v>
      </c>
      <c r="AH84" s="84">
        <v>146</v>
      </c>
      <c r="AI84" s="84">
        <v>124</v>
      </c>
      <c r="AJ84" s="84">
        <v>96</v>
      </c>
      <c r="AK84" s="84">
        <v>40</v>
      </c>
      <c r="AL84" s="97">
        <f>ROUND(AG84/J84,3)</f>
        <v>0.45400000000000001</v>
      </c>
      <c r="AM84" s="97">
        <f>ROUND(AH84/J84,3)</f>
        <v>0.19600000000000001</v>
      </c>
      <c r="AN84" s="97">
        <f>ROUND(AI84/J84,3)</f>
        <v>0.16700000000000001</v>
      </c>
      <c r="AO84" s="97">
        <f>ROUND(AJ84/J84,3)</f>
        <v>0.129</v>
      </c>
      <c r="AP84" s="97">
        <f>ROUND(AK84/J84,3)</f>
        <v>5.3999999999999999E-2</v>
      </c>
      <c r="AQ84" s="84">
        <v>522</v>
      </c>
      <c r="AR84" s="84">
        <v>145</v>
      </c>
      <c r="AS84" s="84">
        <v>77</v>
      </c>
      <c r="AT84" s="84">
        <v>0</v>
      </c>
      <c r="AU84" s="97">
        <f>ROUND(AQ84/J84,3)</f>
        <v>0.70199999999999996</v>
      </c>
      <c r="AV84" s="97">
        <f>ROUND(AR84/J84,3)</f>
        <v>0.19500000000000001</v>
      </c>
      <c r="AW84" s="97">
        <f>ROUND(AS84/J84,3)</f>
        <v>0.10299999999999999</v>
      </c>
      <c r="AX84" s="97">
        <f>ROUND(AT84/J84,3)</f>
        <v>0</v>
      </c>
      <c r="AY84" s="459">
        <v>530</v>
      </c>
      <c r="AZ84" s="84">
        <v>8</v>
      </c>
      <c r="BA84" s="103">
        <v>0</v>
      </c>
      <c r="BB84" s="103">
        <v>50</v>
      </c>
      <c r="BC84" s="103">
        <v>29</v>
      </c>
      <c r="BD84" s="103">
        <v>122</v>
      </c>
      <c r="BE84" s="103">
        <v>28</v>
      </c>
      <c r="BF84" s="103">
        <v>7</v>
      </c>
      <c r="BG84" s="103">
        <v>84</v>
      </c>
      <c r="BH84" s="103">
        <v>202</v>
      </c>
      <c r="BI84" s="99">
        <f>ROUND(AZ84/AY84,3)</f>
        <v>1.4999999999999999E-2</v>
      </c>
      <c r="BJ84" s="99">
        <f>ROUND(BA84/AY84,3)</f>
        <v>0</v>
      </c>
      <c r="BK84" s="99">
        <f>ROUND(BB84/AY84,3)</f>
        <v>9.4E-2</v>
      </c>
      <c r="BL84" s="99">
        <f>ROUND(BC84/AY84,3)</f>
        <v>5.5E-2</v>
      </c>
      <c r="BM84" s="99">
        <f>ROUND(BD84/AY84,3)</f>
        <v>0.23</v>
      </c>
      <c r="BN84" s="99">
        <f>ROUND(BE84/AY84,3)</f>
        <v>5.2999999999999999E-2</v>
      </c>
      <c r="BO84" s="99">
        <f>ROUND(BF84/AY84,3)</f>
        <v>1.2999999999999999E-2</v>
      </c>
      <c r="BP84" s="99">
        <f>ROUND(BG84/AY84,3)</f>
        <v>0.158</v>
      </c>
      <c r="BQ84" s="464">
        <f>ROUND(BH84/AY84,3)</f>
        <v>0.38100000000000001</v>
      </c>
      <c r="BR84" s="92">
        <v>93529</v>
      </c>
      <c r="BS84" s="92">
        <v>87928</v>
      </c>
      <c r="BT84" s="506">
        <v>55270</v>
      </c>
      <c r="BU84" s="506">
        <v>15074</v>
      </c>
      <c r="BV84" s="506">
        <v>40625</v>
      </c>
      <c r="BW84" s="506">
        <v>95543</v>
      </c>
      <c r="BX84" s="506"/>
      <c r="BY84" s="506"/>
      <c r="BZ84" s="520">
        <v>653</v>
      </c>
      <c r="CA84" s="84">
        <v>35</v>
      </c>
      <c r="CB84" s="84">
        <v>43</v>
      </c>
      <c r="CC84" s="84">
        <v>24</v>
      </c>
      <c r="CD84" s="84">
        <v>32</v>
      </c>
      <c r="CE84" s="84">
        <v>58</v>
      </c>
      <c r="CF84" s="84">
        <v>13</v>
      </c>
      <c r="CG84" s="84">
        <v>71</v>
      </c>
      <c r="CH84" s="84">
        <v>146</v>
      </c>
      <c r="CI84" s="84">
        <v>157</v>
      </c>
      <c r="CJ84" s="84">
        <v>74</v>
      </c>
      <c r="CK84" s="97">
        <f>ROUND(CA84/BZ84,3)</f>
        <v>5.3999999999999999E-2</v>
      </c>
      <c r="CL84" s="97">
        <f>ROUND(CB84/BZ84,3)</f>
        <v>6.6000000000000003E-2</v>
      </c>
      <c r="CM84" s="97">
        <f>ROUND(CC84/BZ84,3)</f>
        <v>3.6999999999999998E-2</v>
      </c>
      <c r="CN84" s="97">
        <f>ROUND(CD84/BZ84,3)</f>
        <v>4.9000000000000002E-2</v>
      </c>
      <c r="CO84" s="97">
        <f>ROUND(CE84/BZ84,3)</f>
        <v>8.8999999999999996E-2</v>
      </c>
      <c r="CP84" s="97">
        <f>ROUND(CF84/BZ84,3)</f>
        <v>0.02</v>
      </c>
      <c r="CQ84" s="97">
        <f>ROUND(CG84/BZ84,3)</f>
        <v>0.109</v>
      </c>
      <c r="CR84" s="97">
        <f>ROUND(CH84/BZ84,3)</f>
        <v>0.224</v>
      </c>
      <c r="CS84" s="97">
        <f>ROUND(CI84/BZ84,3)</f>
        <v>0.24</v>
      </c>
      <c r="CT84" s="97">
        <f>ROUND(CJ84/BZ84,3)</f>
        <v>0.113</v>
      </c>
      <c r="CU84" s="88">
        <v>113750</v>
      </c>
      <c r="CV84" s="89">
        <v>115065</v>
      </c>
      <c r="CW84" s="84">
        <v>215</v>
      </c>
      <c r="CX84" s="84">
        <v>203</v>
      </c>
      <c r="CY84" s="84">
        <v>72</v>
      </c>
      <c r="CZ84" s="84">
        <v>0</v>
      </c>
      <c r="DA84" s="84">
        <v>15</v>
      </c>
      <c r="DB84" s="84">
        <f>ROUND(CW84/BZ84,3)</f>
        <v>0.32900000000000001</v>
      </c>
      <c r="DC84" s="84">
        <f>ROUND(CX84/BZ84,3)</f>
        <v>0.311</v>
      </c>
      <c r="DD84" s="84">
        <f>ROUND(CY84/BZ84,3)</f>
        <v>0.11</v>
      </c>
      <c r="DE84" s="84">
        <f>ROUND(CZ84/BZ84,3)</f>
        <v>0</v>
      </c>
      <c r="DF84" s="84">
        <f>ROUND(DA84/BZ84,3)</f>
        <v>2.3E-2</v>
      </c>
      <c r="DG84" s="91">
        <v>430</v>
      </c>
      <c r="DH84" s="84">
        <v>0</v>
      </c>
      <c r="DI84" s="84">
        <v>3</v>
      </c>
      <c r="DJ84" s="84">
        <v>7</v>
      </c>
      <c r="DK84" s="84">
        <v>0</v>
      </c>
      <c r="DL84" s="84">
        <v>51</v>
      </c>
      <c r="DM84" s="84">
        <v>7</v>
      </c>
      <c r="DN84" s="84">
        <v>39</v>
      </c>
      <c r="DO84" s="84">
        <v>107</v>
      </c>
      <c r="DP84" s="84">
        <v>142</v>
      </c>
      <c r="DQ84" s="84">
        <v>74</v>
      </c>
      <c r="DR84" s="97">
        <f>ROUND(DH84/DG84,3)</f>
        <v>0</v>
      </c>
      <c r="DS84" s="97">
        <f>ROUND(DI84/DG84,3)</f>
        <v>7.0000000000000001E-3</v>
      </c>
      <c r="DT84" s="97">
        <f>ROUND(DJ84/DG84,3)</f>
        <v>1.6E-2</v>
      </c>
      <c r="DU84" s="97">
        <f>ROUND(DK84/DG84,3)</f>
        <v>0</v>
      </c>
      <c r="DV84" s="97">
        <f>ROUND(DL84/DG84,3)</f>
        <v>0.11899999999999999</v>
      </c>
      <c r="DW84" s="97">
        <f>ROUND(DM84/DG84,3)</f>
        <v>1.6E-2</v>
      </c>
      <c r="DX84" s="97">
        <f>ROUND(DN84/DG84,3)</f>
        <v>9.0999999999999998E-2</v>
      </c>
      <c r="DY84" s="97">
        <f>ROUND(DO84/DG84,3)</f>
        <v>0.249</v>
      </c>
      <c r="DZ84" s="97">
        <f>ROUND(DP84/DG84,3)</f>
        <v>0.33</v>
      </c>
      <c r="EA84" s="97">
        <f>ROUND(DQ84/DG84,3)</f>
        <v>0.17199999999999999</v>
      </c>
      <c r="EB84" s="90">
        <v>153125</v>
      </c>
      <c r="EC84" s="90">
        <v>144369</v>
      </c>
      <c r="ED84" s="160">
        <v>1685</v>
      </c>
      <c r="EE84" s="160">
        <v>1591</v>
      </c>
      <c r="EF84" s="97">
        <f>ROUND(EE84/ED84,3)</f>
        <v>0.94399999999999995</v>
      </c>
      <c r="EG84" s="160">
        <v>94</v>
      </c>
      <c r="EH84" s="97">
        <f>ROUND(EG84/ED84,3)</f>
        <v>5.6000000000000001E-2</v>
      </c>
      <c r="EI84" s="163">
        <v>827</v>
      </c>
      <c r="EJ84" s="163">
        <v>600</v>
      </c>
      <c r="EK84" s="163">
        <v>586</v>
      </c>
      <c r="EL84" s="163">
        <v>532</v>
      </c>
      <c r="EM84" s="163">
        <v>54</v>
      </c>
      <c r="EN84" s="97">
        <f>ROUND(EL84/EK84,3)</f>
        <v>0.90800000000000003</v>
      </c>
      <c r="EO84" s="97">
        <f>ROUND(EM84/EK84,3)</f>
        <v>9.1999999999999998E-2</v>
      </c>
      <c r="EP84" s="169">
        <v>14</v>
      </c>
      <c r="EQ84" s="166">
        <v>14</v>
      </c>
      <c r="ER84" s="166">
        <v>0</v>
      </c>
      <c r="ES84" s="97">
        <f>ROUND(EQ84/EP84,3)</f>
        <v>1</v>
      </c>
      <c r="ET84" s="97">
        <f>ROUND(ER84/EP84,3)</f>
        <v>0</v>
      </c>
      <c r="EU84" s="93">
        <v>227</v>
      </c>
      <c r="EV84" s="160">
        <v>204</v>
      </c>
      <c r="EW84" s="160">
        <v>23</v>
      </c>
      <c r="EX84" s="97">
        <f t="shared" si="357"/>
        <v>0.89900000000000002</v>
      </c>
      <c r="EY84" s="97">
        <f>ROUND(EW84/EU84,3)</f>
        <v>0.10100000000000001</v>
      </c>
      <c r="EZ84" s="91">
        <v>430</v>
      </c>
      <c r="FA84" s="94">
        <v>3</v>
      </c>
      <c r="FB84" s="98">
        <f>ROUND(FA84/EZ84,3)</f>
        <v>7.0000000000000001E-3</v>
      </c>
      <c r="FC84" s="92">
        <v>51</v>
      </c>
      <c r="FD84" s="94">
        <v>0</v>
      </c>
      <c r="FE84" s="77">
        <f t="shared" si="236"/>
        <v>0</v>
      </c>
      <c r="FF84" s="92">
        <v>149</v>
      </c>
      <c r="FG84" s="94">
        <v>2</v>
      </c>
      <c r="FH84" s="98">
        <f>ROUND(FG84/FF84,3)</f>
        <v>1.2999999999999999E-2</v>
      </c>
      <c r="FI84" s="306">
        <v>1669</v>
      </c>
      <c r="FJ84" s="94">
        <v>86</v>
      </c>
      <c r="FK84" s="552">
        <v>86</v>
      </c>
      <c r="FL84" s="98">
        <f>ROUND(FJ84/FI84,3)</f>
        <v>5.1999999999999998E-2</v>
      </c>
      <c r="FM84" s="299">
        <v>206</v>
      </c>
      <c r="FN84" s="94">
        <v>7</v>
      </c>
      <c r="FO84" s="99">
        <f>ROUND(FN84/FM84,3)</f>
        <v>3.4000000000000002E-2</v>
      </c>
      <c r="FP84" s="299">
        <v>372</v>
      </c>
      <c r="FQ84" s="94">
        <v>23</v>
      </c>
      <c r="FR84" s="98">
        <f>ROUND(FQ84/FP84,3)</f>
        <v>6.2E-2</v>
      </c>
      <c r="FS84" s="299">
        <v>1297</v>
      </c>
      <c r="FT84" s="94">
        <v>62</v>
      </c>
      <c r="FU84" s="98">
        <f t="shared" si="390"/>
        <v>4.8000000000000001E-2</v>
      </c>
      <c r="FV84" s="299">
        <v>827</v>
      </c>
      <c r="FW84" s="94">
        <v>34</v>
      </c>
      <c r="FX84" s="98">
        <f t="shared" si="391"/>
        <v>4.1000000000000002E-2</v>
      </c>
      <c r="FY84" s="299">
        <v>470</v>
      </c>
      <c r="FZ84" s="94">
        <v>29</v>
      </c>
      <c r="GA84" s="98">
        <f>ROUND(FZ84/FY84,3)</f>
        <v>6.2E-2</v>
      </c>
      <c r="GB84" s="299">
        <v>1359</v>
      </c>
      <c r="GC84" s="90">
        <v>21</v>
      </c>
      <c r="GD84" s="84">
        <f t="shared" si="392"/>
        <v>1.4999999999999999E-2</v>
      </c>
    </row>
    <row r="85" spans="1:186" x14ac:dyDescent="0.2">
      <c r="A85" s="56" t="s">
        <v>882</v>
      </c>
      <c r="B85" s="57" t="s">
        <v>2325</v>
      </c>
      <c r="C85" s="56" t="s">
        <v>884</v>
      </c>
      <c r="D85" s="56" t="s">
        <v>1029</v>
      </c>
      <c r="E85" s="80">
        <v>4437</v>
      </c>
      <c r="F85" s="60">
        <v>1939</v>
      </c>
      <c r="G85" s="63">
        <f t="shared" si="296"/>
        <v>0.437</v>
      </c>
      <c r="H85" s="60">
        <v>1939</v>
      </c>
      <c r="I85" s="63">
        <f t="shared" si="297"/>
        <v>0.437</v>
      </c>
      <c r="J85" s="61">
        <v>1743</v>
      </c>
      <c r="K85" s="290">
        <f>ROUND(J85/F85,3)</f>
        <v>0.89900000000000002</v>
      </c>
      <c r="L85" s="274">
        <v>196</v>
      </c>
      <c r="M85" s="287">
        <f>ROUND(L85/F85,3)</f>
        <v>0.10100000000000001</v>
      </c>
      <c r="N85" s="60">
        <v>0</v>
      </c>
      <c r="O85" s="60">
        <f>ROUND(N85/E85,3)</f>
        <v>0</v>
      </c>
      <c r="P85" s="60">
        <v>2498</v>
      </c>
      <c r="Q85" s="60">
        <f t="shared" si="299"/>
        <v>0.56299999999999994</v>
      </c>
      <c r="R85" s="293">
        <f>(L85/F85)*100</f>
        <v>10.108303249097473</v>
      </c>
      <c r="S85" s="62">
        <f>T85+U85+V85+W85+X85+Y85</f>
        <v>1677</v>
      </c>
      <c r="T85" s="60">
        <v>1332</v>
      </c>
      <c r="U85" s="60">
        <v>263</v>
      </c>
      <c r="V85" s="60">
        <v>13</v>
      </c>
      <c r="W85" s="60">
        <v>11</v>
      </c>
      <c r="X85" s="60">
        <v>12</v>
      </c>
      <c r="Y85" s="60">
        <v>46</v>
      </c>
      <c r="Z85" s="63">
        <f t="shared" si="301"/>
        <v>0.79400000000000004</v>
      </c>
      <c r="AA85" s="63">
        <f>ROUND(U85/S85,3)</f>
        <v>0.157</v>
      </c>
      <c r="AB85" s="63">
        <f>ROUND(V85/S85,3)</f>
        <v>8.0000000000000002E-3</v>
      </c>
      <c r="AC85" s="63">
        <f>ROUND(W85/S85,3)</f>
        <v>7.0000000000000001E-3</v>
      </c>
      <c r="AD85" s="63">
        <f>ROUND(X85/S85,3)</f>
        <v>7.0000000000000001E-3</v>
      </c>
      <c r="AE85" s="63">
        <f>ROUND(Y85/S85,3)</f>
        <v>2.7E-2</v>
      </c>
      <c r="AF85" s="523">
        <v>40.5</v>
      </c>
      <c r="AG85" s="60">
        <v>580</v>
      </c>
      <c r="AH85" s="60">
        <v>380</v>
      </c>
      <c r="AI85" s="60">
        <v>315</v>
      </c>
      <c r="AJ85" s="60">
        <v>290</v>
      </c>
      <c r="AK85" s="60">
        <v>178</v>
      </c>
      <c r="AL85" s="63">
        <f>ROUND(AG85/J85,3)</f>
        <v>0.33300000000000002</v>
      </c>
      <c r="AM85" s="63">
        <f>ROUND(AH85/J85,3)</f>
        <v>0.218</v>
      </c>
      <c r="AN85" s="63">
        <f>ROUND(AI85/J85,3)</f>
        <v>0.18099999999999999</v>
      </c>
      <c r="AO85" s="63">
        <f>ROUND(AJ85/J85,3)</f>
        <v>0.16600000000000001</v>
      </c>
      <c r="AP85" s="63">
        <f>ROUND(AK85/J85,3)</f>
        <v>0.10199999999999999</v>
      </c>
      <c r="AQ85" s="60">
        <v>1179</v>
      </c>
      <c r="AR85" s="60">
        <v>501</v>
      </c>
      <c r="AS85" s="60">
        <v>63</v>
      </c>
      <c r="AT85" s="60">
        <v>0</v>
      </c>
      <c r="AU85" s="63">
        <f>ROUND(AQ85/J85,3)</f>
        <v>0.67600000000000005</v>
      </c>
      <c r="AV85" s="63">
        <f>ROUND(AR85/J85,3)</f>
        <v>0.28699999999999998</v>
      </c>
      <c r="AW85" s="63">
        <f>ROUND(AS85/J85,3)</f>
        <v>3.5999999999999997E-2</v>
      </c>
      <c r="AX85" s="63">
        <f>ROUND(AT85/J85,3)</f>
        <v>0</v>
      </c>
      <c r="AY85" s="451">
        <v>1285</v>
      </c>
      <c r="AZ85" s="60">
        <v>24</v>
      </c>
      <c r="BA85" s="102">
        <v>0</v>
      </c>
      <c r="BB85" s="102">
        <v>224</v>
      </c>
      <c r="BC85" s="102">
        <v>322</v>
      </c>
      <c r="BD85" s="102">
        <v>279</v>
      </c>
      <c r="BE85" s="102">
        <v>168</v>
      </c>
      <c r="BF85" s="102">
        <v>92</v>
      </c>
      <c r="BG85" s="102">
        <v>70</v>
      </c>
      <c r="BH85" s="102">
        <v>106</v>
      </c>
      <c r="BI85" s="79">
        <f>ROUND(AZ85/AY85,3)</f>
        <v>1.9E-2</v>
      </c>
      <c r="BJ85" s="79">
        <f>ROUND(BA85/AY85,3)</f>
        <v>0</v>
      </c>
      <c r="BK85" s="79">
        <f>ROUND(BB85/AY85,3)</f>
        <v>0.17399999999999999</v>
      </c>
      <c r="BL85" s="79">
        <f>ROUND(BC85/AY85,3)</f>
        <v>0.251</v>
      </c>
      <c r="BM85" s="79">
        <f>ROUND(BD85/AY85,3)</f>
        <v>0.217</v>
      </c>
      <c r="BN85" s="79">
        <f>ROUND(BE85/AY85,3)</f>
        <v>0.13100000000000001</v>
      </c>
      <c r="BO85" s="79">
        <f>ROUND(BF85/AY85,3)</f>
        <v>7.1999999999999995E-2</v>
      </c>
      <c r="BP85" s="79">
        <f>ROUND(BG85/AY85,3)</f>
        <v>5.3999999999999999E-2</v>
      </c>
      <c r="BQ85" s="457">
        <f>ROUND(BH85/AY85,3)</f>
        <v>8.2000000000000003E-2</v>
      </c>
      <c r="BR85" s="75">
        <v>36416</v>
      </c>
      <c r="BS85" s="75">
        <v>54359</v>
      </c>
      <c r="BT85" s="504">
        <v>31771</v>
      </c>
      <c r="BU85" s="504">
        <v>34464</v>
      </c>
      <c r="BV85" s="504">
        <v>36944</v>
      </c>
      <c r="BW85" s="504">
        <v>28552</v>
      </c>
      <c r="BX85" s="504"/>
      <c r="BY85" s="504">
        <v>64615</v>
      </c>
      <c r="BZ85" s="519">
        <v>1657</v>
      </c>
      <c r="CA85" s="60">
        <v>342</v>
      </c>
      <c r="CB85" s="60">
        <v>60</v>
      </c>
      <c r="CC85" s="60">
        <v>160</v>
      </c>
      <c r="CD85" s="60">
        <v>65</v>
      </c>
      <c r="CE85" s="60">
        <v>283</v>
      </c>
      <c r="CF85" s="60">
        <v>317</v>
      </c>
      <c r="CG85" s="60">
        <v>199</v>
      </c>
      <c r="CH85" s="60">
        <v>145</v>
      </c>
      <c r="CI85" s="60">
        <v>20</v>
      </c>
      <c r="CJ85" s="60">
        <v>66</v>
      </c>
      <c r="CK85" s="63">
        <f>ROUND(CA85/BZ85,3)</f>
        <v>0.20599999999999999</v>
      </c>
      <c r="CL85" s="63">
        <f>ROUND(CB85/BZ85,3)</f>
        <v>3.5999999999999997E-2</v>
      </c>
      <c r="CM85" s="63">
        <f>ROUND(CC85/BZ85,3)</f>
        <v>9.7000000000000003E-2</v>
      </c>
      <c r="CN85" s="63">
        <f>ROUND(CD85/BZ85,3)</f>
        <v>3.9E-2</v>
      </c>
      <c r="CO85" s="63">
        <f>ROUND(CE85/BZ85,3)</f>
        <v>0.17100000000000001</v>
      </c>
      <c r="CP85" s="63">
        <f>ROUND(CF85/BZ85,3)</f>
        <v>0.191</v>
      </c>
      <c r="CQ85" s="63">
        <f>ROUND(CG85/BZ85,3)</f>
        <v>0.12</v>
      </c>
      <c r="CR85" s="63">
        <f>ROUND(CH85/BZ85,3)</f>
        <v>8.7999999999999995E-2</v>
      </c>
      <c r="CS85" s="63">
        <f>ROUND(CI85/BZ85,3)</f>
        <v>1.2E-2</v>
      </c>
      <c r="CT85" s="63">
        <f>ROUND(CJ85/BZ85,3)</f>
        <v>0.04</v>
      </c>
      <c r="CU85" s="65">
        <v>42400</v>
      </c>
      <c r="CV85" s="66">
        <v>60236</v>
      </c>
      <c r="CW85" s="60">
        <v>480</v>
      </c>
      <c r="CX85" s="60">
        <v>202</v>
      </c>
      <c r="CY85" s="60">
        <v>182</v>
      </c>
      <c r="CZ85" s="60">
        <v>70</v>
      </c>
      <c r="DA85" s="60">
        <v>122</v>
      </c>
      <c r="DB85" s="60">
        <f>ROUND(CW85/BZ85,3)</f>
        <v>0.28999999999999998</v>
      </c>
      <c r="DC85" s="60">
        <f>ROUND(CX85/BZ85,3)</f>
        <v>0.122</v>
      </c>
      <c r="DD85" s="60">
        <f>ROUND(CY85/BZ85,3)</f>
        <v>0.11</v>
      </c>
      <c r="DE85" s="60">
        <f>ROUND(CZ85/BZ85,3)</f>
        <v>4.2000000000000003E-2</v>
      </c>
      <c r="DF85" s="60">
        <f>ROUND(DA85/BZ85,3)</f>
        <v>7.3999999999999996E-2</v>
      </c>
      <c r="DG85" s="68">
        <v>1438</v>
      </c>
      <c r="DH85" s="60">
        <v>313</v>
      </c>
      <c r="DI85" s="60">
        <v>23</v>
      </c>
      <c r="DJ85" s="60">
        <v>89</v>
      </c>
      <c r="DK85" s="60">
        <v>142</v>
      </c>
      <c r="DL85" s="60">
        <v>258</v>
      </c>
      <c r="DM85" s="60">
        <v>206</v>
      </c>
      <c r="DN85" s="60">
        <v>190</v>
      </c>
      <c r="DO85" s="60">
        <v>139</v>
      </c>
      <c r="DP85" s="60">
        <v>12</v>
      </c>
      <c r="DQ85" s="60">
        <v>66</v>
      </c>
      <c r="DR85" s="63">
        <f>ROUND(DH85/DG85,3)</f>
        <v>0.218</v>
      </c>
      <c r="DS85" s="63">
        <f>ROUND(DI85/DG85,3)</f>
        <v>1.6E-2</v>
      </c>
      <c r="DT85" s="63">
        <f>ROUND(DJ85/DG85,3)</f>
        <v>6.2E-2</v>
      </c>
      <c r="DU85" s="63">
        <f>ROUND(DK85/DG85,3)</f>
        <v>9.9000000000000005E-2</v>
      </c>
      <c r="DV85" s="63">
        <f>ROUND(DL85/DG85,3)</f>
        <v>0.17899999999999999</v>
      </c>
      <c r="DW85" s="63">
        <f>ROUND(DM85/DG85,3)</f>
        <v>0.14299999999999999</v>
      </c>
      <c r="DX85" s="63">
        <f>ROUND(DN85/DG85,3)</f>
        <v>0.13200000000000001</v>
      </c>
      <c r="DY85" s="63">
        <f>ROUND(DO85/DG85,3)</f>
        <v>9.7000000000000003E-2</v>
      </c>
      <c r="DZ85" s="63">
        <f>ROUND(DP85/DG85,3)</f>
        <v>8.0000000000000002E-3</v>
      </c>
      <c r="EA85" s="63">
        <f>ROUND(DQ85/DG85,3)</f>
        <v>4.5999999999999999E-2</v>
      </c>
      <c r="EB85" s="74">
        <v>41667</v>
      </c>
      <c r="EC85" s="74">
        <v>62133</v>
      </c>
      <c r="ED85" s="159">
        <v>6281</v>
      </c>
      <c r="EE85" s="159">
        <v>5629</v>
      </c>
      <c r="EF85" s="63">
        <f>ROUND(EE85/ED85,3)</f>
        <v>0.89600000000000002</v>
      </c>
      <c r="EG85" s="159">
        <v>652</v>
      </c>
      <c r="EH85" s="63">
        <f>ROUND(EG85/ED85,3)</f>
        <v>0.104</v>
      </c>
      <c r="EI85" s="162">
        <v>3400</v>
      </c>
      <c r="EJ85" s="162">
        <v>1849</v>
      </c>
      <c r="EK85" s="162">
        <v>1653</v>
      </c>
      <c r="EL85" s="162">
        <v>1534</v>
      </c>
      <c r="EM85" s="162">
        <v>119</v>
      </c>
      <c r="EN85" s="63">
        <f>ROUND(EL85/EK85,3)</f>
        <v>0.92800000000000005</v>
      </c>
      <c r="EO85" s="63">
        <f>ROUND(EM85/EK85,3)</f>
        <v>7.1999999999999995E-2</v>
      </c>
      <c r="EP85" s="168">
        <v>196</v>
      </c>
      <c r="EQ85" s="165">
        <v>196</v>
      </c>
      <c r="ER85" s="165">
        <v>0</v>
      </c>
      <c r="ES85" s="63">
        <f>ROUND(EQ85/EP85,3)</f>
        <v>1</v>
      </c>
      <c r="ET85" s="63">
        <f>ROUND(ER85/EP85,3)</f>
        <v>0</v>
      </c>
      <c r="EU85" s="69">
        <v>1551</v>
      </c>
      <c r="EV85" s="159">
        <v>1230</v>
      </c>
      <c r="EW85" s="159">
        <v>321</v>
      </c>
      <c r="EX85" s="63">
        <f t="shared" si="357"/>
        <v>0.79300000000000004</v>
      </c>
      <c r="EY85" s="63">
        <f>ROUND(EW85/EU85,3)</f>
        <v>0.20699999999999999</v>
      </c>
      <c r="EZ85" s="68">
        <v>1438</v>
      </c>
      <c r="FA85" s="76">
        <v>425</v>
      </c>
      <c r="FB85" s="77">
        <f>ROUND(FA85/EZ85,3)</f>
        <v>0.29599999999999999</v>
      </c>
      <c r="FC85" s="75">
        <v>133</v>
      </c>
      <c r="FD85" s="76">
        <v>38</v>
      </c>
      <c r="FE85" s="77">
        <f t="shared" si="236"/>
        <v>0.28599999999999998</v>
      </c>
      <c r="FF85" s="75">
        <v>914</v>
      </c>
      <c r="FG85" s="76">
        <v>251</v>
      </c>
      <c r="FH85" s="77">
        <f>ROUND(FG85/FF85,3)</f>
        <v>0.27500000000000002</v>
      </c>
      <c r="FI85" s="305">
        <v>6281</v>
      </c>
      <c r="FJ85" s="76">
        <v>1717</v>
      </c>
      <c r="FK85" s="552">
        <f>FQ85+FW85+FZ85</f>
        <v>1717</v>
      </c>
      <c r="FL85" s="77">
        <f>ROUND(FJ85/FI85,3)</f>
        <v>0.27300000000000002</v>
      </c>
      <c r="FM85" s="298">
        <v>437</v>
      </c>
      <c r="FN85" s="76">
        <v>111</v>
      </c>
      <c r="FO85" s="79">
        <f>ROUND(FN85/FM85,3)</f>
        <v>0.254</v>
      </c>
      <c r="FP85" s="298">
        <v>2103</v>
      </c>
      <c r="FQ85" s="76">
        <v>471</v>
      </c>
      <c r="FR85" s="77">
        <f>ROUND(FQ85/FP85,3)</f>
        <v>0.224</v>
      </c>
      <c r="FS85" s="298">
        <v>4178</v>
      </c>
      <c r="FT85" s="76">
        <v>1246</v>
      </c>
      <c r="FU85" s="77">
        <f t="shared" si="390"/>
        <v>0.29799999999999999</v>
      </c>
      <c r="FV85" s="298">
        <v>3473</v>
      </c>
      <c r="FW85" s="76">
        <v>924</v>
      </c>
      <c r="FX85" s="77">
        <f t="shared" si="391"/>
        <v>0.26600000000000001</v>
      </c>
      <c r="FY85" s="298">
        <v>705</v>
      </c>
      <c r="FZ85" s="76">
        <v>322</v>
      </c>
      <c r="GA85" s="77">
        <f>ROUND(FZ85/FY85,3)</f>
        <v>0.45700000000000002</v>
      </c>
      <c r="GB85" s="298">
        <v>5810</v>
      </c>
      <c r="GC85" s="74">
        <v>1597</v>
      </c>
      <c r="GD85" s="60">
        <f t="shared" si="392"/>
        <v>0.27500000000000002</v>
      </c>
    </row>
    <row r="86" spans="1:186" x14ac:dyDescent="0.2">
      <c r="A86" s="56" t="s">
        <v>882</v>
      </c>
      <c r="B86" s="57" t="s">
        <v>2325</v>
      </c>
      <c r="C86" s="56" t="s">
        <v>885</v>
      </c>
      <c r="D86" s="56" t="s">
        <v>1030</v>
      </c>
      <c r="E86" s="80">
        <v>4173</v>
      </c>
      <c r="F86" s="60">
        <v>1899</v>
      </c>
      <c r="G86" s="63">
        <f t="shared" si="296"/>
        <v>0.45500000000000002</v>
      </c>
      <c r="H86" s="60">
        <v>1899</v>
      </c>
      <c r="I86" s="63">
        <f t="shared" si="297"/>
        <v>0.45500000000000002</v>
      </c>
      <c r="J86" s="61">
        <v>1744</v>
      </c>
      <c r="K86" s="290">
        <f>ROUND(J86/F86,3)</f>
        <v>0.91800000000000004</v>
      </c>
      <c r="L86" s="274">
        <v>155</v>
      </c>
      <c r="M86" s="287">
        <f>ROUND(L86/F86,3)</f>
        <v>8.2000000000000003E-2</v>
      </c>
      <c r="N86" s="60">
        <v>0</v>
      </c>
      <c r="O86" s="60">
        <f>ROUND(N86/E86,3)</f>
        <v>0</v>
      </c>
      <c r="P86" s="60">
        <v>2274</v>
      </c>
      <c r="Q86" s="60">
        <f t="shared" si="299"/>
        <v>0.54500000000000004</v>
      </c>
      <c r="R86" s="293">
        <f>(L86/F86)*100</f>
        <v>8.1621906266456037</v>
      </c>
      <c r="S86" s="62">
        <f>T86+U86+V86+W86+X86+Y86</f>
        <v>1684</v>
      </c>
      <c r="T86" s="60">
        <v>1372</v>
      </c>
      <c r="U86" s="60">
        <v>84</v>
      </c>
      <c r="V86" s="60">
        <v>12</v>
      </c>
      <c r="W86" s="60">
        <v>0</v>
      </c>
      <c r="X86" s="60">
        <v>24</v>
      </c>
      <c r="Y86" s="60">
        <v>192</v>
      </c>
      <c r="Z86" s="63">
        <f t="shared" si="301"/>
        <v>0.81499999999999995</v>
      </c>
      <c r="AA86" s="63">
        <f>ROUND(U86/S86,3)</f>
        <v>0.05</v>
      </c>
      <c r="AB86" s="63">
        <f>ROUND(V86/S86,3)</f>
        <v>7.0000000000000001E-3</v>
      </c>
      <c r="AC86" s="63">
        <f>ROUND(W86/S86,3)</f>
        <v>0</v>
      </c>
      <c r="AD86" s="63">
        <f>ROUND(X86/S86,3)</f>
        <v>1.4E-2</v>
      </c>
      <c r="AE86" s="63">
        <f>ROUND(Y86/S86,3)</f>
        <v>0.114</v>
      </c>
      <c r="AF86" s="523">
        <v>53.9</v>
      </c>
      <c r="AG86" s="60">
        <v>300</v>
      </c>
      <c r="AH86" s="60">
        <v>391</v>
      </c>
      <c r="AI86" s="60">
        <v>330</v>
      </c>
      <c r="AJ86" s="60">
        <v>484</v>
      </c>
      <c r="AK86" s="60">
        <v>239</v>
      </c>
      <c r="AL86" s="63">
        <f>ROUND(AG86/J86,3)</f>
        <v>0.17199999999999999</v>
      </c>
      <c r="AM86" s="63">
        <f>ROUND(AH86/J86,3)</f>
        <v>0.224</v>
      </c>
      <c r="AN86" s="63">
        <f>ROUND(AI86/J86,3)</f>
        <v>0.189</v>
      </c>
      <c r="AO86" s="63">
        <f>ROUND(AJ86/J86,3)</f>
        <v>0.27800000000000002</v>
      </c>
      <c r="AP86" s="63">
        <f>ROUND(AK86/J86,3)</f>
        <v>0.13700000000000001</v>
      </c>
      <c r="AQ86" s="60">
        <v>1294</v>
      </c>
      <c r="AR86" s="60">
        <v>321</v>
      </c>
      <c r="AS86" s="60">
        <v>129</v>
      </c>
      <c r="AT86" s="60">
        <v>0</v>
      </c>
      <c r="AU86" s="63">
        <f>ROUND(AQ86/J86,3)</f>
        <v>0.74199999999999999</v>
      </c>
      <c r="AV86" s="63">
        <f>ROUND(AR86/J86,3)</f>
        <v>0.184</v>
      </c>
      <c r="AW86" s="63">
        <f>ROUND(AS86/J86,3)</f>
        <v>7.3999999999999996E-2</v>
      </c>
      <c r="AX86" s="63">
        <f>ROUND(AT86/J86,3)</f>
        <v>0</v>
      </c>
      <c r="AY86" s="451">
        <v>1330</v>
      </c>
      <c r="AZ86" s="60">
        <v>51</v>
      </c>
      <c r="BA86" s="102">
        <v>25</v>
      </c>
      <c r="BB86" s="102">
        <v>121</v>
      </c>
      <c r="BC86" s="102">
        <v>197</v>
      </c>
      <c r="BD86" s="102">
        <v>430</v>
      </c>
      <c r="BE86" s="102">
        <v>222</v>
      </c>
      <c r="BF86" s="102">
        <v>18</v>
      </c>
      <c r="BG86" s="102">
        <v>130</v>
      </c>
      <c r="BH86" s="102">
        <v>136</v>
      </c>
      <c r="BI86" s="79">
        <f>ROUND(AZ86/AY86,3)</f>
        <v>3.7999999999999999E-2</v>
      </c>
      <c r="BJ86" s="79">
        <f>ROUND(BA86/AY86,3)</f>
        <v>1.9E-2</v>
      </c>
      <c r="BK86" s="79">
        <f>ROUND(BB86/AY86,3)</f>
        <v>9.0999999999999998E-2</v>
      </c>
      <c r="BL86" s="79">
        <f>ROUND(BC86/AY86,3)</f>
        <v>0.14799999999999999</v>
      </c>
      <c r="BM86" s="79">
        <f>ROUND(BD86/AY86,3)</f>
        <v>0.32300000000000001</v>
      </c>
      <c r="BN86" s="79">
        <f>ROUND(BE86/AY86,3)</f>
        <v>0.16700000000000001</v>
      </c>
      <c r="BO86" s="79">
        <f>ROUND(BF86/AY86,3)</f>
        <v>1.4E-2</v>
      </c>
      <c r="BP86" s="79">
        <f>ROUND(BG86/AY86,3)</f>
        <v>9.8000000000000004E-2</v>
      </c>
      <c r="BQ86" s="457">
        <f>ROUND(BH86/AY86,3)</f>
        <v>0.10199999999999999</v>
      </c>
      <c r="BR86" s="75">
        <v>46175</v>
      </c>
      <c r="BS86" s="75">
        <v>55138</v>
      </c>
      <c r="BT86" s="504">
        <v>40577</v>
      </c>
      <c r="BU86" s="504">
        <v>36645</v>
      </c>
      <c r="BV86" s="504">
        <v>42969</v>
      </c>
      <c r="BW86" s="504">
        <v>28505</v>
      </c>
      <c r="BX86" s="504">
        <v>41635</v>
      </c>
      <c r="BY86" s="504">
        <v>51406</v>
      </c>
      <c r="BZ86" s="519">
        <v>1684</v>
      </c>
      <c r="CA86" s="60">
        <v>163</v>
      </c>
      <c r="CB86" s="60">
        <v>19</v>
      </c>
      <c r="CC86" s="60">
        <v>142</v>
      </c>
      <c r="CD86" s="60">
        <v>19</v>
      </c>
      <c r="CE86" s="60">
        <v>502</v>
      </c>
      <c r="CF86" s="60">
        <v>400</v>
      </c>
      <c r="CG86" s="60">
        <v>173</v>
      </c>
      <c r="CH86" s="60">
        <v>138</v>
      </c>
      <c r="CI86" s="60">
        <v>69</v>
      </c>
      <c r="CJ86" s="60">
        <v>59</v>
      </c>
      <c r="CK86" s="63">
        <f>ROUND(CA86/BZ86,3)</f>
        <v>9.7000000000000003E-2</v>
      </c>
      <c r="CL86" s="63">
        <f>ROUND(CB86/BZ86,3)</f>
        <v>1.0999999999999999E-2</v>
      </c>
      <c r="CM86" s="63">
        <f>ROUND(CC86/BZ86,3)</f>
        <v>8.4000000000000005E-2</v>
      </c>
      <c r="CN86" s="63">
        <f>ROUND(CD86/BZ86,3)</f>
        <v>1.0999999999999999E-2</v>
      </c>
      <c r="CO86" s="63">
        <f>ROUND(CE86/BZ86,3)</f>
        <v>0.29799999999999999</v>
      </c>
      <c r="CP86" s="63">
        <f>ROUND(CF86/BZ86,3)</f>
        <v>0.23799999999999999</v>
      </c>
      <c r="CQ86" s="63">
        <f>ROUND(CG86/BZ86,3)</f>
        <v>0.10299999999999999</v>
      </c>
      <c r="CR86" s="63">
        <f>ROUND(CH86/BZ86,3)</f>
        <v>8.2000000000000003E-2</v>
      </c>
      <c r="CS86" s="63">
        <f>ROUND(CI86/BZ86,3)</f>
        <v>4.1000000000000002E-2</v>
      </c>
      <c r="CT86" s="63">
        <f>ROUND(CJ86/BZ86,3)</f>
        <v>3.5000000000000003E-2</v>
      </c>
      <c r="CU86" s="65">
        <v>49886</v>
      </c>
      <c r="CV86" s="66">
        <v>63327</v>
      </c>
      <c r="CW86" s="60">
        <v>587</v>
      </c>
      <c r="CX86" s="60">
        <v>302</v>
      </c>
      <c r="CY86" s="60">
        <v>232</v>
      </c>
      <c r="CZ86" s="60">
        <v>33</v>
      </c>
      <c r="DA86" s="60">
        <v>182</v>
      </c>
      <c r="DB86" s="60">
        <f>ROUND(CW86/BZ86,3)</f>
        <v>0.34899999999999998</v>
      </c>
      <c r="DC86" s="60">
        <f>ROUND(CX86/BZ86,3)</f>
        <v>0.17899999999999999</v>
      </c>
      <c r="DD86" s="60">
        <f>ROUND(CY86/BZ86,3)</f>
        <v>0.13800000000000001</v>
      </c>
      <c r="DE86" s="60">
        <f>ROUND(CZ86/BZ86,3)</f>
        <v>0.02</v>
      </c>
      <c r="DF86" s="60">
        <f>ROUND(DA86/BZ86,3)</f>
        <v>0.108</v>
      </c>
      <c r="DG86" s="68">
        <v>1283</v>
      </c>
      <c r="DH86" s="60">
        <v>76</v>
      </c>
      <c r="DI86" s="60">
        <v>25</v>
      </c>
      <c r="DJ86" s="60">
        <v>93</v>
      </c>
      <c r="DK86" s="60">
        <v>24</v>
      </c>
      <c r="DL86" s="60">
        <v>438</v>
      </c>
      <c r="DM86" s="60">
        <v>280</v>
      </c>
      <c r="DN86" s="60">
        <v>114</v>
      </c>
      <c r="DO86" s="60">
        <v>105</v>
      </c>
      <c r="DP86" s="60">
        <v>69</v>
      </c>
      <c r="DQ86" s="60">
        <v>59</v>
      </c>
      <c r="DR86" s="63">
        <f>ROUND(DH86/DG86,3)</f>
        <v>5.8999999999999997E-2</v>
      </c>
      <c r="DS86" s="63">
        <f>ROUND(DI86/DG86,3)</f>
        <v>1.9E-2</v>
      </c>
      <c r="DT86" s="63">
        <f>ROUND(DJ86/DG86,3)</f>
        <v>7.1999999999999995E-2</v>
      </c>
      <c r="DU86" s="63">
        <f>ROUND(DK86/DG86,3)</f>
        <v>1.9E-2</v>
      </c>
      <c r="DV86" s="63">
        <f>ROUND(DL86/DG86,3)</f>
        <v>0.34100000000000003</v>
      </c>
      <c r="DW86" s="63">
        <f>ROUND(DM86/DG86,3)</f>
        <v>0.218</v>
      </c>
      <c r="DX86" s="63">
        <f>ROUND(DN86/DG86,3)</f>
        <v>8.8999999999999996E-2</v>
      </c>
      <c r="DY86" s="63">
        <f>ROUND(DO86/DG86,3)</f>
        <v>8.2000000000000003E-2</v>
      </c>
      <c r="DZ86" s="63">
        <f>ROUND(DP86/DG86,3)</f>
        <v>5.3999999999999999E-2</v>
      </c>
      <c r="EA86" s="63">
        <f>ROUND(DQ86/DG86,3)</f>
        <v>4.5999999999999999E-2</v>
      </c>
      <c r="EB86" s="74">
        <v>48792</v>
      </c>
      <c r="EC86" s="74">
        <v>68125</v>
      </c>
      <c r="ED86" s="159">
        <v>5665</v>
      </c>
      <c r="EE86" s="159">
        <v>5240</v>
      </c>
      <c r="EF86" s="63">
        <f>ROUND(EE86/ED86,3)</f>
        <v>0.92500000000000004</v>
      </c>
      <c r="EG86" s="159">
        <v>425</v>
      </c>
      <c r="EH86" s="63">
        <f t="shared" ref="EH86:EH91" si="393">ROUND(EG86/ED86,3)</f>
        <v>7.4999999999999997E-2</v>
      </c>
      <c r="EI86" s="162">
        <v>3269</v>
      </c>
      <c r="EJ86" s="162">
        <v>1818</v>
      </c>
      <c r="EK86" s="162">
        <v>1663</v>
      </c>
      <c r="EL86" s="162">
        <v>1491</v>
      </c>
      <c r="EM86" s="162">
        <v>172</v>
      </c>
      <c r="EN86" s="63">
        <f>ROUND(EL86/EK86,3)</f>
        <v>0.89700000000000002</v>
      </c>
      <c r="EO86" s="63">
        <f>ROUND(EM86/EK86,3)</f>
        <v>0.10299999999999999</v>
      </c>
      <c r="EP86" s="168">
        <v>155</v>
      </c>
      <c r="EQ86" s="165">
        <v>134</v>
      </c>
      <c r="ER86" s="165">
        <v>21</v>
      </c>
      <c r="ES86" s="63">
        <f>ROUND(EQ86/EP86,3)</f>
        <v>0.86499999999999999</v>
      </c>
      <c r="ET86" s="63">
        <f>ROUND(ER86/EP86,3)</f>
        <v>0.13500000000000001</v>
      </c>
      <c r="EU86" s="69">
        <v>1451</v>
      </c>
      <c r="EV86" s="159">
        <v>1294</v>
      </c>
      <c r="EW86" s="159">
        <v>157</v>
      </c>
      <c r="EX86" s="63">
        <f t="shared" si="357"/>
        <v>0.89200000000000002</v>
      </c>
      <c r="EY86" s="63">
        <f>ROUND(EW86/EU86,3)</f>
        <v>0.108</v>
      </c>
      <c r="EZ86" s="68">
        <v>1283</v>
      </c>
      <c r="FA86" s="76">
        <v>101</v>
      </c>
      <c r="FB86" s="77">
        <f>ROUND(FA86/EZ86,3)</f>
        <v>7.9000000000000001E-2</v>
      </c>
      <c r="FC86" s="75">
        <v>70</v>
      </c>
      <c r="FD86" s="76">
        <v>0</v>
      </c>
      <c r="FE86" s="77">
        <f t="shared" si="236"/>
        <v>0</v>
      </c>
      <c r="FF86" s="75">
        <v>731</v>
      </c>
      <c r="FG86" s="76">
        <v>64</v>
      </c>
      <c r="FH86" s="77">
        <f>ROUND(FG86/FF86,3)</f>
        <v>8.7999999999999995E-2</v>
      </c>
      <c r="FI86" s="305">
        <v>5665</v>
      </c>
      <c r="FJ86" s="76">
        <v>597</v>
      </c>
      <c r="FK86" s="552">
        <f>FQ86+FW86+FZ86</f>
        <v>597</v>
      </c>
      <c r="FL86" s="77">
        <f>ROUND(FJ86/FI86,3)</f>
        <v>0.105</v>
      </c>
      <c r="FM86" s="298">
        <v>447</v>
      </c>
      <c r="FN86" s="76">
        <v>0</v>
      </c>
      <c r="FO86" s="79">
        <f>ROUND(FN86/FM86,3)</f>
        <v>0</v>
      </c>
      <c r="FP86" s="298">
        <v>1706</v>
      </c>
      <c r="FQ86" s="76">
        <v>129</v>
      </c>
      <c r="FR86" s="77">
        <f>ROUND(FQ86/FP86,3)</f>
        <v>7.5999999999999998E-2</v>
      </c>
      <c r="FS86" s="298">
        <v>3959</v>
      </c>
      <c r="FT86" s="76">
        <v>468</v>
      </c>
      <c r="FU86" s="77">
        <f t="shared" si="390"/>
        <v>0.11799999999999999</v>
      </c>
      <c r="FV86" s="298">
        <v>3382</v>
      </c>
      <c r="FW86" s="76">
        <v>379</v>
      </c>
      <c r="FX86" s="77">
        <f t="shared" si="391"/>
        <v>0.112</v>
      </c>
      <c r="FY86" s="298">
        <v>577</v>
      </c>
      <c r="FZ86" s="76">
        <v>89</v>
      </c>
      <c r="GA86" s="77">
        <f>ROUND(FZ86/FY86,3)</f>
        <v>0.154</v>
      </c>
      <c r="GB86" s="298">
        <v>4927</v>
      </c>
      <c r="GC86" s="74">
        <v>275</v>
      </c>
      <c r="GD86" s="60">
        <f t="shared" si="392"/>
        <v>5.6000000000000001E-2</v>
      </c>
    </row>
    <row r="87" spans="1:186" s="84" customFormat="1" x14ac:dyDescent="0.2">
      <c r="A87" s="81" t="s">
        <v>882</v>
      </c>
      <c r="B87" s="82" t="s">
        <v>2325</v>
      </c>
      <c r="C87" s="81"/>
      <c r="D87" s="81"/>
      <c r="E87" s="83">
        <f>SUM(E85:E86)</f>
        <v>8610</v>
      </c>
      <c r="F87" s="84">
        <f>SUM(F85:F86)</f>
        <v>3838</v>
      </c>
      <c r="G87" s="63">
        <f t="shared" ref="G87:G91" si="394">ROUND(F87/E87,3)</f>
        <v>0.44600000000000001</v>
      </c>
      <c r="H87" s="84">
        <f>SUM(H85:H86)</f>
        <v>3838</v>
      </c>
      <c r="I87" s="63">
        <f t="shared" ref="I87:I91" si="395">ROUND(H87/E87,3)</f>
        <v>0.44600000000000001</v>
      </c>
      <c r="J87" s="85">
        <f>SUM(J85:J86)</f>
        <v>3487</v>
      </c>
      <c r="K87" s="290">
        <f t="shared" ref="K87:K91" si="396">ROUND(J87/F87,3)</f>
        <v>0.90900000000000003</v>
      </c>
      <c r="L87" s="276">
        <f>SUM(L85:L86)</f>
        <v>351</v>
      </c>
      <c r="M87" s="287">
        <f t="shared" ref="M87:M91" si="397">ROUND(L87/F87,3)</f>
        <v>9.0999999999999998E-2</v>
      </c>
      <c r="N87" s="84">
        <f>SUM(N85:N86)</f>
        <v>0</v>
      </c>
      <c r="O87" s="60"/>
      <c r="P87" s="84">
        <f>SUM(P85:P86)</f>
        <v>4772</v>
      </c>
      <c r="Q87" s="60">
        <f t="shared" ref="Q87:Q91" si="398">ROUND(P87/E87,3)</f>
        <v>0.55400000000000005</v>
      </c>
      <c r="R87" s="293">
        <f t="shared" ref="R87:R91" si="399">(L87/F87)*100</f>
        <v>9.1453882230328301</v>
      </c>
      <c r="S87" s="86">
        <f t="shared" ref="S87:Y87" si="400">SUM(S85:S86)</f>
        <v>3361</v>
      </c>
      <c r="T87" s="84">
        <f t="shared" si="400"/>
        <v>2704</v>
      </c>
      <c r="U87" s="84">
        <f t="shared" si="400"/>
        <v>347</v>
      </c>
      <c r="V87" s="84">
        <f t="shared" si="400"/>
        <v>25</v>
      </c>
      <c r="W87" s="84">
        <f t="shared" si="400"/>
        <v>11</v>
      </c>
      <c r="X87" s="84">
        <f t="shared" si="400"/>
        <v>36</v>
      </c>
      <c r="Y87" s="84">
        <f t="shared" si="400"/>
        <v>238</v>
      </c>
      <c r="Z87" s="63">
        <f t="shared" ref="Z87:Z91" si="401">ROUND(T87/S87,3)</f>
        <v>0.80500000000000005</v>
      </c>
      <c r="AA87" s="63">
        <f t="shared" ref="AA87:AA91" si="402">ROUND(U87/S87,3)</f>
        <v>0.10299999999999999</v>
      </c>
      <c r="AB87" s="63">
        <f t="shared" ref="AB87:AB91" si="403">ROUND(V87/S87,3)</f>
        <v>7.0000000000000001E-3</v>
      </c>
      <c r="AC87" s="63">
        <f t="shared" ref="AC87:AC91" si="404">ROUND(W87/S87,3)</f>
        <v>3.0000000000000001E-3</v>
      </c>
      <c r="AD87" s="63">
        <f t="shared" ref="AD87:AD91" si="405">ROUND(X87/S87,3)</f>
        <v>1.0999999999999999E-2</v>
      </c>
      <c r="AE87" s="63">
        <f t="shared" ref="AE87:AE91" si="406">ROUND(Y87/S87,3)</f>
        <v>7.0999999999999994E-2</v>
      </c>
      <c r="AF87" s="525"/>
      <c r="AG87" s="84">
        <f t="shared" ref="AG87:AK87" si="407">SUM(AG85:AG86)</f>
        <v>880</v>
      </c>
      <c r="AH87" s="84">
        <f t="shared" si="407"/>
        <v>771</v>
      </c>
      <c r="AI87" s="84">
        <f t="shared" si="407"/>
        <v>645</v>
      </c>
      <c r="AJ87" s="84">
        <f t="shared" si="407"/>
        <v>774</v>
      </c>
      <c r="AK87" s="84">
        <f t="shared" si="407"/>
        <v>417</v>
      </c>
      <c r="AL87" s="63">
        <f t="shared" ref="AL87:AL91" si="408">ROUND(AG87/J87,3)</f>
        <v>0.252</v>
      </c>
      <c r="AM87" s="63">
        <f t="shared" ref="AM87:AM91" si="409">ROUND(AH87/J87,3)</f>
        <v>0.221</v>
      </c>
      <c r="AN87" s="63">
        <f t="shared" ref="AN87:AN91" si="410">ROUND(AI87/J87,3)</f>
        <v>0.185</v>
      </c>
      <c r="AO87" s="63">
        <f t="shared" ref="AO87:AO91" si="411">ROUND(AJ87/J87,3)</f>
        <v>0.222</v>
      </c>
      <c r="AP87" s="63">
        <f t="shared" ref="AP87:AP91" si="412">ROUND(AK87/J87,3)</f>
        <v>0.12</v>
      </c>
      <c r="AQ87" s="84">
        <f t="shared" ref="AQ87:AT87" si="413">SUM(AQ85:AQ86)</f>
        <v>2473</v>
      </c>
      <c r="AR87" s="84">
        <f t="shared" si="413"/>
        <v>822</v>
      </c>
      <c r="AS87" s="84">
        <f t="shared" si="413"/>
        <v>192</v>
      </c>
      <c r="AT87" s="84">
        <f t="shared" si="413"/>
        <v>0</v>
      </c>
      <c r="AU87" s="63">
        <f t="shared" ref="AU87:AU89" si="414">ROUND(AQ87/J87,3)</f>
        <v>0.70899999999999996</v>
      </c>
      <c r="AV87" s="63">
        <f t="shared" ref="AV87:AV89" si="415">ROUND(AR87/J87,3)</f>
        <v>0.23599999999999999</v>
      </c>
      <c r="AW87" s="63">
        <f t="shared" ref="AW87:AW89" si="416">ROUND(AS87/J87,3)</f>
        <v>5.5E-2</v>
      </c>
      <c r="AX87" s="63">
        <f t="shared" ref="AX87:AX89" si="417">ROUND(AT87/J87,3)</f>
        <v>0</v>
      </c>
      <c r="AY87" s="459">
        <f t="shared" ref="AY87:BH87" si="418">SUM(AY85:AY86)</f>
        <v>2615</v>
      </c>
      <c r="AZ87" s="84">
        <f t="shared" si="418"/>
        <v>75</v>
      </c>
      <c r="BA87" s="84">
        <f t="shared" si="418"/>
        <v>25</v>
      </c>
      <c r="BB87" s="84">
        <f t="shared" si="418"/>
        <v>345</v>
      </c>
      <c r="BC87" s="84">
        <f t="shared" si="418"/>
        <v>519</v>
      </c>
      <c r="BD87" s="84">
        <f t="shared" si="418"/>
        <v>709</v>
      </c>
      <c r="BE87" s="84">
        <f t="shared" si="418"/>
        <v>390</v>
      </c>
      <c r="BF87" s="84">
        <f t="shared" si="418"/>
        <v>110</v>
      </c>
      <c r="BG87" s="84">
        <f t="shared" si="418"/>
        <v>200</v>
      </c>
      <c r="BH87" s="84">
        <f t="shared" si="418"/>
        <v>242</v>
      </c>
      <c r="BI87" s="79">
        <f t="shared" ref="BI87:BI91" si="419">ROUND(AZ87/AY87,3)</f>
        <v>2.9000000000000001E-2</v>
      </c>
      <c r="BJ87" s="79">
        <f t="shared" ref="BJ87:BJ91" si="420">ROUND(BA87/AY87,3)</f>
        <v>0.01</v>
      </c>
      <c r="BK87" s="79">
        <f t="shared" ref="BK87:BK91" si="421">ROUND(BB87/AY87,3)</f>
        <v>0.13200000000000001</v>
      </c>
      <c r="BL87" s="79">
        <f t="shared" ref="BL87:BL91" si="422">ROUND(BC87/AY87,3)</f>
        <v>0.19800000000000001</v>
      </c>
      <c r="BM87" s="79">
        <f t="shared" ref="BM87:BM91" si="423">ROUND(BD87/AY87,3)</f>
        <v>0.27100000000000002</v>
      </c>
      <c r="BN87" s="79">
        <f t="shared" ref="BN87:BN91" si="424">ROUND(BE87/AY87,3)</f>
        <v>0.14899999999999999</v>
      </c>
      <c r="BO87" s="79">
        <f t="shared" ref="BO87:BO91" si="425">ROUND(BF87/AY87,3)</f>
        <v>4.2000000000000003E-2</v>
      </c>
      <c r="BP87" s="79">
        <f t="shared" ref="BP87:BP91" si="426">ROUND(BG87/AY87,3)</f>
        <v>7.5999999999999998E-2</v>
      </c>
      <c r="BQ87" s="457">
        <f t="shared" ref="BQ87:BQ91" si="427">ROUND(BH87/AY87,3)</f>
        <v>9.2999999999999999E-2</v>
      </c>
      <c r="BR87" s="92">
        <f>INT(MEDIAN(BR85:BR86))</f>
        <v>41295</v>
      </c>
      <c r="BS87" s="92">
        <f>INT(AVERAGE(BS85:BS86))</f>
        <v>54748</v>
      </c>
      <c r="BT87" s="506">
        <f t="shared" ref="BT87:BX87" si="428">INT(MEDIAN(BT85:BT86))</f>
        <v>36174</v>
      </c>
      <c r="BU87" s="506">
        <f t="shared" si="428"/>
        <v>35554</v>
      </c>
      <c r="BV87" s="506">
        <f t="shared" si="428"/>
        <v>39956</v>
      </c>
      <c r="BW87" s="506">
        <f t="shared" si="428"/>
        <v>28528</v>
      </c>
      <c r="BX87" s="506">
        <f t="shared" si="428"/>
        <v>41635</v>
      </c>
      <c r="BY87" s="506">
        <f>INT(MEDIAN(BY85:BY86))</f>
        <v>58010</v>
      </c>
      <c r="BZ87" s="520">
        <f t="shared" ref="BZ87:CJ87" si="429">SUM(BZ85:BZ86)</f>
        <v>3341</v>
      </c>
      <c r="CA87" s="84">
        <f t="shared" si="429"/>
        <v>505</v>
      </c>
      <c r="CB87" s="84">
        <f t="shared" si="429"/>
        <v>79</v>
      </c>
      <c r="CC87" s="84">
        <f t="shared" si="429"/>
        <v>302</v>
      </c>
      <c r="CD87" s="84">
        <f t="shared" si="429"/>
        <v>84</v>
      </c>
      <c r="CE87" s="84">
        <f t="shared" si="429"/>
        <v>785</v>
      </c>
      <c r="CF87" s="84">
        <f t="shared" si="429"/>
        <v>717</v>
      </c>
      <c r="CG87" s="84">
        <f t="shared" si="429"/>
        <v>372</v>
      </c>
      <c r="CH87" s="84">
        <f t="shared" si="429"/>
        <v>283</v>
      </c>
      <c r="CI87" s="84">
        <f t="shared" si="429"/>
        <v>89</v>
      </c>
      <c r="CJ87" s="84">
        <f t="shared" si="429"/>
        <v>125</v>
      </c>
      <c r="CK87" s="63">
        <f t="shared" ref="CK87:CK91" si="430">ROUND(CA87/BZ87,3)</f>
        <v>0.151</v>
      </c>
      <c r="CL87" s="63">
        <f t="shared" ref="CL87:CL91" si="431">ROUND(CB87/BZ87,3)</f>
        <v>2.4E-2</v>
      </c>
      <c r="CM87" s="63">
        <f t="shared" ref="CM87:CM91" si="432">ROUND(CC87/BZ87,3)</f>
        <v>0.09</v>
      </c>
      <c r="CN87" s="63">
        <f t="shared" ref="CN87:CN91" si="433">ROUND(CD87/BZ87,3)</f>
        <v>2.5000000000000001E-2</v>
      </c>
      <c r="CO87" s="63">
        <f t="shared" ref="CO87:CO91" si="434">ROUND(CE87/BZ87,3)</f>
        <v>0.23499999999999999</v>
      </c>
      <c r="CP87" s="63">
        <f t="shared" ref="CP87:CP91" si="435">ROUND(CF87/BZ87,3)</f>
        <v>0.215</v>
      </c>
      <c r="CQ87" s="63">
        <f t="shared" ref="CQ87:CQ91" si="436">ROUND(CG87/BZ87,3)</f>
        <v>0.111</v>
      </c>
      <c r="CR87" s="63">
        <f t="shared" ref="CR87:CR91" si="437">ROUND(CH87/BZ87,3)</f>
        <v>8.5000000000000006E-2</v>
      </c>
      <c r="CS87" s="63">
        <f t="shared" ref="CS87:CS91" si="438">ROUND(CI87/BZ87,3)</f>
        <v>2.7E-2</v>
      </c>
      <c r="CT87" s="63">
        <f t="shared" ref="CT87:CT91" si="439">ROUND(CJ87/BZ87,3)</f>
        <v>3.6999999999999998E-2</v>
      </c>
      <c r="CU87" s="88">
        <f>INT(MEDIAN(CU85:CU86))</f>
        <v>46143</v>
      </c>
      <c r="CV87" s="553">
        <f>INT(AVERAGE(CV85:CV86))</f>
        <v>61781</v>
      </c>
      <c r="CW87" s="84">
        <f t="shared" ref="CW87:DA87" si="440">SUM(CW85:CW86)</f>
        <v>1067</v>
      </c>
      <c r="CX87" s="84">
        <f t="shared" si="440"/>
        <v>504</v>
      </c>
      <c r="CY87" s="84">
        <f t="shared" si="440"/>
        <v>414</v>
      </c>
      <c r="CZ87" s="84">
        <f t="shared" si="440"/>
        <v>103</v>
      </c>
      <c r="DA87" s="84">
        <f t="shared" si="440"/>
        <v>304</v>
      </c>
      <c r="DB87" s="60">
        <f>ROUND(CW87/BZ87,3)</f>
        <v>0.31900000000000001</v>
      </c>
      <c r="DC87" s="60">
        <f>ROUND(CX87/BZ87,3)</f>
        <v>0.151</v>
      </c>
      <c r="DD87" s="60">
        <f>ROUND(CY87/BZ87,3)</f>
        <v>0.124</v>
      </c>
      <c r="DE87" s="60">
        <f>ROUND(CZ87/BZ87,3)</f>
        <v>3.1E-2</v>
      </c>
      <c r="DF87" s="60">
        <f>ROUND(DA87/BZ87,3)</f>
        <v>9.0999999999999998E-2</v>
      </c>
      <c r="DG87" s="91">
        <f t="shared" ref="DG87:DQ87" si="441">SUM(DG85:DG86)</f>
        <v>2721</v>
      </c>
      <c r="DH87" s="84">
        <f t="shared" si="441"/>
        <v>389</v>
      </c>
      <c r="DI87" s="84">
        <f t="shared" si="441"/>
        <v>48</v>
      </c>
      <c r="DJ87" s="84">
        <f t="shared" si="441"/>
        <v>182</v>
      </c>
      <c r="DK87" s="84">
        <f t="shared" si="441"/>
        <v>166</v>
      </c>
      <c r="DL87" s="84">
        <f t="shared" si="441"/>
        <v>696</v>
      </c>
      <c r="DM87" s="84">
        <f t="shared" si="441"/>
        <v>486</v>
      </c>
      <c r="DN87" s="84">
        <f t="shared" si="441"/>
        <v>304</v>
      </c>
      <c r="DO87" s="84">
        <f t="shared" si="441"/>
        <v>244</v>
      </c>
      <c r="DP87" s="84">
        <f t="shared" si="441"/>
        <v>81</v>
      </c>
      <c r="DQ87" s="84">
        <f t="shared" si="441"/>
        <v>125</v>
      </c>
      <c r="DR87" s="63">
        <f t="shared" ref="DR87:DR90" si="442">ROUND(DH87/DG87,3)</f>
        <v>0.14299999999999999</v>
      </c>
      <c r="DS87" s="63">
        <f t="shared" ref="DS87:DS90" si="443">ROUND(DI87/DG87,3)</f>
        <v>1.7999999999999999E-2</v>
      </c>
      <c r="DT87" s="63">
        <f t="shared" ref="DT87:DT90" si="444">ROUND(DJ87/DG87,3)</f>
        <v>6.7000000000000004E-2</v>
      </c>
      <c r="DU87" s="63">
        <f t="shared" ref="DU87:DU90" si="445">ROUND(DK87/DG87,3)</f>
        <v>6.0999999999999999E-2</v>
      </c>
      <c r="DV87" s="63">
        <f t="shared" ref="DV87:DV90" si="446">ROUND(DL87/DG87,3)</f>
        <v>0.25600000000000001</v>
      </c>
      <c r="DW87" s="63">
        <f t="shared" ref="DW87:DW90" si="447">ROUND(DM87/DG87,3)</f>
        <v>0.17899999999999999</v>
      </c>
      <c r="DX87" s="63">
        <f t="shared" ref="DX87:DX90" si="448">ROUND(DN87/DG87,3)</f>
        <v>0.112</v>
      </c>
      <c r="DY87" s="63">
        <f t="shared" ref="DY87:DY90" si="449">ROUND(DO87/DG87,3)</f>
        <v>0.09</v>
      </c>
      <c r="DZ87" s="63">
        <f t="shared" ref="DZ87:DZ90" si="450">ROUND(DP87/DG87,3)</f>
        <v>0.03</v>
      </c>
      <c r="EA87" s="63">
        <f t="shared" ref="EA87:EA90" si="451">ROUND(DQ87/DG87,3)</f>
        <v>4.5999999999999999E-2</v>
      </c>
      <c r="EB87" s="90">
        <f>INT(MEDIAN(EB85:EB86))</f>
        <v>45229</v>
      </c>
      <c r="EC87" s="90">
        <f>INT(AVERAGE(EC85:EC86))</f>
        <v>65129</v>
      </c>
      <c r="ED87" s="160">
        <f t="shared" ref="ED87:EE87" si="452">SUM(ED85:ED86)</f>
        <v>11946</v>
      </c>
      <c r="EE87" s="160">
        <f t="shared" si="452"/>
        <v>10869</v>
      </c>
      <c r="EF87" s="63">
        <f t="shared" ref="EF87:EF91" si="453">ROUND(EE87/ED87,3)</f>
        <v>0.91</v>
      </c>
      <c r="EG87" s="160">
        <f>SUM(EG85:EG86)</f>
        <v>1077</v>
      </c>
      <c r="EH87" s="63">
        <f t="shared" si="393"/>
        <v>0.09</v>
      </c>
      <c r="EI87" s="163">
        <f t="shared" ref="EI87:EM87" si="454">SUM(EI85:EI86)</f>
        <v>6669</v>
      </c>
      <c r="EJ87" s="163">
        <f t="shared" si="454"/>
        <v>3667</v>
      </c>
      <c r="EK87" s="163">
        <f t="shared" si="454"/>
        <v>3316</v>
      </c>
      <c r="EL87" s="163">
        <f t="shared" si="454"/>
        <v>3025</v>
      </c>
      <c r="EM87" s="163">
        <f t="shared" si="454"/>
        <v>291</v>
      </c>
      <c r="EN87" s="63">
        <f t="shared" ref="EN87:EN91" si="455">ROUND(EL87/EK87,3)</f>
        <v>0.91200000000000003</v>
      </c>
      <c r="EO87" s="63">
        <f t="shared" ref="EO87:EO91" si="456">ROUND(EM87/EK87,3)</f>
        <v>8.7999999999999995E-2</v>
      </c>
      <c r="EP87" s="169">
        <f t="shared" ref="EP87:ER87" si="457">SUM(EP85:EP86)</f>
        <v>351</v>
      </c>
      <c r="EQ87" s="166">
        <f t="shared" si="457"/>
        <v>330</v>
      </c>
      <c r="ER87" s="166">
        <f t="shared" si="457"/>
        <v>21</v>
      </c>
      <c r="ES87" s="63"/>
      <c r="ET87" s="63"/>
      <c r="EU87" s="93">
        <f t="shared" ref="EU87:EW87" si="458">SUM(EU85:EU86)</f>
        <v>3002</v>
      </c>
      <c r="EV87" s="160">
        <f t="shared" si="458"/>
        <v>2524</v>
      </c>
      <c r="EW87" s="160">
        <f t="shared" si="458"/>
        <v>478</v>
      </c>
      <c r="EX87" s="63">
        <f t="shared" ref="EX87:EX91" si="459">ROUND(EV87/EU87,3)</f>
        <v>0.84099999999999997</v>
      </c>
      <c r="EY87" s="63">
        <f t="shared" ref="EY87:EY91" si="460">ROUND(EW87/EU87,3)</f>
        <v>0.159</v>
      </c>
      <c r="EZ87" s="91">
        <f t="shared" ref="EZ87:FA87" si="461">SUM(EZ85:EZ86)</f>
        <v>2721</v>
      </c>
      <c r="FA87" s="94">
        <f t="shared" si="461"/>
        <v>526</v>
      </c>
      <c r="FB87" s="77">
        <f t="shared" ref="FB87:FB91" si="462">ROUND(FA87/EZ87,3)</f>
        <v>0.193</v>
      </c>
      <c r="FC87" s="92">
        <f t="shared" ref="FC87:FD87" si="463">SUM(FC85:FC86)</f>
        <v>203</v>
      </c>
      <c r="FD87" s="94">
        <f t="shared" si="463"/>
        <v>38</v>
      </c>
      <c r="FE87" s="77">
        <f t="shared" si="236"/>
        <v>0.187</v>
      </c>
      <c r="FF87" s="92">
        <f t="shared" ref="FF87:FG87" si="464">SUM(FF85:FF86)</f>
        <v>1645</v>
      </c>
      <c r="FG87" s="94">
        <f t="shared" si="464"/>
        <v>315</v>
      </c>
      <c r="FH87" s="77">
        <f t="shared" ref="FH87:FH91" si="465">ROUND(FG87/FF87,3)</f>
        <v>0.191</v>
      </c>
      <c r="FI87" s="306">
        <f t="shared" ref="FI87:FK87" si="466">SUM(FI85:FI86)</f>
        <v>11946</v>
      </c>
      <c r="FJ87" s="94">
        <f t="shared" si="466"/>
        <v>2314</v>
      </c>
      <c r="FK87" s="552">
        <f t="shared" si="466"/>
        <v>2314</v>
      </c>
      <c r="FL87" s="77">
        <f t="shared" ref="FL87:FL91" si="467">ROUND(FJ87/FI87,3)</f>
        <v>0.19400000000000001</v>
      </c>
      <c r="FM87" s="299">
        <f t="shared" ref="FM87:FN87" si="468">SUM(FM85:FM86)</f>
        <v>884</v>
      </c>
      <c r="FN87" s="94">
        <f t="shared" si="468"/>
        <v>111</v>
      </c>
      <c r="FO87" s="79">
        <f t="shared" ref="FO87:FO91" si="469">ROUND(FN87/FM87,3)</f>
        <v>0.126</v>
      </c>
      <c r="FP87" s="299">
        <f t="shared" ref="FP87:FQ87" si="470">SUM(FP85:FP86)</f>
        <v>3809</v>
      </c>
      <c r="FQ87" s="94">
        <f t="shared" si="470"/>
        <v>600</v>
      </c>
      <c r="FR87" s="77">
        <f t="shared" ref="FR87:FR91" si="471">ROUND(FQ87/FP87,3)</f>
        <v>0.158</v>
      </c>
      <c r="FS87" s="299">
        <f t="shared" ref="FS87:FT87" si="472">SUM(FS85:FS86)</f>
        <v>8137</v>
      </c>
      <c r="FT87" s="94">
        <f t="shared" si="472"/>
        <v>1714</v>
      </c>
      <c r="FU87" s="77">
        <f t="shared" si="390"/>
        <v>0.21099999999999999</v>
      </c>
      <c r="FV87" s="299">
        <f t="shared" ref="FV87:FW87" si="473">SUM(FV85:FV86)</f>
        <v>6855</v>
      </c>
      <c r="FW87" s="94">
        <f t="shared" si="473"/>
        <v>1303</v>
      </c>
      <c r="FX87" s="77">
        <f t="shared" si="391"/>
        <v>0.19</v>
      </c>
      <c r="FY87" s="299">
        <f t="shared" ref="FY87:FZ87" si="474">SUM(FY85:FY86)</f>
        <v>1282</v>
      </c>
      <c r="FZ87" s="94">
        <f t="shared" si="474"/>
        <v>411</v>
      </c>
      <c r="GA87" s="77">
        <f t="shared" ref="GA87:GA88" si="475">ROUND(FZ87/FY87,3)</f>
        <v>0.32100000000000001</v>
      </c>
      <c r="GB87" s="299">
        <f t="shared" ref="GB87:GC87" si="476">SUM(GB85:GB86)</f>
        <v>10737</v>
      </c>
      <c r="GC87" s="90">
        <f t="shared" si="476"/>
        <v>1872</v>
      </c>
      <c r="GD87" s="60">
        <f t="shared" si="392"/>
        <v>0.17399999999999999</v>
      </c>
    </row>
    <row r="88" spans="1:186" x14ac:dyDescent="0.2">
      <c r="A88" s="56" t="s">
        <v>882</v>
      </c>
      <c r="B88" s="57" t="s">
        <v>2327</v>
      </c>
      <c r="C88" s="56" t="s">
        <v>921</v>
      </c>
      <c r="D88" s="56" t="s">
        <v>1066</v>
      </c>
      <c r="E88" s="80">
        <v>4216</v>
      </c>
      <c r="F88" s="60">
        <v>2517</v>
      </c>
      <c r="G88" s="63">
        <f t="shared" si="394"/>
        <v>0.59699999999999998</v>
      </c>
      <c r="H88" s="60">
        <v>2517</v>
      </c>
      <c r="I88" s="63">
        <f t="shared" si="395"/>
        <v>0.59699999999999998</v>
      </c>
      <c r="J88" s="61">
        <v>2282</v>
      </c>
      <c r="K88" s="290">
        <f t="shared" si="396"/>
        <v>0.90700000000000003</v>
      </c>
      <c r="L88" s="274">
        <v>235</v>
      </c>
      <c r="M88" s="287">
        <f t="shared" si="397"/>
        <v>9.2999999999999999E-2</v>
      </c>
      <c r="N88" s="60">
        <v>0</v>
      </c>
      <c r="O88" s="60">
        <f>ROUND(N88/E88,3)</f>
        <v>0</v>
      </c>
      <c r="P88" s="60">
        <v>1699</v>
      </c>
      <c r="Q88" s="60">
        <f t="shared" si="398"/>
        <v>0.40300000000000002</v>
      </c>
      <c r="R88" s="293">
        <f t="shared" si="399"/>
        <v>9.3365117203019476</v>
      </c>
      <c r="S88" s="62">
        <f>T88+U88+V88+W88+X88+Y88</f>
        <v>2234</v>
      </c>
      <c r="T88" s="60">
        <v>1716</v>
      </c>
      <c r="U88" s="60">
        <v>285</v>
      </c>
      <c r="V88" s="60">
        <v>0</v>
      </c>
      <c r="W88" s="60">
        <v>0</v>
      </c>
      <c r="X88" s="60">
        <v>23</v>
      </c>
      <c r="Y88" s="60">
        <v>210</v>
      </c>
      <c r="Z88" s="63">
        <f t="shared" si="401"/>
        <v>0.76800000000000002</v>
      </c>
      <c r="AA88" s="63">
        <f t="shared" si="402"/>
        <v>0.128</v>
      </c>
      <c r="AB88" s="63">
        <f t="shared" si="403"/>
        <v>0</v>
      </c>
      <c r="AC88" s="63">
        <f t="shared" si="404"/>
        <v>0</v>
      </c>
      <c r="AD88" s="63">
        <f t="shared" si="405"/>
        <v>0.01</v>
      </c>
      <c r="AE88" s="63">
        <f t="shared" si="406"/>
        <v>9.4E-2</v>
      </c>
      <c r="AF88" s="523">
        <v>31.5</v>
      </c>
      <c r="AG88" s="60">
        <v>876</v>
      </c>
      <c r="AH88" s="60">
        <v>438</v>
      </c>
      <c r="AI88" s="60">
        <v>319</v>
      </c>
      <c r="AJ88" s="60">
        <v>348</v>
      </c>
      <c r="AK88" s="60">
        <v>301</v>
      </c>
      <c r="AL88" s="63">
        <f t="shared" si="408"/>
        <v>0.38400000000000001</v>
      </c>
      <c r="AM88" s="63">
        <f t="shared" si="409"/>
        <v>0.192</v>
      </c>
      <c r="AN88" s="63">
        <f t="shared" si="410"/>
        <v>0.14000000000000001</v>
      </c>
      <c r="AO88" s="63">
        <f t="shared" si="411"/>
        <v>0.152</v>
      </c>
      <c r="AP88" s="63">
        <f t="shared" si="412"/>
        <v>0.13200000000000001</v>
      </c>
      <c r="AQ88" s="60">
        <v>1370</v>
      </c>
      <c r="AR88" s="60">
        <v>699</v>
      </c>
      <c r="AS88" s="60">
        <v>201</v>
      </c>
      <c r="AT88" s="60">
        <v>12</v>
      </c>
      <c r="AU88" s="63">
        <f t="shared" si="414"/>
        <v>0.6</v>
      </c>
      <c r="AV88" s="63">
        <f t="shared" si="415"/>
        <v>0.30599999999999999</v>
      </c>
      <c r="AW88" s="63">
        <f t="shared" si="416"/>
        <v>8.7999999999999995E-2</v>
      </c>
      <c r="AX88" s="63">
        <f t="shared" si="417"/>
        <v>5.0000000000000001E-3</v>
      </c>
      <c r="AY88" s="451">
        <v>1843</v>
      </c>
      <c r="AZ88" s="60">
        <v>39</v>
      </c>
      <c r="BA88" s="102">
        <v>111</v>
      </c>
      <c r="BB88" s="102">
        <v>182</v>
      </c>
      <c r="BC88" s="102">
        <v>177</v>
      </c>
      <c r="BD88" s="102">
        <v>374</v>
      </c>
      <c r="BE88" s="102">
        <v>316</v>
      </c>
      <c r="BF88" s="102">
        <v>68</v>
      </c>
      <c r="BG88" s="102">
        <v>289</v>
      </c>
      <c r="BH88" s="102">
        <v>287</v>
      </c>
      <c r="BI88" s="79">
        <f t="shared" si="419"/>
        <v>2.1000000000000001E-2</v>
      </c>
      <c r="BJ88" s="79">
        <f t="shared" si="420"/>
        <v>0.06</v>
      </c>
      <c r="BK88" s="79">
        <f t="shared" si="421"/>
        <v>9.9000000000000005E-2</v>
      </c>
      <c r="BL88" s="79">
        <f t="shared" si="422"/>
        <v>9.6000000000000002E-2</v>
      </c>
      <c r="BM88" s="79">
        <f t="shared" si="423"/>
        <v>0.20300000000000001</v>
      </c>
      <c r="BN88" s="79">
        <f t="shared" si="424"/>
        <v>0.17100000000000001</v>
      </c>
      <c r="BO88" s="79">
        <f t="shared" si="425"/>
        <v>3.6999999999999998E-2</v>
      </c>
      <c r="BP88" s="79">
        <f t="shared" si="426"/>
        <v>0.157</v>
      </c>
      <c r="BQ88" s="457">
        <f t="shared" si="427"/>
        <v>0.156</v>
      </c>
      <c r="BR88" s="75">
        <v>53415</v>
      </c>
      <c r="BS88" s="75">
        <v>60546</v>
      </c>
      <c r="BT88" s="504">
        <v>49273</v>
      </c>
      <c r="BU88" s="504">
        <v>42500</v>
      </c>
      <c r="BV88" s="504">
        <v>40179</v>
      </c>
      <c r="BW88" s="504">
        <v>49621</v>
      </c>
      <c r="BX88" s="504">
        <v>58657</v>
      </c>
      <c r="BY88" s="504">
        <v>76650</v>
      </c>
      <c r="BZ88" s="519">
        <v>1728</v>
      </c>
      <c r="CA88" s="60">
        <v>75</v>
      </c>
      <c r="CB88" s="60">
        <v>81</v>
      </c>
      <c r="CC88" s="60">
        <v>108</v>
      </c>
      <c r="CD88" s="60">
        <v>66</v>
      </c>
      <c r="CE88" s="60">
        <v>241</v>
      </c>
      <c r="CF88" s="60">
        <v>298</v>
      </c>
      <c r="CG88" s="60">
        <v>277</v>
      </c>
      <c r="CH88" s="60">
        <v>423</v>
      </c>
      <c r="CI88" s="60">
        <v>126</v>
      </c>
      <c r="CJ88" s="60">
        <v>33</v>
      </c>
      <c r="CK88" s="63">
        <f t="shared" si="430"/>
        <v>4.2999999999999997E-2</v>
      </c>
      <c r="CL88" s="63">
        <f t="shared" si="431"/>
        <v>4.7E-2</v>
      </c>
      <c r="CM88" s="63">
        <f t="shared" si="432"/>
        <v>6.3E-2</v>
      </c>
      <c r="CN88" s="63">
        <f t="shared" si="433"/>
        <v>3.7999999999999999E-2</v>
      </c>
      <c r="CO88" s="63">
        <f t="shared" si="434"/>
        <v>0.13900000000000001</v>
      </c>
      <c r="CP88" s="63">
        <f t="shared" si="435"/>
        <v>0.17199999999999999</v>
      </c>
      <c r="CQ88" s="63">
        <f t="shared" si="436"/>
        <v>0.16</v>
      </c>
      <c r="CR88" s="63">
        <f t="shared" si="437"/>
        <v>0.245</v>
      </c>
      <c r="CS88" s="63">
        <f t="shared" si="438"/>
        <v>7.2999999999999995E-2</v>
      </c>
      <c r="CT88" s="63">
        <f t="shared" si="439"/>
        <v>1.9E-2</v>
      </c>
      <c r="CU88" s="65">
        <v>74500</v>
      </c>
      <c r="CV88" s="66">
        <v>80603</v>
      </c>
      <c r="CW88" s="60">
        <v>434</v>
      </c>
      <c r="CX88" s="60">
        <v>273</v>
      </c>
      <c r="CY88" s="60">
        <v>79</v>
      </c>
      <c r="CZ88" s="60">
        <v>59</v>
      </c>
      <c r="DA88" s="60">
        <v>181</v>
      </c>
      <c r="DB88" s="60">
        <f t="shared" ref="DB88:DB91" si="477">ROUND(CW88/BZ88,3)</f>
        <v>0.251</v>
      </c>
      <c r="DC88" s="60">
        <f t="shared" ref="DC88:DC91" si="478">ROUND(CX88/BZ88,3)</f>
        <v>0.158</v>
      </c>
      <c r="DD88" s="60">
        <f t="shared" ref="DD88:DD91" si="479">ROUND(CY88/BZ88,3)</f>
        <v>4.5999999999999999E-2</v>
      </c>
      <c r="DE88" s="60">
        <f t="shared" ref="DE88:DE91" si="480">ROUND(CZ88/BZ88,3)</f>
        <v>3.4000000000000002E-2</v>
      </c>
      <c r="DF88" s="60">
        <f t="shared" ref="DF88:DF91" si="481">ROUND(DA88/BZ88,3)</f>
        <v>0.105</v>
      </c>
      <c r="DG88" s="68">
        <v>1361</v>
      </c>
      <c r="DH88" s="60">
        <v>70</v>
      </c>
      <c r="DI88" s="60">
        <v>61</v>
      </c>
      <c r="DJ88" s="60">
        <v>61</v>
      </c>
      <c r="DK88" s="60">
        <v>57</v>
      </c>
      <c r="DL88" s="60">
        <v>164</v>
      </c>
      <c r="DM88" s="60">
        <v>200</v>
      </c>
      <c r="DN88" s="60">
        <v>225</v>
      </c>
      <c r="DO88" s="60">
        <v>388</v>
      </c>
      <c r="DP88" s="60">
        <v>102</v>
      </c>
      <c r="DQ88" s="60">
        <v>33</v>
      </c>
      <c r="DR88" s="63">
        <f t="shared" si="442"/>
        <v>5.0999999999999997E-2</v>
      </c>
      <c r="DS88" s="63">
        <f t="shared" si="443"/>
        <v>4.4999999999999998E-2</v>
      </c>
      <c r="DT88" s="63">
        <f t="shared" si="444"/>
        <v>4.4999999999999998E-2</v>
      </c>
      <c r="DU88" s="63">
        <f t="shared" si="445"/>
        <v>4.2000000000000003E-2</v>
      </c>
      <c r="DV88" s="63">
        <f t="shared" si="446"/>
        <v>0.12</v>
      </c>
      <c r="DW88" s="63">
        <f t="shared" si="447"/>
        <v>0.14699999999999999</v>
      </c>
      <c r="DX88" s="63">
        <f t="shared" si="448"/>
        <v>0.16500000000000001</v>
      </c>
      <c r="DY88" s="63">
        <f t="shared" si="449"/>
        <v>0.28499999999999998</v>
      </c>
      <c r="DZ88" s="63">
        <f t="shared" si="450"/>
        <v>7.4999999999999997E-2</v>
      </c>
      <c r="EA88" s="63">
        <f t="shared" si="451"/>
        <v>2.4E-2</v>
      </c>
      <c r="EB88" s="74">
        <v>78814</v>
      </c>
      <c r="EC88" s="74">
        <v>84978</v>
      </c>
      <c r="ED88" s="159">
        <v>5573</v>
      </c>
      <c r="EE88" s="159">
        <v>5313</v>
      </c>
      <c r="EF88" s="63">
        <f t="shared" si="453"/>
        <v>0.95299999999999996</v>
      </c>
      <c r="EG88" s="159">
        <v>260</v>
      </c>
      <c r="EH88" s="63">
        <f t="shared" si="393"/>
        <v>4.7E-2</v>
      </c>
      <c r="EI88" s="162">
        <v>3190</v>
      </c>
      <c r="EJ88" s="162">
        <v>2361</v>
      </c>
      <c r="EK88" s="162">
        <v>2142</v>
      </c>
      <c r="EL88" s="162">
        <v>1985</v>
      </c>
      <c r="EM88" s="162">
        <v>157</v>
      </c>
      <c r="EN88" s="63">
        <f t="shared" si="455"/>
        <v>0.92700000000000005</v>
      </c>
      <c r="EO88" s="63">
        <f t="shared" si="456"/>
        <v>7.2999999999999995E-2</v>
      </c>
      <c r="EP88" s="168">
        <v>219</v>
      </c>
      <c r="EQ88" s="165">
        <v>204</v>
      </c>
      <c r="ER88" s="165">
        <v>15</v>
      </c>
      <c r="ES88" s="63">
        <f>ROUND(EQ88/EP88,3)</f>
        <v>0.93200000000000005</v>
      </c>
      <c r="ET88" s="63">
        <f>ROUND(ER88/EP88,3)</f>
        <v>6.8000000000000005E-2</v>
      </c>
      <c r="EU88" s="69">
        <v>829</v>
      </c>
      <c r="EV88" s="159">
        <v>761</v>
      </c>
      <c r="EW88" s="159">
        <v>68</v>
      </c>
      <c r="EX88" s="63">
        <f t="shared" si="459"/>
        <v>0.91800000000000004</v>
      </c>
      <c r="EY88" s="63">
        <f t="shared" si="460"/>
        <v>8.2000000000000003E-2</v>
      </c>
      <c r="EZ88" s="68">
        <v>1361</v>
      </c>
      <c r="FA88" s="76">
        <v>153</v>
      </c>
      <c r="FB88" s="77">
        <f t="shared" si="462"/>
        <v>0.112</v>
      </c>
      <c r="FC88" s="75">
        <v>85</v>
      </c>
      <c r="FD88" s="76">
        <v>0</v>
      </c>
      <c r="FE88" s="77">
        <f t="shared" si="236"/>
        <v>0</v>
      </c>
      <c r="FF88" s="75">
        <v>687</v>
      </c>
      <c r="FG88" s="76">
        <v>81</v>
      </c>
      <c r="FH88" s="77">
        <f t="shared" si="465"/>
        <v>0.11799999999999999</v>
      </c>
      <c r="FI88" s="305">
        <v>5563</v>
      </c>
      <c r="FJ88" s="76">
        <v>746</v>
      </c>
      <c r="FK88" s="552">
        <f>FQ88+FW88+FZ88</f>
        <v>746</v>
      </c>
      <c r="FL88" s="77">
        <f t="shared" si="467"/>
        <v>0.13400000000000001</v>
      </c>
      <c r="FM88" s="298">
        <v>315</v>
      </c>
      <c r="FN88" s="76">
        <v>12</v>
      </c>
      <c r="FO88" s="79">
        <f t="shared" si="469"/>
        <v>3.7999999999999999E-2</v>
      </c>
      <c r="FP88" s="298">
        <v>1538</v>
      </c>
      <c r="FQ88" s="76">
        <v>246</v>
      </c>
      <c r="FR88" s="77">
        <f t="shared" si="471"/>
        <v>0.16</v>
      </c>
      <c r="FS88" s="298">
        <v>4025</v>
      </c>
      <c r="FT88" s="76">
        <v>499</v>
      </c>
      <c r="FU88" s="77">
        <f t="shared" si="390"/>
        <v>0.124</v>
      </c>
      <c r="FV88" s="298">
        <v>3360</v>
      </c>
      <c r="FW88" s="76">
        <v>359</v>
      </c>
      <c r="FX88" s="77">
        <f t="shared" si="391"/>
        <v>0.107</v>
      </c>
      <c r="FY88" s="298">
        <v>665</v>
      </c>
      <c r="FZ88" s="76">
        <v>141</v>
      </c>
      <c r="GA88" s="77">
        <f t="shared" si="475"/>
        <v>0.21199999999999999</v>
      </c>
      <c r="GB88" s="298">
        <v>4900</v>
      </c>
      <c r="GC88" s="74">
        <v>592</v>
      </c>
      <c r="GD88" s="60">
        <f t="shared" si="392"/>
        <v>0.121</v>
      </c>
    </row>
    <row r="89" spans="1:186" x14ac:dyDescent="0.2">
      <c r="A89" s="56" t="s">
        <v>882</v>
      </c>
      <c r="B89" s="57" t="s">
        <v>2327</v>
      </c>
      <c r="C89" s="56" t="s">
        <v>922</v>
      </c>
      <c r="D89" s="56" t="s">
        <v>1067</v>
      </c>
      <c r="E89" s="80">
        <v>4562</v>
      </c>
      <c r="F89" s="60">
        <v>2559</v>
      </c>
      <c r="G89" s="63">
        <f t="shared" si="394"/>
        <v>0.56100000000000005</v>
      </c>
      <c r="H89" s="60">
        <v>2559</v>
      </c>
      <c r="I89" s="63">
        <f t="shared" si="395"/>
        <v>0.56100000000000005</v>
      </c>
      <c r="J89" s="61">
        <v>2449</v>
      </c>
      <c r="K89" s="290">
        <f t="shared" si="396"/>
        <v>0.95699999999999996</v>
      </c>
      <c r="L89" s="274">
        <v>110</v>
      </c>
      <c r="M89" s="287">
        <f t="shared" si="397"/>
        <v>4.2999999999999997E-2</v>
      </c>
      <c r="N89" s="60">
        <v>0</v>
      </c>
      <c r="O89" s="60">
        <f>ROUND(N89/E89,3)</f>
        <v>0</v>
      </c>
      <c r="P89" s="60">
        <v>2003</v>
      </c>
      <c r="Q89" s="60">
        <f t="shared" si="398"/>
        <v>0.439</v>
      </c>
      <c r="R89" s="293">
        <f t="shared" si="399"/>
        <v>4.2985541227041812</v>
      </c>
      <c r="S89" s="62">
        <f>T89+U89+V89+W89+X89+Y89</f>
        <v>2405</v>
      </c>
      <c r="T89" s="60">
        <v>1974</v>
      </c>
      <c r="U89" s="60">
        <v>205</v>
      </c>
      <c r="V89" s="60">
        <v>69</v>
      </c>
      <c r="W89" s="60">
        <v>0</v>
      </c>
      <c r="X89" s="60">
        <v>44</v>
      </c>
      <c r="Y89" s="60">
        <v>113</v>
      </c>
      <c r="Z89" s="63">
        <f t="shared" si="401"/>
        <v>0.82099999999999995</v>
      </c>
      <c r="AA89" s="63">
        <f t="shared" si="402"/>
        <v>8.5000000000000006E-2</v>
      </c>
      <c r="AB89" s="63">
        <f t="shared" si="403"/>
        <v>2.9000000000000001E-2</v>
      </c>
      <c r="AC89" s="63">
        <f t="shared" si="404"/>
        <v>0</v>
      </c>
      <c r="AD89" s="63">
        <f t="shared" si="405"/>
        <v>1.7999999999999999E-2</v>
      </c>
      <c r="AE89" s="63">
        <f t="shared" si="406"/>
        <v>4.7E-2</v>
      </c>
      <c r="AF89" s="523">
        <v>31</v>
      </c>
      <c r="AG89" s="60">
        <v>1015</v>
      </c>
      <c r="AH89" s="60">
        <v>455</v>
      </c>
      <c r="AI89" s="60">
        <v>357</v>
      </c>
      <c r="AJ89" s="60">
        <v>402</v>
      </c>
      <c r="AK89" s="60">
        <v>220</v>
      </c>
      <c r="AL89" s="63">
        <f t="shared" si="408"/>
        <v>0.41399999999999998</v>
      </c>
      <c r="AM89" s="63">
        <f t="shared" si="409"/>
        <v>0.186</v>
      </c>
      <c r="AN89" s="63">
        <f t="shared" si="410"/>
        <v>0.14599999999999999</v>
      </c>
      <c r="AO89" s="63">
        <f t="shared" si="411"/>
        <v>0.16400000000000001</v>
      </c>
      <c r="AP89" s="63">
        <f t="shared" si="412"/>
        <v>0.09</v>
      </c>
      <c r="AQ89" s="60">
        <v>1723</v>
      </c>
      <c r="AR89" s="60">
        <v>541</v>
      </c>
      <c r="AS89" s="60">
        <v>185</v>
      </c>
      <c r="AT89" s="60">
        <v>0</v>
      </c>
      <c r="AU89" s="63">
        <f t="shared" si="414"/>
        <v>0.70399999999999996</v>
      </c>
      <c r="AV89" s="63">
        <f t="shared" si="415"/>
        <v>0.221</v>
      </c>
      <c r="AW89" s="63">
        <f t="shared" si="416"/>
        <v>7.5999999999999998E-2</v>
      </c>
      <c r="AX89" s="63">
        <f t="shared" si="417"/>
        <v>0</v>
      </c>
      <c r="AY89" s="451">
        <v>1942</v>
      </c>
      <c r="AZ89" s="60">
        <v>39</v>
      </c>
      <c r="BA89" s="102">
        <v>33</v>
      </c>
      <c r="BB89" s="102">
        <v>236</v>
      </c>
      <c r="BC89" s="102">
        <v>173</v>
      </c>
      <c r="BD89" s="102">
        <v>433</v>
      </c>
      <c r="BE89" s="102">
        <v>286</v>
      </c>
      <c r="BF89" s="102">
        <v>93</v>
      </c>
      <c r="BG89" s="102">
        <v>303</v>
      </c>
      <c r="BH89" s="102">
        <v>346</v>
      </c>
      <c r="BI89" s="79">
        <f t="shared" si="419"/>
        <v>0.02</v>
      </c>
      <c r="BJ89" s="79">
        <f t="shared" si="420"/>
        <v>1.7000000000000001E-2</v>
      </c>
      <c r="BK89" s="79">
        <f t="shared" si="421"/>
        <v>0.122</v>
      </c>
      <c r="BL89" s="79">
        <f t="shared" si="422"/>
        <v>8.8999999999999996E-2</v>
      </c>
      <c r="BM89" s="79">
        <f t="shared" si="423"/>
        <v>0.223</v>
      </c>
      <c r="BN89" s="79">
        <f t="shared" si="424"/>
        <v>0.14699999999999999</v>
      </c>
      <c r="BO89" s="79">
        <f t="shared" si="425"/>
        <v>4.8000000000000001E-2</v>
      </c>
      <c r="BP89" s="79">
        <f t="shared" si="426"/>
        <v>0.156</v>
      </c>
      <c r="BQ89" s="457">
        <f t="shared" si="427"/>
        <v>0.17799999999999999</v>
      </c>
      <c r="BR89" s="75">
        <v>51383</v>
      </c>
      <c r="BS89" s="75">
        <v>66318</v>
      </c>
      <c r="BT89" s="504">
        <v>46093</v>
      </c>
      <c r="BU89" s="504">
        <v>35139</v>
      </c>
      <c r="BV89" s="504">
        <v>46583</v>
      </c>
      <c r="BW89" s="504">
        <v>44868</v>
      </c>
      <c r="BX89" s="504">
        <v>46094</v>
      </c>
      <c r="BY89" s="504">
        <v>72159</v>
      </c>
      <c r="BZ89" s="519">
        <v>1893</v>
      </c>
      <c r="CA89" s="60">
        <v>105</v>
      </c>
      <c r="CB89" s="60">
        <v>16</v>
      </c>
      <c r="CC89" s="60">
        <v>74</v>
      </c>
      <c r="CD89" s="60">
        <v>125</v>
      </c>
      <c r="CE89" s="60">
        <v>346</v>
      </c>
      <c r="CF89" s="60">
        <v>247</v>
      </c>
      <c r="CG89" s="60">
        <v>265</v>
      </c>
      <c r="CH89" s="60">
        <v>391</v>
      </c>
      <c r="CI89" s="60">
        <v>157</v>
      </c>
      <c r="CJ89" s="60">
        <v>167</v>
      </c>
      <c r="CK89" s="63">
        <f t="shared" si="430"/>
        <v>5.5E-2</v>
      </c>
      <c r="CL89" s="63">
        <f t="shared" si="431"/>
        <v>8.0000000000000002E-3</v>
      </c>
      <c r="CM89" s="63">
        <f t="shared" si="432"/>
        <v>3.9E-2</v>
      </c>
      <c r="CN89" s="63">
        <f t="shared" si="433"/>
        <v>6.6000000000000003E-2</v>
      </c>
      <c r="CO89" s="63">
        <f t="shared" si="434"/>
        <v>0.183</v>
      </c>
      <c r="CP89" s="63">
        <f t="shared" si="435"/>
        <v>0.13</v>
      </c>
      <c r="CQ89" s="63">
        <f t="shared" si="436"/>
        <v>0.14000000000000001</v>
      </c>
      <c r="CR89" s="63">
        <f t="shared" si="437"/>
        <v>0.20699999999999999</v>
      </c>
      <c r="CS89" s="63">
        <f t="shared" si="438"/>
        <v>8.3000000000000004E-2</v>
      </c>
      <c r="CT89" s="63">
        <f t="shared" si="439"/>
        <v>8.7999999999999995E-2</v>
      </c>
      <c r="CU89" s="65">
        <v>76675</v>
      </c>
      <c r="CV89" s="66">
        <v>93649</v>
      </c>
      <c r="CW89" s="60">
        <v>722</v>
      </c>
      <c r="CX89" s="60">
        <v>544</v>
      </c>
      <c r="CY89" s="60">
        <v>130</v>
      </c>
      <c r="CZ89" s="60">
        <v>203</v>
      </c>
      <c r="DA89" s="60">
        <v>161</v>
      </c>
      <c r="DB89" s="60">
        <f t="shared" si="477"/>
        <v>0.38100000000000001</v>
      </c>
      <c r="DC89" s="60">
        <f t="shared" si="478"/>
        <v>0.28699999999999998</v>
      </c>
      <c r="DD89" s="60">
        <f t="shared" si="479"/>
        <v>6.9000000000000006E-2</v>
      </c>
      <c r="DE89" s="60">
        <f t="shared" si="480"/>
        <v>0.107</v>
      </c>
      <c r="DF89" s="60">
        <f t="shared" si="481"/>
        <v>8.5000000000000006E-2</v>
      </c>
      <c r="DG89" s="68">
        <v>1353</v>
      </c>
      <c r="DH89" s="60">
        <v>43</v>
      </c>
      <c r="DI89" s="60">
        <v>8</v>
      </c>
      <c r="DJ89" s="60">
        <v>22</v>
      </c>
      <c r="DK89" s="60">
        <v>170</v>
      </c>
      <c r="DL89" s="60">
        <v>126</v>
      </c>
      <c r="DM89" s="60">
        <v>118</v>
      </c>
      <c r="DN89" s="60">
        <v>202</v>
      </c>
      <c r="DO89" s="60">
        <v>359</v>
      </c>
      <c r="DP89" s="60">
        <v>149</v>
      </c>
      <c r="DQ89" s="60">
        <v>156</v>
      </c>
      <c r="DR89" s="63">
        <f t="shared" si="442"/>
        <v>3.2000000000000001E-2</v>
      </c>
      <c r="DS89" s="63">
        <f t="shared" si="443"/>
        <v>6.0000000000000001E-3</v>
      </c>
      <c r="DT89" s="63">
        <f t="shared" si="444"/>
        <v>1.6E-2</v>
      </c>
      <c r="DU89" s="63">
        <f t="shared" si="445"/>
        <v>0.126</v>
      </c>
      <c r="DV89" s="63">
        <f t="shared" si="446"/>
        <v>9.2999999999999999E-2</v>
      </c>
      <c r="DW89" s="63">
        <f t="shared" si="447"/>
        <v>8.6999999999999994E-2</v>
      </c>
      <c r="DX89" s="63">
        <f t="shared" si="448"/>
        <v>0.14899999999999999</v>
      </c>
      <c r="DY89" s="63">
        <f t="shared" si="449"/>
        <v>0.26500000000000001</v>
      </c>
      <c r="DZ89" s="63">
        <f t="shared" si="450"/>
        <v>0.11</v>
      </c>
      <c r="EA89" s="63">
        <f t="shared" si="451"/>
        <v>0.115</v>
      </c>
      <c r="EB89" s="74">
        <v>94438</v>
      </c>
      <c r="EC89" s="74">
        <v>107722</v>
      </c>
      <c r="ED89" s="159">
        <v>5437</v>
      </c>
      <c r="EE89" s="159">
        <v>5133</v>
      </c>
      <c r="EF89" s="63">
        <f t="shared" si="453"/>
        <v>0.94399999999999995</v>
      </c>
      <c r="EG89" s="159">
        <v>304</v>
      </c>
      <c r="EH89" s="63">
        <f t="shared" si="393"/>
        <v>5.6000000000000001E-2</v>
      </c>
      <c r="EI89" s="162">
        <v>3451</v>
      </c>
      <c r="EJ89" s="162">
        <v>2422</v>
      </c>
      <c r="EK89" s="162">
        <v>2332</v>
      </c>
      <c r="EL89" s="162">
        <v>2166</v>
      </c>
      <c r="EM89" s="162">
        <v>166</v>
      </c>
      <c r="EN89" s="63">
        <f t="shared" si="455"/>
        <v>0.92900000000000005</v>
      </c>
      <c r="EO89" s="63">
        <f t="shared" si="456"/>
        <v>7.0999999999999994E-2</v>
      </c>
      <c r="EP89" s="168">
        <v>90</v>
      </c>
      <c r="EQ89" s="165">
        <v>75</v>
      </c>
      <c r="ER89" s="165">
        <v>15</v>
      </c>
      <c r="ES89" s="63">
        <f>ROUND(EQ89/EP89,3)</f>
        <v>0.83299999999999996</v>
      </c>
      <c r="ET89" s="63">
        <f>ROUND(ER89/EP89,3)</f>
        <v>0.16700000000000001</v>
      </c>
      <c r="EU89" s="69">
        <v>1029</v>
      </c>
      <c r="EV89" s="159">
        <v>929</v>
      </c>
      <c r="EW89" s="159">
        <v>100</v>
      </c>
      <c r="EX89" s="63">
        <f t="shared" si="459"/>
        <v>0.90300000000000002</v>
      </c>
      <c r="EY89" s="63">
        <f t="shared" si="460"/>
        <v>9.7000000000000003E-2</v>
      </c>
      <c r="EZ89" s="68">
        <v>1353</v>
      </c>
      <c r="FA89" s="76">
        <v>63</v>
      </c>
      <c r="FB89" s="77">
        <f t="shared" si="462"/>
        <v>4.7E-2</v>
      </c>
      <c r="FC89" s="75">
        <v>191</v>
      </c>
      <c r="FD89" s="76">
        <v>22</v>
      </c>
      <c r="FE89" s="77">
        <f t="shared" si="236"/>
        <v>0.115</v>
      </c>
      <c r="FF89" s="75">
        <v>583</v>
      </c>
      <c r="FG89" s="76">
        <v>50</v>
      </c>
      <c r="FH89" s="77">
        <f t="shared" si="465"/>
        <v>8.5999999999999993E-2</v>
      </c>
      <c r="FI89" s="305">
        <v>5415</v>
      </c>
      <c r="FJ89" s="76">
        <v>443</v>
      </c>
      <c r="FK89" s="552">
        <f>FQ89+FW89+FZ89</f>
        <v>443</v>
      </c>
      <c r="FL89" s="77">
        <f t="shared" si="467"/>
        <v>8.2000000000000003E-2</v>
      </c>
      <c r="FM89" s="298">
        <v>349</v>
      </c>
      <c r="FN89" s="76">
        <v>56</v>
      </c>
      <c r="FO89" s="79">
        <f t="shared" si="469"/>
        <v>0.16</v>
      </c>
      <c r="FP89" s="298">
        <v>966</v>
      </c>
      <c r="FQ89" s="76">
        <v>114</v>
      </c>
      <c r="FR89" s="77">
        <f t="shared" si="471"/>
        <v>0.11799999999999999</v>
      </c>
      <c r="FS89" s="298">
        <v>4449</v>
      </c>
      <c r="FT89" s="76">
        <v>327</v>
      </c>
      <c r="FU89" s="77">
        <f t="shared" si="390"/>
        <v>7.2999999999999995E-2</v>
      </c>
      <c r="FV89" s="298">
        <v>3485</v>
      </c>
      <c r="FW89" s="76">
        <v>274</v>
      </c>
      <c r="FX89" s="77">
        <f t="shared" si="391"/>
        <v>7.9000000000000001E-2</v>
      </c>
      <c r="FY89" s="298">
        <v>964</v>
      </c>
      <c r="FZ89" s="76">
        <v>55</v>
      </c>
      <c r="GA89" s="77">
        <f t="shared" ref="GA89:GA91" si="482">ROUND(FZ89/FY89,3)</f>
        <v>5.7000000000000002E-2</v>
      </c>
      <c r="GB89" s="298">
        <v>4505</v>
      </c>
      <c r="GC89" s="74">
        <v>211</v>
      </c>
      <c r="GD89" s="60">
        <f t="shared" si="392"/>
        <v>4.7E-2</v>
      </c>
    </row>
    <row r="90" spans="1:186" x14ac:dyDescent="0.2">
      <c r="A90" s="56" t="s">
        <v>882</v>
      </c>
      <c r="B90" s="57" t="s">
        <v>2327</v>
      </c>
      <c r="C90" s="56" t="s">
        <v>939</v>
      </c>
      <c r="D90" s="56" t="s">
        <v>1084</v>
      </c>
      <c r="E90" s="80">
        <v>3271</v>
      </c>
      <c r="F90" s="60">
        <v>1863</v>
      </c>
      <c r="G90" s="63">
        <f t="shared" si="394"/>
        <v>0.56999999999999995</v>
      </c>
      <c r="H90" s="60">
        <v>1863</v>
      </c>
      <c r="I90" s="63">
        <f t="shared" si="395"/>
        <v>0.56999999999999995</v>
      </c>
      <c r="J90" s="61">
        <v>1796</v>
      </c>
      <c r="K90" s="290">
        <f t="shared" si="396"/>
        <v>0.96399999999999997</v>
      </c>
      <c r="L90" s="274">
        <v>67</v>
      </c>
      <c r="M90" s="287">
        <f t="shared" si="397"/>
        <v>3.5999999999999997E-2</v>
      </c>
      <c r="N90" s="60">
        <v>0</v>
      </c>
      <c r="O90" s="60">
        <f>ROUND(N90/E90,3)</f>
        <v>0</v>
      </c>
      <c r="P90" s="60">
        <v>1408</v>
      </c>
      <c r="Q90" s="60">
        <f t="shared" si="398"/>
        <v>0.43</v>
      </c>
      <c r="R90" s="293">
        <f t="shared" si="399"/>
        <v>3.5963499731615673</v>
      </c>
      <c r="S90" s="62">
        <f>T90+U90+V90+W90+X90+Y90</f>
        <v>1790</v>
      </c>
      <c r="T90" s="60">
        <v>1305</v>
      </c>
      <c r="U90" s="60">
        <v>357</v>
      </c>
      <c r="V90" s="60">
        <v>56</v>
      </c>
      <c r="W90" s="60">
        <v>0</v>
      </c>
      <c r="X90" s="60">
        <v>0</v>
      </c>
      <c r="Y90" s="60">
        <v>72</v>
      </c>
      <c r="Z90" s="63">
        <f t="shared" si="401"/>
        <v>0.72899999999999998</v>
      </c>
      <c r="AA90" s="63">
        <f t="shared" si="402"/>
        <v>0.19900000000000001</v>
      </c>
      <c r="AB90" s="63">
        <f t="shared" si="403"/>
        <v>3.1E-2</v>
      </c>
      <c r="AC90" s="63">
        <f t="shared" si="404"/>
        <v>0</v>
      </c>
      <c r="AD90" s="63">
        <f t="shared" si="405"/>
        <v>0</v>
      </c>
      <c r="AE90" s="63">
        <f t="shared" si="406"/>
        <v>0.04</v>
      </c>
      <c r="AF90" s="523">
        <v>39.299999999999997</v>
      </c>
      <c r="AG90" s="60">
        <v>883</v>
      </c>
      <c r="AH90" s="60">
        <v>281</v>
      </c>
      <c r="AI90" s="60">
        <v>168</v>
      </c>
      <c r="AJ90" s="60">
        <v>199</v>
      </c>
      <c r="AK90" s="60">
        <v>265</v>
      </c>
      <c r="AL90" s="63">
        <f t="shared" si="408"/>
        <v>0.49199999999999999</v>
      </c>
      <c r="AM90" s="63">
        <f t="shared" si="409"/>
        <v>0.156</v>
      </c>
      <c r="AN90" s="63">
        <f t="shared" si="410"/>
        <v>9.4E-2</v>
      </c>
      <c r="AO90" s="63">
        <f t="shared" si="411"/>
        <v>0.111</v>
      </c>
      <c r="AP90" s="63">
        <f t="shared" si="412"/>
        <v>0.14799999999999999</v>
      </c>
      <c r="AQ90" s="60">
        <v>1269</v>
      </c>
      <c r="AR90" s="60">
        <v>511</v>
      </c>
      <c r="AS90" s="60">
        <v>16</v>
      </c>
      <c r="AT90" s="60">
        <v>0</v>
      </c>
      <c r="AU90" s="63">
        <f>ROUND(AQ90/J90,3)</f>
        <v>0.70699999999999996</v>
      </c>
      <c r="AV90" s="63">
        <f>ROUND(AR90/J90,3)</f>
        <v>0.28499999999999998</v>
      </c>
      <c r="AW90" s="63">
        <f>ROUND(AS90/J90,3)</f>
        <v>8.9999999999999993E-3</v>
      </c>
      <c r="AX90" s="63">
        <f>ROUND(AT90/J90,3)</f>
        <v>0</v>
      </c>
      <c r="AY90" s="451">
        <v>1408</v>
      </c>
      <c r="AZ90" s="60">
        <v>28</v>
      </c>
      <c r="BA90" s="102">
        <v>0</v>
      </c>
      <c r="BB90" s="102">
        <v>42</v>
      </c>
      <c r="BC90" s="102">
        <v>37</v>
      </c>
      <c r="BD90" s="102">
        <v>208</v>
      </c>
      <c r="BE90" s="102">
        <v>90</v>
      </c>
      <c r="BF90" s="102">
        <v>115</v>
      </c>
      <c r="BG90" s="102">
        <v>264</v>
      </c>
      <c r="BH90" s="102">
        <v>624</v>
      </c>
      <c r="BI90" s="79">
        <f t="shared" si="419"/>
        <v>0.02</v>
      </c>
      <c r="BJ90" s="79">
        <f t="shared" si="420"/>
        <v>0</v>
      </c>
      <c r="BK90" s="79">
        <f t="shared" si="421"/>
        <v>0.03</v>
      </c>
      <c r="BL90" s="79">
        <f t="shared" si="422"/>
        <v>2.5999999999999999E-2</v>
      </c>
      <c r="BM90" s="79">
        <f t="shared" si="423"/>
        <v>0.14799999999999999</v>
      </c>
      <c r="BN90" s="79">
        <f t="shared" si="424"/>
        <v>6.4000000000000001E-2</v>
      </c>
      <c r="BO90" s="79">
        <f t="shared" si="425"/>
        <v>8.2000000000000003E-2</v>
      </c>
      <c r="BP90" s="79">
        <f t="shared" si="426"/>
        <v>0.188</v>
      </c>
      <c r="BQ90" s="457">
        <f t="shared" si="427"/>
        <v>0.443</v>
      </c>
      <c r="BR90" s="75">
        <v>84919</v>
      </c>
      <c r="BS90" s="75">
        <v>93471</v>
      </c>
      <c r="BT90" s="504">
        <v>80431</v>
      </c>
      <c r="BU90" s="504">
        <v>43203</v>
      </c>
      <c r="BV90" s="504">
        <v>125000</v>
      </c>
      <c r="BW90" s="504">
        <v>52314</v>
      </c>
      <c r="BX90" s="504">
        <v>93542</v>
      </c>
      <c r="BY90" s="504">
        <v>82039</v>
      </c>
      <c r="BZ90" s="519">
        <v>1570</v>
      </c>
      <c r="CA90" s="60">
        <v>71</v>
      </c>
      <c r="CB90" s="60">
        <v>60</v>
      </c>
      <c r="CC90" s="60">
        <v>42</v>
      </c>
      <c r="CD90" s="60">
        <v>54</v>
      </c>
      <c r="CE90" s="60">
        <v>59</v>
      </c>
      <c r="CF90" s="60">
        <v>194</v>
      </c>
      <c r="CG90" s="60">
        <v>215</v>
      </c>
      <c r="CH90" s="60">
        <v>478</v>
      </c>
      <c r="CI90" s="60">
        <v>152</v>
      </c>
      <c r="CJ90" s="60">
        <v>245</v>
      </c>
      <c r="CK90" s="63">
        <f t="shared" si="430"/>
        <v>4.4999999999999998E-2</v>
      </c>
      <c r="CL90" s="63">
        <f t="shared" si="431"/>
        <v>3.7999999999999999E-2</v>
      </c>
      <c r="CM90" s="63">
        <f t="shared" si="432"/>
        <v>2.7E-2</v>
      </c>
      <c r="CN90" s="63">
        <f t="shared" si="433"/>
        <v>3.4000000000000002E-2</v>
      </c>
      <c r="CO90" s="63">
        <f t="shared" si="434"/>
        <v>3.7999999999999999E-2</v>
      </c>
      <c r="CP90" s="63">
        <f t="shared" si="435"/>
        <v>0.124</v>
      </c>
      <c r="CQ90" s="63">
        <f t="shared" si="436"/>
        <v>0.13700000000000001</v>
      </c>
      <c r="CR90" s="63">
        <f t="shared" si="437"/>
        <v>0.30399999999999999</v>
      </c>
      <c r="CS90" s="63">
        <f t="shared" si="438"/>
        <v>9.7000000000000003E-2</v>
      </c>
      <c r="CT90" s="63">
        <f t="shared" si="439"/>
        <v>0.156</v>
      </c>
      <c r="CU90" s="65">
        <v>108269</v>
      </c>
      <c r="CV90" s="66">
        <v>116371</v>
      </c>
      <c r="CW90" s="60">
        <v>473</v>
      </c>
      <c r="CX90" s="60">
        <v>435</v>
      </c>
      <c r="CY90" s="60">
        <v>102</v>
      </c>
      <c r="CZ90" s="60">
        <v>11</v>
      </c>
      <c r="DA90" s="60">
        <v>41</v>
      </c>
      <c r="DB90" s="60">
        <f t="shared" si="477"/>
        <v>0.30099999999999999</v>
      </c>
      <c r="DC90" s="60">
        <f t="shared" si="478"/>
        <v>0.27700000000000002</v>
      </c>
      <c r="DD90" s="60">
        <f t="shared" si="479"/>
        <v>6.5000000000000002E-2</v>
      </c>
      <c r="DE90" s="60">
        <f t="shared" si="480"/>
        <v>7.0000000000000001E-3</v>
      </c>
      <c r="DF90" s="60">
        <f t="shared" si="481"/>
        <v>2.5999999999999999E-2</v>
      </c>
      <c r="DG90" s="68">
        <v>966</v>
      </c>
      <c r="DH90" s="60">
        <v>0</v>
      </c>
      <c r="DI90" s="60">
        <v>30</v>
      </c>
      <c r="DJ90" s="60">
        <v>30</v>
      </c>
      <c r="DK90" s="60">
        <v>34</v>
      </c>
      <c r="DL90" s="60">
        <v>48</v>
      </c>
      <c r="DM90" s="60">
        <v>77</v>
      </c>
      <c r="DN90" s="60">
        <v>143</v>
      </c>
      <c r="DO90" s="60">
        <v>261</v>
      </c>
      <c r="DP90" s="60">
        <v>156</v>
      </c>
      <c r="DQ90" s="60">
        <v>187</v>
      </c>
      <c r="DR90" s="63">
        <f t="shared" si="442"/>
        <v>0</v>
      </c>
      <c r="DS90" s="63">
        <f t="shared" si="443"/>
        <v>3.1E-2</v>
      </c>
      <c r="DT90" s="63">
        <f t="shared" si="444"/>
        <v>3.1E-2</v>
      </c>
      <c r="DU90" s="63">
        <f t="shared" si="445"/>
        <v>3.5000000000000003E-2</v>
      </c>
      <c r="DV90" s="63">
        <f t="shared" si="446"/>
        <v>0.05</v>
      </c>
      <c r="DW90" s="63">
        <f t="shared" si="447"/>
        <v>0.08</v>
      </c>
      <c r="DX90" s="63">
        <f t="shared" si="448"/>
        <v>0.14799999999999999</v>
      </c>
      <c r="DY90" s="63">
        <f t="shared" si="449"/>
        <v>0.27</v>
      </c>
      <c r="DZ90" s="63">
        <f t="shared" si="450"/>
        <v>0.161</v>
      </c>
      <c r="EA90" s="63">
        <f t="shared" si="451"/>
        <v>0.19400000000000001</v>
      </c>
      <c r="EB90" s="74">
        <v>118636</v>
      </c>
      <c r="EC90" s="74">
        <v>130780</v>
      </c>
      <c r="ED90" s="159">
        <v>3938</v>
      </c>
      <c r="EE90" s="159">
        <v>3671</v>
      </c>
      <c r="EF90" s="63">
        <f t="shared" si="453"/>
        <v>0.93200000000000005</v>
      </c>
      <c r="EG90" s="159">
        <v>267</v>
      </c>
      <c r="EH90" s="63">
        <f t="shared" si="393"/>
        <v>6.8000000000000005E-2</v>
      </c>
      <c r="EI90" s="162">
        <v>2251</v>
      </c>
      <c r="EJ90" s="162">
        <v>1722</v>
      </c>
      <c r="EK90" s="162">
        <v>1655</v>
      </c>
      <c r="EL90" s="162">
        <v>1445</v>
      </c>
      <c r="EM90" s="162">
        <v>210</v>
      </c>
      <c r="EN90" s="63">
        <f t="shared" si="455"/>
        <v>0.873</v>
      </c>
      <c r="EO90" s="63">
        <f t="shared" si="456"/>
        <v>0.127</v>
      </c>
      <c r="EP90" s="168">
        <v>67</v>
      </c>
      <c r="EQ90" s="165">
        <v>67</v>
      </c>
      <c r="ER90" s="165">
        <v>0</v>
      </c>
      <c r="ES90" s="63">
        <f t="shared" ref="ES90:ES91" si="483">ROUND(EQ90/EP90,3)</f>
        <v>1</v>
      </c>
      <c r="ET90" s="63">
        <f t="shared" ref="ET90:ET91" si="484">ROUND(ER90/EP90,3)</f>
        <v>0</v>
      </c>
      <c r="EU90" s="69">
        <v>529</v>
      </c>
      <c r="EV90" s="159">
        <v>476</v>
      </c>
      <c r="EW90" s="159">
        <v>53</v>
      </c>
      <c r="EX90" s="63">
        <f t="shared" si="459"/>
        <v>0.9</v>
      </c>
      <c r="EY90" s="63">
        <f t="shared" si="460"/>
        <v>0.1</v>
      </c>
      <c r="EZ90" s="68">
        <v>966</v>
      </c>
      <c r="FA90" s="76">
        <v>41</v>
      </c>
      <c r="FB90" s="77">
        <f t="shared" si="462"/>
        <v>4.2000000000000003E-2</v>
      </c>
      <c r="FC90" s="75">
        <v>32</v>
      </c>
      <c r="FD90" s="76">
        <v>0</v>
      </c>
      <c r="FE90" s="77">
        <f t="shared" si="236"/>
        <v>0</v>
      </c>
      <c r="FF90" s="75">
        <v>396</v>
      </c>
      <c r="FG90" s="76">
        <v>11</v>
      </c>
      <c r="FH90" s="77">
        <f t="shared" si="465"/>
        <v>2.8000000000000001E-2</v>
      </c>
      <c r="FI90" s="305">
        <v>3938</v>
      </c>
      <c r="FJ90" s="76">
        <v>238</v>
      </c>
      <c r="FK90" s="552">
        <f>FQ90+FW90+FZ90</f>
        <v>238</v>
      </c>
      <c r="FL90" s="77">
        <f t="shared" si="467"/>
        <v>0.06</v>
      </c>
      <c r="FM90" s="298">
        <v>96</v>
      </c>
      <c r="FN90" s="76">
        <v>0</v>
      </c>
      <c r="FO90" s="79">
        <f t="shared" si="469"/>
        <v>0</v>
      </c>
      <c r="FP90" s="298">
        <v>770</v>
      </c>
      <c r="FQ90" s="76">
        <v>16</v>
      </c>
      <c r="FR90" s="77">
        <f t="shared" si="471"/>
        <v>2.1000000000000001E-2</v>
      </c>
      <c r="FS90" s="298">
        <v>3168</v>
      </c>
      <c r="FT90" s="76">
        <v>222</v>
      </c>
      <c r="FU90" s="77">
        <f t="shared" si="390"/>
        <v>7.0000000000000007E-2</v>
      </c>
      <c r="FV90" s="298">
        <v>2322</v>
      </c>
      <c r="FW90" s="76">
        <v>127</v>
      </c>
      <c r="FX90" s="77">
        <f t="shared" si="391"/>
        <v>5.5E-2</v>
      </c>
      <c r="FY90" s="298">
        <v>846</v>
      </c>
      <c r="FZ90" s="76">
        <v>95</v>
      </c>
      <c r="GA90" s="77">
        <f t="shared" si="482"/>
        <v>0.112</v>
      </c>
      <c r="GB90" s="298">
        <v>3159</v>
      </c>
      <c r="GC90" s="74">
        <v>107</v>
      </c>
      <c r="GD90" s="60">
        <f t="shared" si="392"/>
        <v>3.4000000000000002E-2</v>
      </c>
    </row>
    <row r="91" spans="1:186" s="84" customFormat="1" x14ac:dyDescent="0.2">
      <c r="A91" s="81" t="s">
        <v>882</v>
      </c>
      <c r="B91" s="82" t="s">
        <v>2327</v>
      </c>
      <c r="C91" s="81"/>
      <c r="D91" s="81"/>
      <c r="E91" s="83">
        <f>SUM(E88:E90)</f>
        <v>12049</v>
      </c>
      <c r="F91" s="84">
        <f>SUM(F88:F90)</f>
        <v>6939</v>
      </c>
      <c r="G91" s="63">
        <f t="shared" si="394"/>
        <v>0.57599999999999996</v>
      </c>
      <c r="H91" s="84">
        <f>SUM(H88:H90)</f>
        <v>6939</v>
      </c>
      <c r="I91" s="63">
        <f t="shared" si="395"/>
        <v>0.57599999999999996</v>
      </c>
      <c r="J91" s="85">
        <f>SUM(J88:J90)</f>
        <v>6527</v>
      </c>
      <c r="K91" s="290">
        <f t="shared" si="396"/>
        <v>0.94099999999999995</v>
      </c>
      <c r="L91" s="276">
        <f>SUM(L88:L90)</f>
        <v>412</v>
      </c>
      <c r="M91" s="287">
        <f t="shared" si="397"/>
        <v>5.8999999999999997E-2</v>
      </c>
      <c r="N91" s="84">
        <f t="shared" ref="N91:P91" si="485">SUM(N88:N90)</f>
        <v>0</v>
      </c>
      <c r="O91" s="60">
        <f t="shared" si="485"/>
        <v>0</v>
      </c>
      <c r="P91" s="84">
        <f t="shared" si="485"/>
        <v>5110</v>
      </c>
      <c r="Q91" s="60">
        <f t="shared" si="398"/>
        <v>0.42399999999999999</v>
      </c>
      <c r="R91" s="293">
        <f t="shared" si="399"/>
        <v>5.9374549646923187</v>
      </c>
      <c r="S91" s="86">
        <f t="shared" ref="S91:Y91" si="486">SUM(S88:S90)</f>
        <v>6429</v>
      </c>
      <c r="T91" s="84">
        <f t="shared" si="486"/>
        <v>4995</v>
      </c>
      <c r="U91" s="84">
        <f t="shared" si="486"/>
        <v>847</v>
      </c>
      <c r="V91" s="84">
        <f t="shared" si="486"/>
        <v>125</v>
      </c>
      <c r="W91" s="84">
        <f t="shared" si="486"/>
        <v>0</v>
      </c>
      <c r="X91" s="84">
        <f t="shared" si="486"/>
        <v>67</v>
      </c>
      <c r="Y91" s="84">
        <f t="shared" si="486"/>
        <v>395</v>
      </c>
      <c r="Z91" s="63">
        <f t="shared" si="401"/>
        <v>0.77700000000000002</v>
      </c>
      <c r="AA91" s="63">
        <f t="shared" si="402"/>
        <v>0.13200000000000001</v>
      </c>
      <c r="AB91" s="63">
        <f t="shared" si="403"/>
        <v>1.9E-2</v>
      </c>
      <c r="AC91" s="63">
        <f t="shared" si="404"/>
        <v>0</v>
      </c>
      <c r="AD91" s="63">
        <f t="shared" si="405"/>
        <v>0.01</v>
      </c>
      <c r="AE91" s="63">
        <f t="shared" si="406"/>
        <v>6.0999999999999999E-2</v>
      </c>
      <c r="AF91" s="525"/>
      <c r="AG91" s="84">
        <f t="shared" ref="AG91:AK91" si="487">SUM(AG88:AG90)</f>
        <v>2774</v>
      </c>
      <c r="AH91" s="84">
        <f t="shared" si="487"/>
        <v>1174</v>
      </c>
      <c r="AI91" s="84">
        <f t="shared" si="487"/>
        <v>844</v>
      </c>
      <c r="AJ91" s="84">
        <f t="shared" si="487"/>
        <v>949</v>
      </c>
      <c r="AK91" s="84">
        <f t="shared" si="487"/>
        <v>786</v>
      </c>
      <c r="AL91" s="63">
        <f t="shared" si="408"/>
        <v>0.42499999999999999</v>
      </c>
      <c r="AM91" s="63">
        <f t="shared" si="409"/>
        <v>0.18</v>
      </c>
      <c r="AN91" s="63">
        <f t="shared" si="410"/>
        <v>0.129</v>
      </c>
      <c r="AO91" s="63">
        <f t="shared" si="411"/>
        <v>0.14499999999999999</v>
      </c>
      <c r="AP91" s="63">
        <f t="shared" si="412"/>
        <v>0.12</v>
      </c>
      <c r="AQ91" s="84">
        <f t="shared" ref="AQ91:AT91" si="488">SUM(AQ88:AQ90)</f>
        <v>4362</v>
      </c>
      <c r="AR91" s="84">
        <f t="shared" si="488"/>
        <v>1751</v>
      </c>
      <c r="AS91" s="84">
        <f t="shared" si="488"/>
        <v>402</v>
      </c>
      <c r="AT91" s="84">
        <f t="shared" si="488"/>
        <v>12</v>
      </c>
      <c r="AU91" s="63">
        <f t="shared" ref="AU91" si="489">ROUND(AQ91/J91,3)</f>
        <v>0.66800000000000004</v>
      </c>
      <c r="AV91" s="63">
        <f t="shared" ref="AV91" si="490">ROUND(AR91/J91,3)</f>
        <v>0.26800000000000002</v>
      </c>
      <c r="AW91" s="63">
        <f t="shared" ref="AW91" si="491">ROUND(AS91/J91,3)</f>
        <v>6.2E-2</v>
      </c>
      <c r="AX91" s="63">
        <f t="shared" ref="AX91" si="492">ROUND(AT91/J91,3)</f>
        <v>2E-3</v>
      </c>
      <c r="AY91" s="459">
        <f t="shared" ref="AY91:BH91" si="493">SUM(AY88:AY90)</f>
        <v>5193</v>
      </c>
      <c r="AZ91" s="84">
        <f t="shared" si="493"/>
        <v>106</v>
      </c>
      <c r="BA91" s="84">
        <f t="shared" si="493"/>
        <v>144</v>
      </c>
      <c r="BB91" s="84">
        <f t="shared" si="493"/>
        <v>460</v>
      </c>
      <c r="BC91" s="84">
        <f t="shared" si="493"/>
        <v>387</v>
      </c>
      <c r="BD91" s="84">
        <f t="shared" si="493"/>
        <v>1015</v>
      </c>
      <c r="BE91" s="84">
        <f t="shared" si="493"/>
        <v>692</v>
      </c>
      <c r="BF91" s="84">
        <f t="shared" si="493"/>
        <v>276</v>
      </c>
      <c r="BG91" s="84">
        <f t="shared" si="493"/>
        <v>856</v>
      </c>
      <c r="BH91" s="84">
        <f t="shared" si="493"/>
        <v>1257</v>
      </c>
      <c r="BI91" s="79">
        <f t="shared" si="419"/>
        <v>0.02</v>
      </c>
      <c r="BJ91" s="79">
        <f t="shared" si="420"/>
        <v>2.8000000000000001E-2</v>
      </c>
      <c r="BK91" s="79">
        <f t="shared" si="421"/>
        <v>8.8999999999999996E-2</v>
      </c>
      <c r="BL91" s="79">
        <f t="shared" si="422"/>
        <v>7.4999999999999997E-2</v>
      </c>
      <c r="BM91" s="79">
        <f t="shared" si="423"/>
        <v>0.19500000000000001</v>
      </c>
      <c r="BN91" s="79">
        <f t="shared" si="424"/>
        <v>0.13300000000000001</v>
      </c>
      <c r="BO91" s="79">
        <f t="shared" si="425"/>
        <v>5.2999999999999999E-2</v>
      </c>
      <c r="BP91" s="79">
        <f t="shared" si="426"/>
        <v>0.16500000000000001</v>
      </c>
      <c r="BQ91" s="457">
        <f t="shared" si="427"/>
        <v>0.24199999999999999</v>
      </c>
      <c r="BR91" s="92">
        <f>INT(MEDIAN(BR88:BR90))</f>
        <v>53415</v>
      </c>
      <c r="BS91" s="92">
        <f>INT(AVERAGE(BS88:BS90))</f>
        <v>73445</v>
      </c>
      <c r="BT91" s="506">
        <f t="shared" ref="BT91:BY91" si="494">INT(MEDIAN(BT88:BT90))</f>
        <v>49273</v>
      </c>
      <c r="BU91" s="506">
        <f t="shared" si="494"/>
        <v>42500</v>
      </c>
      <c r="BV91" s="506">
        <f t="shared" si="494"/>
        <v>46583</v>
      </c>
      <c r="BW91" s="506">
        <f t="shared" si="494"/>
        <v>49621</v>
      </c>
      <c r="BX91" s="506">
        <f t="shared" si="494"/>
        <v>58657</v>
      </c>
      <c r="BY91" s="506">
        <f t="shared" si="494"/>
        <v>76650</v>
      </c>
      <c r="BZ91" s="520">
        <f t="shared" ref="BZ91:CJ91" si="495">SUM(BZ88:BZ90)</f>
        <v>5191</v>
      </c>
      <c r="CA91" s="84">
        <f t="shared" si="495"/>
        <v>251</v>
      </c>
      <c r="CB91" s="84">
        <f t="shared" si="495"/>
        <v>157</v>
      </c>
      <c r="CC91" s="84">
        <f t="shared" si="495"/>
        <v>224</v>
      </c>
      <c r="CD91" s="84">
        <f t="shared" si="495"/>
        <v>245</v>
      </c>
      <c r="CE91" s="84">
        <f t="shared" si="495"/>
        <v>646</v>
      </c>
      <c r="CF91" s="84">
        <f t="shared" si="495"/>
        <v>739</v>
      </c>
      <c r="CG91" s="84">
        <f t="shared" si="495"/>
        <v>757</v>
      </c>
      <c r="CH91" s="84">
        <f t="shared" si="495"/>
        <v>1292</v>
      </c>
      <c r="CI91" s="84">
        <f t="shared" si="495"/>
        <v>435</v>
      </c>
      <c r="CJ91" s="84">
        <f t="shared" si="495"/>
        <v>445</v>
      </c>
      <c r="CK91" s="63">
        <f t="shared" si="430"/>
        <v>4.8000000000000001E-2</v>
      </c>
      <c r="CL91" s="63">
        <f t="shared" si="431"/>
        <v>0.03</v>
      </c>
      <c r="CM91" s="63">
        <f t="shared" si="432"/>
        <v>4.2999999999999997E-2</v>
      </c>
      <c r="CN91" s="63">
        <f t="shared" si="433"/>
        <v>4.7E-2</v>
      </c>
      <c r="CO91" s="63">
        <f t="shared" si="434"/>
        <v>0.124</v>
      </c>
      <c r="CP91" s="63">
        <f t="shared" si="435"/>
        <v>0.14199999999999999</v>
      </c>
      <c r="CQ91" s="63">
        <f t="shared" si="436"/>
        <v>0.14599999999999999</v>
      </c>
      <c r="CR91" s="63">
        <f t="shared" si="437"/>
        <v>0.249</v>
      </c>
      <c r="CS91" s="63">
        <f t="shared" si="438"/>
        <v>8.4000000000000005E-2</v>
      </c>
      <c r="CT91" s="63">
        <f t="shared" si="439"/>
        <v>8.5999999999999993E-2</v>
      </c>
      <c r="CU91" s="88">
        <f>INT(MEDIAN(CU88:CU90))</f>
        <v>76675</v>
      </c>
      <c r="CV91" s="553">
        <f>INT(SUMPRODUCT(CU88:CU90,BZ88:BZ90)/BZ91)</f>
        <v>85506</v>
      </c>
      <c r="CW91" s="84">
        <f t="shared" ref="CW91:DA91" si="496">SUM(CW88:CW90)</f>
        <v>1629</v>
      </c>
      <c r="CX91" s="84">
        <f t="shared" si="496"/>
        <v>1252</v>
      </c>
      <c r="CY91" s="84">
        <f t="shared" si="496"/>
        <v>311</v>
      </c>
      <c r="CZ91" s="84">
        <f t="shared" si="496"/>
        <v>273</v>
      </c>
      <c r="DA91" s="84">
        <f t="shared" si="496"/>
        <v>383</v>
      </c>
      <c r="DB91" s="60">
        <f t="shared" si="477"/>
        <v>0.314</v>
      </c>
      <c r="DC91" s="60">
        <f t="shared" si="478"/>
        <v>0.24099999999999999</v>
      </c>
      <c r="DD91" s="60">
        <f t="shared" si="479"/>
        <v>0.06</v>
      </c>
      <c r="DE91" s="60">
        <f t="shared" si="480"/>
        <v>5.2999999999999999E-2</v>
      </c>
      <c r="DF91" s="60">
        <f t="shared" si="481"/>
        <v>7.3999999999999996E-2</v>
      </c>
      <c r="DG91" s="91">
        <f t="shared" ref="DG91:DQ91" si="497">SUM(DG88:DG90)</f>
        <v>3680</v>
      </c>
      <c r="DH91" s="84">
        <f t="shared" si="497"/>
        <v>113</v>
      </c>
      <c r="DI91" s="84">
        <f t="shared" si="497"/>
        <v>99</v>
      </c>
      <c r="DJ91" s="84">
        <f t="shared" si="497"/>
        <v>113</v>
      </c>
      <c r="DK91" s="84">
        <f t="shared" si="497"/>
        <v>261</v>
      </c>
      <c r="DL91" s="84">
        <f t="shared" si="497"/>
        <v>338</v>
      </c>
      <c r="DM91" s="84">
        <f t="shared" si="497"/>
        <v>395</v>
      </c>
      <c r="DN91" s="84">
        <f t="shared" si="497"/>
        <v>570</v>
      </c>
      <c r="DO91" s="84">
        <f t="shared" si="497"/>
        <v>1008</v>
      </c>
      <c r="DP91" s="84">
        <f t="shared" si="497"/>
        <v>407</v>
      </c>
      <c r="DQ91" s="84">
        <f t="shared" si="497"/>
        <v>376</v>
      </c>
      <c r="DR91" s="63">
        <f t="shared" ref="DR91" si="498">ROUND(DH91/DG91,3)</f>
        <v>3.1E-2</v>
      </c>
      <c r="DS91" s="63">
        <f t="shared" ref="DS91" si="499">ROUND(DI91/DG91,3)</f>
        <v>2.7E-2</v>
      </c>
      <c r="DT91" s="63">
        <f t="shared" ref="DT91" si="500">ROUND(DJ91/DG91,3)</f>
        <v>3.1E-2</v>
      </c>
      <c r="DU91" s="63">
        <f t="shared" ref="DU91" si="501">ROUND(DK91/DG91,3)</f>
        <v>7.0999999999999994E-2</v>
      </c>
      <c r="DV91" s="63">
        <f t="shared" ref="DV91" si="502">ROUND(DL91/DG91,3)</f>
        <v>9.1999999999999998E-2</v>
      </c>
      <c r="DW91" s="63">
        <f t="shared" ref="DW91" si="503">ROUND(DM91/DG91,3)</f>
        <v>0.107</v>
      </c>
      <c r="DX91" s="63">
        <f t="shared" ref="DX91" si="504">ROUND(DN91/DG91,3)</f>
        <v>0.155</v>
      </c>
      <c r="DY91" s="63">
        <f t="shared" ref="DY91" si="505">ROUND(DO91/DG91,3)</f>
        <v>0.27400000000000002</v>
      </c>
      <c r="DZ91" s="63">
        <f t="shared" ref="DZ91" si="506">ROUND(DP91/DG91,3)</f>
        <v>0.111</v>
      </c>
      <c r="EA91" s="63">
        <f t="shared" ref="EA91" si="507">ROUND(DQ91/DG91,3)</f>
        <v>0.10199999999999999</v>
      </c>
      <c r="EB91" s="90">
        <f>INT(MEDIAN(EB88:EB90))</f>
        <v>94438</v>
      </c>
      <c r="EC91" s="90">
        <f>INT(AVERAGE(EC88:EC90))</f>
        <v>107826</v>
      </c>
      <c r="ED91" s="160">
        <f t="shared" ref="ED91:EE91" si="508">SUM(ED88:ED90)</f>
        <v>14948</v>
      </c>
      <c r="EE91" s="160">
        <f t="shared" si="508"/>
        <v>14117</v>
      </c>
      <c r="EF91" s="63">
        <f t="shared" si="453"/>
        <v>0.94399999999999995</v>
      </c>
      <c r="EG91" s="160">
        <f>SUM(EG88:EG90)</f>
        <v>831</v>
      </c>
      <c r="EH91" s="63">
        <f t="shared" si="393"/>
        <v>5.6000000000000001E-2</v>
      </c>
      <c r="EI91" s="163">
        <f t="shared" ref="EI91:EM91" si="509">SUM(EI88:EI90)</f>
        <v>8892</v>
      </c>
      <c r="EJ91" s="163">
        <f t="shared" si="509"/>
        <v>6505</v>
      </c>
      <c r="EK91" s="163">
        <f t="shared" si="509"/>
        <v>6129</v>
      </c>
      <c r="EL91" s="163">
        <f t="shared" si="509"/>
        <v>5596</v>
      </c>
      <c r="EM91" s="163">
        <f t="shared" si="509"/>
        <v>533</v>
      </c>
      <c r="EN91" s="63">
        <f t="shared" si="455"/>
        <v>0.91300000000000003</v>
      </c>
      <c r="EO91" s="63">
        <f t="shared" si="456"/>
        <v>8.6999999999999994E-2</v>
      </c>
      <c r="EP91" s="169">
        <f t="shared" ref="EP91:ER91" si="510">SUM(EP88:EP90)</f>
        <v>376</v>
      </c>
      <c r="EQ91" s="166">
        <f t="shared" si="510"/>
        <v>346</v>
      </c>
      <c r="ER91" s="166">
        <f t="shared" si="510"/>
        <v>30</v>
      </c>
      <c r="ES91" s="63">
        <f t="shared" si="483"/>
        <v>0.92</v>
      </c>
      <c r="ET91" s="63">
        <f t="shared" si="484"/>
        <v>0.08</v>
      </c>
      <c r="EU91" s="93">
        <f t="shared" ref="EU91:EW91" si="511">SUM(EU88:EU90)</f>
        <v>2387</v>
      </c>
      <c r="EV91" s="160">
        <f t="shared" si="511"/>
        <v>2166</v>
      </c>
      <c r="EW91" s="160">
        <f t="shared" si="511"/>
        <v>221</v>
      </c>
      <c r="EX91" s="63">
        <f t="shared" si="459"/>
        <v>0.90700000000000003</v>
      </c>
      <c r="EY91" s="63">
        <f t="shared" si="460"/>
        <v>9.2999999999999999E-2</v>
      </c>
      <c r="EZ91" s="91">
        <f t="shared" ref="EZ91:FA91" si="512">SUM(EZ88:EZ90)</f>
        <v>3680</v>
      </c>
      <c r="FA91" s="94">
        <f t="shared" si="512"/>
        <v>257</v>
      </c>
      <c r="FB91" s="77">
        <f t="shared" si="462"/>
        <v>7.0000000000000007E-2</v>
      </c>
      <c r="FC91" s="92">
        <f t="shared" ref="FC91:FD91" si="513">SUM(FC88:FC90)</f>
        <v>308</v>
      </c>
      <c r="FD91" s="94">
        <f t="shared" si="513"/>
        <v>22</v>
      </c>
      <c r="FE91" s="77">
        <f t="shared" si="236"/>
        <v>7.0999999999999994E-2</v>
      </c>
      <c r="FF91" s="92">
        <f t="shared" ref="FF91:FG91" si="514">SUM(FF88:FF90)</f>
        <v>1666</v>
      </c>
      <c r="FG91" s="94">
        <f t="shared" si="514"/>
        <v>142</v>
      </c>
      <c r="FH91" s="77">
        <f t="shared" si="465"/>
        <v>8.5000000000000006E-2</v>
      </c>
      <c r="FI91" s="306">
        <f t="shared" ref="FI91:FK91" si="515">SUM(FI88:FI90)</f>
        <v>14916</v>
      </c>
      <c r="FJ91" s="94">
        <f t="shared" si="515"/>
        <v>1427</v>
      </c>
      <c r="FK91" s="552">
        <f t="shared" si="515"/>
        <v>1427</v>
      </c>
      <c r="FL91" s="77">
        <f t="shared" si="467"/>
        <v>9.6000000000000002E-2</v>
      </c>
      <c r="FM91" s="299">
        <f t="shared" ref="FM91:FN91" si="516">SUM(FM88:FM90)</f>
        <v>760</v>
      </c>
      <c r="FN91" s="94">
        <f t="shared" si="516"/>
        <v>68</v>
      </c>
      <c r="FO91" s="79">
        <f t="shared" si="469"/>
        <v>8.8999999999999996E-2</v>
      </c>
      <c r="FP91" s="299">
        <f t="shared" ref="FP91:FQ91" si="517">SUM(FP88:FP90)</f>
        <v>3274</v>
      </c>
      <c r="FQ91" s="94">
        <f t="shared" si="517"/>
        <v>376</v>
      </c>
      <c r="FR91" s="77">
        <f t="shared" si="471"/>
        <v>0.115</v>
      </c>
      <c r="FS91" s="299">
        <f t="shared" ref="FS91:FT91" si="518">SUM(FS88:FS90)</f>
        <v>11642</v>
      </c>
      <c r="FT91" s="94">
        <f t="shared" si="518"/>
        <v>1048</v>
      </c>
      <c r="FU91" s="77">
        <f t="shared" si="390"/>
        <v>0.09</v>
      </c>
      <c r="FV91" s="299">
        <f t="shared" ref="FV91:FW91" si="519">SUM(FV88:FV90)</f>
        <v>9167</v>
      </c>
      <c r="FW91" s="94">
        <f t="shared" si="519"/>
        <v>760</v>
      </c>
      <c r="FX91" s="77">
        <f t="shared" si="391"/>
        <v>8.3000000000000004E-2</v>
      </c>
      <c r="FY91" s="299">
        <f t="shared" ref="FY91:FZ91" si="520">SUM(FY88:FY90)</f>
        <v>2475</v>
      </c>
      <c r="FZ91" s="94">
        <f t="shared" si="520"/>
        <v>291</v>
      </c>
      <c r="GA91" s="77">
        <f t="shared" si="482"/>
        <v>0.11799999999999999</v>
      </c>
      <c r="GB91" s="299">
        <f t="shared" ref="GB91:GC91" si="521">SUM(GB88:GB90)</f>
        <v>12564</v>
      </c>
      <c r="GC91" s="90">
        <f t="shared" si="521"/>
        <v>910</v>
      </c>
      <c r="GD91" s="60">
        <f t="shared" si="392"/>
        <v>7.1999999999999995E-2</v>
      </c>
    </row>
    <row r="92" spans="1:186" s="84" customFormat="1" x14ac:dyDescent="0.2">
      <c r="A92" s="81" t="s">
        <v>882</v>
      </c>
      <c r="B92" s="82" t="s">
        <v>1026</v>
      </c>
      <c r="C92" s="81"/>
      <c r="D92" s="81"/>
      <c r="E92" s="83">
        <f>E40+E78+E82+E84+E87+E91</f>
        <v>275741</v>
      </c>
      <c r="F92" s="84">
        <f>F40+F78+F82+F84+F87+F91</f>
        <v>153832</v>
      </c>
      <c r="G92" s="97">
        <f t="shared" si="294"/>
        <v>0.55800000000000005</v>
      </c>
      <c r="H92" s="84">
        <f>H40+H78+H82+H84+H87+H91</f>
        <v>153395</v>
      </c>
      <c r="I92" s="97">
        <f t="shared" si="288"/>
        <v>0.55600000000000005</v>
      </c>
      <c r="J92" s="85">
        <f>J40+J78+J82+J84+J87+J91</f>
        <v>142526</v>
      </c>
      <c r="K92" s="291">
        <f t="shared" si="228"/>
        <v>0.92700000000000005</v>
      </c>
      <c r="L92" s="276">
        <f>L40+L78+L82+L84+L87+L91</f>
        <v>10869</v>
      </c>
      <c r="M92" s="288">
        <f t="shared" si="229"/>
        <v>7.0999999999999994E-2</v>
      </c>
      <c r="N92" s="84">
        <f>N40+N78+N82+N84+N87+N91</f>
        <v>437</v>
      </c>
      <c r="O92" s="84">
        <f t="shared" si="289"/>
        <v>2E-3</v>
      </c>
      <c r="P92" s="84">
        <f>P40+P78+P82+P84+P87+P91</f>
        <v>121909</v>
      </c>
      <c r="Q92" s="84">
        <f t="shared" si="290"/>
        <v>0.442</v>
      </c>
      <c r="R92" s="294">
        <f t="shared" si="295"/>
        <v>7.0655000260023932</v>
      </c>
      <c r="S92" s="86">
        <f t="shared" ref="S92:Y92" si="522">S40+S78+S82+S84+S87+S91</f>
        <v>139566</v>
      </c>
      <c r="T92" s="84">
        <f t="shared" si="522"/>
        <v>109873</v>
      </c>
      <c r="U92" s="84">
        <f t="shared" si="522"/>
        <v>15911</v>
      </c>
      <c r="V92" s="84">
        <f t="shared" si="522"/>
        <v>2263</v>
      </c>
      <c r="W92" s="84">
        <f t="shared" si="522"/>
        <v>960</v>
      </c>
      <c r="X92" s="84">
        <f t="shared" si="522"/>
        <v>2288</v>
      </c>
      <c r="Y92" s="84">
        <f t="shared" si="522"/>
        <v>8271</v>
      </c>
      <c r="Z92" s="97">
        <f t="shared" si="291"/>
        <v>0.78700000000000003</v>
      </c>
      <c r="AA92" s="97">
        <f t="shared" si="243"/>
        <v>0.114</v>
      </c>
      <c r="AB92" s="97">
        <f t="shared" si="244"/>
        <v>1.6E-2</v>
      </c>
      <c r="AC92" s="97">
        <f t="shared" si="245"/>
        <v>7.0000000000000001E-3</v>
      </c>
      <c r="AD92" s="97">
        <f t="shared" si="246"/>
        <v>1.6E-2</v>
      </c>
      <c r="AE92" s="97">
        <f t="shared" si="247"/>
        <v>5.8999999999999997E-2</v>
      </c>
      <c r="AF92" s="525" t="e">
        <f>AVERAGE(AF40,AF78,AF82,AF84,#REF!)</f>
        <v>#REF!</v>
      </c>
      <c r="AG92" s="84">
        <f>AG40+AG78+AG82+AG84+AG87+AG91</f>
        <v>43405</v>
      </c>
      <c r="AH92" s="84">
        <f>AH40+AH78+AH82+AH84+AH87+AH91</f>
        <v>29860</v>
      </c>
      <c r="AI92" s="84">
        <f>AI40+AI78+AI82+AI84+AI87+AI91</f>
        <v>29407</v>
      </c>
      <c r="AJ92" s="84">
        <f>AJ40+AJ78+AJ82+AJ84+AJ87+AJ91</f>
        <v>18492</v>
      </c>
      <c r="AK92" s="84">
        <f>AK40+AK78+AK82+AK84+AK87+AK91</f>
        <v>21362</v>
      </c>
      <c r="AL92" s="97">
        <f t="shared" si="248"/>
        <v>0.30499999999999999</v>
      </c>
      <c r="AM92" s="97">
        <f t="shared" si="249"/>
        <v>0.21</v>
      </c>
      <c r="AN92" s="97">
        <f t="shared" si="250"/>
        <v>0.20599999999999999</v>
      </c>
      <c r="AO92" s="153">
        <f t="shared" si="251"/>
        <v>0.13</v>
      </c>
      <c r="AP92" s="97">
        <f t="shared" si="252"/>
        <v>0.15</v>
      </c>
      <c r="AQ92" s="84">
        <f>AQ40+AQ78+AQ82+AQ84+AQ87+AQ91</f>
        <v>104133</v>
      </c>
      <c r="AR92" s="84">
        <f>AR40+AR78+AR82+AR84+AR87+AR91</f>
        <v>27816</v>
      </c>
      <c r="AS92" s="84">
        <f>AS40+AS78+AS82+AS84+AS87+AS91</f>
        <v>10177</v>
      </c>
      <c r="AT92" s="84">
        <f>AT40+AT78+AT82+AT84+AT87+AT91</f>
        <v>400</v>
      </c>
      <c r="AU92" s="97">
        <f t="shared" si="253"/>
        <v>0.73099999999999998</v>
      </c>
      <c r="AV92" s="97">
        <f t="shared" si="254"/>
        <v>0.19500000000000001</v>
      </c>
      <c r="AW92" s="97">
        <f t="shared" si="255"/>
        <v>7.0999999999999994E-2</v>
      </c>
      <c r="AX92" s="97">
        <f t="shared" si="256"/>
        <v>3.0000000000000001E-3</v>
      </c>
      <c r="AY92" s="459">
        <f t="shared" ref="AY92:BH92" si="523">AY40+AY78+AY82+AY84+AY87+AY91</f>
        <v>106643</v>
      </c>
      <c r="AZ92" s="84">
        <f t="shared" si="523"/>
        <v>1831</v>
      </c>
      <c r="BA92" s="84">
        <f t="shared" si="523"/>
        <v>2496</v>
      </c>
      <c r="BB92" s="84">
        <f t="shared" si="523"/>
        <v>12391</v>
      </c>
      <c r="BC92" s="84">
        <f t="shared" si="523"/>
        <v>17662</v>
      </c>
      <c r="BD92" s="84">
        <f t="shared" si="523"/>
        <v>25194</v>
      </c>
      <c r="BE92" s="84">
        <f t="shared" si="523"/>
        <v>14887</v>
      </c>
      <c r="BF92" s="84">
        <f t="shared" si="523"/>
        <v>7009</v>
      </c>
      <c r="BG92" s="84">
        <f t="shared" si="523"/>
        <v>11841</v>
      </c>
      <c r="BH92" s="84">
        <f t="shared" si="523"/>
        <v>13332</v>
      </c>
      <c r="BI92" s="79">
        <f t="shared" ref="BI92:BI95" si="524">ROUND(AZ92/AY92,3)</f>
        <v>1.7000000000000001E-2</v>
      </c>
      <c r="BJ92" s="79">
        <f t="shared" ref="BJ92:BJ95" si="525">ROUND(BA92/AY92,3)</f>
        <v>2.3E-2</v>
      </c>
      <c r="BK92" s="79">
        <f t="shared" ref="BK92:BK95" si="526">ROUND(BB92/AY92,3)</f>
        <v>0.11600000000000001</v>
      </c>
      <c r="BL92" s="79">
        <f t="shared" ref="BL92:BL95" si="527">ROUND(BC92/AY92,3)</f>
        <v>0.16600000000000001</v>
      </c>
      <c r="BM92" s="79">
        <f t="shared" ref="BM92:BM95" si="528">ROUND(BD92/AY92,3)</f>
        <v>0.23599999999999999</v>
      </c>
      <c r="BN92" s="79">
        <f t="shared" ref="BN92:BN95" si="529">ROUND(BE92/AY92,3)</f>
        <v>0.14000000000000001</v>
      </c>
      <c r="BO92" s="79">
        <f t="shared" ref="BO92:BO95" si="530">ROUND(BF92/AY92,3)</f>
        <v>6.6000000000000003E-2</v>
      </c>
      <c r="BP92" s="79">
        <f t="shared" ref="BP92:BP95" si="531">ROUND(BG92/AY92,3)</f>
        <v>0.111</v>
      </c>
      <c r="BQ92" s="457">
        <f t="shared" ref="BQ92:BQ95" si="532">ROUND(BH92/AY92,3)</f>
        <v>0.125</v>
      </c>
      <c r="BR92" s="92" t="e">
        <f>MEDIAN(BR40,BR78,BR82,BR84,#REF!)</f>
        <v>#REF!</v>
      </c>
      <c r="BS92" s="92" t="e">
        <f>INT(((AY40*BS40)+(AY78*BS78)+(AY82*BS82)+(AY84*BS84)+(#REF!*#REF!))/AY92)</f>
        <v>#REF!</v>
      </c>
      <c r="BT92" s="506" t="e">
        <f>MEDIAN(BT40,BT78,BT82,BT84,#REF!)</f>
        <v>#REF!</v>
      </c>
      <c r="BU92" s="506" t="e">
        <f>MEDIAN(BU40,BU78,BU82,BU84,#REF!)</f>
        <v>#REF!</v>
      </c>
      <c r="BV92" s="506" t="e">
        <f>MEDIAN(BV40,BV78,BV82,BV84,#REF!)</f>
        <v>#REF!</v>
      </c>
      <c r="BW92" s="506" t="e">
        <f>MEDIAN(BW40,BW78,BW82,BW84,#REF!)</f>
        <v>#REF!</v>
      </c>
      <c r="BX92" s="506" t="e">
        <f>INT(MEDIAN(BX40,BX78,BX82,BX84,#REF!))</f>
        <v>#REF!</v>
      </c>
      <c r="BY92" s="506" t="e">
        <f>INT(MEDIAN(BY40,BY78,BY82,BY84,#REF!))</f>
        <v>#REF!</v>
      </c>
      <c r="BZ92" s="520">
        <f t="shared" ref="BZ92:CJ92" si="533">BZ40+BZ78+BZ82+BZ84+BZ87+BZ91</f>
        <v>108246</v>
      </c>
      <c r="CA92" s="84">
        <f t="shared" si="533"/>
        <v>7762</v>
      </c>
      <c r="CB92" s="84">
        <f t="shared" si="533"/>
        <v>5155</v>
      </c>
      <c r="CC92" s="84">
        <f t="shared" si="533"/>
        <v>8966</v>
      </c>
      <c r="CD92" s="84">
        <f t="shared" si="533"/>
        <v>8813</v>
      </c>
      <c r="CE92" s="84">
        <f t="shared" si="533"/>
        <v>14506</v>
      </c>
      <c r="CF92" s="84">
        <f t="shared" si="533"/>
        <v>19527</v>
      </c>
      <c r="CG92" s="84">
        <f t="shared" si="533"/>
        <v>14520</v>
      </c>
      <c r="CH92" s="84">
        <f t="shared" si="533"/>
        <v>17146</v>
      </c>
      <c r="CI92" s="84">
        <f t="shared" si="533"/>
        <v>6258</v>
      </c>
      <c r="CJ92" s="84">
        <f t="shared" si="533"/>
        <v>5593</v>
      </c>
      <c r="CK92" s="97">
        <f t="shared" si="326"/>
        <v>7.1999999999999995E-2</v>
      </c>
      <c r="CL92" s="97">
        <f t="shared" si="257"/>
        <v>4.8000000000000001E-2</v>
      </c>
      <c r="CM92" s="97">
        <f t="shared" si="258"/>
        <v>8.3000000000000004E-2</v>
      </c>
      <c r="CN92" s="97">
        <f t="shared" si="259"/>
        <v>8.1000000000000003E-2</v>
      </c>
      <c r="CO92" s="97">
        <f t="shared" si="260"/>
        <v>0.13400000000000001</v>
      </c>
      <c r="CP92" s="97">
        <f t="shared" si="261"/>
        <v>0.18</v>
      </c>
      <c r="CQ92" s="97">
        <f t="shared" si="262"/>
        <v>0.13400000000000001</v>
      </c>
      <c r="CR92" s="97">
        <f t="shared" si="263"/>
        <v>0.158</v>
      </c>
      <c r="CS92" s="97">
        <f t="shared" si="264"/>
        <v>5.8000000000000003E-2</v>
      </c>
      <c r="CT92" s="97">
        <f t="shared" si="265"/>
        <v>5.1999999999999998E-2</v>
      </c>
      <c r="CU92" s="88" t="e">
        <f>INT(MEDIAN(CU40,CU78,CU82,CU84,#REF!))</f>
        <v>#REF!</v>
      </c>
      <c r="CV92" s="100" t="e">
        <f>INT(((BZ40*CV40)+(BZ78*CV78)+(BZ82*CV82)+(BZ84*CV84)+(#REF!*#REF!))/BZ92)</f>
        <v>#REF!</v>
      </c>
      <c r="CW92" s="84">
        <f>CW40+CW78+CW82+CW84+CW87+CW91</f>
        <v>28437</v>
      </c>
      <c r="CX92" s="84">
        <f>CX40+CX78+CX82+CX84+CX87+CX91</f>
        <v>17084</v>
      </c>
      <c r="CY92" s="84">
        <f>CY40+CY78+CY82+CY84+CY87+CY91</f>
        <v>7865</v>
      </c>
      <c r="CZ92" s="84">
        <f>CZ40+CZ78+CZ82+CZ84+CZ87+CZ91</f>
        <v>4706</v>
      </c>
      <c r="DA92" s="84">
        <f>DA40+DA78+DA82+DA84+DA87+DA91</f>
        <v>12751</v>
      </c>
      <c r="DB92" s="84">
        <f t="shared" si="266"/>
        <v>0.26300000000000001</v>
      </c>
      <c r="DC92" s="84">
        <f t="shared" si="267"/>
        <v>0.158</v>
      </c>
      <c r="DD92" s="84">
        <f t="shared" si="268"/>
        <v>7.2999999999999995E-2</v>
      </c>
      <c r="DE92" s="84">
        <f t="shared" si="269"/>
        <v>4.2999999999999997E-2</v>
      </c>
      <c r="DF92" s="84">
        <f t="shared" si="270"/>
        <v>0.11799999999999999</v>
      </c>
      <c r="DG92" s="91">
        <f t="shared" ref="DG92:DQ92" si="534">DG40+DG78+DG82+DG84+DG87+DG91</f>
        <v>78692</v>
      </c>
      <c r="DH92" s="84">
        <f t="shared" si="534"/>
        <v>5025</v>
      </c>
      <c r="DI92" s="84">
        <f t="shared" si="534"/>
        <v>1784</v>
      </c>
      <c r="DJ92" s="84">
        <f t="shared" si="534"/>
        <v>5425</v>
      </c>
      <c r="DK92" s="84">
        <f t="shared" si="534"/>
        <v>6499</v>
      </c>
      <c r="DL92" s="84">
        <f t="shared" si="534"/>
        <v>10436</v>
      </c>
      <c r="DM92" s="84">
        <f t="shared" si="534"/>
        <v>14592</v>
      </c>
      <c r="DN92" s="84">
        <f t="shared" si="534"/>
        <v>11587</v>
      </c>
      <c r="DO92" s="84">
        <f t="shared" si="534"/>
        <v>13602</v>
      </c>
      <c r="DP92" s="84">
        <f t="shared" si="534"/>
        <v>5124</v>
      </c>
      <c r="DQ92" s="84">
        <f t="shared" si="534"/>
        <v>4618</v>
      </c>
      <c r="DR92" s="97">
        <f t="shared" si="231"/>
        <v>6.4000000000000001E-2</v>
      </c>
      <c r="DS92" s="97">
        <f t="shared" si="385"/>
        <v>2.3E-2</v>
      </c>
      <c r="DT92" s="97">
        <f t="shared" si="386"/>
        <v>6.9000000000000006E-2</v>
      </c>
      <c r="DU92" s="97">
        <f t="shared" si="271"/>
        <v>8.3000000000000004E-2</v>
      </c>
      <c r="DV92" s="97">
        <f t="shared" si="272"/>
        <v>0.13300000000000001</v>
      </c>
      <c r="DW92" s="97">
        <f t="shared" si="273"/>
        <v>0.185</v>
      </c>
      <c r="DX92" s="97">
        <f t="shared" si="274"/>
        <v>0.14699999999999999</v>
      </c>
      <c r="DY92" s="97">
        <f t="shared" si="275"/>
        <v>0.17299999999999999</v>
      </c>
      <c r="DZ92" s="97">
        <f t="shared" si="276"/>
        <v>6.5000000000000002E-2</v>
      </c>
      <c r="EA92" s="97">
        <f t="shared" si="277"/>
        <v>5.8999999999999997E-2</v>
      </c>
      <c r="EB92" s="101">
        <f>INT(MEDIAN(EB40,EB78,EB82,EB84,EB87,EB91))</f>
        <v>65479</v>
      </c>
      <c r="EC92" s="101">
        <f>INT(AVERAGE(EC40,EC78,EC82,EC84,EC87,EC91))</f>
        <v>89163</v>
      </c>
      <c r="ED92" s="160">
        <f>ED40+ED78+ED82+ED84+ED87+ED91</f>
        <v>344405</v>
      </c>
      <c r="EE92" s="160">
        <f>EE40+EE78+EE82+EE84+EE87+EE91</f>
        <v>322451</v>
      </c>
      <c r="EF92" s="97">
        <f t="shared" ref="EF92" si="535">ROUND(EE92/ED92,3)</f>
        <v>0.93600000000000005</v>
      </c>
      <c r="EG92" s="160">
        <f>EG40+EG78+EG82+EG84+EG87+EG91</f>
        <v>21954</v>
      </c>
      <c r="EH92" s="97">
        <f t="shared" si="278"/>
        <v>6.4000000000000001E-2</v>
      </c>
      <c r="EI92" s="163">
        <f>EI40+EI78+EI82+EI84+EI87+EI91</f>
        <v>201395</v>
      </c>
      <c r="EJ92" s="163">
        <f>EJ40+EJ78+EJ82+EJ84+EJ87+EJ91</f>
        <v>137579</v>
      </c>
      <c r="EK92" s="163">
        <f>EK40+EK78+EK82+EK84+EK87+EK91</f>
        <v>128494</v>
      </c>
      <c r="EL92" s="163">
        <f>EL40+EL78+EL82+EL84+EL87+EL91</f>
        <v>118179</v>
      </c>
      <c r="EM92" s="163">
        <f>EM40+EM78+EM82+EM84+EM87+EM91</f>
        <v>10315</v>
      </c>
      <c r="EN92" s="97">
        <f t="shared" ref="EN92" si="536">ROUND(EL92/EK92,3)</f>
        <v>0.92</v>
      </c>
      <c r="EO92" s="97">
        <f t="shared" si="279"/>
        <v>0.08</v>
      </c>
      <c r="EP92" s="169">
        <f>EP40+EP78+EP82+EP84+EP87+EP91</f>
        <v>9085</v>
      </c>
      <c r="EQ92" s="166">
        <f>EQ40+EQ78+EQ82+EQ84+EQ87+EQ91</f>
        <v>7696</v>
      </c>
      <c r="ER92" s="166">
        <f>ER40+ER78+ER82+ER84+ER87+ER91</f>
        <v>1389</v>
      </c>
      <c r="ES92" s="97">
        <f t="shared" ref="ES92" si="537">ROUND(EQ92/EP92,3)</f>
        <v>0.84699999999999998</v>
      </c>
      <c r="ET92" s="97">
        <f t="shared" si="280"/>
        <v>0.153</v>
      </c>
      <c r="EU92" s="93">
        <f>EU40+EU78+EU82+EU84+EU87+EU91</f>
        <v>63816</v>
      </c>
      <c r="EV92" s="160">
        <f>EV40+EV78+EV82+EV84+EV87+EV91</f>
        <v>56889</v>
      </c>
      <c r="EW92" s="160">
        <f>EW40+EW78+EW82+EW84+EW87+EW91</f>
        <v>6927</v>
      </c>
      <c r="EX92" s="153">
        <f>ROUND(EV92/EU92,3)</f>
        <v>0.89100000000000001</v>
      </c>
      <c r="EY92" s="97">
        <f t="shared" si="281"/>
        <v>0.109</v>
      </c>
      <c r="EZ92" s="91">
        <f>EZ40+EZ78+EZ82+EZ84+EZ87+EZ91</f>
        <v>78692</v>
      </c>
      <c r="FA92" s="94">
        <f>FA40+FA78+FA82+FA84+FA87+FA91</f>
        <v>11082</v>
      </c>
      <c r="FB92" s="98">
        <f t="shared" si="235"/>
        <v>0.14099999999999999</v>
      </c>
      <c r="FC92" s="92">
        <f>FC40+FC78+FC82+FC84+FC87+FC91</f>
        <v>5701</v>
      </c>
      <c r="FD92" s="94">
        <f>FD40+FD78+FD82+FD84+FD87+FD91</f>
        <v>1105</v>
      </c>
      <c r="FE92" s="98">
        <f t="shared" si="236"/>
        <v>0.19400000000000001</v>
      </c>
      <c r="FF92" s="92">
        <f>FF40+FF78+FF82+FF84+FF87+FF91</f>
        <v>44115</v>
      </c>
      <c r="FG92" s="94">
        <f>FG40+FG78+FG82+FG84+FG87+FG91</f>
        <v>8506</v>
      </c>
      <c r="FH92" s="98">
        <f t="shared" si="237"/>
        <v>0.193</v>
      </c>
      <c r="FI92" s="306">
        <f>FI40+FI78+FI82+FI84+FI87+FI91</f>
        <v>341312</v>
      </c>
      <c r="FJ92" s="94">
        <f>FJ40+FJ78+FJ82+FJ84+FJ87+FJ91</f>
        <v>59522</v>
      </c>
      <c r="FK92" s="552">
        <f>FK40+FK78+FK82+FK84+FK87+FK91</f>
        <v>59522</v>
      </c>
      <c r="FL92" s="98">
        <f t="shared" si="282"/>
        <v>0.17399999999999999</v>
      </c>
      <c r="FM92" s="299">
        <f>FM40+FM78+FM82+FM84+FM87+FM91</f>
        <v>24059</v>
      </c>
      <c r="FN92" s="94">
        <f>FN40+FN78+FN82+FN84+FN87+FN91</f>
        <v>6452</v>
      </c>
      <c r="FO92" s="99">
        <f t="shared" si="283"/>
        <v>0.26800000000000002</v>
      </c>
      <c r="FP92" s="299">
        <f>FP40+FP78+FP82+FP84+FP87+FP91</f>
        <v>96854</v>
      </c>
      <c r="FQ92" s="94">
        <f>FQ40+FQ78+FQ82+FQ84+FQ87+FQ91</f>
        <v>23242</v>
      </c>
      <c r="FR92" s="98">
        <f t="shared" si="284"/>
        <v>0.24</v>
      </c>
      <c r="FS92" s="299">
        <f>FS40+FS78+FS82+FS84+FS87+FS91</f>
        <v>250361</v>
      </c>
      <c r="FT92" s="94">
        <f>FT40+FT78+FT82+FT84+FT87+FT91</f>
        <v>35566</v>
      </c>
      <c r="FU92" s="98">
        <f t="shared" si="285"/>
        <v>0.14199999999999999</v>
      </c>
      <c r="FV92" s="299">
        <f>FV40+FV78+FV82+FV84+FV87+FV91</f>
        <v>206522</v>
      </c>
      <c r="FW92" s="94">
        <f>FW40+FW78+FW82+FW84+FW87+FW91</f>
        <v>30411</v>
      </c>
      <c r="FX92" s="98">
        <f t="shared" si="286"/>
        <v>0.14699999999999999</v>
      </c>
      <c r="FY92" s="299">
        <f>FY40+FY78+FY82+FY84+FY87+FY91</f>
        <v>37936</v>
      </c>
      <c r="FZ92" s="94">
        <f>FZ40+FZ78+FZ82+FZ84+FZ87+FZ91</f>
        <v>5869</v>
      </c>
      <c r="GA92" s="98">
        <f t="shared" si="239"/>
        <v>0.155</v>
      </c>
      <c r="GB92" s="299">
        <f>GB40+GB78+GB82+GB84+GB87+GB91</f>
        <v>299297</v>
      </c>
      <c r="GC92" s="90">
        <f>GC40+GC78+GC82+GC84+GC87+GC91</f>
        <v>45989</v>
      </c>
      <c r="GD92" s="84">
        <f t="shared" si="240"/>
        <v>0.154</v>
      </c>
    </row>
    <row r="93" spans="1:186" x14ac:dyDescent="0.2">
      <c r="A93" s="56" t="s">
        <v>882</v>
      </c>
      <c r="B93" s="57" t="s">
        <v>1023</v>
      </c>
      <c r="C93" s="60" t="s">
        <v>972</v>
      </c>
      <c r="D93" s="56" t="s">
        <v>1117</v>
      </c>
      <c r="E93" s="80">
        <v>8112148</v>
      </c>
      <c r="F93" s="60">
        <v>5252938</v>
      </c>
      <c r="G93" s="63">
        <f t="shared" ref="G93:G95" si="538">ROUND(F93/E93,3)</f>
        <v>0.64800000000000002</v>
      </c>
      <c r="H93" s="60">
        <v>5247546</v>
      </c>
      <c r="I93" s="63">
        <f t="shared" ref="I93:I95" si="539">ROUND(H93/E93,3)</f>
        <v>0.64700000000000002</v>
      </c>
      <c r="J93" s="61">
        <v>4908826</v>
      </c>
      <c r="K93" s="290">
        <f t="shared" si="228"/>
        <v>0.93400000000000005</v>
      </c>
      <c r="L93" s="274">
        <v>338720</v>
      </c>
      <c r="M93" s="287">
        <f t="shared" si="229"/>
        <v>6.4000000000000001E-2</v>
      </c>
      <c r="N93" s="60">
        <v>5392</v>
      </c>
      <c r="O93" s="60">
        <f t="shared" ref="O93:O95" si="540">ROUND(N93/E93,3)</f>
        <v>1E-3</v>
      </c>
      <c r="P93" s="60">
        <v>2859210</v>
      </c>
      <c r="Q93" s="60">
        <f t="shared" ref="Q93:Q95" si="541">ROUND(P93/E93,3)</f>
        <v>0.35199999999999998</v>
      </c>
      <c r="R93" s="293">
        <f t="shared" si="295"/>
        <v>6.448200987713923</v>
      </c>
      <c r="S93" s="62">
        <f>T93+U93+V93+W93+X93+Y93</f>
        <v>4780680</v>
      </c>
      <c r="T93" s="60">
        <v>3449024</v>
      </c>
      <c r="U93" s="60">
        <v>453223</v>
      </c>
      <c r="V93" s="60">
        <v>257977</v>
      </c>
      <c r="W93" s="60">
        <v>123965</v>
      </c>
      <c r="X93" s="60">
        <v>112043</v>
      </c>
      <c r="Y93" s="60">
        <v>384448</v>
      </c>
      <c r="Z93" s="63">
        <f t="shared" ref="Z93:Z95" si="542">ROUND(T93/S93,3)</f>
        <v>0.72099999999999997</v>
      </c>
      <c r="AA93" s="63">
        <f t="shared" si="243"/>
        <v>9.5000000000000001E-2</v>
      </c>
      <c r="AB93" s="63">
        <f t="shared" si="244"/>
        <v>5.3999999999999999E-2</v>
      </c>
      <c r="AC93" s="63">
        <f t="shared" si="245"/>
        <v>2.5999999999999999E-2</v>
      </c>
      <c r="AD93" s="63">
        <f t="shared" si="246"/>
        <v>2.3E-2</v>
      </c>
      <c r="AE93" s="63">
        <f t="shared" si="247"/>
        <v>0.08</v>
      </c>
      <c r="AF93" s="523">
        <v>31.7</v>
      </c>
      <c r="AG93" s="60">
        <v>1901360</v>
      </c>
      <c r="AH93" s="60">
        <v>916267</v>
      </c>
      <c r="AI93" s="60">
        <v>1071533</v>
      </c>
      <c r="AJ93" s="60">
        <v>366360</v>
      </c>
      <c r="AK93" s="60">
        <v>653306</v>
      </c>
      <c r="AL93" s="63">
        <f t="shared" si="248"/>
        <v>0.38700000000000001</v>
      </c>
      <c r="AM93" s="63">
        <f t="shared" si="249"/>
        <v>0.187</v>
      </c>
      <c r="AN93" s="63">
        <f t="shared" si="250"/>
        <v>0.218</v>
      </c>
      <c r="AO93" s="63">
        <f t="shared" si="251"/>
        <v>7.4999999999999997E-2</v>
      </c>
      <c r="AP93" s="63">
        <f t="shared" si="252"/>
        <v>0.13300000000000001</v>
      </c>
      <c r="AQ93" s="60">
        <v>3871952</v>
      </c>
      <c r="AR93" s="60">
        <v>588482</v>
      </c>
      <c r="AS93" s="60">
        <v>439408</v>
      </c>
      <c r="AT93" s="60">
        <v>8984</v>
      </c>
      <c r="AU93" s="63">
        <f t="shared" si="253"/>
        <v>0.78900000000000003</v>
      </c>
      <c r="AV93" s="104">
        <f t="shared" si="254"/>
        <v>0.12</v>
      </c>
      <c r="AW93" s="104">
        <f t="shared" si="255"/>
        <v>0.09</v>
      </c>
      <c r="AX93" s="63">
        <f t="shared" si="256"/>
        <v>2E-3</v>
      </c>
      <c r="AY93" s="451">
        <v>3444244</v>
      </c>
      <c r="AZ93" s="60">
        <v>61042</v>
      </c>
      <c r="BA93" s="102">
        <v>106246</v>
      </c>
      <c r="BB93" s="102">
        <v>434182</v>
      </c>
      <c r="BC93" s="102">
        <v>550656</v>
      </c>
      <c r="BD93" s="102">
        <v>608480</v>
      </c>
      <c r="BE93" s="102">
        <v>459899</v>
      </c>
      <c r="BF93" s="102">
        <v>207698</v>
      </c>
      <c r="BG93" s="102">
        <v>379393</v>
      </c>
      <c r="BH93" s="102">
        <v>636648</v>
      </c>
      <c r="BI93" s="79">
        <f t="shared" si="524"/>
        <v>1.7999999999999999E-2</v>
      </c>
      <c r="BJ93" s="79">
        <f t="shared" si="525"/>
        <v>3.1E-2</v>
      </c>
      <c r="BK93" s="79">
        <f t="shared" si="526"/>
        <v>0.126</v>
      </c>
      <c r="BL93" s="79">
        <f t="shared" si="527"/>
        <v>0.16</v>
      </c>
      <c r="BM93" s="79">
        <f t="shared" si="528"/>
        <v>0.17699999999999999</v>
      </c>
      <c r="BN93" s="79">
        <f t="shared" si="529"/>
        <v>0.13400000000000001</v>
      </c>
      <c r="BO93" s="79">
        <f t="shared" si="530"/>
        <v>0.06</v>
      </c>
      <c r="BP93" s="79">
        <f t="shared" si="531"/>
        <v>0.11</v>
      </c>
      <c r="BQ93" s="457">
        <f t="shared" si="532"/>
        <v>0.185</v>
      </c>
      <c r="BR93" s="75">
        <v>48718</v>
      </c>
      <c r="BS93" s="75">
        <v>70981</v>
      </c>
      <c r="BT93" s="504">
        <v>40113</v>
      </c>
      <c r="BU93" s="504">
        <v>24134</v>
      </c>
      <c r="BV93" s="504">
        <v>30995</v>
      </c>
      <c r="BW93" s="504">
        <v>38198</v>
      </c>
      <c r="BX93" s="504">
        <v>58281</v>
      </c>
      <c r="BY93" s="504">
        <v>81971</v>
      </c>
      <c r="BZ93" s="519">
        <v>3332504</v>
      </c>
      <c r="CA93" s="60">
        <v>182331</v>
      </c>
      <c r="CB93" s="60">
        <v>152489</v>
      </c>
      <c r="CC93" s="60">
        <v>259267</v>
      </c>
      <c r="CD93" s="60">
        <v>254018</v>
      </c>
      <c r="CE93" s="60">
        <v>358113</v>
      </c>
      <c r="CF93" s="60">
        <v>527863</v>
      </c>
      <c r="CG93" s="60">
        <v>410744</v>
      </c>
      <c r="CH93" s="60">
        <v>544496</v>
      </c>
      <c r="CI93" s="60">
        <v>274002</v>
      </c>
      <c r="CJ93" s="60">
        <v>369181</v>
      </c>
      <c r="CK93" s="63">
        <f t="shared" si="326"/>
        <v>5.5E-2</v>
      </c>
      <c r="CL93" s="63">
        <f t="shared" si="257"/>
        <v>4.5999999999999999E-2</v>
      </c>
      <c r="CM93" s="63">
        <f t="shared" si="258"/>
        <v>7.8E-2</v>
      </c>
      <c r="CN93" s="63">
        <f t="shared" si="259"/>
        <v>7.5999999999999998E-2</v>
      </c>
      <c r="CO93" s="63">
        <f t="shared" si="260"/>
        <v>0.107</v>
      </c>
      <c r="CP93" s="63">
        <f t="shared" si="261"/>
        <v>0.158</v>
      </c>
      <c r="CQ93" s="63">
        <f t="shared" si="262"/>
        <v>0.123</v>
      </c>
      <c r="CR93" s="63">
        <f t="shared" si="263"/>
        <v>0.16300000000000001</v>
      </c>
      <c r="CS93" s="63">
        <f t="shared" si="264"/>
        <v>8.2000000000000003E-2</v>
      </c>
      <c r="CT93" s="63">
        <f t="shared" si="265"/>
        <v>0.111</v>
      </c>
      <c r="CU93" s="65">
        <v>71358</v>
      </c>
      <c r="CV93" s="66">
        <v>103220</v>
      </c>
      <c r="CW93" s="60">
        <v>848150</v>
      </c>
      <c r="CX93" s="60">
        <v>464570</v>
      </c>
      <c r="CY93" s="60">
        <v>224375</v>
      </c>
      <c r="CZ93" s="60">
        <v>122421</v>
      </c>
      <c r="DA93" s="60">
        <v>307386</v>
      </c>
      <c r="DB93" s="60">
        <f t="shared" si="266"/>
        <v>0.255</v>
      </c>
      <c r="DC93" s="60">
        <f t="shared" si="267"/>
        <v>0.13900000000000001</v>
      </c>
      <c r="DD93" s="60">
        <f t="shared" si="268"/>
        <v>6.7000000000000004E-2</v>
      </c>
      <c r="DE93" s="60">
        <f t="shared" si="269"/>
        <v>3.6999999999999998E-2</v>
      </c>
      <c r="DF93" s="60">
        <f t="shared" si="270"/>
        <v>9.1999999999999998E-2</v>
      </c>
      <c r="DG93" s="68">
        <v>2211342</v>
      </c>
      <c r="DH93" s="60">
        <v>76683</v>
      </c>
      <c r="DI93" s="60">
        <v>51717</v>
      </c>
      <c r="DJ93" s="60">
        <v>153217</v>
      </c>
      <c r="DK93" s="60">
        <v>164399</v>
      </c>
      <c r="DL93" s="60">
        <v>238329</v>
      </c>
      <c r="DM93" s="60">
        <v>354558</v>
      </c>
      <c r="DN93" s="60">
        <v>280174</v>
      </c>
      <c r="DO93" s="60">
        <v>393226</v>
      </c>
      <c r="DP93" s="60">
        <v>208104</v>
      </c>
      <c r="DQ93" s="60">
        <v>290935</v>
      </c>
      <c r="DR93" s="63">
        <f t="shared" si="231"/>
        <v>3.5000000000000003E-2</v>
      </c>
      <c r="DS93" s="63">
        <f t="shared" si="385"/>
        <v>2.3E-2</v>
      </c>
      <c r="DT93" s="63">
        <f t="shared" si="386"/>
        <v>6.9000000000000006E-2</v>
      </c>
      <c r="DU93" s="63">
        <f t="shared" si="271"/>
        <v>7.3999999999999996E-2</v>
      </c>
      <c r="DV93" s="63">
        <f t="shared" si="272"/>
        <v>0.108</v>
      </c>
      <c r="DW93" s="63">
        <f t="shared" si="273"/>
        <v>0.16</v>
      </c>
      <c r="DX93" s="63">
        <f t="shared" si="274"/>
        <v>0.127</v>
      </c>
      <c r="DY93" s="63">
        <f t="shared" si="275"/>
        <v>0.17799999999999999</v>
      </c>
      <c r="DZ93" s="63">
        <f t="shared" si="276"/>
        <v>9.4E-2</v>
      </c>
      <c r="EA93" s="63">
        <f t="shared" si="277"/>
        <v>0.13200000000000001</v>
      </c>
      <c r="EB93" s="74">
        <v>80317</v>
      </c>
      <c r="EC93" s="74">
        <v>114887</v>
      </c>
      <c r="ED93" s="159">
        <v>9970085</v>
      </c>
      <c r="EE93" s="159">
        <v>9056039</v>
      </c>
      <c r="EF93" s="63">
        <f>ROUND(EE93/ED93,3)</f>
        <v>0.90800000000000003</v>
      </c>
      <c r="EG93" s="159">
        <v>914046</v>
      </c>
      <c r="EH93" s="63">
        <f t="shared" si="278"/>
        <v>9.1999999999999998E-2</v>
      </c>
      <c r="EI93" s="162">
        <v>6322594</v>
      </c>
      <c r="EJ93" s="162">
        <v>4911442</v>
      </c>
      <c r="EK93" s="162">
        <v>4605491</v>
      </c>
      <c r="EL93" s="162">
        <v>4055961</v>
      </c>
      <c r="EM93" s="162">
        <v>549530</v>
      </c>
      <c r="EN93" s="63">
        <f t="shared" ref="EN93:EN95" si="543">ROUND(EL93/EK93,3)</f>
        <v>0.88100000000000001</v>
      </c>
      <c r="EO93" s="63">
        <f t="shared" si="279"/>
        <v>0.11899999999999999</v>
      </c>
      <c r="EP93" s="168">
        <v>305951</v>
      </c>
      <c r="EQ93" s="165">
        <v>245231</v>
      </c>
      <c r="ER93" s="165">
        <v>60720</v>
      </c>
      <c r="ES93" s="63">
        <f t="shared" ref="ES93:ES95" si="544">ROUND(EQ93/EP93,3)</f>
        <v>0.80200000000000005</v>
      </c>
      <c r="ET93" s="63">
        <f t="shared" si="280"/>
        <v>0.19800000000000001</v>
      </c>
      <c r="EU93" s="69">
        <v>1411152</v>
      </c>
      <c r="EV93" s="159">
        <v>1211763</v>
      </c>
      <c r="EW93" s="159">
        <v>199389</v>
      </c>
      <c r="EX93" s="63">
        <f t="shared" ref="EX93:EX95" si="545">ROUND(EV93/EU93,3)</f>
        <v>0.85899999999999999</v>
      </c>
      <c r="EY93" s="63">
        <f t="shared" si="281"/>
        <v>0.14099999999999999</v>
      </c>
      <c r="EZ93" s="68">
        <v>2211342</v>
      </c>
      <c r="FA93" s="76">
        <v>232190</v>
      </c>
      <c r="FB93" s="77">
        <f t="shared" si="235"/>
        <v>0.105</v>
      </c>
      <c r="FC93" s="75">
        <v>175433</v>
      </c>
      <c r="FD93" s="76">
        <v>20525</v>
      </c>
      <c r="FE93" s="77">
        <f t="shared" si="236"/>
        <v>0.11700000000000001</v>
      </c>
      <c r="FF93" s="75">
        <v>1067136</v>
      </c>
      <c r="FG93" s="76">
        <v>168607</v>
      </c>
      <c r="FH93" s="77">
        <f t="shared" si="237"/>
        <v>0.158</v>
      </c>
      <c r="FI93" s="305">
        <v>9884138</v>
      </c>
      <c r="FJ93" s="76">
        <v>1401656</v>
      </c>
      <c r="FK93" s="552">
        <f t="shared" si="238"/>
        <v>1401656</v>
      </c>
      <c r="FL93" s="77">
        <f t="shared" si="282"/>
        <v>0.14199999999999999</v>
      </c>
      <c r="FM93" s="298">
        <v>582527</v>
      </c>
      <c r="FN93" s="76">
        <v>110344</v>
      </c>
      <c r="FO93" s="72">
        <f t="shared" si="283"/>
        <v>0.189</v>
      </c>
      <c r="FP93" s="298">
        <v>2145717</v>
      </c>
      <c r="FQ93" s="76">
        <v>419142</v>
      </c>
      <c r="FR93" s="77">
        <f t="shared" si="284"/>
        <v>0.19500000000000001</v>
      </c>
      <c r="FS93" s="298">
        <v>7862123</v>
      </c>
      <c r="FT93" s="76">
        <v>976837</v>
      </c>
      <c r="FU93" s="77">
        <f t="shared" si="285"/>
        <v>0.124</v>
      </c>
      <c r="FV93" s="298">
        <v>6395886</v>
      </c>
      <c r="FW93" s="76">
        <v>804430</v>
      </c>
      <c r="FX93" s="77">
        <f t="shared" si="286"/>
        <v>0.126</v>
      </c>
      <c r="FY93" s="298">
        <v>1342535</v>
      </c>
      <c r="FZ93" s="76">
        <v>178084</v>
      </c>
      <c r="GA93" s="77">
        <f t="shared" si="239"/>
        <v>0.13300000000000001</v>
      </c>
      <c r="GB93" s="298">
        <v>8027171</v>
      </c>
      <c r="GC93" s="74">
        <v>915097</v>
      </c>
      <c r="GD93" s="60">
        <f t="shared" si="240"/>
        <v>0.114</v>
      </c>
    </row>
    <row r="94" spans="1:186" x14ac:dyDescent="0.2">
      <c r="A94" s="56" t="s">
        <v>882</v>
      </c>
      <c r="B94" s="57" t="s">
        <v>1024</v>
      </c>
      <c r="C94" s="60" t="s">
        <v>973</v>
      </c>
      <c r="D94" s="56" t="s">
        <v>974</v>
      </c>
      <c r="E94" s="80">
        <v>31403964</v>
      </c>
      <c r="F94" s="60">
        <v>20016955</v>
      </c>
      <c r="G94" s="63">
        <f t="shared" si="538"/>
        <v>0.63700000000000001</v>
      </c>
      <c r="H94" s="60">
        <v>19875973</v>
      </c>
      <c r="I94" s="63">
        <f t="shared" si="539"/>
        <v>0.63300000000000001</v>
      </c>
      <c r="J94" s="61">
        <v>18646894</v>
      </c>
      <c r="K94" s="290">
        <f t="shared" si="228"/>
        <v>0.93200000000000005</v>
      </c>
      <c r="L94" s="274">
        <v>1229079</v>
      </c>
      <c r="M94" s="287">
        <f t="shared" si="229"/>
        <v>6.0999999999999999E-2</v>
      </c>
      <c r="N94" s="60">
        <v>140982</v>
      </c>
      <c r="O94" s="60">
        <f t="shared" si="540"/>
        <v>4.0000000000000001E-3</v>
      </c>
      <c r="P94" s="60">
        <v>11387009</v>
      </c>
      <c r="Q94" s="60">
        <f t="shared" si="541"/>
        <v>0.36299999999999999</v>
      </c>
      <c r="R94" s="293">
        <f t="shared" si="295"/>
        <v>6.1401896542206345</v>
      </c>
      <c r="S94" s="62">
        <f>T94+U94+V94+W94+X94+Y94</f>
        <v>18239892</v>
      </c>
      <c r="T94" s="60">
        <v>13146038</v>
      </c>
      <c r="U94" s="60">
        <v>1817094</v>
      </c>
      <c r="V94" s="60">
        <v>843498</v>
      </c>
      <c r="W94" s="60">
        <v>461980</v>
      </c>
      <c r="X94" s="60">
        <v>441585</v>
      </c>
      <c r="Y94" s="60">
        <v>1529697</v>
      </c>
      <c r="Z94" s="63">
        <f t="shared" si="542"/>
        <v>0.72099999999999997</v>
      </c>
      <c r="AA94" s="63">
        <f t="shared" si="243"/>
        <v>0.1</v>
      </c>
      <c r="AB94" s="63">
        <f t="shared" si="244"/>
        <v>4.5999999999999999E-2</v>
      </c>
      <c r="AC94" s="63">
        <f t="shared" si="245"/>
        <v>2.5000000000000001E-2</v>
      </c>
      <c r="AD94" s="63">
        <f t="shared" si="246"/>
        <v>2.4E-2</v>
      </c>
      <c r="AE94" s="63">
        <f t="shared" si="247"/>
        <v>8.4000000000000005E-2</v>
      </c>
      <c r="AF94" s="523">
        <v>29.8</v>
      </c>
      <c r="AG94" s="60">
        <v>7517770</v>
      </c>
      <c r="AH94" s="60">
        <v>3376613</v>
      </c>
      <c r="AI94" s="60">
        <v>3903884</v>
      </c>
      <c r="AJ94" s="60">
        <v>1638447</v>
      </c>
      <c r="AK94" s="60">
        <v>2210180</v>
      </c>
      <c r="AL94" s="63">
        <f t="shared" si="248"/>
        <v>0.40300000000000002</v>
      </c>
      <c r="AM94" s="63">
        <f t="shared" si="249"/>
        <v>0.18099999999999999</v>
      </c>
      <c r="AN94" s="63">
        <f t="shared" si="250"/>
        <v>0.20899999999999999</v>
      </c>
      <c r="AO94" s="63">
        <f t="shared" si="251"/>
        <v>8.7999999999999995E-2</v>
      </c>
      <c r="AP94" s="63">
        <f t="shared" si="252"/>
        <v>0.11899999999999999</v>
      </c>
      <c r="AQ94" s="60">
        <v>14554750</v>
      </c>
      <c r="AR94" s="60">
        <v>2595408</v>
      </c>
      <c r="AS94" s="60">
        <v>1460146</v>
      </c>
      <c r="AT94" s="60">
        <v>36590</v>
      </c>
      <c r="AU94" s="63">
        <f t="shared" si="253"/>
        <v>0.78100000000000003</v>
      </c>
      <c r="AV94" s="63">
        <f t="shared" si="254"/>
        <v>0.13900000000000001</v>
      </c>
      <c r="AW94" s="63">
        <f t="shared" si="255"/>
        <v>7.8E-2</v>
      </c>
      <c r="AX94" s="63">
        <f t="shared" si="256"/>
        <v>2E-3</v>
      </c>
      <c r="AY94" s="451">
        <v>13037961</v>
      </c>
      <c r="AZ94" s="60">
        <v>210807</v>
      </c>
      <c r="BA94" s="102">
        <v>325055</v>
      </c>
      <c r="BB94" s="102">
        <v>1319438</v>
      </c>
      <c r="BC94" s="102">
        <v>1823829</v>
      </c>
      <c r="BD94" s="102">
        <v>2191445</v>
      </c>
      <c r="BE94" s="102">
        <v>1782656</v>
      </c>
      <c r="BF94" s="102">
        <v>843121</v>
      </c>
      <c r="BG94" s="102">
        <v>1577525</v>
      </c>
      <c r="BH94" s="102">
        <v>2964085</v>
      </c>
      <c r="BI94" s="79">
        <f t="shared" si="524"/>
        <v>1.6E-2</v>
      </c>
      <c r="BJ94" s="79">
        <f t="shared" si="525"/>
        <v>2.5000000000000001E-2</v>
      </c>
      <c r="BK94" s="79">
        <f t="shared" si="526"/>
        <v>0.10100000000000001</v>
      </c>
      <c r="BL94" s="79">
        <f t="shared" si="527"/>
        <v>0.14000000000000001</v>
      </c>
      <c r="BM94" s="79">
        <f t="shared" si="528"/>
        <v>0.16800000000000001</v>
      </c>
      <c r="BN94" s="79">
        <f t="shared" si="529"/>
        <v>0.13700000000000001</v>
      </c>
      <c r="BO94" s="79">
        <f t="shared" si="530"/>
        <v>6.5000000000000002E-2</v>
      </c>
      <c r="BP94" s="79">
        <f t="shared" si="531"/>
        <v>0.121</v>
      </c>
      <c r="BQ94" s="457">
        <f t="shared" si="532"/>
        <v>0.22700000000000001</v>
      </c>
      <c r="BR94" s="75">
        <v>54119</v>
      </c>
      <c r="BS94" s="75">
        <v>78252</v>
      </c>
      <c r="BT94" s="504">
        <v>44077</v>
      </c>
      <c r="BU94" s="504">
        <v>25253</v>
      </c>
      <c r="BV94" s="504">
        <v>32560</v>
      </c>
      <c r="BW94" s="504">
        <v>40683</v>
      </c>
      <c r="BX94" s="504">
        <v>64554</v>
      </c>
      <c r="BY94" s="504">
        <v>91622</v>
      </c>
      <c r="BZ94" s="519">
        <v>13103114</v>
      </c>
      <c r="CA94" s="60">
        <v>614887</v>
      </c>
      <c r="CB94" s="60">
        <v>507398</v>
      </c>
      <c r="CC94" s="60">
        <v>909475</v>
      </c>
      <c r="CD94" s="60">
        <v>929716</v>
      </c>
      <c r="CE94" s="60">
        <v>1316064</v>
      </c>
      <c r="CF94" s="60">
        <v>2007523</v>
      </c>
      <c r="CG94" s="60">
        <v>1616338</v>
      </c>
      <c r="CH94" s="60">
        <v>2235114</v>
      </c>
      <c r="CI94" s="60">
        <v>1227224</v>
      </c>
      <c r="CJ94" s="60">
        <v>1739375</v>
      </c>
      <c r="CK94" s="63">
        <f t="shared" si="326"/>
        <v>4.7E-2</v>
      </c>
      <c r="CL94" s="63">
        <f t="shared" si="257"/>
        <v>3.9E-2</v>
      </c>
      <c r="CM94" s="63">
        <f t="shared" si="258"/>
        <v>6.9000000000000006E-2</v>
      </c>
      <c r="CN94" s="63">
        <f t="shared" si="259"/>
        <v>7.0999999999999994E-2</v>
      </c>
      <c r="CO94" s="63">
        <f t="shared" si="260"/>
        <v>0.1</v>
      </c>
      <c r="CP94" s="63">
        <f t="shared" si="261"/>
        <v>0.153</v>
      </c>
      <c r="CQ94" s="63">
        <f t="shared" si="262"/>
        <v>0.123</v>
      </c>
      <c r="CR94" s="63">
        <f t="shared" si="263"/>
        <v>0.17100000000000001</v>
      </c>
      <c r="CS94" s="63">
        <f t="shared" si="264"/>
        <v>9.4E-2</v>
      </c>
      <c r="CT94" s="63">
        <f t="shared" si="265"/>
        <v>0.13300000000000001</v>
      </c>
      <c r="CU94" s="65">
        <v>78672</v>
      </c>
      <c r="CV94" s="66">
        <v>111622</v>
      </c>
      <c r="CW94" s="60">
        <v>3674795</v>
      </c>
      <c r="CX94" s="60">
        <v>2426014</v>
      </c>
      <c r="CY94" s="60">
        <v>793001</v>
      </c>
      <c r="CZ94" s="60">
        <v>437677</v>
      </c>
      <c r="DA94" s="60">
        <v>1183873</v>
      </c>
      <c r="DB94" s="60">
        <f t="shared" si="266"/>
        <v>0.28000000000000003</v>
      </c>
      <c r="DC94" s="60">
        <f t="shared" si="267"/>
        <v>0.185</v>
      </c>
      <c r="DD94" s="60">
        <f t="shared" si="268"/>
        <v>6.0999999999999999E-2</v>
      </c>
      <c r="DE94" s="60">
        <f t="shared" si="269"/>
        <v>3.3000000000000002E-2</v>
      </c>
      <c r="DF94" s="60">
        <f t="shared" si="270"/>
        <v>0.09</v>
      </c>
      <c r="DG94" s="68">
        <v>8986666</v>
      </c>
      <c r="DH94" s="60">
        <v>280427</v>
      </c>
      <c r="DI94" s="60">
        <v>184721</v>
      </c>
      <c r="DJ94" s="60">
        <v>499848</v>
      </c>
      <c r="DK94" s="60">
        <v>579413</v>
      </c>
      <c r="DL94" s="60">
        <v>874117</v>
      </c>
      <c r="DM94" s="60">
        <v>1361792</v>
      </c>
      <c r="DN94" s="60">
        <v>1148221</v>
      </c>
      <c r="DO94" s="60">
        <v>1677378</v>
      </c>
      <c r="DP94" s="60">
        <v>968078</v>
      </c>
      <c r="DQ94" s="60">
        <v>1412671</v>
      </c>
      <c r="DR94" s="63">
        <f t="shared" si="231"/>
        <v>3.1E-2</v>
      </c>
      <c r="DS94" s="63">
        <f t="shared" si="385"/>
        <v>2.1000000000000001E-2</v>
      </c>
      <c r="DT94" s="63">
        <f t="shared" si="386"/>
        <v>5.6000000000000001E-2</v>
      </c>
      <c r="DU94" s="63">
        <f t="shared" si="271"/>
        <v>6.4000000000000001E-2</v>
      </c>
      <c r="DV94" s="63">
        <f t="shared" si="272"/>
        <v>9.7000000000000003E-2</v>
      </c>
      <c r="DW94" s="63">
        <f t="shared" si="273"/>
        <v>0.152</v>
      </c>
      <c r="DX94" s="63">
        <f t="shared" si="274"/>
        <v>0.128</v>
      </c>
      <c r="DY94" s="63">
        <f t="shared" si="275"/>
        <v>0.187</v>
      </c>
      <c r="DZ94" s="63">
        <f t="shared" si="276"/>
        <v>0.108</v>
      </c>
      <c r="EA94" s="63">
        <f t="shared" si="277"/>
        <v>0.157</v>
      </c>
      <c r="EB94" s="74">
        <v>89798</v>
      </c>
      <c r="EC94" s="74">
        <v>124332</v>
      </c>
      <c r="ED94" s="159">
        <v>38838726</v>
      </c>
      <c r="EE94" s="159">
        <v>36032553</v>
      </c>
      <c r="EF94" s="63">
        <f>ROUND(EE94/ED94,3)</f>
        <v>0.92800000000000005</v>
      </c>
      <c r="EG94" s="159">
        <v>2806173</v>
      </c>
      <c r="EH94" s="63">
        <f t="shared" si="278"/>
        <v>7.1999999999999995E-2</v>
      </c>
      <c r="EI94" s="162">
        <v>23824911</v>
      </c>
      <c r="EJ94" s="162">
        <v>18470670</v>
      </c>
      <c r="EK94" s="162">
        <v>17370196</v>
      </c>
      <c r="EL94" s="162">
        <v>15757438</v>
      </c>
      <c r="EM94" s="162">
        <v>1612758</v>
      </c>
      <c r="EN94" s="63">
        <f t="shared" si="543"/>
        <v>0.90700000000000003</v>
      </c>
      <c r="EO94" s="63">
        <f t="shared" si="279"/>
        <v>9.2999999999999999E-2</v>
      </c>
      <c r="EP94" s="168">
        <v>1100474</v>
      </c>
      <c r="EQ94" s="165">
        <v>902054</v>
      </c>
      <c r="ER94" s="165">
        <v>198420</v>
      </c>
      <c r="ES94" s="63">
        <f t="shared" si="544"/>
        <v>0.82</v>
      </c>
      <c r="ET94" s="63">
        <f t="shared" si="280"/>
        <v>0.18</v>
      </c>
      <c r="EU94" s="69">
        <v>5354241</v>
      </c>
      <c r="EV94" s="159">
        <v>4726293</v>
      </c>
      <c r="EW94" s="159">
        <v>627948</v>
      </c>
      <c r="EX94" s="63">
        <f t="shared" si="545"/>
        <v>0.88300000000000001</v>
      </c>
      <c r="EY94" s="63">
        <f t="shared" si="281"/>
        <v>0.11700000000000001</v>
      </c>
      <c r="EZ94" s="68">
        <v>8986666</v>
      </c>
      <c r="FA94" s="76">
        <v>808799</v>
      </c>
      <c r="FB94" s="77">
        <f t="shared" si="235"/>
        <v>0.09</v>
      </c>
      <c r="FC94" s="75">
        <v>738118</v>
      </c>
      <c r="FD94" s="76">
        <v>78240</v>
      </c>
      <c r="FE94" s="77">
        <f t="shared" si="236"/>
        <v>0.106</v>
      </c>
      <c r="FF94" s="75">
        <v>4394682</v>
      </c>
      <c r="FG94" s="76">
        <v>584493</v>
      </c>
      <c r="FH94" s="77">
        <f t="shared" si="237"/>
        <v>0.13300000000000001</v>
      </c>
      <c r="FI94" s="305">
        <v>38589882</v>
      </c>
      <c r="FJ94" s="76">
        <v>4853434</v>
      </c>
      <c r="FK94" s="552">
        <f t="shared" ref="FK94:FK95" si="546">FQ94+FW94+FZ94</f>
        <v>4853434</v>
      </c>
      <c r="FL94" s="77">
        <f t="shared" si="282"/>
        <v>0.126</v>
      </c>
      <c r="FM94" s="298">
        <v>2366522</v>
      </c>
      <c r="FN94" s="76">
        <v>401530</v>
      </c>
      <c r="FO94" s="79">
        <f t="shared" si="283"/>
        <v>0.17</v>
      </c>
      <c r="FP94" s="298">
        <v>8815673</v>
      </c>
      <c r="FQ94" s="76">
        <v>1480649</v>
      </c>
      <c r="FR94" s="77">
        <f t="shared" si="284"/>
        <v>0.16800000000000001</v>
      </c>
      <c r="FS94" s="298">
        <v>30389382</v>
      </c>
      <c r="FT94" s="76">
        <v>3348719</v>
      </c>
      <c r="FU94" s="77">
        <f t="shared" si="285"/>
        <v>0.11</v>
      </c>
      <c r="FV94" s="298">
        <v>24225828</v>
      </c>
      <c r="FW94" s="76">
        <v>2800246</v>
      </c>
      <c r="FX94" s="77">
        <f t="shared" si="286"/>
        <v>0.11600000000000001</v>
      </c>
      <c r="FY94" s="298">
        <v>5548381</v>
      </c>
      <c r="FZ94" s="76">
        <v>572539</v>
      </c>
      <c r="GA94" s="77">
        <f t="shared" si="239"/>
        <v>0.10299999999999999</v>
      </c>
      <c r="GB94" s="298">
        <v>31633064</v>
      </c>
      <c r="GC94" s="74">
        <v>3131673</v>
      </c>
      <c r="GD94" s="60">
        <f t="shared" si="240"/>
        <v>9.9000000000000005E-2</v>
      </c>
    </row>
    <row r="95" spans="1:186" ht="12" thickBot="1" x14ac:dyDescent="0.25">
      <c r="A95" s="56" t="s">
        <v>882</v>
      </c>
      <c r="B95" s="57" t="s">
        <v>1025</v>
      </c>
      <c r="C95" s="56" t="s">
        <v>883</v>
      </c>
      <c r="D95" s="56" t="s">
        <v>167</v>
      </c>
      <c r="E95" s="105">
        <v>261649873</v>
      </c>
      <c r="F95" s="60">
        <v>165902838</v>
      </c>
      <c r="G95" s="63">
        <f t="shared" si="538"/>
        <v>0.63400000000000001</v>
      </c>
      <c r="H95" s="60">
        <v>164759496</v>
      </c>
      <c r="I95" s="63">
        <f t="shared" si="539"/>
        <v>0.63</v>
      </c>
      <c r="J95" s="106">
        <v>155888980</v>
      </c>
      <c r="K95" s="292">
        <f t="shared" si="228"/>
        <v>0.94</v>
      </c>
      <c r="L95" s="278">
        <v>8870516</v>
      </c>
      <c r="M95" s="289">
        <f t="shared" si="229"/>
        <v>5.2999999999999999E-2</v>
      </c>
      <c r="N95" s="60">
        <v>1143342</v>
      </c>
      <c r="O95" s="60">
        <f t="shared" si="540"/>
        <v>4.0000000000000001E-3</v>
      </c>
      <c r="P95" s="60">
        <v>95747035</v>
      </c>
      <c r="Q95" s="60">
        <f t="shared" si="541"/>
        <v>0.36599999999999999</v>
      </c>
      <c r="R95" s="296">
        <f t="shared" si="295"/>
        <v>5.3468138983855118</v>
      </c>
      <c r="S95" s="107">
        <f>T95+U95+V95+W95+X95+Y95</f>
        <v>153665654</v>
      </c>
      <c r="T95" s="60">
        <v>115127720</v>
      </c>
      <c r="U95" s="60">
        <v>13605122</v>
      </c>
      <c r="V95" s="60">
        <v>7044886</v>
      </c>
      <c r="W95" s="60">
        <v>3954692</v>
      </c>
      <c r="X95" s="60">
        <v>2780139</v>
      </c>
      <c r="Y95" s="60">
        <v>11153095</v>
      </c>
      <c r="Z95" s="63">
        <f t="shared" si="542"/>
        <v>0.749</v>
      </c>
      <c r="AA95" s="63">
        <f t="shared" si="243"/>
        <v>8.8999999999999996E-2</v>
      </c>
      <c r="AB95" s="63">
        <f t="shared" si="244"/>
        <v>4.5999999999999999E-2</v>
      </c>
      <c r="AC95" s="63">
        <f t="shared" si="245"/>
        <v>2.5999999999999999E-2</v>
      </c>
      <c r="AD95" s="63">
        <f t="shared" si="246"/>
        <v>1.7999999999999999E-2</v>
      </c>
      <c r="AE95" s="63">
        <f t="shared" si="247"/>
        <v>7.2999999999999995E-2</v>
      </c>
      <c r="AF95" s="526">
        <v>26.9</v>
      </c>
      <c r="AG95" s="60">
        <v>61526906</v>
      </c>
      <c r="AH95" s="60">
        <v>27095654</v>
      </c>
      <c r="AI95" s="60">
        <v>33247878</v>
      </c>
      <c r="AJ95" s="60">
        <v>13620436</v>
      </c>
      <c r="AK95" s="60">
        <v>20398106</v>
      </c>
      <c r="AL95" s="63">
        <f t="shared" si="248"/>
        <v>0.39500000000000002</v>
      </c>
      <c r="AM95" s="63">
        <f t="shared" si="249"/>
        <v>0.17399999999999999</v>
      </c>
      <c r="AN95" s="63">
        <f t="shared" si="250"/>
        <v>0.21299999999999999</v>
      </c>
      <c r="AO95" s="63">
        <f t="shared" si="251"/>
        <v>8.6999999999999994E-2</v>
      </c>
      <c r="AP95" s="63">
        <f t="shared" si="252"/>
        <v>0.13100000000000001</v>
      </c>
      <c r="AQ95" s="60">
        <v>124611544</v>
      </c>
      <c r="AR95" s="60">
        <v>21743101</v>
      </c>
      <c r="AS95" s="60">
        <v>9243835</v>
      </c>
      <c r="AT95" s="60">
        <v>290500</v>
      </c>
      <c r="AU95" s="63">
        <f t="shared" si="253"/>
        <v>0.79900000000000004</v>
      </c>
      <c r="AV95" s="63">
        <f t="shared" si="254"/>
        <v>0.13900000000000001</v>
      </c>
      <c r="AW95" s="63">
        <f t="shared" si="255"/>
        <v>5.8999999999999997E-2</v>
      </c>
      <c r="AX95" s="63">
        <f t="shared" si="256"/>
        <v>2E-3</v>
      </c>
      <c r="AY95" s="465">
        <v>112255754</v>
      </c>
      <c r="AZ95" s="60">
        <v>1848865</v>
      </c>
      <c r="BA95" s="102">
        <v>2980349</v>
      </c>
      <c r="BB95" s="102">
        <v>11903268</v>
      </c>
      <c r="BC95" s="102">
        <v>17108778</v>
      </c>
      <c r="BD95" s="102">
        <v>21808268</v>
      </c>
      <c r="BE95" s="102">
        <v>17312341</v>
      </c>
      <c r="BF95" s="102">
        <v>7786708</v>
      </c>
      <c r="BG95" s="102">
        <v>12782708</v>
      </c>
      <c r="BH95" s="102">
        <v>18724469</v>
      </c>
      <c r="BI95" s="79">
        <f t="shared" si="524"/>
        <v>1.6E-2</v>
      </c>
      <c r="BJ95" s="79">
        <f t="shared" si="525"/>
        <v>2.7E-2</v>
      </c>
      <c r="BK95" s="79">
        <f t="shared" si="526"/>
        <v>0.106</v>
      </c>
      <c r="BL95" s="79">
        <f t="shared" si="527"/>
        <v>0.152</v>
      </c>
      <c r="BM95" s="79">
        <f t="shared" si="528"/>
        <v>0.19400000000000001</v>
      </c>
      <c r="BN95" s="79">
        <f t="shared" si="529"/>
        <v>0.154</v>
      </c>
      <c r="BO95" s="79">
        <f t="shared" si="530"/>
        <v>6.9000000000000006E-2</v>
      </c>
      <c r="BP95" s="79">
        <f t="shared" si="531"/>
        <v>0.114</v>
      </c>
      <c r="BQ95" s="457">
        <f t="shared" si="532"/>
        <v>0.16700000000000001</v>
      </c>
      <c r="BR95" s="113">
        <v>50295</v>
      </c>
      <c r="BS95" s="113">
        <v>68764</v>
      </c>
      <c r="BT95" s="507">
        <v>42002</v>
      </c>
      <c r="BU95" s="507">
        <v>25351</v>
      </c>
      <c r="BV95" s="507">
        <v>32002</v>
      </c>
      <c r="BW95" s="507">
        <v>38258</v>
      </c>
      <c r="BX95" s="507">
        <v>56152</v>
      </c>
      <c r="BY95" s="507">
        <v>75328</v>
      </c>
      <c r="BZ95" s="521">
        <v>122354219</v>
      </c>
      <c r="CA95" s="60">
        <v>7145751</v>
      </c>
      <c r="CB95" s="60">
        <v>5020097</v>
      </c>
      <c r="CC95" s="60">
        <v>10359700</v>
      </c>
      <c r="CD95" s="60">
        <v>10569484</v>
      </c>
      <c r="CE95" s="60">
        <v>14690382</v>
      </c>
      <c r="CF95" s="60">
        <v>21034779</v>
      </c>
      <c r="CG95" s="60">
        <v>15613243</v>
      </c>
      <c r="CH95" s="60">
        <v>19128938</v>
      </c>
      <c r="CI95" s="60">
        <v>8688154</v>
      </c>
      <c r="CJ95" s="60">
        <v>10103691</v>
      </c>
      <c r="CK95" s="63">
        <f t="shared" si="326"/>
        <v>5.8000000000000003E-2</v>
      </c>
      <c r="CL95" s="63">
        <f t="shared" si="257"/>
        <v>4.1000000000000002E-2</v>
      </c>
      <c r="CM95" s="63">
        <f t="shared" si="258"/>
        <v>8.5000000000000006E-2</v>
      </c>
      <c r="CN95" s="63">
        <f t="shared" si="259"/>
        <v>8.5999999999999993E-2</v>
      </c>
      <c r="CO95" s="63">
        <f t="shared" si="260"/>
        <v>0.12</v>
      </c>
      <c r="CP95" s="63">
        <f t="shared" si="261"/>
        <v>0.17199999999999999</v>
      </c>
      <c r="CQ95" s="63">
        <f t="shared" si="262"/>
        <v>0.128</v>
      </c>
      <c r="CR95" s="63">
        <f t="shared" si="263"/>
        <v>0.156</v>
      </c>
      <c r="CS95" s="63">
        <f t="shared" si="264"/>
        <v>7.0999999999999994E-2</v>
      </c>
      <c r="CT95" s="63">
        <f t="shared" si="265"/>
        <v>8.3000000000000004E-2</v>
      </c>
      <c r="CU95" s="109">
        <v>64994</v>
      </c>
      <c r="CV95" s="110">
        <v>91547</v>
      </c>
      <c r="CW95" s="60">
        <v>38442718</v>
      </c>
      <c r="CX95" s="60">
        <v>25872444</v>
      </c>
      <c r="CY95" s="60">
        <v>6403843</v>
      </c>
      <c r="CZ95" s="60">
        <v>2995159</v>
      </c>
      <c r="DA95" s="60">
        <v>13892407</v>
      </c>
      <c r="DB95" s="60">
        <f t="shared" si="266"/>
        <v>0.314</v>
      </c>
      <c r="DC95" s="60">
        <f t="shared" si="267"/>
        <v>0.21099999999999999</v>
      </c>
      <c r="DD95" s="60">
        <f t="shared" si="268"/>
        <v>5.1999999999999998E-2</v>
      </c>
      <c r="DE95" s="60">
        <f t="shared" si="269"/>
        <v>2.4E-2</v>
      </c>
      <c r="DF95" s="60">
        <f t="shared" si="270"/>
        <v>0.114</v>
      </c>
      <c r="DG95" s="112">
        <v>79849830</v>
      </c>
      <c r="DH95" s="60">
        <v>2784559</v>
      </c>
      <c r="DI95" s="60">
        <v>1737891</v>
      </c>
      <c r="DJ95" s="60">
        <v>4608727</v>
      </c>
      <c r="DK95" s="60">
        <v>5671464</v>
      </c>
      <c r="DL95" s="60">
        <v>8744513</v>
      </c>
      <c r="DM95" s="60">
        <v>13857979</v>
      </c>
      <c r="DN95" s="60">
        <v>11445632</v>
      </c>
      <c r="DO95" s="60">
        <v>15185857</v>
      </c>
      <c r="DP95" s="60">
        <v>7235024</v>
      </c>
      <c r="DQ95" s="60">
        <v>8578184</v>
      </c>
      <c r="DR95" s="63">
        <f t="shared" si="231"/>
        <v>3.5000000000000003E-2</v>
      </c>
      <c r="DS95" s="63">
        <f t="shared" si="385"/>
        <v>2.1999999999999999E-2</v>
      </c>
      <c r="DT95" s="63">
        <f t="shared" si="386"/>
        <v>5.8000000000000003E-2</v>
      </c>
      <c r="DU95" s="63">
        <f t="shared" si="271"/>
        <v>7.0999999999999994E-2</v>
      </c>
      <c r="DV95" s="104">
        <f t="shared" si="272"/>
        <v>0.11</v>
      </c>
      <c r="DW95" s="63">
        <f t="shared" si="273"/>
        <v>0.17399999999999999</v>
      </c>
      <c r="DX95" s="63">
        <f t="shared" si="274"/>
        <v>0.14299999999999999</v>
      </c>
      <c r="DY95" s="63">
        <f t="shared" si="275"/>
        <v>0.19</v>
      </c>
      <c r="DZ95" s="63">
        <f t="shared" si="276"/>
        <v>9.0999999999999998E-2</v>
      </c>
      <c r="EA95" s="63">
        <f t="shared" si="277"/>
        <v>0.107</v>
      </c>
      <c r="EB95" s="111">
        <v>80069</v>
      </c>
      <c r="EC95" s="111">
        <v>107335</v>
      </c>
      <c r="ED95" s="161">
        <v>321525041</v>
      </c>
      <c r="EE95" s="161">
        <v>293466138</v>
      </c>
      <c r="EF95" s="63">
        <f>ROUND(EE95/ED95,3)</f>
        <v>0.91300000000000003</v>
      </c>
      <c r="EG95" s="161">
        <v>28058903</v>
      </c>
      <c r="EH95" s="63">
        <f t="shared" ref="EH95" si="547">ROUND(EG95/ED95,3)</f>
        <v>8.6999999999999994E-2</v>
      </c>
      <c r="EI95" s="164">
        <v>192870537</v>
      </c>
      <c r="EJ95" s="164">
        <v>150997488</v>
      </c>
      <c r="EK95" s="164">
        <v>143214283</v>
      </c>
      <c r="EL95" s="164">
        <v>127785204</v>
      </c>
      <c r="EM95" s="164">
        <v>15429079</v>
      </c>
      <c r="EN95" s="63">
        <f t="shared" si="543"/>
        <v>0.89200000000000002</v>
      </c>
      <c r="EO95" s="63">
        <f t="shared" si="279"/>
        <v>0.108</v>
      </c>
      <c r="EP95" s="170">
        <v>7783205</v>
      </c>
      <c r="EQ95" s="167">
        <v>5696312</v>
      </c>
      <c r="ER95" s="167">
        <v>2086893</v>
      </c>
      <c r="ES95" s="63">
        <f t="shared" si="544"/>
        <v>0.73199999999999998</v>
      </c>
      <c r="ET95" s="63">
        <f t="shared" si="280"/>
        <v>0.26800000000000002</v>
      </c>
      <c r="EU95" s="114">
        <v>41873049</v>
      </c>
      <c r="EV95" s="161">
        <v>35748538</v>
      </c>
      <c r="EW95" s="161">
        <v>6124511</v>
      </c>
      <c r="EX95" s="63">
        <f t="shared" si="545"/>
        <v>0.85399999999999998</v>
      </c>
      <c r="EY95" s="63">
        <f t="shared" si="281"/>
        <v>0.14599999999999999</v>
      </c>
      <c r="EZ95" s="112">
        <v>79849830</v>
      </c>
      <c r="FA95" s="115">
        <v>7266334</v>
      </c>
      <c r="FB95" s="77">
        <f t="shared" si="235"/>
        <v>9.0999999999999998E-2</v>
      </c>
      <c r="FC95" s="113">
        <v>6622746</v>
      </c>
      <c r="FD95" s="115">
        <v>894070</v>
      </c>
      <c r="FE95" s="77">
        <f t="shared" si="236"/>
        <v>0.13500000000000001</v>
      </c>
      <c r="FF95" s="113">
        <v>37082652</v>
      </c>
      <c r="FG95" s="115">
        <v>5302819</v>
      </c>
      <c r="FH95" s="77">
        <f t="shared" si="237"/>
        <v>0.14299999999999999</v>
      </c>
      <c r="FI95" s="307">
        <v>318564128</v>
      </c>
      <c r="FJ95" s="115">
        <v>40910326</v>
      </c>
      <c r="FK95" s="552">
        <f t="shared" si="546"/>
        <v>40910326</v>
      </c>
      <c r="FL95" s="77">
        <f t="shared" ref="FL95" si="548">ROUND(FJ95/FI95,3)</f>
        <v>0.128</v>
      </c>
      <c r="FM95" s="300">
        <v>19294872</v>
      </c>
      <c r="FN95" s="115">
        <v>3679064</v>
      </c>
      <c r="FO95" s="72">
        <f t="shared" ref="FO95" si="549">ROUND(FN95/FM95,3)</f>
        <v>0.191</v>
      </c>
      <c r="FP95" s="300">
        <v>72065774</v>
      </c>
      <c r="FQ95" s="115">
        <v>12598699</v>
      </c>
      <c r="FR95" s="77">
        <f t="shared" ref="FR95" si="550">ROUND(FQ95/FP95,3)</f>
        <v>0.17499999999999999</v>
      </c>
      <c r="FS95" s="300">
        <v>253272570</v>
      </c>
      <c r="FT95" s="115">
        <v>28083397</v>
      </c>
      <c r="FU95" s="77">
        <f t="shared" ref="FU95" si="551">ROUND(FT95/FS95,3)</f>
        <v>0.111</v>
      </c>
      <c r="FV95" s="300">
        <v>195426211</v>
      </c>
      <c r="FW95" s="115">
        <v>23554920</v>
      </c>
      <c r="FX95" s="77">
        <f t="shared" ref="FX95" si="552">ROUND(FW95/FV95,3)</f>
        <v>0.121</v>
      </c>
      <c r="FY95" s="300">
        <v>51072143</v>
      </c>
      <c r="FZ95" s="115">
        <v>4756707</v>
      </c>
      <c r="GA95" s="77">
        <f t="shared" si="239"/>
        <v>9.2999999999999999E-2</v>
      </c>
      <c r="GB95" s="300">
        <v>256317954</v>
      </c>
      <c r="GC95" s="111">
        <v>25888113</v>
      </c>
      <c r="GD95" s="60">
        <f t="shared" si="240"/>
        <v>0.10100000000000001</v>
      </c>
    </row>
  </sheetData>
  <phoneticPr fontId="18" type="noConversion"/>
  <pageMargins left="0.7" right="0.7" top="0.75" bottom="0.75" header="0.3" footer="0.3"/>
  <pageSetup orientation="portrait" r:id="rId1"/>
  <ignoredErrors>
    <ignoredError sqref="C92:D93 C2:D26 C40:D40 C50:D77 C41:D41 C43:D49 C78:D78 C42:D42 C27:D35 C36:D39 C84:D84 C82:D82 C79:D81 C83:D83 C85:D91 C94:D1048576" numberStoredAsText="1"/>
    <ignoredError sqref="G94:J95 FF94:FH95 FH92 FB78 FB40 FU92 FS94:FS95 FU94:FU95 FL40 Z94:AG95 AQ94:AQ95 BZ94:CA95 CK92:CU92 DR92:EA92 EN94:EQ95 ES94:EV95 EX94:EY95 L94:L95 N94:Q95 S94:T95 M92 M40 FE40 K40 K28:K35 K92 EI94:EL95 EH92 AU94:AX95 DB94:DB95 DG94:DH95 CK94:CW95 BS94:BS95 DR94:EF95 FO40 GA94:GD95 GA93:GD93 ED93:EF93 BS92:BS93 CK93:CW93 DG93:DH93 DB92:DB93 AU92:AX93 EI93:EL93 S93:T93 N93:Q93 L93 EX92:EY93 ES93:EV93 EN93:EQ93 DR93:EC93 BZ93:CA93 AQ93 Z93:AG93 FU93 FS93 FF93:FH93 G93:J93 K2:K26 GD2:GD26 BS2:BS26 EH78 K78 M78 GD82 EG82:EH82 K82 M82 GD40 GD50:GD77 BS50:BS77 GD41 BS40:BS41 GD43:GD49 BS43:BS49 GD78 GD42 BS42 GD27:GD35 BS27:BS35 G92 I92 O92 Q92:R92 Z92:AF92 EF92 EN92:EO92 ES92:ET92 GA92 GD92 FN82:FO82 FO78 FL78 FK79:FR81 FK78 FM78:FN78 FP78:FQ78 FK83:FR86 FK82:FM82 FP82:FQ82 FK92:FQ92 FE79:FH81 FE83:FH86 FE82 FG82 FE78:FG78 BS82 BS78:BS81 BS83:BS86 S78:S86" formula="1"/>
    <ignoredError sqref="EW94:EW95 EW93 FW27:FZ27 FW94:FW95 FY94:FZ95 FW93 FY93:FZ93 FW2:FW26 FY2:FZ26 FY28:FZ35 FW28:FW35 EW2:EW26 E2:F26 FY82:FZ82 FW82 EW82 FY50:FZ77 FW50:FW77 EW50:EW77 E50:F77 FY41:FZ41 FW41 EW41 E41:F41 FY43:FZ49 FW43:FW49 EW43:EW49 E43:F49 FY42:FZ42 FW42 EW42 E42:F42 EW27:EW35 E27:F35 E87:F91 GB87:GD91 FS87:FT91 FI87:FJ91 FC87:FD91 EI87:FA91 BT87:EE91 T87:BR91 P87:R91" formulaRange="1"/>
    <ignoredError sqref="FA35 FA28:FA29 FA3 FH3:FH4 FA11 FA6:FA9 FH8:FH10 FA13:FA15 FH12:FH13 FA25:FA26 FF24 FH24 FA31 FF30 FF32:FF34 FH30 FH32:FH34 FA41 FH42 FA43 FH43:FH45 FA50 FH50 FF51:FH52 FF53 FH53 FH70:FH71 FA17:FA22 FA46:FA49 FA54:FA77 DU27 FF72:FH77 FF5:FH7 FF3:FF4 FF11:FH11 FF8:FF10 FF12:FF13 FF31:FH31 FF35:FH35 FF41:FH41 FF42 FF43:FF45 FF50 FF70:FF71 FF14:FH23 FF46:FH49 FF54:FH69 FF25:FH26 FJ10 FJ27 FJ58 FJ64 FJ73 FS6:FU7 FS2:FS5 FU2:FU5 FS10:FU11 FS8:FS9 FU8:FU9 FS14:FU15 FS12:FS13 FU12:FU13 FS17:FU17 FS16 FU16 FS27:FU30 FS18:FS26 FU18:FU26 FS31:FS35 FU31:FU35 FS41 FU41 FS42 FU42 FS50:FU50 FS43:FS49 FU43:FU49 FS57:FU58 FS51:FS56 FU51:FU56 FS76:FU77 FS59:FS75 FU59:FU75 FU78 FS82 FU82 FU40 CK40:CT40 CK78:CT78 DR27 DR2:DU26 DR28:DU35 DV2:EC26 DR40:EA40 DR78:EA78 DR82:EC82 DR41:EC41 FR2:FR26 FB92 FE92 FF2:FH2 CK2:CV26 CK41:CV41 CK82:CV82 FR94:FR95 GA2:GA26 FR93 FX94:FX95 FX2:FX26 FX92:FX93 GB2:GC26 DB2:DB26 AU2:AX26 N2:T26 L2:L26 AQ2:AQ26 Z2:AG26 G2:J26 EX2:EY26 GA28:GA35 ED2:EF26 CW2:CW26 DG2:DH26 EI2:EL26 EN2:EQ26 ES2:EV26 BZ2:CA26 FX28:FX35 FR28:FR35 GB82:GC82 DB82 AU82:AX82 O82 Z82:AF82 G82 EX82:EY82 GA82 ED82:EF82 CW82 DG82:DH82 EI82:EL82 EN82:EQ82 ES82:EV82 FJ82 FX82 FH40 DB40 AU40:AX40 O40 Z40:AE40 G40 EX40:EY40 GA40 EF40 EN40:EO40 ES40:ET40 FX40 FR40 DR50:EC77 CK50:CV77 GB50:GC77 DB50:DB77 AU50:AX77 N50:T77 L50:L77 AQ50:AQ77 Z50:AG77 G50:J77 EX50:EY77 GA50:GA77 ED50:EF77 CW50:CW77 DG50:DH77 EI50:EL77 EN50:EQ77 ES50:EV77 BZ50:CA77 FX50:FX77 FR50:FR77 GB41:GC41 DB41 AU41:AX41 N41:T41 L41 AQ41 Z41:AG41 G41:J41 EX41:EY41 GA41 ED41:EF41 CW41 DG41:DH41 EI41:EL41 EN41:EQ41 ES41:EV41 BZ41:CA41 FX41 FR41 DR43:EC49 CK43:CV49 GB43:GC49 DB43:DB49 AU43:AX49 N43:T49 L43:L49 AQ43:AQ49 Z43:AG49 G43:J49 EX43:EY49 GA43:GA49 ED43:EF49 CW43:CW49 DG43:DH49 EI43:EL49 EN43:EQ49 ES43:EV49 BZ43:CA49 FX43:FX49 FR43:FR49 DB78 AU78:AX78 O78 Z78:AE78 G78 EX78:EY78 GA78 EF78 EN78:EO78 ES78:ET78 FX78 DR42:EC42 CK42:CV42 GB42:GC42 DB42 AU42:AX42 N42:T42 L42 AQ42 Z42:AG42 G42:J42 EX42:EY42 GA42 ED42:EF42 CW42 DG42:DH42 EI42:EL42 EN42:EQ42 ES42:EV42 BZ42:CA42 FX42 FR42 FF27:FH29 DV27:EC35 CK27:CV35 GB27:GC35 DB27:DB35 AU27:AX35 N27:T35 L27:L35 AQ27:AQ35 Z27:AG35 G27:J35 EX27:EY35 ED27:EF35 CW27:CW35 DG27:DH35 EI27:EL35 EN27:EQ35 ES27:EV35 BZ27:CA35 I40 Q40:R40 I78 Q78:R78 I82 Q82:R82 FU87:GA91 FK87:FR91 FR78 FR82 FR92 FE87:FH91 FH78 FH82 FF82 FB87:FB91 EF87:EH91 BS87:BS91 S87:S91 G87:O91" formula="1"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A96"/>
  <sheetViews>
    <sheetView tabSelected="1" zoomScaleNormal="100" workbookViewId="0">
      <pane xSplit="5" ySplit="1" topLeftCell="AT2" activePane="bottomRight" state="frozen"/>
      <selection pane="topRight" activeCell="F1" sqref="F1"/>
      <selection pane="bottomLeft" activeCell="A3" sqref="A3"/>
      <selection pane="bottomRight" activeCell="BI17" sqref="BI17"/>
    </sheetView>
  </sheetViews>
  <sheetFormatPr defaultColWidth="9.109375" defaultRowHeight="11.4" x14ac:dyDescent="0.2"/>
  <cols>
    <col min="1" max="1" width="10" style="60" customWidth="1"/>
    <col min="2" max="2" width="20" style="57" customWidth="1"/>
    <col min="3" max="3" width="13.21875" style="56" customWidth="1"/>
    <col min="4" max="4" width="8.88671875" style="56" customWidth="1"/>
    <col min="5" max="6" width="10.109375" style="60" customWidth="1"/>
    <col min="7" max="7" width="9.21875" style="60" bestFit="1" customWidth="1"/>
    <col min="8" max="9" width="9.109375" style="60" bestFit="1" customWidth="1"/>
    <col min="10" max="10" width="9.109375" style="225" bestFit="1" customWidth="1"/>
    <col min="11" max="11" width="9.109375" style="60" bestFit="1" customWidth="1"/>
    <col min="12" max="12" width="10.88671875" style="60" customWidth="1"/>
    <col min="13" max="17" width="7.44140625" style="60" customWidth="1"/>
    <col min="18" max="18" width="7.5546875" style="60" customWidth="1"/>
    <col min="19" max="19" width="6.77734375" style="60" customWidth="1"/>
    <col min="20" max="20" width="7.21875" style="60" customWidth="1"/>
    <col min="21" max="21" width="7.6640625" style="60" customWidth="1"/>
    <col min="22" max="22" width="7.33203125" style="63" customWidth="1"/>
    <col min="23" max="23" width="7.44140625" style="63" customWidth="1"/>
    <col min="24" max="24" width="7.77734375" style="63" customWidth="1"/>
    <col min="25" max="25" width="7.21875" style="63" customWidth="1"/>
    <col min="26" max="26" width="7.88671875" style="63" customWidth="1"/>
    <col min="27" max="27" width="7.21875" style="63" customWidth="1"/>
    <col min="28" max="28" width="7.33203125" style="63" customWidth="1"/>
    <col min="29" max="29" width="7.109375" style="63" customWidth="1"/>
    <col min="30" max="30" width="7.44140625" style="63" customWidth="1"/>
    <col min="31" max="31" width="9" style="60" customWidth="1"/>
    <col min="32" max="40" width="7.44140625" style="60" customWidth="1"/>
    <col min="41" max="45" width="8.109375" style="60" customWidth="1"/>
    <col min="46" max="46" width="7.77734375" style="60" customWidth="1"/>
    <col min="47" max="48" width="7.5546875" style="60" customWidth="1"/>
    <col min="49" max="49" width="7.109375" style="60" customWidth="1"/>
    <col min="50" max="50" width="9.109375" style="225" bestFit="1" customWidth="1"/>
    <col min="51" max="51" width="8.77734375" style="60" customWidth="1"/>
    <col min="52" max="55" width="7.44140625" style="60" customWidth="1"/>
    <col min="56" max="56" width="7.109375" style="60" customWidth="1"/>
    <col min="57" max="57" width="7.44140625" style="60" customWidth="1"/>
    <col min="58" max="58" width="7.77734375" style="60" customWidth="1"/>
    <col min="59" max="59" width="7.5546875" style="60" customWidth="1"/>
    <col min="60" max="60" width="7.44140625" style="60" customWidth="1"/>
    <col min="61" max="61" width="7.5546875" style="60" customWidth="1"/>
    <col min="62" max="62" width="8.21875" style="60" customWidth="1"/>
    <col min="63" max="63" width="7.77734375" style="60" customWidth="1"/>
    <col min="64" max="64" width="8.88671875" style="60" customWidth="1"/>
    <col min="65" max="65" width="8.33203125" style="60" customWidth="1"/>
    <col min="66" max="67" width="9.109375" style="60" bestFit="1" customWidth="1"/>
    <col min="68" max="68" width="9.21875" style="60" bestFit="1" customWidth="1"/>
    <col min="69" max="70" width="9.109375" style="60" bestFit="1" customWidth="1"/>
    <col min="71" max="71" width="9.6640625" style="60" customWidth="1"/>
    <col min="72" max="76" width="7.5546875" style="60" customWidth="1"/>
    <col min="77" max="77" width="7.21875" style="60" customWidth="1"/>
    <col min="78" max="83" width="9.109375" style="63" bestFit="1" customWidth="1"/>
    <col min="84" max="84" width="9.109375" style="60" customWidth="1"/>
    <col min="85" max="89" width="7.88671875" style="60" customWidth="1"/>
    <col min="90" max="90" width="9.109375" style="60" customWidth="1"/>
    <col min="91" max="92" width="6.6640625" style="60" customWidth="1"/>
    <col min="93" max="94" width="7.44140625" style="60" customWidth="1"/>
    <col min="95" max="95" width="8.21875" style="63" customWidth="1"/>
    <col min="96" max="96" width="6.77734375" style="63" customWidth="1"/>
    <col min="97" max="98" width="6.88671875" style="63" customWidth="1"/>
    <col min="99" max="99" width="7.109375" style="63" customWidth="1"/>
    <col min="100" max="101" width="7.21875" style="63" customWidth="1"/>
    <col min="102" max="102" width="7.44140625" style="63" customWidth="1"/>
    <col min="103" max="103" width="7.109375" style="63" customWidth="1"/>
    <col min="104" max="104" width="7" style="63" customWidth="1"/>
    <col min="105" max="106" width="9.109375" style="60" bestFit="1" customWidth="1"/>
    <col min="107" max="107" width="8.44140625" style="60" customWidth="1"/>
    <col min="108" max="108" width="9.21875" style="60" bestFit="1" customWidth="1"/>
    <col min="109" max="109" width="7.88671875" style="60" customWidth="1"/>
    <col min="110" max="110" width="7.33203125" style="60" customWidth="1"/>
    <col min="111" max="111" width="7.88671875" style="60" customWidth="1"/>
    <col min="112" max="112" width="7.21875" style="60" customWidth="1"/>
    <col min="113" max="113" width="6.88671875" style="60" customWidth="1"/>
    <col min="114" max="115" width="7.21875" style="60" customWidth="1"/>
    <col min="116" max="116" width="7" style="60" customWidth="1"/>
    <col min="117" max="124" width="9.109375" style="63" bestFit="1" customWidth="1"/>
    <col min="125" max="125" width="9.109375" style="60" bestFit="1" customWidth="1"/>
    <col min="126" max="126" width="9.21875" style="60" bestFit="1" customWidth="1"/>
    <col min="127" max="127" width="9.109375" style="60" bestFit="1" customWidth="1"/>
    <col min="128" max="129" width="9.21875" style="60" bestFit="1" customWidth="1"/>
    <col min="130" max="133" width="9.109375" style="60" bestFit="1" customWidth="1"/>
    <col min="134" max="134" width="7.44140625" style="63" customWidth="1"/>
    <col min="135" max="135" width="7.33203125" style="63" customWidth="1"/>
    <col min="136" max="136" width="7.6640625" style="63" customWidth="1"/>
    <col min="137" max="137" width="8.109375" style="63" customWidth="1"/>
    <col min="138" max="138" width="7.6640625" style="63" customWidth="1"/>
    <col min="139" max="139" width="7.88671875" style="63" customWidth="1"/>
    <col min="140" max="140" width="8.109375" style="63" customWidth="1"/>
    <col min="141" max="141" width="9.109375" style="60" bestFit="1" customWidth="1"/>
    <col min="142" max="142" width="7.6640625" style="60" customWidth="1"/>
    <col min="143" max="143" width="7.5546875" style="60" customWidth="1"/>
    <col min="144" max="144" width="8.44140625" style="60" customWidth="1"/>
    <col min="145" max="148" width="7.88671875" style="60" customWidth="1"/>
    <col min="149" max="149" width="6.21875" style="60" customWidth="1"/>
    <col min="150" max="150" width="7.77734375" style="60" customWidth="1"/>
    <col min="151" max="155" width="8.21875" style="60" customWidth="1"/>
    <col min="156" max="157" width="9.109375" style="60" bestFit="1" customWidth="1"/>
    <col min="158" max="16384" width="9.109375" style="60"/>
  </cols>
  <sheetData>
    <row r="1" spans="1:157" s="73" customFormat="1" ht="82.95" customHeight="1" thickTop="1" x14ac:dyDescent="0.2">
      <c r="A1" s="58" t="s">
        <v>881</v>
      </c>
      <c r="B1" s="117" t="s">
        <v>1028</v>
      </c>
      <c r="C1" s="58" t="s">
        <v>164</v>
      </c>
      <c r="D1" s="58" t="s">
        <v>2304</v>
      </c>
      <c r="E1" s="361" t="s">
        <v>1439</v>
      </c>
      <c r="F1" s="362" t="s">
        <v>2147</v>
      </c>
      <c r="G1" s="363" t="s">
        <v>2148</v>
      </c>
      <c r="H1" s="73" t="s">
        <v>2149</v>
      </c>
      <c r="I1" s="303" t="s">
        <v>1495</v>
      </c>
      <c r="J1" s="364" t="s">
        <v>1496</v>
      </c>
      <c r="K1" s="365" t="s">
        <v>1497</v>
      </c>
      <c r="L1" s="366" t="s">
        <v>1439</v>
      </c>
      <c r="M1" s="73" t="s">
        <v>1499</v>
      </c>
      <c r="N1" s="73" t="s">
        <v>1501</v>
      </c>
      <c r="O1" s="73" t="s">
        <v>1443</v>
      </c>
      <c r="P1" s="73" t="s">
        <v>1445</v>
      </c>
      <c r="Q1" s="73" t="s">
        <v>1447</v>
      </c>
      <c r="R1" s="73" t="s">
        <v>1449</v>
      </c>
      <c r="S1" s="73" t="s">
        <v>1451</v>
      </c>
      <c r="T1" s="73" t="s">
        <v>1453</v>
      </c>
      <c r="U1" s="73" t="s">
        <v>1454</v>
      </c>
      <c r="V1" s="119" t="s">
        <v>1500</v>
      </c>
      <c r="W1" s="119" t="s">
        <v>1502</v>
      </c>
      <c r="X1" s="119" t="s">
        <v>1444</v>
      </c>
      <c r="Y1" s="119" t="s">
        <v>1446</v>
      </c>
      <c r="Z1" s="119" t="s">
        <v>1448</v>
      </c>
      <c r="AA1" s="119" t="s">
        <v>1450</v>
      </c>
      <c r="AB1" s="119" t="s">
        <v>1452</v>
      </c>
      <c r="AC1" s="119" t="s">
        <v>1456</v>
      </c>
      <c r="AD1" s="119" t="s">
        <v>2146</v>
      </c>
      <c r="AE1" s="361" t="s">
        <v>1439</v>
      </c>
      <c r="AF1" s="73" t="s">
        <v>1519</v>
      </c>
      <c r="AG1" s="73" t="s">
        <v>1517</v>
      </c>
      <c r="AH1" s="73" t="s">
        <v>1515</v>
      </c>
      <c r="AI1" s="73" t="s">
        <v>1513</v>
      </c>
      <c r="AJ1" s="73" t="s">
        <v>1511</v>
      </c>
      <c r="AK1" s="73" t="s">
        <v>1509</v>
      </c>
      <c r="AL1" s="73" t="s">
        <v>1508</v>
      </c>
      <c r="AM1" s="73" t="s">
        <v>1506</v>
      </c>
      <c r="AN1" s="73" t="s">
        <v>1504</v>
      </c>
      <c r="AO1" s="73" t="s">
        <v>1518</v>
      </c>
      <c r="AP1" s="73" t="s">
        <v>1516</v>
      </c>
      <c r="AQ1" s="73" t="s">
        <v>1514</v>
      </c>
      <c r="AR1" s="73" t="s">
        <v>1512</v>
      </c>
      <c r="AS1" s="73" t="s">
        <v>1510</v>
      </c>
      <c r="AT1" s="73" t="s">
        <v>1532</v>
      </c>
      <c r="AU1" s="73" t="s">
        <v>1507</v>
      </c>
      <c r="AV1" s="73" t="s">
        <v>1505</v>
      </c>
      <c r="AW1" s="73" t="s">
        <v>1503</v>
      </c>
      <c r="AX1" s="367" t="s">
        <v>1533</v>
      </c>
      <c r="AY1" s="366" t="s">
        <v>1439</v>
      </c>
      <c r="AZ1" s="73" t="s">
        <v>1520</v>
      </c>
      <c r="BA1" s="73" t="s">
        <v>1522</v>
      </c>
      <c r="BB1" s="73" t="s">
        <v>1524</v>
      </c>
      <c r="BC1" s="73" t="s">
        <v>1526</v>
      </c>
      <c r="BD1" s="73" t="s">
        <v>1528</v>
      </c>
      <c r="BE1" s="73" t="s">
        <v>1530</v>
      </c>
      <c r="BF1" s="73" t="s">
        <v>1521</v>
      </c>
      <c r="BG1" s="73" t="s">
        <v>1523</v>
      </c>
      <c r="BH1" s="73" t="s">
        <v>1525</v>
      </c>
      <c r="BI1" s="73" t="s">
        <v>1527</v>
      </c>
      <c r="BJ1" s="73" t="s">
        <v>1529</v>
      </c>
      <c r="BK1" s="73" t="s">
        <v>1531</v>
      </c>
      <c r="BL1" s="368" t="s">
        <v>2298</v>
      </c>
      <c r="BM1" s="369" t="s">
        <v>2330</v>
      </c>
      <c r="BN1" s="370" t="s">
        <v>2299</v>
      </c>
      <c r="BO1" s="371" t="s">
        <v>2300</v>
      </c>
      <c r="BP1" s="372" t="s">
        <v>2301</v>
      </c>
      <c r="BQ1" s="373" t="s">
        <v>2302</v>
      </c>
      <c r="BR1" s="374" t="s">
        <v>2303</v>
      </c>
      <c r="BS1" s="375" t="s">
        <v>2298</v>
      </c>
      <c r="BT1" s="73" t="s">
        <v>2150</v>
      </c>
      <c r="BU1" s="73" t="s">
        <v>2151</v>
      </c>
      <c r="BV1" s="73" t="s">
        <v>2152</v>
      </c>
      <c r="BW1" s="73" t="s">
        <v>2153</v>
      </c>
      <c r="BX1" s="73" t="s">
        <v>2154</v>
      </c>
      <c r="BY1" s="73" t="s">
        <v>2155</v>
      </c>
      <c r="BZ1" s="119" t="s">
        <v>2156</v>
      </c>
      <c r="CA1" s="119" t="s">
        <v>2157</v>
      </c>
      <c r="CB1" s="119" t="s">
        <v>2158</v>
      </c>
      <c r="CC1" s="119" t="s">
        <v>2159</v>
      </c>
      <c r="CD1" s="119" t="s">
        <v>2160</v>
      </c>
      <c r="CE1" s="119" t="s">
        <v>2161</v>
      </c>
      <c r="CF1" s="315" t="s">
        <v>2105</v>
      </c>
      <c r="CG1" s="73" t="s">
        <v>1304</v>
      </c>
      <c r="CH1" s="73" t="s">
        <v>1306</v>
      </c>
      <c r="CI1" s="73" t="s">
        <v>1308</v>
      </c>
      <c r="CJ1" s="73" t="s">
        <v>1310</v>
      </c>
      <c r="CK1" s="73" t="s">
        <v>1312</v>
      </c>
      <c r="CL1" s="73" t="s">
        <v>1314</v>
      </c>
      <c r="CM1" s="73" t="s">
        <v>1316</v>
      </c>
      <c r="CN1" s="73" t="s">
        <v>1318</v>
      </c>
      <c r="CO1" s="73" t="s">
        <v>1320</v>
      </c>
      <c r="CP1" s="73" t="s">
        <v>1322</v>
      </c>
      <c r="CQ1" s="119" t="s">
        <v>1305</v>
      </c>
      <c r="CR1" s="119" t="s">
        <v>1307</v>
      </c>
      <c r="CS1" s="119" t="s">
        <v>1309</v>
      </c>
      <c r="CT1" s="119" t="s">
        <v>1311</v>
      </c>
      <c r="CU1" s="119" t="s">
        <v>1313</v>
      </c>
      <c r="CV1" s="119" t="s">
        <v>1315</v>
      </c>
      <c r="CW1" s="119" t="s">
        <v>1317</v>
      </c>
      <c r="CX1" s="119" t="s">
        <v>1319</v>
      </c>
      <c r="CY1" s="119" t="s">
        <v>1321</v>
      </c>
      <c r="CZ1" s="119" t="s">
        <v>1323</v>
      </c>
      <c r="DA1" s="316" t="s">
        <v>1416</v>
      </c>
      <c r="DB1" s="317" t="s">
        <v>1417</v>
      </c>
      <c r="DC1" s="375" t="s">
        <v>1440</v>
      </c>
      <c r="DD1" s="376" t="s">
        <v>1463</v>
      </c>
      <c r="DE1" s="73" t="s">
        <v>1464</v>
      </c>
      <c r="DF1" s="73" t="s">
        <v>1466</v>
      </c>
      <c r="DG1" s="73" t="s">
        <v>1468</v>
      </c>
      <c r="DH1" s="73" t="s">
        <v>1470</v>
      </c>
      <c r="DI1" s="73" t="s">
        <v>1472</v>
      </c>
      <c r="DJ1" s="73" t="s">
        <v>1474</v>
      </c>
      <c r="DK1" s="73" t="s">
        <v>1476</v>
      </c>
      <c r="DL1" s="73" t="s">
        <v>1478</v>
      </c>
      <c r="DM1" s="119" t="s">
        <v>1465</v>
      </c>
      <c r="DN1" s="119" t="s">
        <v>1467</v>
      </c>
      <c r="DO1" s="119" t="s">
        <v>1469</v>
      </c>
      <c r="DP1" s="119" t="s">
        <v>1471</v>
      </c>
      <c r="DQ1" s="119" t="s">
        <v>1473</v>
      </c>
      <c r="DR1" s="119" t="s">
        <v>1475</v>
      </c>
      <c r="DS1" s="119" t="s">
        <v>1477</v>
      </c>
      <c r="DT1" s="119" t="s">
        <v>1479</v>
      </c>
      <c r="DU1" s="377" t="s">
        <v>1480</v>
      </c>
      <c r="DV1" s="378" t="s">
        <v>1548</v>
      </c>
      <c r="DW1" s="73" t="s">
        <v>1549</v>
      </c>
      <c r="DX1" s="73" t="s">
        <v>1551</v>
      </c>
      <c r="DY1" s="73" t="s">
        <v>1553</v>
      </c>
      <c r="DZ1" s="73" t="s">
        <v>1555</v>
      </c>
      <c r="EA1" s="73" t="s">
        <v>1556</v>
      </c>
      <c r="EB1" s="73" t="s">
        <v>1558</v>
      </c>
      <c r="EC1" s="73" t="s">
        <v>1546</v>
      </c>
      <c r="ED1" s="119" t="s">
        <v>1550</v>
      </c>
      <c r="EE1" s="119" t="s">
        <v>1552</v>
      </c>
      <c r="EF1" s="119" t="s">
        <v>1554</v>
      </c>
      <c r="EG1" s="119" t="s">
        <v>2043</v>
      </c>
      <c r="EH1" s="119" t="s">
        <v>1557</v>
      </c>
      <c r="EI1" s="119" t="s">
        <v>1559</v>
      </c>
      <c r="EJ1" s="119" t="s">
        <v>1547</v>
      </c>
      <c r="EK1" s="377" t="s">
        <v>1560</v>
      </c>
      <c r="EL1" s="379" t="s">
        <v>1458</v>
      </c>
      <c r="EM1" s="379" t="s">
        <v>1481</v>
      </c>
      <c r="EN1" s="380" t="s">
        <v>1482</v>
      </c>
      <c r="EO1" s="73" t="s">
        <v>1483</v>
      </c>
      <c r="EP1" s="73" t="s">
        <v>1487</v>
      </c>
      <c r="EQ1" s="73" t="s">
        <v>1486</v>
      </c>
      <c r="ER1" s="73" t="s">
        <v>1488</v>
      </c>
      <c r="ES1" s="73" t="s">
        <v>1490</v>
      </c>
      <c r="ET1" s="313" t="s">
        <v>1493</v>
      </c>
      <c r="EU1" s="73" t="s">
        <v>1485</v>
      </c>
      <c r="EV1" s="73" t="s">
        <v>1484</v>
      </c>
      <c r="EW1" s="73" t="s">
        <v>1489</v>
      </c>
      <c r="EX1" s="73" t="s">
        <v>1492</v>
      </c>
      <c r="EY1" s="73" t="s">
        <v>1491</v>
      </c>
      <c r="EZ1" s="381" t="s">
        <v>1498</v>
      </c>
      <c r="FA1" s="382" t="s">
        <v>1494</v>
      </c>
    </row>
    <row r="2" spans="1:157" x14ac:dyDescent="0.2">
      <c r="A2" s="56" t="s">
        <v>882</v>
      </c>
      <c r="B2" s="57" t="s">
        <v>1021</v>
      </c>
      <c r="C2" s="56" t="s">
        <v>886</v>
      </c>
      <c r="D2" s="56" t="s">
        <v>1031</v>
      </c>
      <c r="E2" s="171">
        <v>1014</v>
      </c>
      <c r="F2" s="172">
        <v>921</v>
      </c>
      <c r="G2" s="226">
        <v>93</v>
      </c>
      <c r="H2" s="77">
        <f t="shared" ref="H2:H18" si="0">ROUND(F2/E2,3)</f>
        <v>0.90800000000000003</v>
      </c>
      <c r="I2" s="186">
        <f t="shared" ref="I2:I26" si="1">ROUND(G2/E2,3)</f>
        <v>9.1999999999999998E-2</v>
      </c>
      <c r="J2" s="173">
        <v>0</v>
      </c>
      <c r="K2" s="229">
        <v>6.2</v>
      </c>
      <c r="L2" s="174">
        <v>1014</v>
      </c>
      <c r="M2" s="60">
        <v>755</v>
      </c>
      <c r="N2" s="60">
        <v>0</v>
      </c>
      <c r="O2" s="60">
        <v>24</v>
      </c>
      <c r="P2" s="60">
        <v>0</v>
      </c>
      <c r="Q2" s="60">
        <v>0</v>
      </c>
      <c r="R2" s="60">
        <v>0</v>
      </c>
      <c r="S2" s="60">
        <v>11</v>
      </c>
      <c r="T2" s="60">
        <v>224</v>
      </c>
      <c r="U2" s="60">
        <v>0</v>
      </c>
      <c r="V2" s="63">
        <f t="shared" ref="V2:V26" si="2">ROUND(M2/L2,3)</f>
        <v>0.745</v>
      </c>
      <c r="W2" s="63">
        <f t="shared" ref="W2:W26" si="3">ROUND(N2/L2,3)</f>
        <v>0</v>
      </c>
      <c r="X2" s="63">
        <f t="shared" ref="X2:X26" si="4">ROUND(O2/L2,3)</f>
        <v>2.4E-2</v>
      </c>
      <c r="Y2" s="63">
        <f t="shared" ref="Y2:Y26" si="5">ROUND(P2/L2,3)</f>
        <v>0</v>
      </c>
      <c r="Z2" s="63">
        <f t="shared" ref="Z2:Z26" si="6">ROUND(Q2/L2,3)</f>
        <v>0</v>
      </c>
      <c r="AA2" s="63">
        <f t="shared" ref="AA2:AA26" si="7">ROUND(R2/L2,3)</f>
        <v>0</v>
      </c>
      <c r="AB2" s="63">
        <f t="shared" ref="AB2:AB26" si="8">ROUND(S2/L2,3)</f>
        <v>1.0999999999999999E-2</v>
      </c>
      <c r="AC2" s="63">
        <f t="shared" ref="AC2:AC26" si="9">ROUND(T2/L2,3)</f>
        <v>0.221</v>
      </c>
      <c r="AD2" s="63">
        <f t="shared" ref="AD2:AD26" si="10">ROUND(U2/L2,3)</f>
        <v>0</v>
      </c>
      <c r="AE2" s="171">
        <v>1014</v>
      </c>
      <c r="AF2" s="60">
        <v>0</v>
      </c>
      <c r="AG2" s="60">
        <v>0</v>
      </c>
      <c r="AH2" s="60">
        <v>35</v>
      </c>
      <c r="AI2" s="60">
        <v>136</v>
      </c>
      <c r="AJ2" s="60">
        <v>138</v>
      </c>
      <c r="AK2" s="60">
        <v>181</v>
      </c>
      <c r="AL2" s="60">
        <v>161</v>
      </c>
      <c r="AM2" s="60">
        <v>172</v>
      </c>
      <c r="AN2" s="60">
        <v>191</v>
      </c>
      <c r="AO2" s="77">
        <f t="shared" ref="AO2:AO20" si="11">ROUND(AF2/AE2,3)</f>
        <v>0</v>
      </c>
      <c r="AP2" s="77">
        <f t="shared" ref="AP2:AP26" si="12">ROUND(AG2/AE2,3)</f>
        <v>0</v>
      </c>
      <c r="AQ2" s="77">
        <f t="shared" ref="AQ2:AQ26" si="13">ROUND(AH2/AE2,3)</f>
        <v>3.5000000000000003E-2</v>
      </c>
      <c r="AR2" s="77">
        <f t="shared" ref="AR2:AR26" si="14">ROUND(AI2/AE2,3)</f>
        <v>0.13400000000000001</v>
      </c>
      <c r="AS2" s="77">
        <f t="shared" ref="AS2:AS26" si="15">ROUND(AJ2/AE2,3)</f>
        <v>0.13600000000000001</v>
      </c>
      <c r="AT2" s="77">
        <f t="shared" ref="AT2:AT26" si="16">ROUND(AK2/AE2,3)</f>
        <v>0.17899999999999999</v>
      </c>
      <c r="AU2" s="77">
        <f t="shared" ref="AU2:AU26" si="17">ROUND(AL2/AE2,3)</f>
        <v>0.159</v>
      </c>
      <c r="AV2" s="77">
        <f t="shared" ref="AV2:AV26" si="18">ROUND(AM2/AE2,3)</f>
        <v>0.17</v>
      </c>
      <c r="AW2" s="77">
        <f t="shared" ref="AW2:AW26" si="19">ROUND(AN2/AE2,3)</f>
        <v>0.188</v>
      </c>
      <c r="AX2" s="175">
        <v>6.6</v>
      </c>
      <c r="AY2" s="174">
        <v>1014</v>
      </c>
      <c r="AZ2" s="60">
        <v>0</v>
      </c>
      <c r="BA2" s="60">
        <v>35</v>
      </c>
      <c r="BB2" s="60">
        <v>152</v>
      </c>
      <c r="BC2" s="60">
        <v>410</v>
      </c>
      <c r="BD2" s="60">
        <v>311</v>
      </c>
      <c r="BE2" s="60">
        <v>106</v>
      </c>
      <c r="BF2" s="60">
        <f t="shared" ref="BF2:BF11" si="20">ROUND(AZ2/AY2,3)</f>
        <v>0</v>
      </c>
      <c r="BG2" s="60">
        <f t="shared" ref="BG2:BG26" si="21">ROUND(BA2/AY2,3)</f>
        <v>3.5000000000000003E-2</v>
      </c>
      <c r="BH2" s="77">
        <f t="shared" ref="BH2:BH26" si="22">ROUND(BB2/AY2,3)</f>
        <v>0.15</v>
      </c>
      <c r="BI2" s="60">
        <f t="shared" ref="BI2:BI26" si="23">ROUND(BC2/AY2,3)</f>
        <v>0.40400000000000003</v>
      </c>
      <c r="BJ2" s="77">
        <f t="shared" ref="BJ2:BJ26" si="24">ROUND(BD2/AY2,3)</f>
        <v>0.307</v>
      </c>
      <c r="BK2" s="60">
        <f t="shared" ref="BK2:BK26" si="25">ROUND(BE2/AY2,3)</f>
        <v>0.105</v>
      </c>
      <c r="BL2" s="176">
        <v>921</v>
      </c>
      <c r="BM2" s="177">
        <v>555</v>
      </c>
      <c r="BN2" s="178">
        <f t="shared" ref="BN2:BN18" si="26">ROUND(BM2/BL2,3)</f>
        <v>0.60299999999999998</v>
      </c>
      <c r="BO2" s="173">
        <v>3.57</v>
      </c>
      <c r="BP2" s="179">
        <v>366</v>
      </c>
      <c r="BQ2" s="204">
        <f t="shared" ref="BQ2:BQ35" si="27">ROUND(BP2/BL2,3)</f>
        <v>0.39700000000000002</v>
      </c>
      <c r="BR2" s="175">
        <v>4.8600000000000003</v>
      </c>
      <c r="BS2" s="181">
        <v>921</v>
      </c>
      <c r="BT2" s="60">
        <v>90</v>
      </c>
      <c r="BU2" s="60">
        <v>126</v>
      </c>
      <c r="BV2" s="60">
        <v>341</v>
      </c>
      <c r="BW2" s="60">
        <v>273</v>
      </c>
      <c r="BX2" s="60">
        <v>32</v>
      </c>
      <c r="BY2" s="60">
        <v>59</v>
      </c>
      <c r="BZ2" s="104">
        <f t="shared" ref="BZ2:BZ28" si="28">ROUND(BT2/BS2,3)</f>
        <v>9.8000000000000004E-2</v>
      </c>
      <c r="CA2" s="104">
        <f t="shared" ref="CA2:CA26" si="29">ROUND(BU2/BS2,3)</f>
        <v>0.13700000000000001</v>
      </c>
      <c r="CB2" s="104">
        <f t="shared" ref="CB2:CB26" si="30">ROUND(BV2/BS2,3)</f>
        <v>0.37</v>
      </c>
      <c r="CC2" s="104">
        <f t="shared" ref="CC2:CC26" si="31">ROUND(BW2/BS2,3)</f>
        <v>0.29599999999999999</v>
      </c>
      <c r="CD2" s="104">
        <f t="shared" ref="CD2:CD26" si="32">ROUND(BX2/BS2,3)</f>
        <v>3.5000000000000003E-2</v>
      </c>
      <c r="CE2" s="104">
        <f t="shared" ref="CE2:CE26" si="33">ROUND(BY2/BS2,3)</f>
        <v>6.4000000000000001E-2</v>
      </c>
      <c r="CF2" s="64">
        <v>921</v>
      </c>
      <c r="CG2" s="60">
        <v>56</v>
      </c>
      <c r="CH2" s="60">
        <v>60</v>
      </c>
      <c r="CI2" s="60">
        <v>20</v>
      </c>
      <c r="CJ2" s="60">
        <v>77</v>
      </c>
      <c r="CK2" s="60">
        <v>204</v>
      </c>
      <c r="CL2" s="60">
        <v>143</v>
      </c>
      <c r="CM2" s="60">
        <v>192</v>
      </c>
      <c r="CN2" s="60">
        <v>106</v>
      </c>
      <c r="CO2" s="60">
        <v>40</v>
      </c>
      <c r="CP2" s="60">
        <v>23</v>
      </c>
      <c r="CQ2" s="63">
        <f t="shared" ref="CQ2:CQ13" si="34">ROUND(CG2/CF2,3)</f>
        <v>6.0999999999999999E-2</v>
      </c>
      <c r="CR2" s="63">
        <f t="shared" ref="CR2:CR26" si="35">ROUND(CH2/CF2,3)</f>
        <v>6.5000000000000002E-2</v>
      </c>
      <c r="CS2" s="63">
        <f t="shared" ref="CS2:CS26" si="36">ROUND(CI2/CF2,3)</f>
        <v>2.1999999999999999E-2</v>
      </c>
      <c r="CT2" s="63">
        <f t="shared" ref="CT2:CT26" si="37">ROUND(CJ2/CF2,3)</f>
        <v>8.4000000000000005E-2</v>
      </c>
      <c r="CU2" s="63">
        <f t="shared" ref="CU2:CU26" si="38">ROUND(CK2/CF2,3)</f>
        <v>0.221</v>
      </c>
      <c r="CV2" s="63">
        <f t="shared" ref="CV2:CV26" si="39">ROUND(CL2/CF2,3)</f>
        <v>0.155</v>
      </c>
      <c r="CW2" s="63">
        <f t="shared" ref="CW2:CW26" si="40">ROUND(CM2/CF2,3)</f>
        <v>0.20799999999999999</v>
      </c>
      <c r="CX2" s="63">
        <f t="shared" ref="CX2:CX26" si="41">ROUND(CN2/CF2,3)</f>
        <v>0.115</v>
      </c>
      <c r="CY2" s="63">
        <f t="shared" ref="CY2:CY26" si="42">ROUND(CO2/CF2,3)</f>
        <v>4.2999999999999997E-2</v>
      </c>
      <c r="CZ2" s="63">
        <f t="shared" ref="CZ2:CZ26" si="43">ROUND(CP2/CF2,3)</f>
        <v>2.5000000000000001E-2</v>
      </c>
      <c r="DA2" s="65">
        <v>56642</v>
      </c>
      <c r="DB2" s="66">
        <v>66420</v>
      </c>
      <c r="DC2" s="181">
        <v>921</v>
      </c>
      <c r="DD2" s="182">
        <v>555</v>
      </c>
      <c r="DE2" s="60">
        <v>117</v>
      </c>
      <c r="DF2" s="60">
        <v>14</v>
      </c>
      <c r="DG2" s="60">
        <v>21</v>
      </c>
      <c r="DH2" s="60">
        <v>0</v>
      </c>
      <c r="DI2" s="60">
        <v>243</v>
      </c>
      <c r="DJ2" s="60">
        <v>160</v>
      </c>
      <c r="DK2" s="60">
        <v>0</v>
      </c>
      <c r="DL2" s="60">
        <v>0</v>
      </c>
      <c r="DM2" s="63">
        <f t="shared" ref="DM2:DM11" si="44">ROUND(DE2/DD2,3)</f>
        <v>0.21099999999999999</v>
      </c>
      <c r="DN2" s="63">
        <f t="shared" ref="DN2:DN26" si="45">ROUND(DF2/DD2,3)</f>
        <v>2.5000000000000001E-2</v>
      </c>
      <c r="DO2" s="63">
        <f t="shared" ref="DO2:DO26" si="46">ROUND(DG2/DD2,3)</f>
        <v>3.7999999999999999E-2</v>
      </c>
      <c r="DP2" s="63">
        <f t="shared" ref="DP2:DP26" si="47">ROUND(DH2/DD2,3)</f>
        <v>0</v>
      </c>
      <c r="DQ2" s="104">
        <f t="shared" ref="DQ2:DQ26" si="48">ROUND(DI2/DD2,3)</f>
        <v>0.438</v>
      </c>
      <c r="DR2" s="104">
        <f t="shared" ref="DR2:DR26" si="49">ROUND(DJ2/DD2,3)</f>
        <v>0.28799999999999998</v>
      </c>
      <c r="DS2" s="104">
        <f t="shared" ref="DS2:DS26" si="50">ROUND(DK2/DD2,3)</f>
        <v>0</v>
      </c>
      <c r="DT2" s="104">
        <f t="shared" ref="DT2:DT26" si="51">ROUND(DL2/DD2,3)</f>
        <v>0</v>
      </c>
      <c r="DU2" s="183">
        <v>253000</v>
      </c>
      <c r="DV2" s="184">
        <v>341</v>
      </c>
      <c r="DW2" s="60">
        <v>0</v>
      </c>
      <c r="DX2" s="60">
        <v>125</v>
      </c>
      <c r="DY2" s="60">
        <v>0</v>
      </c>
      <c r="DZ2" s="60">
        <v>128</v>
      </c>
      <c r="EA2" s="60">
        <v>88</v>
      </c>
      <c r="EB2" s="60">
        <v>0</v>
      </c>
      <c r="EC2" s="60">
        <v>0</v>
      </c>
      <c r="ED2" s="104">
        <f t="shared" ref="ED2:ED40" si="52">ROUND(DW2/DV2,3)</f>
        <v>0</v>
      </c>
      <c r="EE2" s="104">
        <f t="shared" ref="EE2:EE26" si="53">ROUND(DX2/DV2,3)</f>
        <v>0.36699999999999999</v>
      </c>
      <c r="EF2" s="104">
        <f t="shared" ref="EF2:EF26" si="54">ROUND(DY2/DV2,3)</f>
        <v>0</v>
      </c>
      <c r="EG2" s="104">
        <f t="shared" ref="EG2:EG26" si="55">ROUND(DZ2/DV2,3)</f>
        <v>0.375</v>
      </c>
      <c r="EH2" s="63">
        <f t="shared" ref="EH2:EH26" si="56">ROUND(EA2/DV2,3)</f>
        <v>0.25800000000000001</v>
      </c>
      <c r="EI2" s="104">
        <f t="shared" ref="EI2:EI26" si="57">ROUND(EB2/DV2,3)</f>
        <v>0</v>
      </c>
      <c r="EJ2" s="63">
        <f t="shared" ref="EJ2:EJ26" si="58">ROUND(EC2/DV2,3)</f>
        <v>0</v>
      </c>
      <c r="EK2" s="183">
        <v>1678</v>
      </c>
      <c r="EL2" s="185">
        <v>366</v>
      </c>
      <c r="EM2" s="185">
        <v>25</v>
      </c>
      <c r="EN2" s="180">
        <v>341</v>
      </c>
      <c r="EO2" s="60">
        <v>0</v>
      </c>
      <c r="EP2" s="60">
        <v>42</v>
      </c>
      <c r="EQ2" s="60">
        <v>108</v>
      </c>
      <c r="ER2" s="60">
        <v>40</v>
      </c>
      <c r="ES2" s="60">
        <v>6</v>
      </c>
      <c r="ET2" s="274">
        <v>145</v>
      </c>
      <c r="EU2" s="77">
        <f t="shared" ref="EU2:EU40" si="59">ROUND(EO2/EN2,3)</f>
        <v>0</v>
      </c>
      <c r="EV2" s="77">
        <f t="shared" ref="EV2:EV26" si="60">ROUND(EP2/EN2,3)</f>
        <v>0.123</v>
      </c>
      <c r="EW2" s="77">
        <f t="shared" ref="EW2:EW26" si="61">ROUND(EQ2/EN2,3)</f>
        <v>0.317</v>
      </c>
      <c r="EX2" s="77">
        <f t="shared" ref="EX2:EX26" si="62">ROUND(ER2/EN2,3)</f>
        <v>0.11700000000000001</v>
      </c>
      <c r="EY2" s="77">
        <f t="shared" ref="EY2:EY26" si="63">ROUND(ES2/EN2,3)</f>
        <v>1.7999999999999999E-2</v>
      </c>
      <c r="EZ2" s="237">
        <f t="shared" ref="EZ2:EZ26" si="64">ROUND(ET2/EN2,3)</f>
        <v>0.42499999999999999</v>
      </c>
      <c r="FA2" s="234">
        <f t="shared" ref="FA2:FA35" si="65">DV2-EN2</f>
        <v>0</v>
      </c>
    </row>
    <row r="3" spans="1:157" x14ac:dyDescent="0.2">
      <c r="A3" s="56" t="s">
        <v>882</v>
      </c>
      <c r="B3" s="57" t="s">
        <v>1021</v>
      </c>
      <c r="C3" s="56" t="s">
        <v>887</v>
      </c>
      <c r="D3" s="56" t="s">
        <v>1032</v>
      </c>
      <c r="E3" s="171">
        <v>2134</v>
      </c>
      <c r="F3" s="172">
        <v>1959</v>
      </c>
      <c r="G3" s="226">
        <v>175</v>
      </c>
      <c r="H3" s="77">
        <f t="shared" si="0"/>
        <v>0.91800000000000004</v>
      </c>
      <c r="I3" s="186">
        <f t="shared" si="1"/>
        <v>8.2000000000000003E-2</v>
      </c>
      <c r="J3" s="173">
        <v>4.8</v>
      </c>
      <c r="K3" s="229">
        <v>8.1</v>
      </c>
      <c r="L3" s="174">
        <v>2134</v>
      </c>
      <c r="M3" s="60">
        <v>1783</v>
      </c>
      <c r="N3" s="60">
        <v>46</v>
      </c>
      <c r="O3" s="60">
        <v>87</v>
      </c>
      <c r="P3" s="60">
        <v>97</v>
      </c>
      <c r="Q3" s="60">
        <v>73</v>
      </c>
      <c r="R3" s="60">
        <v>21</v>
      </c>
      <c r="S3" s="60">
        <v>0</v>
      </c>
      <c r="T3" s="60">
        <v>27</v>
      </c>
      <c r="U3" s="60">
        <v>0</v>
      </c>
      <c r="V3" s="63">
        <f t="shared" si="2"/>
        <v>0.83599999999999997</v>
      </c>
      <c r="W3" s="63">
        <f t="shared" si="3"/>
        <v>2.1999999999999999E-2</v>
      </c>
      <c r="X3" s="63">
        <f t="shared" si="4"/>
        <v>4.1000000000000002E-2</v>
      </c>
      <c r="Y3" s="63">
        <f t="shared" si="5"/>
        <v>4.4999999999999998E-2</v>
      </c>
      <c r="Z3" s="63">
        <f t="shared" si="6"/>
        <v>3.4000000000000002E-2</v>
      </c>
      <c r="AA3" s="63">
        <f t="shared" si="7"/>
        <v>0.01</v>
      </c>
      <c r="AB3" s="63">
        <f t="shared" si="8"/>
        <v>0</v>
      </c>
      <c r="AC3" s="63">
        <f t="shared" si="9"/>
        <v>1.2999999999999999E-2</v>
      </c>
      <c r="AD3" s="63">
        <f t="shared" si="10"/>
        <v>0</v>
      </c>
      <c r="AE3" s="171">
        <v>2134</v>
      </c>
      <c r="AF3" s="60">
        <v>10</v>
      </c>
      <c r="AG3" s="60">
        <v>6</v>
      </c>
      <c r="AH3" s="60">
        <v>42</v>
      </c>
      <c r="AI3" s="60">
        <v>263</v>
      </c>
      <c r="AJ3" s="60">
        <v>158</v>
      </c>
      <c r="AK3" s="60">
        <v>690</v>
      </c>
      <c r="AL3" s="60">
        <v>515</v>
      </c>
      <c r="AM3" s="60">
        <v>339</v>
      </c>
      <c r="AN3" s="60">
        <v>111</v>
      </c>
      <c r="AO3" s="77">
        <f t="shared" si="11"/>
        <v>5.0000000000000001E-3</v>
      </c>
      <c r="AP3" s="77">
        <f t="shared" si="12"/>
        <v>3.0000000000000001E-3</v>
      </c>
      <c r="AQ3" s="77">
        <f t="shared" si="13"/>
        <v>0.02</v>
      </c>
      <c r="AR3" s="77">
        <f t="shared" si="14"/>
        <v>0.123</v>
      </c>
      <c r="AS3" s="77">
        <f t="shared" si="15"/>
        <v>7.3999999999999996E-2</v>
      </c>
      <c r="AT3" s="77">
        <f t="shared" si="16"/>
        <v>0.32300000000000001</v>
      </c>
      <c r="AU3" s="77">
        <f t="shared" si="17"/>
        <v>0.24099999999999999</v>
      </c>
      <c r="AV3" s="77">
        <f t="shared" si="18"/>
        <v>0.159</v>
      </c>
      <c r="AW3" s="77">
        <f t="shared" si="19"/>
        <v>5.1999999999999998E-2</v>
      </c>
      <c r="AX3" s="175">
        <v>6.4</v>
      </c>
      <c r="AY3" s="174">
        <v>2134</v>
      </c>
      <c r="AZ3" s="60">
        <v>10</v>
      </c>
      <c r="BA3" s="60">
        <v>102</v>
      </c>
      <c r="BB3" s="60">
        <v>174</v>
      </c>
      <c r="BC3" s="60">
        <v>1171</v>
      </c>
      <c r="BD3" s="60">
        <v>627</v>
      </c>
      <c r="BE3" s="60">
        <v>50</v>
      </c>
      <c r="BF3" s="60">
        <f t="shared" si="20"/>
        <v>5.0000000000000001E-3</v>
      </c>
      <c r="BG3" s="60">
        <f t="shared" si="21"/>
        <v>4.8000000000000001E-2</v>
      </c>
      <c r="BH3" s="77">
        <f t="shared" si="22"/>
        <v>8.2000000000000003E-2</v>
      </c>
      <c r="BI3" s="60">
        <f t="shared" si="23"/>
        <v>0.54900000000000004</v>
      </c>
      <c r="BJ3" s="77">
        <f t="shared" si="24"/>
        <v>0.29399999999999998</v>
      </c>
      <c r="BK3" s="60">
        <f t="shared" si="25"/>
        <v>2.3E-2</v>
      </c>
      <c r="BL3" s="176">
        <v>1959</v>
      </c>
      <c r="BM3" s="177">
        <v>1184</v>
      </c>
      <c r="BN3" s="178">
        <f t="shared" si="26"/>
        <v>0.60399999999999998</v>
      </c>
      <c r="BO3" s="173">
        <v>3.75</v>
      </c>
      <c r="BP3" s="179">
        <v>775</v>
      </c>
      <c r="BQ3" s="204">
        <f t="shared" si="27"/>
        <v>0.39600000000000002</v>
      </c>
      <c r="BR3" s="175">
        <v>3.91</v>
      </c>
      <c r="BS3" s="181">
        <v>1959</v>
      </c>
      <c r="BT3" s="60">
        <v>59</v>
      </c>
      <c r="BU3" s="60">
        <v>484</v>
      </c>
      <c r="BV3" s="60">
        <v>522</v>
      </c>
      <c r="BW3" s="60">
        <v>512</v>
      </c>
      <c r="BX3" s="60">
        <v>240</v>
      </c>
      <c r="BY3" s="60">
        <v>142</v>
      </c>
      <c r="BZ3" s="104">
        <f t="shared" si="28"/>
        <v>0.03</v>
      </c>
      <c r="CA3" s="104">
        <f t="shared" si="29"/>
        <v>0.247</v>
      </c>
      <c r="CB3" s="104">
        <f t="shared" si="30"/>
        <v>0.26600000000000001</v>
      </c>
      <c r="CC3" s="104">
        <f t="shared" si="31"/>
        <v>0.26100000000000001</v>
      </c>
      <c r="CD3" s="104">
        <f t="shared" si="32"/>
        <v>0.123</v>
      </c>
      <c r="CE3" s="104">
        <f t="shared" si="33"/>
        <v>7.1999999999999995E-2</v>
      </c>
      <c r="CF3" s="64">
        <v>1959</v>
      </c>
      <c r="CG3" s="60">
        <v>185</v>
      </c>
      <c r="CH3" s="60">
        <v>127</v>
      </c>
      <c r="CI3" s="60">
        <v>139</v>
      </c>
      <c r="CJ3" s="60">
        <v>49</v>
      </c>
      <c r="CK3" s="60">
        <v>216</v>
      </c>
      <c r="CL3" s="60">
        <v>426</v>
      </c>
      <c r="CM3" s="60">
        <v>354</v>
      </c>
      <c r="CN3" s="60">
        <v>367</v>
      </c>
      <c r="CO3" s="60">
        <v>26</v>
      </c>
      <c r="CP3" s="60">
        <v>70</v>
      </c>
      <c r="CQ3" s="63">
        <f t="shared" si="34"/>
        <v>9.4E-2</v>
      </c>
      <c r="CR3" s="63">
        <f t="shared" si="35"/>
        <v>6.5000000000000002E-2</v>
      </c>
      <c r="CS3" s="63">
        <f t="shared" si="36"/>
        <v>7.0999999999999994E-2</v>
      </c>
      <c r="CT3" s="63">
        <f t="shared" si="37"/>
        <v>2.5000000000000001E-2</v>
      </c>
      <c r="CU3" s="63">
        <f t="shared" si="38"/>
        <v>0.11</v>
      </c>
      <c r="CV3" s="63">
        <f t="shared" si="39"/>
        <v>0.217</v>
      </c>
      <c r="CW3" s="63">
        <f t="shared" si="40"/>
        <v>0.18099999999999999</v>
      </c>
      <c r="CX3" s="63">
        <f t="shared" si="41"/>
        <v>0.187</v>
      </c>
      <c r="CY3" s="63">
        <f t="shared" si="42"/>
        <v>1.2999999999999999E-2</v>
      </c>
      <c r="CZ3" s="63">
        <f t="shared" si="43"/>
        <v>3.5999999999999997E-2</v>
      </c>
      <c r="DA3" s="65">
        <v>60848</v>
      </c>
      <c r="DB3" s="66">
        <v>67438</v>
      </c>
      <c r="DC3" s="181">
        <v>1959</v>
      </c>
      <c r="DD3" s="182">
        <v>1184</v>
      </c>
      <c r="DE3" s="60">
        <v>18</v>
      </c>
      <c r="DF3" s="60">
        <v>23</v>
      </c>
      <c r="DG3" s="60">
        <v>148</v>
      </c>
      <c r="DH3" s="60">
        <v>176</v>
      </c>
      <c r="DI3" s="60">
        <v>688</v>
      </c>
      <c r="DJ3" s="60">
        <v>77</v>
      </c>
      <c r="DK3" s="60">
        <v>37</v>
      </c>
      <c r="DL3" s="60">
        <v>17</v>
      </c>
      <c r="DM3" s="63">
        <f t="shared" si="44"/>
        <v>1.4999999999999999E-2</v>
      </c>
      <c r="DN3" s="63">
        <f t="shared" si="45"/>
        <v>1.9E-2</v>
      </c>
      <c r="DO3" s="63">
        <f t="shared" si="46"/>
        <v>0.125</v>
      </c>
      <c r="DP3" s="63">
        <f t="shared" si="47"/>
        <v>0.14899999999999999</v>
      </c>
      <c r="DQ3" s="104">
        <f t="shared" si="48"/>
        <v>0.58099999999999996</v>
      </c>
      <c r="DR3" s="104">
        <f t="shared" si="49"/>
        <v>6.5000000000000002E-2</v>
      </c>
      <c r="DS3" s="104">
        <f t="shared" si="50"/>
        <v>3.1E-2</v>
      </c>
      <c r="DT3" s="104">
        <f t="shared" si="51"/>
        <v>1.4E-2</v>
      </c>
      <c r="DU3" s="183">
        <v>228800</v>
      </c>
      <c r="DV3" s="184">
        <v>733</v>
      </c>
      <c r="DW3" s="60">
        <v>132</v>
      </c>
      <c r="DX3" s="60">
        <v>34</v>
      </c>
      <c r="DY3" s="60">
        <v>326</v>
      </c>
      <c r="DZ3" s="60">
        <v>187</v>
      </c>
      <c r="EA3" s="60">
        <v>0</v>
      </c>
      <c r="EB3" s="60">
        <v>54</v>
      </c>
      <c r="EC3" s="60">
        <v>0</v>
      </c>
      <c r="ED3" s="104">
        <f t="shared" si="52"/>
        <v>0.18</v>
      </c>
      <c r="EE3" s="104">
        <f t="shared" si="53"/>
        <v>4.5999999999999999E-2</v>
      </c>
      <c r="EF3" s="104">
        <f t="shared" si="54"/>
        <v>0.44500000000000001</v>
      </c>
      <c r="EG3" s="104">
        <f t="shared" si="55"/>
        <v>0.255</v>
      </c>
      <c r="EH3" s="63">
        <f t="shared" si="56"/>
        <v>0</v>
      </c>
      <c r="EI3" s="104">
        <f t="shared" si="57"/>
        <v>7.3999999999999996E-2</v>
      </c>
      <c r="EJ3" s="63">
        <f t="shared" si="58"/>
        <v>0</v>
      </c>
      <c r="EK3" s="183">
        <v>1305</v>
      </c>
      <c r="EL3" s="185">
        <v>775</v>
      </c>
      <c r="EM3" s="185">
        <v>42</v>
      </c>
      <c r="EN3" s="180">
        <v>590</v>
      </c>
      <c r="EO3" s="60">
        <v>109</v>
      </c>
      <c r="EP3" s="60">
        <v>18</v>
      </c>
      <c r="EQ3" s="60">
        <v>129</v>
      </c>
      <c r="ER3" s="60">
        <v>75</v>
      </c>
      <c r="ES3" s="60">
        <v>8</v>
      </c>
      <c r="ET3" s="274">
        <v>251</v>
      </c>
      <c r="EU3" s="77">
        <f t="shared" si="59"/>
        <v>0.185</v>
      </c>
      <c r="EV3" s="77">
        <f t="shared" si="60"/>
        <v>3.1E-2</v>
      </c>
      <c r="EW3" s="77">
        <f t="shared" si="61"/>
        <v>0.219</v>
      </c>
      <c r="EX3" s="77">
        <f t="shared" si="62"/>
        <v>0.127</v>
      </c>
      <c r="EY3" s="77">
        <f t="shared" si="63"/>
        <v>1.4E-2</v>
      </c>
      <c r="EZ3" s="237">
        <f t="shared" si="64"/>
        <v>0.42499999999999999</v>
      </c>
      <c r="FA3" s="234">
        <f t="shared" si="65"/>
        <v>143</v>
      </c>
    </row>
    <row r="4" spans="1:157" x14ac:dyDescent="0.2">
      <c r="A4" s="56" t="s">
        <v>882</v>
      </c>
      <c r="B4" s="57" t="s">
        <v>1021</v>
      </c>
      <c r="C4" s="56" t="s">
        <v>888</v>
      </c>
      <c r="D4" s="56" t="s">
        <v>1033</v>
      </c>
      <c r="E4" s="171">
        <v>1991</v>
      </c>
      <c r="F4" s="172">
        <v>1860</v>
      </c>
      <c r="G4" s="226">
        <v>131</v>
      </c>
      <c r="H4" s="77">
        <f t="shared" si="0"/>
        <v>0.93400000000000005</v>
      </c>
      <c r="I4" s="186">
        <f t="shared" si="1"/>
        <v>6.6000000000000003E-2</v>
      </c>
      <c r="J4" s="173">
        <v>3.7</v>
      </c>
      <c r="K4" s="229">
        <v>2.8</v>
      </c>
      <c r="L4" s="174">
        <v>1991</v>
      </c>
      <c r="M4" s="60">
        <v>1611</v>
      </c>
      <c r="N4" s="60">
        <v>19</v>
      </c>
      <c r="O4" s="60">
        <v>0</v>
      </c>
      <c r="P4" s="60">
        <v>46</v>
      </c>
      <c r="Q4" s="60">
        <v>187</v>
      </c>
      <c r="R4" s="60">
        <v>22</v>
      </c>
      <c r="S4" s="60">
        <v>97</v>
      </c>
      <c r="T4" s="60">
        <v>9</v>
      </c>
      <c r="U4" s="60">
        <v>0</v>
      </c>
      <c r="V4" s="63">
        <f t="shared" si="2"/>
        <v>0.80900000000000005</v>
      </c>
      <c r="W4" s="63">
        <f t="shared" si="3"/>
        <v>0.01</v>
      </c>
      <c r="X4" s="63">
        <f t="shared" si="4"/>
        <v>0</v>
      </c>
      <c r="Y4" s="63">
        <f t="shared" si="5"/>
        <v>2.3E-2</v>
      </c>
      <c r="Z4" s="63">
        <f t="shared" si="6"/>
        <v>9.4E-2</v>
      </c>
      <c r="AA4" s="63">
        <f t="shared" si="7"/>
        <v>1.0999999999999999E-2</v>
      </c>
      <c r="AB4" s="63">
        <f t="shared" si="8"/>
        <v>4.9000000000000002E-2</v>
      </c>
      <c r="AC4" s="63">
        <f t="shared" si="9"/>
        <v>5.0000000000000001E-3</v>
      </c>
      <c r="AD4" s="63">
        <f t="shared" si="10"/>
        <v>0</v>
      </c>
      <c r="AE4" s="171">
        <v>1991</v>
      </c>
      <c r="AF4" s="60">
        <v>7</v>
      </c>
      <c r="AG4" s="60">
        <v>24</v>
      </c>
      <c r="AH4" s="60">
        <v>72</v>
      </c>
      <c r="AI4" s="60">
        <v>382</v>
      </c>
      <c r="AJ4" s="60">
        <v>202</v>
      </c>
      <c r="AK4" s="60">
        <v>279</v>
      </c>
      <c r="AL4" s="60">
        <v>466</v>
      </c>
      <c r="AM4" s="60">
        <v>378</v>
      </c>
      <c r="AN4" s="60">
        <v>181</v>
      </c>
      <c r="AO4" s="77">
        <f t="shared" si="11"/>
        <v>4.0000000000000001E-3</v>
      </c>
      <c r="AP4" s="77">
        <f t="shared" si="12"/>
        <v>1.2E-2</v>
      </c>
      <c r="AQ4" s="77">
        <f t="shared" si="13"/>
        <v>3.5999999999999997E-2</v>
      </c>
      <c r="AR4" s="77">
        <f t="shared" si="14"/>
        <v>0.192</v>
      </c>
      <c r="AS4" s="77">
        <f t="shared" si="15"/>
        <v>0.10100000000000001</v>
      </c>
      <c r="AT4" s="77">
        <f t="shared" si="16"/>
        <v>0.14000000000000001</v>
      </c>
      <c r="AU4" s="77">
        <f t="shared" si="17"/>
        <v>0.23400000000000001</v>
      </c>
      <c r="AV4" s="77">
        <f t="shared" si="18"/>
        <v>0.19</v>
      </c>
      <c r="AW4" s="77">
        <f t="shared" si="19"/>
        <v>9.0999999999999998E-2</v>
      </c>
      <c r="AX4" s="175">
        <v>6.6</v>
      </c>
      <c r="AY4" s="174">
        <v>1991</v>
      </c>
      <c r="AZ4" s="60">
        <v>7</v>
      </c>
      <c r="BA4" s="60">
        <v>60</v>
      </c>
      <c r="BB4" s="60">
        <v>469</v>
      </c>
      <c r="BC4" s="60">
        <v>618</v>
      </c>
      <c r="BD4" s="60">
        <v>547</v>
      </c>
      <c r="BE4" s="60">
        <v>290</v>
      </c>
      <c r="BF4" s="60">
        <f t="shared" si="20"/>
        <v>4.0000000000000001E-3</v>
      </c>
      <c r="BG4" s="60">
        <f t="shared" si="21"/>
        <v>0.03</v>
      </c>
      <c r="BH4" s="77">
        <f t="shared" si="22"/>
        <v>0.23599999999999999</v>
      </c>
      <c r="BI4" s="60">
        <f t="shared" si="23"/>
        <v>0.31</v>
      </c>
      <c r="BJ4" s="77">
        <f t="shared" si="24"/>
        <v>0.27500000000000002</v>
      </c>
      <c r="BK4" s="60">
        <f t="shared" si="25"/>
        <v>0.14599999999999999</v>
      </c>
      <c r="BL4" s="176">
        <v>1860</v>
      </c>
      <c r="BM4" s="177">
        <v>1157</v>
      </c>
      <c r="BN4" s="178">
        <f t="shared" si="26"/>
        <v>0.622</v>
      </c>
      <c r="BO4" s="173">
        <v>3.74</v>
      </c>
      <c r="BP4" s="179">
        <v>703</v>
      </c>
      <c r="BQ4" s="204">
        <f t="shared" si="27"/>
        <v>0.378</v>
      </c>
      <c r="BR4" s="175">
        <v>3.36</v>
      </c>
      <c r="BS4" s="181">
        <v>1860</v>
      </c>
      <c r="BT4" s="60">
        <v>119</v>
      </c>
      <c r="BU4" s="60">
        <v>440</v>
      </c>
      <c r="BV4" s="60">
        <v>700</v>
      </c>
      <c r="BW4" s="60">
        <v>428</v>
      </c>
      <c r="BX4" s="60">
        <v>139</v>
      </c>
      <c r="BY4" s="60">
        <v>34</v>
      </c>
      <c r="BZ4" s="104">
        <f t="shared" si="28"/>
        <v>6.4000000000000001E-2</v>
      </c>
      <c r="CA4" s="104">
        <f t="shared" si="29"/>
        <v>0.23699999999999999</v>
      </c>
      <c r="CB4" s="104">
        <f t="shared" si="30"/>
        <v>0.376</v>
      </c>
      <c r="CC4" s="104">
        <f t="shared" si="31"/>
        <v>0.23</v>
      </c>
      <c r="CD4" s="104">
        <f t="shared" si="32"/>
        <v>7.4999999999999997E-2</v>
      </c>
      <c r="CE4" s="104">
        <f t="shared" si="33"/>
        <v>1.7999999999999999E-2</v>
      </c>
      <c r="CF4" s="64">
        <v>1860</v>
      </c>
      <c r="CG4" s="60">
        <v>216</v>
      </c>
      <c r="CH4" s="60">
        <v>31</v>
      </c>
      <c r="CI4" s="60">
        <v>65</v>
      </c>
      <c r="CJ4" s="60">
        <v>90</v>
      </c>
      <c r="CK4" s="60">
        <v>378</v>
      </c>
      <c r="CL4" s="60">
        <v>310</v>
      </c>
      <c r="CM4" s="60">
        <v>212</v>
      </c>
      <c r="CN4" s="60">
        <v>389</v>
      </c>
      <c r="CO4" s="60">
        <v>79</v>
      </c>
      <c r="CP4" s="60">
        <v>90</v>
      </c>
      <c r="CQ4" s="63">
        <f t="shared" si="34"/>
        <v>0.11600000000000001</v>
      </c>
      <c r="CR4" s="63">
        <f t="shared" si="35"/>
        <v>1.7000000000000001E-2</v>
      </c>
      <c r="CS4" s="63">
        <f t="shared" si="36"/>
        <v>3.5000000000000003E-2</v>
      </c>
      <c r="CT4" s="63">
        <f t="shared" si="37"/>
        <v>4.8000000000000001E-2</v>
      </c>
      <c r="CU4" s="63">
        <f t="shared" si="38"/>
        <v>0.20300000000000001</v>
      </c>
      <c r="CV4" s="63">
        <f t="shared" si="39"/>
        <v>0.16700000000000001</v>
      </c>
      <c r="CW4" s="63">
        <f t="shared" si="40"/>
        <v>0.114</v>
      </c>
      <c r="CX4" s="63">
        <f t="shared" si="41"/>
        <v>0.20899999999999999</v>
      </c>
      <c r="CY4" s="63">
        <f t="shared" si="42"/>
        <v>4.2000000000000003E-2</v>
      </c>
      <c r="CZ4" s="63">
        <f t="shared" si="43"/>
        <v>4.8000000000000001E-2</v>
      </c>
      <c r="DA4" s="65">
        <v>59212</v>
      </c>
      <c r="DB4" s="66">
        <v>74821</v>
      </c>
      <c r="DC4" s="181">
        <v>1860</v>
      </c>
      <c r="DD4" s="182">
        <v>1157</v>
      </c>
      <c r="DE4" s="60">
        <v>24</v>
      </c>
      <c r="DF4" s="60">
        <v>0</v>
      </c>
      <c r="DG4" s="60">
        <v>45</v>
      </c>
      <c r="DH4" s="60">
        <v>106</v>
      </c>
      <c r="DI4" s="60">
        <v>573</v>
      </c>
      <c r="DJ4" s="60">
        <v>398</v>
      </c>
      <c r="DK4" s="60">
        <v>11</v>
      </c>
      <c r="DL4" s="60">
        <v>0</v>
      </c>
      <c r="DM4" s="63">
        <f t="shared" si="44"/>
        <v>2.1000000000000001E-2</v>
      </c>
      <c r="DN4" s="63">
        <f t="shared" si="45"/>
        <v>0</v>
      </c>
      <c r="DO4" s="63">
        <f t="shared" si="46"/>
        <v>3.9E-2</v>
      </c>
      <c r="DP4" s="63">
        <f t="shared" si="47"/>
        <v>9.1999999999999998E-2</v>
      </c>
      <c r="DQ4" s="104">
        <f t="shared" si="48"/>
        <v>0.495</v>
      </c>
      <c r="DR4" s="104">
        <f t="shared" si="49"/>
        <v>0.34399999999999997</v>
      </c>
      <c r="DS4" s="104">
        <f t="shared" si="50"/>
        <v>0.01</v>
      </c>
      <c r="DT4" s="104">
        <f t="shared" si="51"/>
        <v>0</v>
      </c>
      <c r="DU4" s="183">
        <v>277000</v>
      </c>
      <c r="DV4" s="184">
        <v>689</v>
      </c>
      <c r="DW4" s="60">
        <v>24</v>
      </c>
      <c r="DX4" s="60">
        <v>91</v>
      </c>
      <c r="DY4" s="60">
        <v>293</v>
      </c>
      <c r="DZ4" s="60">
        <v>212</v>
      </c>
      <c r="EA4" s="60">
        <v>11</v>
      </c>
      <c r="EB4" s="60">
        <v>58</v>
      </c>
      <c r="EC4" s="60">
        <v>0</v>
      </c>
      <c r="ED4" s="104">
        <f t="shared" si="52"/>
        <v>3.5000000000000003E-2</v>
      </c>
      <c r="EE4" s="104">
        <f t="shared" si="53"/>
        <v>0.13200000000000001</v>
      </c>
      <c r="EF4" s="104">
        <f t="shared" si="54"/>
        <v>0.42499999999999999</v>
      </c>
      <c r="EG4" s="104">
        <f t="shared" si="55"/>
        <v>0.308</v>
      </c>
      <c r="EH4" s="63">
        <f t="shared" si="56"/>
        <v>1.6E-2</v>
      </c>
      <c r="EI4" s="104">
        <f t="shared" si="57"/>
        <v>8.4000000000000005E-2</v>
      </c>
      <c r="EJ4" s="63">
        <f t="shared" si="58"/>
        <v>0</v>
      </c>
      <c r="EK4" s="183">
        <v>1400</v>
      </c>
      <c r="EL4" s="185">
        <v>703</v>
      </c>
      <c r="EM4" s="185">
        <v>14</v>
      </c>
      <c r="EN4" s="180">
        <v>565</v>
      </c>
      <c r="EO4" s="60">
        <v>54</v>
      </c>
      <c r="EP4" s="60">
        <v>35</v>
      </c>
      <c r="EQ4" s="60">
        <v>45</v>
      </c>
      <c r="ER4" s="60">
        <v>76</v>
      </c>
      <c r="ES4" s="60">
        <v>78</v>
      </c>
      <c r="ET4" s="274">
        <v>277</v>
      </c>
      <c r="EU4" s="77">
        <f t="shared" si="59"/>
        <v>9.6000000000000002E-2</v>
      </c>
      <c r="EV4" s="77">
        <f t="shared" si="60"/>
        <v>6.2E-2</v>
      </c>
      <c r="EW4" s="77">
        <f t="shared" si="61"/>
        <v>0.08</v>
      </c>
      <c r="EX4" s="77">
        <f t="shared" si="62"/>
        <v>0.13500000000000001</v>
      </c>
      <c r="EY4" s="77">
        <f t="shared" si="63"/>
        <v>0.13800000000000001</v>
      </c>
      <c r="EZ4" s="237">
        <f t="shared" si="64"/>
        <v>0.49</v>
      </c>
      <c r="FA4" s="234">
        <f t="shared" si="65"/>
        <v>124</v>
      </c>
    </row>
    <row r="5" spans="1:157" x14ac:dyDescent="0.2">
      <c r="A5" s="56" t="s">
        <v>882</v>
      </c>
      <c r="B5" s="57" t="s">
        <v>1021</v>
      </c>
      <c r="C5" s="56" t="s">
        <v>889</v>
      </c>
      <c r="D5" s="56" t="s">
        <v>1034</v>
      </c>
      <c r="E5" s="171">
        <v>1329</v>
      </c>
      <c r="F5" s="172">
        <v>1123</v>
      </c>
      <c r="G5" s="226">
        <v>206</v>
      </c>
      <c r="H5" s="77">
        <f t="shared" si="0"/>
        <v>0.84499999999999997</v>
      </c>
      <c r="I5" s="186">
        <f t="shared" si="1"/>
        <v>0.155</v>
      </c>
      <c r="J5" s="173">
        <v>6.2</v>
      </c>
      <c r="K5" s="229">
        <v>10.5</v>
      </c>
      <c r="L5" s="174">
        <v>1329</v>
      </c>
      <c r="M5" s="60">
        <v>960</v>
      </c>
      <c r="N5" s="60">
        <v>54</v>
      </c>
      <c r="O5" s="60">
        <v>0</v>
      </c>
      <c r="P5" s="60">
        <v>67</v>
      </c>
      <c r="Q5" s="60">
        <v>157</v>
      </c>
      <c r="R5" s="60">
        <v>7</v>
      </c>
      <c r="S5" s="60">
        <v>37</v>
      </c>
      <c r="T5" s="60">
        <v>31</v>
      </c>
      <c r="U5" s="60">
        <v>16</v>
      </c>
      <c r="V5" s="63">
        <f t="shared" si="2"/>
        <v>0.72199999999999998</v>
      </c>
      <c r="W5" s="63">
        <f t="shared" si="3"/>
        <v>4.1000000000000002E-2</v>
      </c>
      <c r="X5" s="63">
        <f t="shared" si="4"/>
        <v>0</v>
      </c>
      <c r="Y5" s="63">
        <f t="shared" si="5"/>
        <v>0.05</v>
      </c>
      <c r="Z5" s="63">
        <f t="shared" si="6"/>
        <v>0.11799999999999999</v>
      </c>
      <c r="AA5" s="63">
        <f t="shared" si="7"/>
        <v>5.0000000000000001E-3</v>
      </c>
      <c r="AB5" s="63">
        <f t="shared" si="8"/>
        <v>2.8000000000000001E-2</v>
      </c>
      <c r="AC5" s="63">
        <f t="shared" si="9"/>
        <v>2.3E-2</v>
      </c>
      <c r="AD5" s="63">
        <f t="shared" si="10"/>
        <v>1.2E-2</v>
      </c>
      <c r="AE5" s="171">
        <v>1329</v>
      </c>
      <c r="AF5" s="60">
        <v>11</v>
      </c>
      <c r="AG5" s="60">
        <v>12</v>
      </c>
      <c r="AH5" s="60">
        <v>51</v>
      </c>
      <c r="AI5" s="60">
        <v>173</v>
      </c>
      <c r="AJ5" s="60">
        <v>161</v>
      </c>
      <c r="AK5" s="60">
        <v>275</v>
      </c>
      <c r="AL5" s="60">
        <v>420</v>
      </c>
      <c r="AM5" s="60">
        <v>187</v>
      </c>
      <c r="AN5" s="60">
        <v>39</v>
      </c>
      <c r="AO5" s="77">
        <f t="shared" si="11"/>
        <v>8.0000000000000002E-3</v>
      </c>
      <c r="AP5" s="77">
        <f t="shared" si="12"/>
        <v>8.9999999999999993E-3</v>
      </c>
      <c r="AQ5" s="77">
        <f t="shared" si="13"/>
        <v>3.7999999999999999E-2</v>
      </c>
      <c r="AR5" s="77">
        <f t="shared" si="14"/>
        <v>0.13</v>
      </c>
      <c r="AS5" s="77">
        <f t="shared" si="15"/>
        <v>0.121</v>
      </c>
      <c r="AT5" s="77">
        <f t="shared" si="16"/>
        <v>0.20699999999999999</v>
      </c>
      <c r="AU5" s="77">
        <f t="shared" si="17"/>
        <v>0.316</v>
      </c>
      <c r="AV5" s="77">
        <f t="shared" si="18"/>
        <v>0.14099999999999999</v>
      </c>
      <c r="AW5" s="77">
        <f t="shared" si="19"/>
        <v>2.9000000000000001E-2</v>
      </c>
      <c r="AX5" s="175">
        <v>6.4</v>
      </c>
      <c r="AY5" s="174">
        <v>1329</v>
      </c>
      <c r="AZ5" s="60">
        <v>11</v>
      </c>
      <c r="BA5" s="60">
        <v>80</v>
      </c>
      <c r="BB5" s="60">
        <v>186</v>
      </c>
      <c r="BC5" s="60">
        <v>629</v>
      </c>
      <c r="BD5" s="60">
        <v>363</v>
      </c>
      <c r="BE5" s="60">
        <v>60</v>
      </c>
      <c r="BF5" s="60">
        <f t="shared" si="20"/>
        <v>8.0000000000000002E-3</v>
      </c>
      <c r="BG5" s="60">
        <f t="shared" si="21"/>
        <v>0.06</v>
      </c>
      <c r="BH5" s="77">
        <f t="shared" si="22"/>
        <v>0.14000000000000001</v>
      </c>
      <c r="BI5" s="60">
        <f t="shared" si="23"/>
        <v>0.47299999999999998</v>
      </c>
      <c r="BJ5" s="77">
        <f t="shared" si="24"/>
        <v>0.27300000000000002</v>
      </c>
      <c r="BK5" s="60">
        <f t="shared" si="25"/>
        <v>4.4999999999999998E-2</v>
      </c>
      <c r="BL5" s="176">
        <v>1123</v>
      </c>
      <c r="BM5" s="177">
        <v>714</v>
      </c>
      <c r="BN5" s="178">
        <f t="shared" si="26"/>
        <v>0.63600000000000001</v>
      </c>
      <c r="BO5" s="173">
        <v>3.19</v>
      </c>
      <c r="BP5" s="179">
        <v>409</v>
      </c>
      <c r="BQ5" s="204">
        <f t="shared" si="27"/>
        <v>0.36399999999999999</v>
      </c>
      <c r="BR5" s="175">
        <v>3.31</v>
      </c>
      <c r="BS5" s="181">
        <v>1123</v>
      </c>
      <c r="BT5" s="60">
        <v>12</v>
      </c>
      <c r="BU5" s="60">
        <v>282</v>
      </c>
      <c r="BV5" s="60">
        <v>364</v>
      </c>
      <c r="BW5" s="60">
        <v>258</v>
      </c>
      <c r="BX5" s="60">
        <v>155</v>
      </c>
      <c r="BY5" s="60">
        <v>52</v>
      </c>
      <c r="BZ5" s="104">
        <f t="shared" si="28"/>
        <v>1.0999999999999999E-2</v>
      </c>
      <c r="CA5" s="104">
        <f t="shared" si="29"/>
        <v>0.251</v>
      </c>
      <c r="CB5" s="104">
        <f t="shared" si="30"/>
        <v>0.32400000000000001</v>
      </c>
      <c r="CC5" s="104">
        <f t="shared" si="31"/>
        <v>0.23</v>
      </c>
      <c r="CD5" s="104">
        <f t="shared" si="32"/>
        <v>0.13800000000000001</v>
      </c>
      <c r="CE5" s="104">
        <f t="shared" si="33"/>
        <v>4.5999999999999999E-2</v>
      </c>
      <c r="CF5" s="64">
        <v>1123</v>
      </c>
      <c r="CG5" s="60">
        <v>167</v>
      </c>
      <c r="CH5" s="60">
        <v>85</v>
      </c>
      <c r="CI5" s="60">
        <v>135</v>
      </c>
      <c r="CJ5" s="60">
        <v>96</v>
      </c>
      <c r="CK5" s="60">
        <v>174</v>
      </c>
      <c r="CL5" s="60">
        <v>127</v>
      </c>
      <c r="CM5" s="60">
        <v>144</v>
      </c>
      <c r="CN5" s="60">
        <v>129</v>
      </c>
      <c r="CO5" s="60">
        <v>32</v>
      </c>
      <c r="CP5" s="60">
        <v>34</v>
      </c>
      <c r="CQ5" s="63">
        <f t="shared" si="34"/>
        <v>0.14899999999999999</v>
      </c>
      <c r="CR5" s="63">
        <f t="shared" si="35"/>
        <v>7.5999999999999998E-2</v>
      </c>
      <c r="CS5" s="63">
        <f t="shared" si="36"/>
        <v>0.12</v>
      </c>
      <c r="CT5" s="63">
        <f t="shared" si="37"/>
        <v>8.5000000000000006E-2</v>
      </c>
      <c r="CU5" s="63">
        <f t="shared" si="38"/>
        <v>0.155</v>
      </c>
      <c r="CV5" s="63">
        <f t="shared" si="39"/>
        <v>0.113</v>
      </c>
      <c r="CW5" s="63">
        <f t="shared" si="40"/>
        <v>0.128</v>
      </c>
      <c r="CX5" s="63">
        <f t="shared" si="41"/>
        <v>0.115</v>
      </c>
      <c r="CY5" s="63">
        <f t="shared" si="42"/>
        <v>2.8000000000000001E-2</v>
      </c>
      <c r="CZ5" s="63">
        <f t="shared" si="43"/>
        <v>0.03</v>
      </c>
      <c r="DA5" s="65">
        <v>45424</v>
      </c>
      <c r="DB5" s="66">
        <v>67924</v>
      </c>
      <c r="DC5" s="181">
        <v>1123</v>
      </c>
      <c r="DD5" s="182">
        <v>714</v>
      </c>
      <c r="DE5" s="60">
        <v>12</v>
      </c>
      <c r="DF5" s="60">
        <v>0</v>
      </c>
      <c r="DG5" s="60">
        <v>171</v>
      </c>
      <c r="DH5" s="60">
        <v>105</v>
      </c>
      <c r="DI5" s="60">
        <v>232</v>
      </c>
      <c r="DJ5" s="60">
        <v>180</v>
      </c>
      <c r="DK5" s="60">
        <v>10</v>
      </c>
      <c r="DL5" s="60">
        <v>4</v>
      </c>
      <c r="DM5" s="63">
        <f t="shared" si="44"/>
        <v>1.7000000000000001E-2</v>
      </c>
      <c r="DN5" s="63">
        <f t="shared" si="45"/>
        <v>0</v>
      </c>
      <c r="DO5" s="63">
        <f t="shared" si="46"/>
        <v>0.23899999999999999</v>
      </c>
      <c r="DP5" s="63">
        <f t="shared" si="47"/>
        <v>0.14699999999999999</v>
      </c>
      <c r="DQ5" s="104">
        <f t="shared" si="48"/>
        <v>0.32500000000000001</v>
      </c>
      <c r="DR5" s="104">
        <f t="shared" si="49"/>
        <v>0.252</v>
      </c>
      <c r="DS5" s="104">
        <f t="shared" si="50"/>
        <v>1.4E-2</v>
      </c>
      <c r="DT5" s="104">
        <f t="shared" si="51"/>
        <v>6.0000000000000001E-3</v>
      </c>
      <c r="DU5" s="183">
        <v>246000</v>
      </c>
      <c r="DV5" s="184">
        <v>409</v>
      </c>
      <c r="DW5" s="60">
        <v>114</v>
      </c>
      <c r="DX5" s="60">
        <v>109</v>
      </c>
      <c r="DY5" s="60">
        <v>68</v>
      </c>
      <c r="DZ5" s="60">
        <v>95</v>
      </c>
      <c r="EA5" s="60">
        <v>0</v>
      </c>
      <c r="EB5" s="60">
        <v>23</v>
      </c>
      <c r="EC5" s="60">
        <v>0</v>
      </c>
      <c r="ED5" s="104">
        <f t="shared" si="52"/>
        <v>0.27900000000000003</v>
      </c>
      <c r="EE5" s="104">
        <f t="shared" si="53"/>
        <v>0.26700000000000002</v>
      </c>
      <c r="EF5" s="104">
        <f t="shared" si="54"/>
        <v>0.16600000000000001</v>
      </c>
      <c r="EG5" s="104">
        <f t="shared" si="55"/>
        <v>0.23200000000000001</v>
      </c>
      <c r="EH5" s="63">
        <f t="shared" si="56"/>
        <v>0</v>
      </c>
      <c r="EI5" s="104">
        <f t="shared" si="57"/>
        <v>5.6000000000000001E-2</v>
      </c>
      <c r="EJ5" s="63">
        <f t="shared" si="58"/>
        <v>0</v>
      </c>
      <c r="EK5" s="183"/>
      <c r="EL5" s="185">
        <v>409</v>
      </c>
      <c r="EM5" s="185">
        <v>0</v>
      </c>
      <c r="EN5" s="180">
        <v>342</v>
      </c>
      <c r="EO5" s="60">
        <v>18</v>
      </c>
      <c r="EP5" s="60">
        <v>5</v>
      </c>
      <c r="EQ5" s="60">
        <v>24</v>
      </c>
      <c r="ER5" s="60">
        <v>24</v>
      </c>
      <c r="ES5" s="60">
        <v>67</v>
      </c>
      <c r="ET5" s="274">
        <v>204</v>
      </c>
      <c r="EU5" s="77">
        <f t="shared" si="59"/>
        <v>5.2999999999999999E-2</v>
      </c>
      <c r="EV5" s="77">
        <f t="shared" si="60"/>
        <v>1.4999999999999999E-2</v>
      </c>
      <c r="EW5" s="77">
        <f t="shared" si="61"/>
        <v>7.0000000000000007E-2</v>
      </c>
      <c r="EX5" s="77">
        <f t="shared" si="62"/>
        <v>7.0000000000000007E-2</v>
      </c>
      <c r="EY5" s="77">
        <f t="shared" si="63"/>
        <v>0.19600000000000001</v>
      </c>
      <c r="EZ5" s="237">
        <f t="shared" si="64"/>
        <v>0.59599999999999997</v>
      </c>
      <c r="FA5" s="234">
        <f t="shared" si="65"/>
        <v>67</v>
      </c>
    </row>
    <row r="6" spans="1:157" x14ac:dyDescent="0.2">
      <c r="A6" s="56" t="s">
        <v>882</v>
      </c>
      <c r="B6" s="57" t="s">
        <v>1021</v>
      </c>
      <c r="C6" s="56" t="s">
        <v>890</v>
      </c>
      <c r="D6" s="56" t="s">
        <v>1035</v>
      </c>
      <c r="E6" s="171">
        <v>1460</v>
      </c>
      <c r="F6" s="172">
        <v>1315</v>
      </c>
      <c r="G6" s="226">
        <v>145</v>
      </c>
      <c r="H6" s="77">
        <f t="shared" si="0"/>
        <v>0.90100000000000002</v>
      </c>
      <c r="I6" s="186">
        <f t="shared" si="1"/>
        <v>9.9000000000000005E-2</v>
      </c>
      <c r="J6" s="173">
        <v>0</v>
      </c>
      <c r="K6" s="229">
        <v>16.3</v>
      </c>
      <c r="L6" s="174">
        <v>1460</v>
      </c>
      <c r="M6" s="60">
        <v>1160</v>
      </c>
      <c r="N6" s="60">
        <v>43</v>
      </c>
      <c r="O6" s="60">
        <v>0</v>
      </c>
      <c r="P6" s="60">
        <v>48</v>
      </c>
      <c r="Q6" s="60">
        <v>179</v>
      </c>
      <c r="R6" s="60">
        <v>9</v>
      </c>
      <c r="S6" s="60">
        <v>21</v>
      </c>
      <c r="T6" s="60">
        <v>0</v>
      </c>
      <c r="U6" s="60">
        <v>0</v>
      </c>
      <c r="V6" s="63">
        <f t="shared" si="2"/>
        <v>0.79500000000000004</v>
      </c>
      <c r="W6" s="63">
        <f t="shared" si="3"/>
        <v>2.9000000000000001E-2</v>
      </c>
      <c r="X6" s="63">
        <f t="shared" si="4"/>
        <v>0</v>
      </c>
      <c r="Y6" s="63">
        <f t="shared" si="5"/>
        <v>3.3000000000000002E-2</v>
      </c>
      <c r="Z6" s="63">
        <f t="shared" si="6"/>
        <v>0.123</v>
      </c>
      <c r="AA6" s="63">
        <f t="shared" si="7"/>
        <v>6.0000000000000001E-3</v>
      </c>
      <c r="AB6" s="63">
        <f t="shared" si="8"/>
        <v>1.4E-2</v>
      </c>
      <c r="AC6" s="63">
        <f t="shared" si="9"/>
        <v>0</v>
      </c>
      <c r="AD6" s="63">
        <f t="shared" si="10"/>
        <v>0</v>
      </c>
      <c r="AE6" s="171">
        <v>1460</v>
      </c>
      <c r="AF6" s="60">
        <v>10</v>
      </c>
      <c r="AG6" s="60">
        <v>0</v>
      </c>
      <c r="AH6" s="60">
        <v>97</v>
      </c>
      <c r="AI6" s="60">
        <v>215</v>
      </c>
      <c r="AJ6" s="60">
        <v>79</v>
      </c>
      <c r="AK6" s="60">
        <v>188</v>
      </c>
      <c r="AL6" s="60">
        <v>531</v>
      </c>
      <c r="AM6" s="60">
        <v>290</v>
      </c>
      <c r="AN6" s="60">
        <v>50</v>
      </c>
      <c r="AO6" s="77">
        <f t="shared" si="11"/>
        <v>7.0000000000000001E-3</v>
      </c>
      <c r="AP6" s="77">
        <f t="shared" si="12"/>
        <v>0</v>
      </c>
      <c r="AQ6" s="77">
        <f t="shared" si="13"/>
        <v>6.6000000000000003E-2</v>
      </c>
      <c r="AR6" s="77">
        <f t="shared" si="14"/>
        <v>0.14699999999999999</v>
      </c>
      <c r="AS6" s="77">
        <f t="shared" si="15"/>
        <v>5.3999999999999999E-2</v>
      </c>
      <c r="AT6" s="77">
        <f t="shared" si="16"/>
        <v>0.129</v>
      </c>
      <c r="AU6" s="77">
        <f t="shared" si="17"/>
        <v>0.36399999999999999</v>
      </c>
      <c r="AV6" s="77">
        <f t="shared" si="18"/>
        <v>0.19900000000000001</v>
      </c>
      <c r="AW6" s="77">
        <f t="shared" si="19"/>
        <v>3.4000000000000002E-2</v>
      </c>
      <c r="AX6" s="175">
        <v>6.8</v>
      </c>
      <c r="AY6" s="174">
        <v>1460</v>
      </c>
      <c r="AZ6" s="60">
        <v>10</v>
      </c>
      <c r="BA6" s="60">
        <v>85</v>
      </c>
      <c r="BB6" s="60">
        <v>234</v>
      </c>
      <c r="BC6" s="60">
        <v>620</v>
      </c>
      <c r="BD6" s="60">
        <v>501</v>
      </c>
      <c r="BE6" s="60">
        <v>10</v>
      </c>
      <c r="BF6" s="60">
        <f t="shared" si="20"/>
        <v>7.0000000000000001E-3</v>
      </c>
      <c r="BG6" s="60">
        <f t="shared" si="21"/>
        <v>5.8000000000000003E-2</v>
      </c>
      <c r="BH6" s="77">
        <f t="shared" si="22"/>
        <v>0.16</v>
      </c>
      <c r="BI6" s="60">
        <f t="shared" si="23"/>
        <v>0.42499999999999999</v>
      </c>
      <c r="BJ6" s="77">
        <f t="shared" si="24"/>
        <v>0.34300000000000003</v>
      </c>
      <c r="BK6" s="60">
        <f t="shared" si="25"/>
        <v>7.0000000000000001E-3</v>
      </c>
      <c r="BL6" s="176">
        <v>1315</v>
      </c>
      <c r="BM6" s="177">
        <v>745</v>
      </c>
      <c r="BN6" s="178">
        <f t="shared" si="26"/>
        <v>0.56699999999999995</v>
      </c>
      <c r="BO6" s="173">
        <v>3.3</v>
      </c>
      <c r="BP6" s="179">
        <v>570</v>
      </c>
      <c r="BQ6" s="204">
        <f t="shared" si="27"/>
        <v>0.433</v>
      </c>
      <c r="BR6" s="175">
        <v>2.88</v>
      </c>
      <c r="BS6" s="181">
        <v>1315</v>
      </c>
      <c r="BT6" s="60">
        <v>24</v>
      </c>
      <c r="BU6" s="60">
        <v>264</v>
      </c>
      <c r="BV6" s="60">
        <v>594</v>
      </c>
      <c r="BW6" s="60">
        <v>242</v>
      </c>
      <c r="BX6" s="60">
        <v>147</v>
      </c>
      <c r="BY6" s="60">
        <v>44</v>
      </c>
      <c r="BZ6" s="104">
        <f t="shared" si="28"/>
        <v>1.7999999999999999E-2</v>
      </c>
      <c r="CA6" s="104">
        <f t="shared" si="29"/>
        <v>0.20100000000000001</v>
      </c>
      <c r="CB6" s="104">
        <f t="shared" si="30"/>
        <v>0.45200000000000001</v>
      </c>
      <c r="CC6" s="104">
        <f t="shared" si="31"/>
        <v>0.184</v>
      </c>
      <c r="CD6" s="104">
        <f t="shared" si="32"/>
        <v>0.112</v>
      </c>
      <c r="CE6" s="104">
        <f t="shared" si="33"/>
        <v>3.3000000000000002E-2</v>
      </c>
      <c r="CF6" s="64">
        <v>1315</v>
      </c>
      <c r="CG6" s="60">
        <v>103</v>
      </c>
      <c r="CH6" s="60">
        <v>34</v>
      </c>
      <c r="CI6" s="60">
        <v>128</v>
      </c>
      <c r="CJ6" s="60">
        <v>58</v>
      </c>
      <c r="CK6" s="60">
        <v>245</v>
      </c>
      <c r="CL6" s="60">
        <v>309</v>
      </c>
      <c r="CM6" s="60">
        <v>203</v>
      </c>
      <c r="CN6" s="60">
        <v>165</v>
      </c>
      <c r="CO6" s="60">
        <v>64</v>
      </c>
      <c r="CP6" s="60">
        <v>6</v>
      </c>
      <c r="CQ6" s="63">
        <f t="shared" si="34"/>
        <v>7.8E-2</v>
      </c>
      <c r="CR6" s="63">
        <f t="shared" si="35"/>
        <v>2.5999999999999999E-2</v>
      </c>
      <c r="CS6" s="63">
        <f t="shared" si="36"/>
        <v>9.7000000000000003E-2</v>
      </c>
      <c r="CT6" s="63">
        <f t="shared" si="37"/>
        <v>4.3999999999999997E-2</v>
      </c>
      <c r="CU6" s="63">
        <f t="shared" si="38"/>
        <v>0.186</v>
      </c>
      <c r="CV6" s="63">
        <f t="shared" si="39"/>
        <v>0.23499999999999999</v>
      </c>
      <c r="CW6" s="63">
        <f t="shared" si="40"/>
        <v>0.154</v>
      </c>
      <c r="CX6" s="63">
        <f t="shared" si="41"/>
        <v>0.125</v>
      </c>
      <c r="CY6" s="63">
        <f t="shared" si="42"/>
        <v>4.9000000000000002E-2</v>
      </c>
      <c r="CZ6" s="63">
        <f t="shared" si="43"/>
        <v>5.0000000000000001E-3</v>
      </c>
      <c r="DA6" s="65">
        <v>55938</v>
      </c>
      <c r="DB6" s="66">
        <v>63555</v>
      </c>
      <c r="DC6" s="181">
        <v>1315</v>
      </c>
      <c r="DD6" s="182">
        <v>745</v>
      </c>
      <c r="DE6" s="60">
        <v>20</v>
      </c>
      <c r="DF6" s="60">
        <v>0</v>
      </c>
      <c r="DG6" s="60">
        <v>28</v>
      </c>
      <c r="DH6" s="60">
        <v>118</v>
      </c>
      <c r="DI6" s="60">
        <v>374</v>
      </c>
      <c r="DJ6" s="60">
        <v>143</v>
      </c>
      <c r="DK6" s="60">
        <v>62</v>
      </c>
      <c r="DL6" s="60">
        <v>0</v>
      </c>
      <c r="DM6" s="63">
        <f t="shared" si="44"/>
        <v>2.7E-2</v>
      </c>
      <c r="DN6" s="63">
        <f t="shared" si="45"/>
        <v>0</v>
      </c>
      <c r="DO6" s="63">
        <f t="shared" si="46"/>
        <v>3.7999999999999999E-2</v>
      </c>
      <c r="DP6" s="63">
        <f t="shared" si="47"/>
        <v>0.158</v>
      </c>
      <c r="DQ6" s="104">
        <f t="shared" si="48"/>
        <v>0.502</v>
      </c>
      <c r="DR6" s="104">
        <f t="shared" si="49"/>
        <v>0.192</v>
      </c>
      <c r="DS6" s="104">
        <f t="shared" si="50"/>
        <v>8.3000000000000004E-2</v>
      </c>
      <c r="DT6" s="104">
        <f t="shared" si="51"/>
        <v>0</v>
      </c>
      <c r="DU6" s="183">
        <v>257700</v>
      </c>
      <c r="DV6" s="184">
        <v>570</v>
      </c>
      <c r="DW6" s="60">
        <v>0</v>
      </c>
      <c r="DX6" s="60">
        <v>111</v>
      </c>
      <c r="DY6" s="60">
        <v>330</v>
      </c>
      <c r="DZ6" s="60">
        <v>129</v>
      </c>
      <c r="EA6" s="60">
        <v>0</v>
      </c>
      <c r="EB6" s="60">
        <v>0</v>
      </c>
      <c r="EC6" s="60">
        <v>0</v>
      </c>
      <c r="ED6" s="104">
        <f t="shared" si="52"/>
        <v>0</v>
      </c>
      <c r="EE6" s="104">
        <f t="shared" si="53"/>
        <v>0.19500000000000001</v>
      </c>
      <c r="EF6" s="104">
        <f t="shared" si="54"/>
        <v>0.57899999999999996</v>
      </c>
      <c r="EG6" s="104">
        <f t="shared" si="55"/>
        <v>0.22600000000000001</v>
      </c>
      <c r="EH6" s="63">
        <f t="shared" si="56"/>
        <v>0</v>
      </c>
      <c r="EI6" s="104">
        <f t="shared" si="57"/>
        <v>0</v>
      </c>
      <c r="EJ6" s="63">
        <f t="shared" si="58"/>
        <v>0</v>
      </c>
      <c r="EK6" s="183">
        <v>1252</v>
      </c>
      <c r="EL6" s="185">
        <v>570</v>
      </c>
      <c r="EM6" s="185">
        <v>0</v>
      </c>
      <c r="EN6" s="180">
        <v>507</v>
      </c>
      <c r="EO6" s="60">
        <v>48</v>
      </c>
      <c r="EP6" s="60">
        <v>41</v>
      </c>
      <c r="EQ6" s="60">
        <v>35</v>
      </c>
      <c r="ER6" s="60">
        <v>55</v>
      </c>
      <c r="ES6" s="60">
        <v>65</v>
      </c>
      <c r="ET6" s="274">
        <v>263</v>
      </c>
      <c r="EU6" s="77">
        <f t="shared" si="59"/>
        <v>9.5000000000000001E-2</v>
      </c>
      <c r="EV6" s="77">
        <f t="shared" si="60"/>
        <v>8.1000000000000003E-2</v>
      </c>
      <c r="EW6" s="77">
        <f t="shared" si="61"/>
        <v>6.9000000000000006E-2</v>
      </c>
      <c r="EX6" s="77">
        <f t="shared" si="62"/>
        <v>0.108</v>
      </c>
      <c r="EY6" s="77">
        <f t="shared" si="63"/>
        <v>0.128</v>
      </c>
      <c r="EZ6" s="237">
        <f t="shared" si="64"/>
        <v>0.51900000000000002</v>
      </c>
      <c r="FA6" s="234">
        <f t="shared" si="65"/>
        <v>63</v>
      </c>
    </row>
    <row r="7" spans="1:157" x14ac:dyDescent="0.2">
      <c r="A7" s="56" t="s">
        <v>882</v>
      </c>
      <c r="B7" s="57" t="s">
        <v>1021</v>
      </c>
      <c r="C7" s="56" t="s">
        <v>891</v>
      </c>
      <c r="D7" s="56" t="s">
        <v>1036</v>
      </c>
      <c r="E7" s="171">
        <v>1031</v>
      </c>
      <c r="F7" s="172">
        <v>975</v>
      </c>
      <c r="G7" s="226">
        <v>56</v>
      </c>
      <c r="H7" s="77">
        <f t="shared" si="0"/>
        <v>0.94599999999999995</v>
      </c>
      <c r="I7" s="186">
        <f t="shared" si="1"/>
        <v>5.3999999999999999E-2</v>
      </c>
      <c r="J7" s="173">
        <v>0</v>
      </c>
      <c r="K7" s="229">
        <v>7.6</v>
      </c>
      <c r="L7" s="174">
        <v>1031</v>
      </c>
      <c r="M7" s="60">
        <v>993</v>
      </c>
      <c r="N7" s="60">
        <v>20</v>
      </c>
      <c r="O7" s="60">
        <v>18</v>
      </c>
      <c r="P7" s="60">
        <v>0</v>
      </c>
      <c r="Q7" s="60">
        <v>0</v>
      </c>
      <c r="R7" s="60">
        <v>0</v>
      </c>
      <c r="S7" s="60">
        <v>0</v>
      </c>
      <c r="T7" s="60">
        <v>0</v>
      </c>
      <c r="U7" s="60">
        <v>0</v>
      </c>
      <c r="V7" s="63">
        <f t="shared" si="2"/>
        <v>0.96299999999999997</v>
      </c>
      <c r="W7" s="63">
        <f t="shared" si="3"/>
        <v>1.9E-2</v>
      </c>
      <c r="X7" s="63">
        <f t="shared" si="4"/>
        <v>1.7000000000000001E-2</v>
      </c>
      <c r="Y7" s="63">
        <f t="shared" si="5"/>
        <v>0</v>
      </c>
      <c r="Z7" s="63">
        <f t="shared" si="6"/>
        <v>0</v>
      </c>
      <c r="AA7" s="63">
        <f t="shared" si="7"/>
        <v>0</v>
      </c>
      <c r="AB7" s="63">
        <f t="shared" si="8"/>
        <v>0</v>
      </c>
      <c r="AC7" s="63">
        <f t="shared" si="9"/>
        <v>0</v>
      </c>
      <c r="AD7" s="63">
        <f t="shared" si="10"/>
        <v>0</v>
      </c>
      <c r="AE7" s="171">
        <v>1031</v>
      </c>
      <c r="AF7" s="60">
        <v>0</v>
      </c>
      <c r="AG7" s="60">
        <v>0</v>
      </c>
      <c r="AH7" s="60">
        <v>0</v>
      </c>
      <c r="AI7" s="60">
        <v>80</v>
      </c>
      <c r="AJ7" s="60">
        <v>112</v>
      </c>
      <c r="AK7" s="60">
        <v>152</v>
      </c>
      <c r="AL7" s="60">
        <v>210</v>
      </c>
      <c r="AM7" s="60">
        <v>342</v>
      </c>
      <c r="AN7" s="60">
        <v>135</v>
      </c>
      <c r="AO7" s="77">
        <f t="shared" si="11"/>
        <v>0</v>
      </c>
      <c r="AP7" s="77">
        <f t="shared" si="12"/>
        <v>0</v>
      </c>
      <c r="AQ7" s="77">
        <f t="shared" si="13"/>
        <v>0</v>
      </c>
      <c r="AR7" s="77">
        <f t="shared" si="14"/>
        <v>7.8E-2</v>
      </c>
      <c r="AS7" s="77">
        <f t="shared" si="15"/>
        <v>0.109</v>
      </c>
      <c r="AT7" s="77">
        <f t="shared" si="16"/>
        <v>0.14699999999999999</v>
      </c>
      <c r="AU7" s="77">
        <f t="shared" si="17"/>
        <v>0.20399999999999999</v>
      </c>
      <c r="AV7" s="77">
        <f t="shared" si="18"/>
        <v>0.33200000000000002</v>
      </c>
      <c r="AW7" s="77">
        <f t="shared" si="19"/>
        <v>0.13100000000000001</v>
      </c>
      <c r="AX7" s="175">
        <v>7.3</v>
      </c>
      <c r="AY7" s="174">
        <v>1031</v>
      </c>
      <c r="AZ7" s="60">
        <v>0</v>
      </c>
      <c r="BA7" s="60">
        <v>15</v>
      </c>
      <c r="BB7" s="60">
        <v>36</v>
      </c>
      <c r="BC7" s="60">
        <v>349</v>
      </c>
      <c r="BD7" s="60">
        <v>481</v>
      </c>
      <c r="BE7" s="60">
        <v>150</v>
      </c>
      <c r="BF7" s="60">
        <f t="shared" si="20"/>
        <v>0</v>
      </c>
      <c r="BG7" s="60">
        <f t="shared" si="21"/>
        <v>1.4999999999999999E-2</v>
      </c>
      <c r="BH7" s="77">
        <f t="shared" si="22"/>
        <v>3.5000000000000003E-2</v>
      </c>
      <c r="BI7" s="60">
        <f t="shared" si="23"/>
        <v>0.33900000000000002</v>
      </c>
      <c r="BJ7" s="77">
        <f t="shared" si="24"/>
        <v>0.46700000000000003</v>
      </c>
      <c r="BK7" s="60">
        <f t="shared" si="25"/>
        <v>0.14499999999999999</v>
      </c>
      <c r="BL7" s="176">
        <v>975</v>
      </c>
      <c r="BM7" s="177">
        <v>657</v>
      </c>
      <c r="BN7" s="178">
        <f t="shared" si="26"/>
        <v>0.67400000000000004</v>
      </c>
      <c r="BO7" s="173">
        <v>3.8</v>
      </c>
      <c r="BP7" s="179">
        <v>318</v>
      </c>
      <c r="BQ7" s="204">
        <f t="shared" si="27"/>
        <v>0.32600000000000001</v>
      </c>
      <c r="BR7" s="175">
        <v>4.2</v>
      </c>
      <c r="BS7" s="181">
        <v>975</v>
      </c>
      <c r="BT7" s="60">
        <v>35</v>
      </c>
      <c r="BU7" s="60">
        <v>178</v>
      </c>
      <c r="BV7" s="60">
        <v>292</v>
      </c>
      <c r="BW7" s="60">
        <v>302</v>
      </c>
      <c r="BX7" s="60">
        <v>134</v>
      </c>
      <c r="BY7" s="60">
        <v>34</v>
      </c>
      <c r="BZ7" s="104">
        <f t="shared" si="28"/>
        <v>3.5999999999999997E-2</v>
      </c>
      <c r="CA7" s="104">
        <f t="shared" si="29"/>
        <v>0.183</v>
      </c>
      <c r="CB7" s="104">
        <f t="shared" si="30"/>
        <v>0.29899999999999999</v>
      </c>
      <c r="CC7" s="104">
        <f t="shared" si="31"/>
        <v>0.31</v>
      </c>
      <c r="CD7" s="104">
        <f t="shared" si="32"/>
        <v>0.13700000000000001</v>
      </c>
      <c r="CE7" s="104">
        <f t="shared" si="33"/>
        <v>3.5000000000000003E-2</v>
      </c>
      <c r="CF7" s="64">
        <v>975</v>
      </c>
      <c r="CG7" s="60">
        <v>93</v>
      </c>
      <c r="CH7" s="60">
        <v>16</v>
      </c>
      <c r="CI7" s="60">
        <v>109</v>
      </c>
      <c r="CJ7" s="60">
        <v>83</v>
      </c>
      <c r="CK7" s="60">
        <v>82</v>
      </c>
      <c r="CL7" s="60">
        <v>118</v>
      </c>
      <c r="CM7" s="60">
        <v>148</v>
      </c>
      <c r="CN7" s="60">
        <v>189</v>
      </c>
      <c r="CO7" s="60">
        <v>84</v>
      </c>
      <c r="CP7" s="60">
        <v>53</v>
      </c>
      <c r="CQ7" s="63">
        <f t="shared" si="34"/>
        <v>9.5000000000000001E-2</v>
      </c>
      <c r="CR7" s="63">
        <f t="shared" si="35"/>
        <v>1.6E-2</v>
      </c>
      <c r="CS7" s="63">
        <f t="shared" si="36"/>
        <v>0.112</v>
      </c>
      <c r="CT7" s="63">
        <f t="shared" si="37"/>
        <v>8.5000000000000006E-2</v>
      </c>
      <c r="CU7" s="63">
        <f t="shared" si="38"/>
        <v>8.4000000000000005E-2</v>
      </c>
      <c r="CV7" s="63">
        <f t="shared" si="39"/>
        <v>0.121</v>
      </c>
      <c r="CW7" s="63">
        <f t="shared" si="40"/>
        <v>0.152</v>
      </c>
      <c r="CX7" s="63">
        <f t="shared" si="41"/>
        <v>0.19400000000000001</v>
      </c>
      <c r="CY7" s="63">
        <f t="shared" si="42"/>
        <v>8.5999999999999993E-2</v>
      </c>
      <c r="CZ7" s="63">
        <f t="shared" si="43"/>
        <v>5.3999999999999999E-2</v>
      </c>
      <c r="DA7" s="65">
        <v>72891</v>
      </c>
      <c r="DB7" s="66">
        <v>85701</v>
      </c>
      <c r="DC7" s="181">
        <v>975</v>
      </c>
      <c r="DD7" s="182">
        <v>657</v>
      </c>
      <c r="DE7" s="60">
        <v>23</v>
      </c>
      <c r="DF7" s="60">
        <v>5</v>
      </c>
      <c r="DG7" s="60">
        <v>27</v>
      </c>
      <c r="DH7" s="60">
        <v>38</v>
      </c>
      <c r="DI7" s="60">
        <v>314</v>
      </c>
      <c r="DJ7" s="60">
        <v>195</v>
      </c>
      <c r="DK7" s="60">
        <v>55</v>
      </c>
      <c r="DL7" s="60">
        <v>0</v>
      </c>
      <c r="DM7" s="63">
        <f t="shared" si="44"/>
        <v>3.5000000000000003E-2</v>
      </c>
      <c r="DN7" s="63">
        <f t="shared" si="45"/>
        <v>8.0000000000000002E-3</v>
      </c>
      <c r="DO7" s="63">
        <f t="shared" si="46"/>
        <v>4.1000000000000002E-2</v>
      </c>
      <c r="DP7" s="63">
        <f t="shared" si="47"/>
        <v>5.8000000000000003E-2</v>
      </c>
      <c r="DQ7" s="104">
        <f t="shared" si="48"/>
        <v>0.47799999999999998</v>
      </c>
      <c r="DR7" s="104">
        <f t="shared" si="49"/>
        <v>0.29699999999999999</v>
      </c>
      <c r="DS7" s="104">
        <f t="shared" si="50"/>
        <v>8.4000000000000005E-2</v>
      </c>
      <c r="DT7" s="104">
        <f t="shared" si="51"/>
        <v>0</v>
      </c>
      <c r="DU7" s="183">
        <v>279000</v>
      </c>
      <c r="DV7" s="184">
        <v>312</v>
      </c>
      <c r="DW7" s="60">
        <v>13</v>
      </c>
      <c r="DX7" s="60">
        <v>14</v>
      </c>
      <c r="DY7" s="60">
        <v>125</v>
      </c>
      <c r="DZ7" s="60">
        <v>111</v>
      </c>
      <c r="EA7" s="60">
        <v>33</v>
      </c>
      <c r="EB7" s="60">
        <v>16</v>
      </c>
      <c r="EC7" s="60">
        <v>0</v>
      </c>
      <c r="ED7" s="104">
        <f t="shared" si="52"/>
        <v>4.2000000000000003E-2</v>
      </c>
      <c r="EE7" s="104">
        <f t="shared" si="53"/>
        <v>4.4999999999999998E-2</v>
      </c>
      <c r="EF7" s="104">
        <f t="shared" si="54"/>
        <v>0.40100000000000002</v>
      </c>
      <c r="EG7" s="104">
        <f t="shared" si="55"/>
        <v>0.35599999999999998</v>
      </c>
      <c r="EH7" s="63">
        <f t="shared" si="56"/>
        <v>0.106</v>
      </c>
      <c r="EI7" s="104">
        <f t="shared" si="57"/>
        <v>5.0999999999999997E-2</v>
      </c>
      <c r="EJ7" s="63">
        <f t="shared" si="58"/>
        <v>0</v>
      </c>
      <c r="EK7" s="183">
        <v>1518</v>
      </c>
      <c r="EL7" s="185">
        <v>318</v>
      </c>
      <c r="EM7" s="185">
        <v>6</v>
      </c>
      <c r="EN7" s="180">
        <v>273</v>
      </c>
      <c r="EO7" s="60">
        <v>21</v>
      </c>
      <c r="EP7" s="60">
        <v>25</v>
      </c>
      <c r="EQ7" s="60">
        <v>22</v>
      </c>
      <c r="ER7" s="60">
        <v>13</v>
      </c>
      <c r="ES7" s="60">
        <v>7</v>
      </c>
      <c r="ET7" s="274">
        <v>185</v>
      </c>
      <c r="EU7" s="77">
        <f t="shared" si="59"/>
        <v>7.6999999999999999E-2</v>
      </c>
      <c r="EV7" s="77">
        <f t="shared" si="60"/>
        <v>9.1999999999999998E-2</v>
      </c>
      <c r="EW7" s="77">
        <f t="shared" si="61"/>
        <v>8.1000000000000003E-2</v>
      </c>
      <c r="EX7" s="77">
        <f t="shared" si="62"/>
        <v>4.8000000000000001E-2</v>
      </c>
      <c r="EY7" s="77">
        <f t="shared" si="63"/>
        <v>2.5999999999999999E-2</v>
      </c>
      <c r="EZ7" s="237">
        <f t="shared" si="64"/>
        <v>0.67800000000000005</v>
      </c>
      <c r="FA7" s="234">
        <f t="shared" si="65"/>
        <v>39</v>
      </c>
    </row>
    <row r="8" spans="1:157" x14ac:dyDescent="0.2">
      <c r="A8" s="56" t="s">
        <v>882</v>
      </c>
      <c r="B8" s="57" t="s">
        <v>1021</v>
      </c>
      <c r="C8" s="56" t="s">
        <v>892</v>
      </c>
      <c r="D8" s="56" t="s">
        <v>1037</v>
      </c>
      <c r="E8" s="171">
        <v>1236</v>
      </c>
      <c r="F8" s="172">
        <v>1165</v>
      </c>
      <c r="G8" s="226">
        <v>71</v>
      </c>
      <c r="H8" s="77">
        <f t="shared" si="0"/>
        <v>0.94299999999999995</v>
      </c>
      <c r="I8" s="186">
        <f t="shared" si="1"/>
        <v>5.7000000000000002E-2</v>
      </c>
      <c r="J8" s="173">
        <v>0</v>
      </c>
      <c r="K8" s="229">
        <v>7.9</v>
      </c>
      <c r="L8" s="174">
        <v>1236</v>
      </c>
      <c r="M8" s="60">
        <v>407</v>
      </c>
      <c r="N8" s="60">
        <v>0</v>
      </c>
      <c r="O8" s="60">
        <v>0</v>
      </c>
      <c r="P8" s="60">
        <v>93</v>
      </c>
      <c r="Q8" s="60">
        <v>46</v>
      </c>
      <c r="R8" s="60">
        <v>0</v>
      </c>
      <c r="S8" s="60">
        <v>0</v>
      </c>
      <c r="T8" s="60">
        <v>690</v>
      </c>
      <c r="U8" s="60">
        <v>0</v>
      </c>
      <c r="V8" s="63">
        <f t="shared" si="2"/>
        <v>0.32900000000000001</v>
      </c>
      <c r="W8" s="63">
        <f t="shared" si="3"/>
        <v>0</v>
      </c>
      <c r="X8" s="63">
        <f t="shared" si="4"/>
        <v>0</v>
      </c>
      <c r="Y8" s="63">
        <f t="shared" si="5"/>
        <v>7.4999999999999997E-2</v>
      </c>
      <c r="Z8" s="63">
        <f t="shared" si="6"/>
        <v>3.6999999999999998E-2</v>
      </c>
      <c r="AA8" s="63">
        <f t="shared" si="7"/>
        <v>0</v>
      </c>
      <c r="AB8" s="63">
        <f t="shared" si="8"/>
        <v>0</v>
      </c>
      <c r="AC8" s="63">
        <f t="shared" si="9"/>
        <v>0.55800000000000005</v>
      </c>
      <c r="AD8" s="63">
        <f t="shared" si="10"/>
        <v>0</v>
      </c>
      <c r="AE8" s="171">
        <v>1236</v>
      </c>
      <c r="AF8" s="60">
        <v>20</v>
      </c>
      <c r="AG8" s="60">
        <v>0</v>
      </c>
      <c r="AH8" s="60">
        <v>59</v>
      </c>
      <c r="AI8" s="60">
        <v>200</v>
      </c>
      <c r="AJ8" s="60">
        <v>173</v>
      </c>
      <c r="AK8" s="60">
        <v>466</v>
      </c>
      <c r="AL8" s="60">
        <v>207</v>
      </c>
      <c r="AM8" s="60">
        <v>94</v>
      </c>
      <c r="AN8" s="60">
        <v>17</v>
      </c>
      <c r="AO8" s="77">
        <f t="shared" si="11"/>
        <v>1.6E-2</v>
      </c>
      <c r="AP8" s="77">
        <f t="shared" si="12"/>
        <v>0</v>
      </c>
      <c r="AQ8" s="77">
        <f t="shared" si="13"/>
        <v>4.8000000000000001E-2</v>
      </c>
      <c r="AR8" s="77">
        <f t="shared" si="14"/>
        <v>0.16200000000000001</v>
      </c>
      <c r="AS8" s="77">
        <f t="shared" si="15"/>
        <v>0.14000000000000001</v>
      </c>
      <c r="AT8" s="77">
        <f t="shared" si="16"/>
        <v>0.377</v>
      </c>
      <c r="AU8" s="77">
        <f t="shared" si="17"/>
        <v>0.16700000000000001</v>
      </c>
      <c r="AV8" s="77">
        <f t="shared" si="18"/>
        <v>7.5999999999999998E-2</v>
      </c>
      <c r="AW8" s="77">
        <f t="shared" si="19"/>
        <v>1.4E-2</v>
      </c>
      <c r="AX8" s="175">
        <v>5.9</v>
      </c>
      <c r="AY8" s="174">
        <v>1236</v>
      </c>
      <c r="AZ8" s="60">
        <v>37</v>
      </c>
      <c r="BA8" s="60">
        <v>0</v>
      </c>
      <c r="BB8" s="60">
        <v>310</v>
      </c>
      <c r="BC8" s="60">
        <v>647</v>
      </c>
      <c r="BD8" s="60">
        <v>204</v>
      </c>
      <c r="BE8" s="60">
        <v>38</v>
      </c>
      <c r="BF8" s="60">
        <f t="shared" si="20"/>
        <v>0.03</v>
      </c>
      <c r="BG8" s="60">
        <f t="shared" si="21"/>
        <v>0</v>
      </c>
      <c r="BH8" s="77">
        <f t="shared" si="22"/>
        <v>0.251</v>
      </c>
      <c r="BI8" s="60">
        <f t="shared" si="23"/>
        <v>0.52300000000000002</v>
      </c>
      <c r="BJ8" s="77">
        <f t="shared" si="24"/>
        <v>0.16500000000000001</v>
      </c>
      <c r="BK8" s="60">
        <f t="shared" si="25"/>
        <v>3.1E-2</v>
      </c>
      <c r="BL8" s="176">
        <v>1165</v>
      </c>
      <c r="BM8" s="177">
        <v>630</v>
      </c>
      <c r="BN8" s="178">
        <f t="shared" si="26"/>
        <v>0.54100000000000004</v>
      </c>
      <c r="BO8" s="173">
        <v>3.28</v>
      </c>
      <c r="BP8" s="179">
        <v>535</v>
      </c>
      <c r="BQ8" s="204">
        <f t="shared" si="27"/>
        <v>0.45900000000000002</v>
      </c>
      <c r="BR8" s="175">
        <v>3.19</v>
      </c>
      <c r="BS8" s="181">
        <v>1165</v>
      </c>
      <c r="BT8" s="60">
        <v>0</v>
      </c>
      <c r="BU8" s="60">
        <v>262</v>
      </c>
      <c r="BV8" s="60">
        <v>426</v>
      </c>
      <c r="BW8" s="60">
        <v>267</v>
      </c>
      <c r="BX8" s="60">
        <v>118</v>
      </c>
      <c r="BY8" s="60">
        <v>92</v>
      </c>
      <c r="BZ8" s="104">
        <f t="shared" si="28"/>
        <v>0</v>
      </c>
      <c r="CA8" s="104">
        <f t="shared" si="29"/>
        <v>0.22500000000000001</v>
      </c>
      <c r="CB8" s="104">
        <f t="shared" si="30"/>
        <v>0.36599999999999999</v>
      </c>
      <c r="CC8" s="104">
        <f t="shared" si="31"/>
        <v>0.22900000000000001</v>
      </c>
      <c r="CD8" s="104">
        <f t="shared" si="32"/>
        <v>0.10100000000000001</v>
      </c>
      <c r="CE8" s="104">
        <f t="shared" si="33"/>
        <v>7.9000000000000001E-2</v>
      </c>
      <c r="CF8" s="64">
        <v>1165</v>
      </c>
      <c r="CG8" s="60">
        <v>211</v>
      </c>
      <c r="CH8" s="60">
        <v>0</v>
      </c>
      <c r="CI8" s="60">
        <v>66</v>
      </c>
      <c r="CJ8" s="60">
        <v>104</v>
      </c>
      <c r="CK8" s="60">
        <v>214</v>
      </c>
      <c r="CL8" s="60">
        <v>326</v>
      </c>
      <c r="CM8" s="60">
        <v>107</v>
      </c>
      <c r="CN8" s="60">
        <v>47</v>
      </c>
      <c r="CO8" s="60">
        <v>13</v>
      </c>
      <c r="CP8" s="60">
        <v>77</v>
      </c>
      <c r="CQ8" s="63">
        <f t="shared" si="34"/>
        <v>0.18099999999999999</v>
      </c>
      <c r="CR8" s="63">
        <f t="shared" si="35"/>
        <v>0</v>
      </c>
      <c r="CS8" s="63">
        <f t="shared" si="36"/>
        <v>5.7000000000000002E-2</v>
      </c>
      <c r="CT8" s="63">
        <f t="shared" si="37"/>
        <v>8.8999999999999996E-2</v>
      </c>
      <c r="CU8" s="63">
        <f t="shared" si="38"/>
        <v>0.184</v>
      </c>
      <c r="CV8" s="63">
        <f t="shared" si="39"/>
        <v>0.28000000000000003</v>
      </c>
      <c r="CW8" s="63">
        <f t="shared" si="40"/>
        <v>9.1999999999999998E-2</v>
      </c>
      <c r="CX8" s="63">
        <f t="shared" si="41"/>
        <v>0.04</v>
      </c>
      <c r="CY8" s="63">
        <f t="shared" si="42"/>
        <v>1.0999999999999999E-2</v>
      </c>
      <c r="CZ8" s="63">
        <f t="shared" si="43"/>
        <v>6.6000000000000003E-2</v>
      </c>
      <c r="DA8" s="65">
        <v>48438</v>
      </c>
      <c r="DB8" s="66">
        <v>61962</v>
      </c>
      <c r="DC8" s="181">
        <v>1165</v>
      </c>
      <c r="DD8" s="182">
        <v>630</v>
      </c>
      <c r="DE8" s="60">
        <v>270</v>
      </c>
      <c r="DF8" s="60">
        <v>52</v>
      </c>
      <c r="DG8" s="60">
        <v>35</v>
      </c>
      <c r="DH8" s="60">
        <v>63</v>
      </c>
      <c r="DI8" s="60">
        <v>114</v>
      </c>
      <c r="DJ8" s="60">
        <v>86</v>
      </c>
      <c r="DK8" s="60">
        <v>0</v>
      </c>
      <c r="DL8" s="60">
        <v>10</v>
      </c>
      <c r="DM8" s="63">
        <f t="shared" si="44"/>
        <v>0.42899999999999999</v>
      </c>
      <c r="DN8" s="63">
        <f t="shared" si="45"/>
        <v>8.3000000000000004E-2</v>
      </c>
      <c r="DO8" s="63">
        <f t="shared" si="46"/>
        <v>5.6000000000000001E-2</v>
      </c>
      <c r="DP8" s="63">
        <f t="shared" si="47"/>
        <v>0.1</v>
      </c>
      <c r="DQ8" s="104">
        <f t="shared" si="48"/>
        <v>0.18099999999999999</v>
      </c>
      <c r="DR8" s="104">
        <f t="shared" si="49"/>
        <v>0.13700000000000001</v>
      </c>
      <c r="DS8" s="104">
        <f t="shared" si="50"/>
        <v>0</v>
      </c>
      <c r="DT8" s="104">
        <f t="shared" si="51"/>
        <v>1.6E-2</v>
      </c>
      <c r="DU8" s="183"/>
      <c r="DV8" s="184">
        <v>474</v>
      </c>
      <c r="DW8" s="60">
        <v>14</v>
      </c>
      <c r="DX8" s="60">
        <v>236</v>
      </c>
      <c r="DY8" s="60">
        <v>143</v>
      </c>
      <c r="DZ8" s="60">
        <v>81</v>
      </c>
      <c r="EA8" s="60">
        <v>0</v>
      </c>
      <c r="EB8" s="60">
        <v>0</v>
      </c>
      <c r="EC8" s="60">
        <v>0</v>
      </c>
      <c r="ED8" s="104">
        <f t="shared" si="52"/>
        <v>0.03</v>
      </c>
      <c r="EE8" s="104">
        <f t="shared" si="53"/>
        <v>0.498</v>
      </c>
      <c r="EF8" s="104">
        <f t="shared" si="54"/>
        <v>0.30199999999999999</v>
      </c>
      <c r="EG8" s="104">
        <f t="shared" si="55"/>
        <v>0.17100000000000001</v>
      </c>
      <c r="EH8" s="63">
        <f t="shared" si="56"/>
        <v>0</v>
      </c>
      <c r="EI8" s="104">
        <f t="shared" si="57"/>
        <v>0</v>
      </c>
      <c r="EJ8" s="63">
        <f t="shared" si="58"/>
        <v>0</v>
      </c>
      <c r="EK8" s="183">
        <v>982</v>
      </c>
      <c r="EL8" s="185">
        <v>535</v>
      </c>
      <c r="EM8" s="185">
        <v>61</v>
      </c>
      <c r="EN8" s="180">
        <v>431</v>
      </c>
      <c r="EO8" s="60">
        <v>41</v>
      </c>
      <c r="EP8" s="60">
        <v>40</v>
      </c>
      <c r="EQ8" s="60">
        <v>56</v>
      </c>
      <c r="ER8" s="60">
        <v>88</v>
      </c>
      <c r="ES8" s="60">
        <v>78</v>
      </c>
      <c r="ET8" s="274">
        <v>128</v>
      </c>
      <c r="EU8" s="77">
        <f t="shared" si="59"/>
        <v>9.5000000000000001E-2</v>
      </c>
      <c r="EV8" s="77">
        <f t="shared" si="60"/>
        <v>9.2999999999999999E-2</v>
      </c>
      <c r="EW8" s="77">
        <f t="shared" si="61"/>
        <v>0.13</v>
      </c>
      <c r="EX8" s="77">
        <f t="shared" si="62"/>
        <v>0.20399999999999999</v>
      </c>
      <c r="EY8" s="77">
        <f t="shared" si="63"/>
        <v>0.18099999999999999</v>
      </c>
      <c r="EZ8" s="237">
        <f t="shared" si="64"/>
        <v>0.29699999999999999</v>
      </c>
      <c r="FA8" s="234">
        <f t="shared" si="65"/>
        <v>43</v>
      </c>
    </row>
    <row r="9" spans="1:157" x14ac:dyDescent="0.2">
      <c r="A9" s="56" t="s">
        <v>882</v>
      </c>
      <c r="B9" s="57" t="s">
        <v>1021</v>
      </c>
      <c r="C9" s="56" t="s">
        <v>893</v>
      </c>
      <c r="D9" s="56" t="s">
        <v>1038</v>
      </c>
      <c r="E9" s="171">
        <v>1133</v>
      </c>
      <c r="F9" s="172">
        <v>1080</v>
      </c>
      <c r="G9" s="226">
        <v>53</v>
      </c>
      <c r="H9" s="77">
        <f t="shared" si="0"/>
        <v>0.95299999999999996</v>
      </c>
      <c r="I9" s="186">
        <f t="shared" si="1"/>
        <v>4.7E-2</v>
      </c>
      <c r="J9" s="173">
        <v>0</v>
      </c>
      <c r="K9" s="229">
        <v>0</v>
      </c>
      <c r="L9" s="174">
        <v>1133</v>
      </c>
      <c r="M9" s="60">
        <v>1084</v>
      </c>
      <c r="N9" s="60">
        <v>0</v>
      </c>
      <c r="O9" s="60">
        <v>0</v>
      </c>
      <c r="P9" s="60">
        <v>29</v>
      </c>
      <c r="Q9" s="60">
        <v>20</v>
      </c>
      <c r="R9" s="60">
        <v>0</v>
      </c>
      <c r="S9" s="60">
        <v>0</v>
      </c>
      <c r="T9" s="60">
        <v>0</v>
      </c>
      <c r="U9" s="60">
        <v>0</v>
      </c>
      <c r="V9" s="63">
        <f t="shared" si="2"/>
        <v>0.95699999999999996</v>
      </c>
      <c r="W9" s="63">
        <f t="shared" si="3"/>
        <v>0</v>
      </c>
      <c r="X9" s="63">
        <f t="shared" si="4"/>
        <v>0</v>
      </c>
      <c r="Y9" s="63">
        <f t="shared" si="5"/>
        <v>2.5999999999999999E-2</v>
      </c>
      <c r="Z9" s="63">
        <f t="shared" si="6"/>
        <v>1.7999999999999999E-2</v>
      </c>
      <c r="AA9" s="63">
        <f t="shared" si="7"/>
        <v>0</v>
      </c>
      <c r="AB9" s="63">
        <f t="shared" si="8"/>
        <v>0</v>
      </c>
      <c r="AC9" s="63">
        <f t="shared" si="9"/>
        <v>0</v>
      </c>
      <c r="AD9" s="63">
        <f t="shared" si="10"/>
        <v>0</v>
      </c>
      <c r="AE9" s="171">
        <v>1133</v>
      </c>
      <c r="AF9" s="60">
        <v>0</v>
      </c>
      <c r="AG9" s="60">
        <v>0</v>
      </c>
      <c r="AH9" s="60">
        <v>49</v>
      </c>
      <c r="AI9" s="60">
        <v>93</v>
      </c>
      <c r="AJ9" s="60">
        <v>101</v>
      </c>
      <c r="AK9" s="60">
        <v>223</v>
      </c>
      <c r="AL9" s="60">
        <v>462</v>
      </c>
      <c r="AM9" s="60">
        <v>143</v>
      </c>
      <c r="AN9" s="60">
        <v>62</v>
      </c>
      <c r="AO9" s="77">
        <f t="shared" si="11"/>
        <v>0</v>
      </c>
      <c r="AP9" s="77">
        <f t="shared" si="12"/>
        <v>0</v>
      </c>
      <c r="AQ9" s="77">
        <f t="shared" si="13"/>
        <v>4.2999999999999997E-2</v>
      </c>
      <c r="AR9" s="77">
        <f t="shared" si="14"/>
        <v>8.2000000000000003E-2</v>
      </c>
      <c r="AS9" s="77">
        <f t="shared" si="15"/>
        <v>8.8999999999999996E-2</v>
      </c>
      <c r="AT9" s="77">
        <f t="shared" si="16"/>
        <v>0.19700000000000001</v>
      </c>
      <c r="AU9" s="77">
        <f t="shared" si="17"/>
        <v>0.40799999999999997</v>
      </c>
      <c r="AV9" s="77">
        <f t="shared" si="18"/>
        <v>0.126</v>
      </c>
      <c r="AW9" s="77">
        <f t="shared" si="19"/>
        <v>5.5E-2</v>
      </c>
      <c r="AX9" s="175">
        <v>6.7</v>
      </c>
      <c r="AY9" s="174">
        <v>1133</v>
      </c>
      <c r="AZ9" s="60">
        <v>0</v>
      </c>
      <c r="BA9" s="60">
        <v>0</v>
      </c>
      <c r="BB9" s="60">
        <v>94</v>
      </c>
      <c r="BC9" s="60">
        <v>722</v>
      </c>
      <c r="BD9" s="60">
        <v>278</v>
      </c>
      <c r="BE9" s="60">
        <v>39</v>
      </c>
      <c r="BF9" s="60">
        <f t="shared" si="20"/>
        <v>0</v>
      </c>
      <c r="BG9" s="60">
        <f t="shared" si="21"/>
        <v>0</v>
      </c>
      <c r="BH9" s="77">
        <f t="shared" si="22"/>
        <v>8.3000000000000004E-2</v>
      </c>
      <c r="BI9" s="60">
        <f t="shared" si="23"/>
        <v>0.63700000000000001</v>
      </c>
      <c r="BJ9" s="77">
        <f t="shared" si="24"/>
        <v>0.245</v>
      </c>
      <c r="BK9" s="60">
        <f t="shared" si="25"/>
        <v>3.4000000000000002E-2</v>
      </c>
      <c r="BL9" s="176">
        <v>1080</v>
      </c>
      <c r="BM9" s="177">
        <v>394</v>
      </c>
      <c r="BN9" s="178">
        <f t="shared" si="26"/>
        <v>0.36499999999999999</v>
      </c>
      <c r="BO9" s="173">
        <v>3.24</v>
      </c>
      <c r="BP9" s="179">
        <v>686</v>
      </c>
      <c r="BQ9" s="204">
        <f t="shared" si="27"/>
        <v>0.63500000000000001</v>
      </c>
      <c r="BR9" s="175">
        <v>3.51</v>
      </c>
      <c r="BS9" s="181">
        <v>1080</v>
      </c>
      <c r="BT9" s="60">
        <v>0</v>
      </c>
      <c r="BU9" s="60">
        <v>150</v>
      </c>
      <c r="BV9" s="60">
        <v>375</v>
      </c>
      <c r="BW9" s="60">
        <v>193</v>
      </c>
      <c r="BX9" s="60">
        <v>273</v>
      </c>
      <c r="BY9" s="60">
        <v>89</v>
      </c>
      <c r="BZ9" s="104">
        <f t="shared" si="28"/>
        <v>0</v>
      </c>
      <c r="CA9" s="104">
        <f t="shared" si="29"/>
        <v>0.13900000000000001</v>
      </c>
      <c r="CB9" s="104">
        <f t="shared" si="30"/>
        <v>0.34699999999999998</v>
      </c>
      <c r="CC9" s="104">
        <f t="shared" si="31"/>
        <v>0.17899999999999999</v>
      </c>
      <c r="CD9" s="104">
        <f t="shared" si="32"/>
        <v>0.253</v>
      </c>
      <c r="CE9" s="104">
        <f t="shared" si="33"/>
        <v>8.2000000000000003E-2</v>
      </c>
      <c r="CF9" s="64">
        <v>1080</v>
      </c>
      <c r="CG9" s="60">
        <v>52</v>
      </c>
      <c r="CH9" s="60">
        <v>0</v>
      </c>
      <c r="CI9" s="60">
        <v>273</v>
      </c>
      <c r="CJ9" s="60">
        <v>88</v>
      </c>
      <c r="CK9" s="60">
        <v>208</v>
      </c>
      <c r="CL9" s="60">
        <v>232</v>
      </c>
      <c r="CM9" s="60">
        <v>70</v>
      </c>
      <c r="CN9" s="60">
        <v>95</v>
      </c>
      <c r="CO9" s="60">
        <v>55</v>
      </c>
      <c r="CP9" s="60">
        <v>7</v>
      </c>
      <c r="CQ9" s="63">
        <f t="shared" si="34"/>
        <v>4.8000000000000001E-2</v>
      </c>
      <c r="CR9" s="63">
        <f t="shared" si="35"/>
        <v>0</v>
      </c>
      <c r="CS9" s="63">
        <f t="shared" si="36"/>
        <v>0.253</v>
      </c>
      <c r="CT9" s="63">
        <f t="shared" si="37"/>
        <v>8.1000000000000003E-2</v>
      </c>
      <c r="CU9" s="63">
        <f t="shared" si="38"/>
        <v>0.193</v>
      </c>
      <c r="CV9" s="63">
        <f t="shared" si="39"/>
        <v>0.215</v>
      </c>
      <c r="CW9" s="63">
        <f t="shared" si="40"/>
        <v>6.5000000000000002E-2</v>
      </c>
      <c r="CX9" s="63">
        <f t="shared" si="41"/>
        <v>8.7999999999999995E-2</v>
      </c>
      <c r="CY9" s="63">
        <f t="shared" si="42"/>
        <v>5.0999999999999997E-2</v>
      </c>
      <c r="CZ9" s="63">
        <f t="shared" si="43"/>
        <v>6.0000000000000001E-3</v>
      </c>
      <c r="DA9" s="65">
        <v>42934</v>
      </c>
      <c r="DB9" s="66">
        <v>53230</v>
      </c>
      <c r="DC9" s="181">
        <v>1080</v>
      </c>
      <c r="DD9" s="182">
        <v>394</v>
      </c>
      <c r="DE9" s="60">
        <v>39</v>
      </c>
      <c r="DF9" s="60">
        <v>0</v>
      </c>
      <c r="DG9" s="60">
        <v>0</v>
      </c>
      <c r="DH9" s="60">
        <v>81</v>
      </c>
      <c r="DI9" s="60">
        <v>208</v>
      </c>
      <c r="DJ9" s="60">
        <v>66</v>
      </c>
      <c r="DK9" s="60">
        <v>0</v>
      </c>
      <c r="DL9" s="60">
        <v>0</v>
      </c>
      <c r="DM9" s="63">
        <f t="shared" si="44"/>
        <v>9.9000000000000005E-2</v>
      </c>
      <c r="DN9" s="63">
        <f t="shared" si="45"/>
        <v>0</v>
      </c>
      <c r="DO9" s="63">
        <f t="shared" si="46"/>
        <v>0</v>
      </c>
      <c r="DP9" s="63">
        <f t="shared" si="47"/>
        <v>0.20599999999999999</v>
      </c>
      <c r="DQ9" s="104">
        <f t="shared" si="48"/>
        <v>0.52800000000000002</v>
      </c>
      <c r="DR9" s="104">
        <f t="shared" si="49"/>
        <v>0.16800000000000001</v>
      </c>
      <c r="DS9" s="104">
        <f t="shared" si="50"/>
        <v>0</v>
      </c>
      <c r="DT9" s="104">
        <f t="shared" si="51"/>
        <v>0</v>
      </c>
      <c r="DU9" s="183">
        <v>222900</v>
      </c>
      <c r="DV9" s="184">
        <v>515</v>
      </c>
      <c r="DW9" s="60">
        <v>20</v>
      </c>
      <c r="DX9" s="60">
        <v>79</v>
      </c>
      <c r="DY9" s="60">
        <v>158</v>
      </c>
      <c r="DZ9" s="60">
        <v>215</v>
      </c>
      <c r="EA9" s="60">
        <v>13</v>
      </c>
      <c r="EB9" s="60">
        <v>30</v>
      </c>
      <c r="EC9" s="60">
        <v>0</v>
      </c>
      <c r="ED9" s="104">
        <f t="shared" si="52"/>
        <v>3.9E-2</v>
      </c>
      <c r="EE9" s="104">
        <f t="shared" si="53"/>
        <v>0.153</v>
      </c>
      <c r="EF9" s="104">
        <f t="shared" si="54"/>
        <v>0.307</v>
      </c>
      <c r="EG9" s="104">
        <f t="shared" si="55"/>
        <v>0.41699999999999998</v>
      </c>
      <c r="EH9" s="63">
        <f t="shared" si="56"/>
        <v>2.5000000000000001E-2</v>
      </c>
      <c r="EI9" s="104">
        <f t="shared" si="57"/>
        <v>5.8000000000000003E-2</v>
      </c>
      <c r="EJ9" s="63">
        <f t="shared" si="58"/>
        <v>0</v>
      </c>
      <c r="EK9" s="183">
        <v>1501</v>
      </c>
      <c r="EL9" s="185">
        <v>686</v>
      </c>
      <c r="EM9" s="185">
        <v>171</v>
      </c>
      <c r="EN9" s="180">
        <v>482</v>
      </c>
      <c r="EO9" s="60">
        <v>29</v>
      </c>
      <c r="EP9" s="60">
        <v>20</v>
      </c>
      <c r="EQ9" s="60">
        <v>47</v>
      </c>
      <c r="ER9" s="60">
        <v>16</v>
      </c>
      <c r="ES9" s="60">
        <v>60</v>
      </c>
      <c r="ET9" s="274">
        <v>310</v>
      </c>
      <c r="EU9" s="77">
        <f t="shared" si="59"/>
        <v>0.06</v>
      </c>
      <c r="EV9" s="77">
        <f t="shared" si="60"/>
        <v>4.1000000000000002E-2</v>
      </c>
      <c r="EW9" s="77">
        <f t="shared" si="61"/>
        <v>9.8000000000000004E-2</v>
      </c>
      <c r="EX9" s="77">
        <f t="shared" si="62"/>
        <v>3.3000000000000002E-2</v>
      </c>
      <c r="EY9" s="77">
        <f t="shared" si="63"/>
        <v>0.124</v>
      </c>
      <c r="EZ9" s="237">
        <f t="shared" si="64"/>
        <v>0.64300000000000002</v>
      </c>
      <c r="FA9" s="234">
        <f t="shared" si="65"/>
        <v>33</v>
      </c>
    </row>
    <row r="10" spans="1:157" x14ac:dyDescent="0.2">
      <c r="A10" s="56" t="s">
        <v>882</v>
      </c>
      <c r="B10" s="57" t="s">
        <v>1021</v>
      </c>
      <c r="C10" s="56" t="s">
        <v>894</v>
      </c>
      <c r="D10" s="56" t="s">
        <v>1039</v>
      </c>
      <c r="E10" s="171">
        <v>1740</v>
      </c>
      <c r="F10" s="172">
        <v>1602</v>
      </c>
      <c r="G10" s="226">
        <v>138</v>
      </c>
      <c r="H10" s="77">
        <f t="shared" si="0"/>
        <v>0.92100000000000004</v>
      </c>
      <c r="I10" s="186">
        <f t="shared" si="1"/>
        <v>7.9000000000000001E-2</v>
      </c>
      <c r="J10" s="173">
        <v>0</v>
      </c>
      <c r="K10" s="229">
        <v>2.2000000000000002</v>
      </c>
      <c r="L10" s="174">
        <v>1740</v>
      </c>
      <c r="M10" s="60">
        <v>621</v>
      </c>
      <c r="N10" s="60">
        <v>51</v>
      </c>
      <c r="O10" s="60">
        <v>0</v>
      </c>
      <c r="P10" s="60">
        <v>19</v>
      </c>
      <c r="Q10" s="60">
        <v>82</v>
      </c>
      <c r="R10" s="60">
        <v>0</v>
      </c>
      <c r="S10" s="60">
        <v>44</v>
      </c>
      <c r="T10" s="60">
        <v>923</v>
      </c>
      <c r="U10" s="60">
        <v>0</v>
      </c>
      <c r="V10" s="63">
        <f t="shared" si="2"/>
        <v>0.35699999999999998</v>
      </c>
      <c r="W10" s="63">
        <f t="shared" si="3"/>
        <v>2.9000000000000001E-2</v>
      </c>
      <c r="X10" s="63">
        <f t="shared" si="4"/>
        <v>0</v>
      </c>
      <c r="Y10" s="63">
        <f t="shared" si="5"/>
        <v>1.0999999999999999E-2</v>
      </c>
      <c r="Z10" s="63">
        <f t="shared" si="6"/>
        <v>4.7E-2</v>
      </c>
      <c r="AA10" s="63">
        <f t="shared" si="7"/>
        <v>0</v>
      </c>
      <c r="AB10" s="63">
        <f t="shared" si="8"/>
        <v>2.5000000000000001E-2</v>
      </c>
      <c r="AC10" s="63">
        <f t="shared" si="9"/>
        <v>0.53</v>
      </c>
      <c r="AD10" s="63">
        <f t="shared" si="10"/>
        <v>0</v>
      </c>
      <c r="AE10" s="171">
        <v>1740</v>
      </c>
      <c r="AF10" s="60">
        <v>18</v>
      </c>
      <c r="AG10" s="60">
        <v>0</v>
      </c>
      <c r="AH10" s="60">
        <v>60</v>
      </c>
      <c r="AI10" s="60">
        <v>359</v>
      </c>
      <c r="AJ10" s="60">
        <v>401</v>
      </c>
      <c r="AK10" s="60">
        <v>428</v>
      </c>
      <c r="AL10" s="60">
        <v>265</v>
      </c>
      <c r="AM10" s="60">
        <v>198</v>
      </c>
      <c r="AN10" s="60">
        <v>11</v>
      </c>
      <c r="AO10" s="77">
        <f t="shared" si="11"/>
        <v>0.01</v>
      </c>
      <c r="AP10" s="77">
        <f t="shared" si="12"/>
        <v>0</v>
      </c>
      <c r="AQ10" s="77">
        <f t="shared" si="13"/>
        <v>3.4000000000000002E-2</v>
      </c>
      <c r="AR10" s="77">
        <f t="shared" si="14"/>
        <v>0.20599999999999999</v>
      </c>
      <c r="AS10" s="77">
        <f t="shared" si="15"/>
        <v>0.23</v>
      </c>
      <c r="AT10" s="77">
        <f t="shared" si="16"/>
        <v>0.246</v>
      </c>
      <c r="AU10" s="77">
        <f t="shared" si="17"/>
        <v>0.152</v>
      </c>
      <c r="AV10" s="77">
        <f t="shared" si="18"/>
        <v>0.114</v>
      </c>
      <c r="AW10" s="77">
        <f t="shared" si="19"/>
        <v>6.0000000000000001E-3</v>
      </c>
      <c r="AX10" s="175">
        <v>5.6</v>
      </c>
      <c r="AY10" s="174">
        <v>1740</v>
      </c>
      <c r="AZ10" s="60">
        <v>18</v>
      </c>
      <c r="BA10" s="60">
        <v>22</v>
      </c>
      <c r="BB10" s="60">
        <v>530</v>
      </c>
      <c r="BC10" s="60">
        <v>896</v>
      </c>
      <c r="BD10" s="60">
        <v>274</v>
      </c>
      <c r="BE10" s="60">
        <v>0</v>
      </c>
      <c r="BF10" s="60">
        <f t="shared" si="20"/>
        <v>0.01</v>
      </c>
      <c r="BG10" s="60">
        <f t="shared" si="21"/>
        <v>1.2999999999999999E-2</v>
      </c>
      <c r="BH10" s="77">
        <f t="shared" si="22"/>
        <v>0.30499999999999999</v>
      </c>
      <c r="BI10" s="60">
        <f t="shared" si="23"/>
        <v>0.51500000000000001</v>
      </c>
      <c r="BJ10" s="77">
        <f t="shared" si="24"/>
        <v>0.157</v>
      </c>
      <c r="BK10" s="60">
        <f t="shared" si="25"/>
        <v>0</v>
      </c>
      <c r="BL10" s="176">
        <v>1602</v>
      </c>
      <c r="BM10" s="177">
        <v>962</v>
      </c>
      <c r="BN10" s="178">
        <f t="shared" si="26"/>
        <v>0.6</v>
      </c>
      <c r="BO10" s="173">
        <v>2.77</v>
      </c>
      <c r="BP10" s="179">
        <v>640</v>
      </c>
      <c r="BQ10" s="204">
        <f t="shared" si="27"/>
        <v>0.4</v>
      </c>
      <c r="BR10" s="175">
        <v>3.53</v>
      </c>
      <c r="BS10" s="181">
        <v>1602</v>
      </c>
      <c r="BT10" s="60">
        <v>41</v>
      </c>
      <c r="BU10" s="60">
        <v>351</v>
      </c>
      <c r="BV10" s="60">
        <v>555</v>
      </c>
      <c r="BW10" s="60">
        <v>424</v>
      </c>
      <c r="BX10" s="60">
        <v>123</v>
      </c>
      <c r="BY10" s="60">
        <v>108</v>
      </c>
      <c r="BZ10" s="104">
        <f t="shared" si="28"/>
        <v>2.5999999999999999E-2</v>
      </c>
      <c r="CA10" s="104">
        <f t="shared" si="29"/>
        <v>0.219</v>
      </c>
      <c r="CB10" s="104">
        <f t="shared" si="30"/>
        <v>0.34599999999999997</v>
      </c>
      <c r="CC10" s="104">
        <f t="shared" si="31"/>
        <v>0.26500000000000001</v>
      </c>
      <c r="CD10" s="104">
        <f t="shared" si="32"/>
        <v>7.6999999999999999E-2</v>
      </c>
      <c r="CE10" s="104">
        <f t="shared" si="33"/>
        <v>6.7000000000000004E-2</v>
      </c>
      <c r="CF10" s="64">
        <v>1602</v>
      </c>
      <c r="CG10" s="60">
        <v>189</v>
      </c>
      <c r="CH10" s="60">
        <v>119</v>
      </c>
      <c r="CI10" s="60">
        <v>102</v>
      </c>
      <c r="CJ10" s="60">
        <v>305</v>
      </c>
      <c r="CK10" s="60">
        <v>454</v>
      </c>
      <c r="CL10" s="60">
        <v>224</v>
      </c>
      <c r="CM10" s="60">
        <v>161</v>
      </c>
      <c r="CN10" s="60">
        <v>13</v>
      </c>
      <c r="CO10" s="60">
        <v>11</v>
      </c>
      <c r="CP10" s="60">
        <v>24</v>
      </c>
      <c r="CQ10" s="63">
        <f t="shared" si="34"/>
        <v>0.11799999999999999</v>
      </c>
      <c r="CR10" s="63">
        <f t="shared" si="35"/>
        <v>7.3999999999999996E-2</v>
      </c>
      <c r="CS10" s="63">
        <f t="shared" si="36"/>
        <v>6.4000000000000001E-2</v>
      </c>
      <c r="CT10" s="63">
        <f t="shared" si="37"/>
        <v>0.19</v>
      </c>
      <c r="CU10" s="63">
        <f t="shared" si="38"/>
        <v>0.28299999999999997</v>
      </c>
      <c r="CV10" s="63">
        <f t="shared" si="39"/>
        <v>0.14000000000000001</v>
      </c>
      <c r="CW10" s="63">
        <f t="shared" si="40"/>
        <v>0.1</v>
      </c>
      <c r="CX10" s="63">
        <f t="shared" si="41"/>
        <v>8.0000000000000002E-3</v>
      </c>
      <c r="CY10" s="63">
        <f t="shared" si="42"/>
        <v>7.0000000000000001E-3</v>
      </c>
      <c r="CZ10" s="63">
        <f t="shared" si="43"/>
        <v>1.4999999999999999E-2</v>
      </c>
      <c r="DA10" s="65">
        <v>41016</v>
      </c>
      <c r="DB10" s="66">
        <v>43484</v>
      </c>
      <c r="DC10" s="181">
        <v>1602</v>
      </c>
      <c r="DD10" s="182">
        <v>962</v>
      </c>
      <c r="DE10" s="60">
        <v>524</v>
      </c>
      <c r="DF10" s="60">
        <v>102</v>
      </c>
      <c r="DG10" s="60">
        <v>48</v>
      </c>
      <c r="DH10" s="60">
        <v>27</v>
      </c>
      <c r="DI10" s="60">
        <v>193</v>
      </c>
      <c r="DJ10" s="60">
        <v>43</v>
      </c>
      <c r="DK10" s="60">
        <v>11</v>
      </c>
      <c r="DL10" s="60">
        <v>14</v>
      </c>
      <c r="DM10" s="63">
        <f t="shared" si="44"/>
        <v>0.54500000000000004</v>
      </c>
      <c r="DN10" s="63">
        <f t="shared" si="45"/>
        <v>0.106</v>
      </c>
      <c r="DO10" s="63">
        <f t="shared" si="46"/>
        <v>0.05</v>
      </c>
      <c r="DP10" s="63">
        <f t="shared" si="47"/>
        <v>2.8000000000000001E-2</v>
      </c>
      <c r="DQ10" s="104">
        <f t="shared" si="48"/>
        <v>0.20100000000000001</v>
      </c>
      <c r="DR10" s="104">
        <f t="shared" si="49"/>
        <v>4.4999999999999998E-2</v>
      </c>
      <c r="DS10" s="104">
        <f t="shared" si="50"/>
        <v>1.0999999999999999E-2</v>
      </c>
      <c r="DT10" s="104">
        <f t="shared" si="51"/>
        <v>1.4999999999999999E-2</v>
      </c>
      <c r="DU10" s="183">
        <v>45200</v>
      </c>
      <c r="DV10" s="184">
        <v>640</v>
      </c>
      <c r="DW10" s="60">
        <v>84</v>
      </c>
      <c r="DX10" s="60">
        <v>148</v>
      </c>
      <c r="DY10" s="60">
        <v>326</v>
      </c>
      <c r="DZ10" s="60">
        <v>71</v>
      </c>
      <c r="EA10" s="60">
        <v>11</v>
      </c>
      <c r="EB10" s="60">
        <v>0</v>
      </c>
      <c r="EC10" s="60">
        <v>0</v>
      </c>
      <c r="ED10" s="104">
        <f t="shared" si="52"/>
        <v>0.13100000000000001</v>
      </c>
      <c r="EE10" s="104">
        <f t="shared" si="53"/>
        <v>0.23100000000000001</v>
      </c>
      <c r="EF10" s="104">
        <f t="shared" si="54"/>
        <v>0.50900000000000001</v>
      </c>
      <c r="EG10" s="104">
        <f t="shared" si="55"/>
        <v>0.111</v>
      </c>
      <c r="EH10" s="63">
        <f t="shared" si="56"/>
        <v>1.7000000000000001E-2</v>
      </c>
      <c r="EI10" s="104">
        <f t="shared" si="57"/>
        <v>0</v>
      </c>
      <c r="EJ10" s="63">
        <f t="shared" si="58"/>
        <v>0</v>
      </c>
      <c r="EK10" s="183">
        <v>1080</v>
      </c>
      <c r="EL10" s="185">
        <v>640</v>
      </c>
      <c r="EM10" s="185">
        <v>0</v>
      </c>
      <c r="EN10" s="180">
        <v>548</v>
      </c>
      <c r="EO10" s="60">
        <v>16</v>
      </c>
      <c r="EP10" s="60">
        <v>69</v>
      </c>
      <c r="EQ10" s="60">
        <v>65</v>
      </c>
      <c r="ER10" s="60">
        <v>0</v>
      </c>
      <c r="ES10" s="60">
        <v>55</v>
      </c>
      <c r="ET10" s="274">
        <v>343</v>
      </c>
      <c r="EU10" s="77">
        <f t="shared" si="59"/>
        <v>2.9000000000000001E-2</v>
      </c>
      <c r="EV10" s="77">
        <f t="shared" si="60"/>
        <v>0.126</v>
      </c>
      <c r="EW10" s="77">
        <f t="shared" si="61"/>
        <v>0.11899999999999999</v>
      </c>
      <c r="EX10" s="77">
        <f t="shared" si="62"/>
        <v>0</v>
      </c>
      <c r="EY10" s="77">
        <f t="shared" si="63"/>
        <v>0.1</v>
      </c>
      <c r="EZ10" s="237">
        <f t="shared" si="64"/>
        <v>0.626</v>
      </c>
      <c r="FA10" s="234">
        <f t="shared" si="65"/>
        <v>92</v>
      </c>
    </row>
    <row r="11" spans="1:157" x14ac:dyDescent="0.2">
      <c r="A11" s="56" t="s">
        <v>882</v>
      </c>
      <c r="B11" s="57" t="s">
        <v>1021</v>
      </c>
      <c r="C11" s="56" t="s">
        <v>895</v>
      </c>
      <c r="D11" s="56" t="s">
        <v>1040</v>
      </c>
      <c r="E11" s="171">
        <v>1412</v>
      </c>
      <c r="F11" s="172">
        <v>1310</v>
      </c>
      <c r="G11" s="226">
        <v>102</v>
      </c>
      <c r="H11" s="77">
        <f t="shared" si="0"/>
        <v>0.92800000000000005</v>
      </c>
      <c r="I11" s="186">
        <f t="shared" si="1"/>
        <v>7.1999999999999995E-2</v>
      </c>
      <c r="J11" s="173">
        <v>0</v>
      </c>
      <c r="K11" s="229">
        <v>4.9000000000000004</v>
      </c>
      <c r="L11" s="174">
        <v>1412</v>
      </c>
      <c r="M11" s="60">
        <v>1181</v>
      </c>
      <c r="N11" s="60">
        <v>42</v>
      </c>
      <c r="O11" s="60">
        <v>65</v>
      </c>
      <c r="P11" s="60">
        <v>14</v>
      </c>
      <c r="Q11" s="60">
        <v>38</v>
      </c>
      <c r="R11" s="60">
        <v>20</v>
      </c>
      <c r="S11" s="60">
        <v>52</v>
      </c>
      <c r="T11" s="60">
        <v>0</v>
      </c>
      <c r="U11" s="60">
        <v>0</v>
      </c>
      <c r="V11" s="63">
        <f t="shared" si="2"/>
        <v>0.83599999999999997</v>
      </c>
      <c r="W11" s="63">
        <f t="shared" si="3"/>
        <v>0.03</v>
      </c>
      <c r="X11" s="63">
        <f t="shared" si="4"/>
        <v>4.5999999999999999E-2</v>
      </c>
      <c r="Y11" s="63">
        <f t="shared" si="5"/>
        <v>0.01</v>
      </c>
      <c r="Z11" s="63">
        <f t="shared" si="6"/>
        <v>2.7E-2</v>
      </c>
      <c r="AA11" s="63">
        <f t="shared" si="7"/>
        <v>1.4E-2</v>
      </c>
      <c r="AB11" s="63">
        <f t="shared" si="8"/>
        <v>3.6999999999999998E-2</v>
      </c>
      <c r="AC11" s="63">
        <f t="shared" si="9"/>
        <v>0</v>
      </c>
      <c r="AD11" s="63">
        <f t="shared" si="10"/>
        <v>0</v>
      </c>
      <c r="AE11" s="171">
        <v>1412</v>
      </c>
      <c r="AF11" s="60">
        <v>0</v>
      </c>
      <c r="AG11" s="60">
        <v>14</v>
      </c>
      <c r="AH11" s="60">
        <v>181</v>
      </c>
      <c r="AI11" s="60">
        <v>427</v>
      </c>
      <c r="AJ11" s="60">
        <v>151</v>
      </c>
      <c r="AK11" s="60">
        <v>293</v>
      </c>
      <c r="AL11" s="60">
        <v>163</v>
      </c>
      <c r="AM11" s="60">
        <v>158</v>
      </c>
      <c r="AN11" s="60">
        <v>25</v>
      </c>
      <c r="AO11" s="77">
        <f t="shared" si="11"/>
        <v>0</v>
      </c>
      <c r="AP11" s="77">
        <f t="shared" si="12"/>
        <v>0.01</v>
      </c>
      <c r="AQ11" s="77">
        <f t="shared" si="13"/>
        <v>0.128</v>
      </c>
      <c r="AR11" s="77">
        <f t="shared" si="14"/>
        <v>0.30199999999999999</v>
      </c>
      <c r="AS11" s="77">
        <f t="shared" si="15"/>
        <v>0.107</v>
      </c>
      <c r="AT11" s="77">
        <f t="shared" si="16"/>
        <v>0.20799999999999999</v>
      </c>
      <c r="AU11" s="77">
        <f t="shared" si="17"/>
        <v>0.115</v>
      </c>
      <c r="AV11" s="77">
        <f t="shared" si="18"/>
        <v>0.112</v>
      </c>
      <c r="AW11" s="77">
        <f t="shared" si="19"/>
        <v>1.7999999999999999E-2</v>
      </c>
      <c r="AX11" s="175">
        <v>5.0999999999999996</v>
      </c>
      <c r="AY11" s="174">
        <v>1412</v>
      </c>
      <c r="AZ11" s="60">
        <v>7</v>
      </c>
      <c r="BA11" s="60">
        <v>75</v>
      </c>
      <c r="BB11" s="60">
        <v>622</v>
      </c>
      <c r="BC11" s="60">
        <v>493</v>
      </c>
      <c r="BD11" s="60">
        <v>206</v>
      </c>
      <c r="BE11" s="60">
        <v>9</v>
      </c>
      <c r="BF11" s="60">
        <f t="shared" si="20"/>
        <v>5.0000000000000001E-3</v>
      </c>
      <c r="BG11" s="60">
        <f t="shared" si="21"/>
        <v>5.2999999999999999E-2</v>
      </c>
      <c r="BH11" s="77">
        <f t="shared" si="22"/>
        <v>0.441</v>
      </c>
      <c r="BI11" s="60">
        <f t="shared" si="23"/>
        <v>0.34899999999999998</v>
      </c>
      <c r="BJ11" s="77">
        <f t="shared" si="24"/>
        <v>0.14599999999999999</v>
      </c>
      <c r="BK11" s="60">
        <f t="shared" si="25"/>
        <v>6.0000000000000001E-3</v>
      </c>
      <c r="BL11" s="176">
        <v>1310</v>
      </c>
      <c r="BM11" s="177">
        <v>340</v>
      </c>
      <c r="BN11" s="178">
        <f t="shared" si="26"/>
        <v>0.26</v>
      </c>
      <c r="BO11" s="173">
        <v>3.01</v>
      </c>
      <c r="BP11" s="179">
        <v>970</v>
      </c>
      <c r="BQ11" s="204">
        <f t="shared" si="27"/>
        <v>0.74</v>
      </c>
      <c r="BR11" s="175">
        <v>2.8</v>
      </c>
      <c r="BS11" s="181">
        <v>1310</v>
      </c>
      <c r="BT11" s="60">
        <v>11</v>
      </c>
      <c r="BU11" s="60">
        <v>725</v>
      </c>
      <c r="BV11" s="60">
        <v>281</v>
      </c>
      <c r="BW11" s="60">
        <v>119</v>
      </c>
      <c r="BX11" s="60">
        <v>117</v>
      </c>
      <c r="BY11" s="60">
        <v>57</v>
      </c>
      <c r="BZ11" s="104">
        <f t="shared" si="28"/>
        <v>8.0000000000000002E-3</v>
      </c>
      <c r="CA11" s="104">
        <f t="shared" si="29"/>
        <v>0.55300000000000005</v>
      </c>
      <c r="CB11" s="104">
        <f t="shared" si="30"/>
        <v>0.215</v>
      </c>
      <c r="CC11" s="104">
        <f t="shared" si="31"/>
        <v>9.0999999999999998E-2</v>
      </c>
      <c r="CD11" s="104">
        <f t="shared" si="32"/>
        <v>8.8999999999999996E-2</v>
      </c>
      <c r="CE11" s="104">
        <f t="shared" si="33"/>
        <v>4.3999999999999997E-2</v>
      </c>
      <c r="CF11" s="64">
        <v>1310</v>
      </c>
      <c r="CG11" s="60">
        <v>207</v>
      </c>
      <c r="CH11" s="60">
        <v>32</v>
      </c>
      <c r="CI11" s="60">
        <v>158</v>
      </c>
      <c r="CJ11" s="60">
        <v>134</v>
      </c>
      <c r="CK11" s="60">
        <v>366</v>
      </c>
      <c r="CL11" s="60">
        <v>233</v>
      </c>
      <c r="CM11" s="60">
        <v>97</v>
      </c>
      <c r="CN11" s="60">
        <v>51</v>
      </c>
      <c r="CO11" s="60">
        <v>20</v>
      </c>
      <c r="CP11" s="60">
        <v>12</v>
      </c>
      <c r="CQ11" s="63">
        <f t="shared" si="34"/>
        <v>0.158</v>
      </c>
      <c r="CR11" s="63">
        <f t="shared" si="35"/>
        <v>2.4E-2</v>
      </c>
      <c r="CS11" s="63">
        <f t="shared" si="36"/>
        <v>0.121</v>
      </c>
      <c r="CT11" s="63">
        <f t="shared" si="37"/>
        <v>0.10199999999999999</v>
      </c>
      <c r="CU11" s="63">
        <f t="shared" si="38"/>
        <v>0.27900000000000003</v>
      </c>
      <c r="CV11" s="63">
        <f t="shared" si="39"/>
        <v>0.17799999999999999</v>
      </c>
      <c r="CW11" s="63">
        <f t="shared" si="40"/>
        <v>7.3999999999999996E-2</v>
      </c>
      <c r="CX11" s="63">
        <f t="shared" si="41"/>
        <v>3.9E-2</v>
      </c>
      <c r="CY11" s="63">
        <f t="shared" si="42"/>
        <v>1.4999999999999999E-2</v>
      </c>
      <c r="CZ11" s="63">
        <f t="shared" si="43"/>
        <v>8.9999999999999993E-3</v>
      </c>
      <c r="DA11" s="65">
        <v>38534</v>
      </c>
      <c r="DB11" s="66">
        <v>44046</v>
      </c>
      <c r="DC11" s="181">
        <v>1310</v>
      </c>
      <c r="DD11" s="182">
        <v>340</v>
      </c>
      <c r="DE11" s="60">
        <v>29</v>
      </c>
      <c r="DF11" s="60">
        <v>0</v>
      </c>
      <c r="DG11" s="60">
        <v>94</v>
      </c>
      <c r="DH11" s="60">
        <v>81</v>
      </c>
      <c r="DI11" s="60">
        <v>112</v>
      </c>
      <c r="DJ11" s="60">
        <v>9</v>
      </c>
      <c r="DK11" s="60">
        <v>15</v>
      </c>
      <c r="DL11" s="60">
        <v>0</v>
      </c>
      <c r="DM11" s="63">
        <f t="shared" si="44"/>
        <v>8.5000000000000006E-2</v>
      </c>
      <c r="DN11" s="63">
        <f t="shared" si="45"/>
        <v>0</v>
      </c>
      <c r="DO11" s="63">
        <f t="shared" si="46"/>
        <v>0.27600000000000002</v>
      </c>
      <c r="DP11" s="63">
        <f t="shared" si="47"/>
        <v>0.23799999999999999</v>
      </c>
      <c r="DQ11" s="104">
        <f t="shared" si="48"/>
        <v>0.32900000000000001</v>
      </c>
      <c r="DR11" s="104">
        <f t="shared" si="49"/>
        <v>2.5999999999999999E-2</v>
      </c>
      <c r="DS11" s="104">
        <f t="shared" si="50"/>
        <v>4.3999999999999997E-2</v>
      </c>
      <c r="DT11" s="104">
        <f t="shared" si="51"/>
        <v>0</v>
      </c>
      <c r="DU11" s="183">
        <v>166800</v>
      </c>
      <c r="DV11" s="184">
        <v>963</v>
      </c>
      <c r="DW11" s="60">
        <v>101</v>
      </c>
      <c r="DX11" s="60">
        <v>531</v>
      </c>
      <c r="DY11" s="60">
        <v>204</v>
      </c>
      <c r="DZ11" s="60">
        <v>127</v>
      </c>
      <c r="EA11" s="60">
        <v>0</v>
      </c>
      <c r="EB11" s="60">
        <v>0</v>
      </c>
      <c r="EC11" s="60">
        <v>0</v>
      </c>
      <c r="ED11" s="104">
        <f t="shared" si="52"/>
        <v>0.105</v>
      </c>
      <c r="EE11" s="104">
        <f t="shared" si="53"/>
        <v>0.55100000000000005</v>
      </c>
      <c r="EF11" s="104">
        <f t="shared" si="54"/>
        <v>0.21199999999999999</v>
      </c>
      <c r="EG11" s="104">
        <f t="shared" si="55"/>
        <v>0.13200000000000001</v>
      </c>
      <c r="EH11" s="63">
        <f t="shared" si="56"/>
        <v>0</v>
      </c>
      <c r="EI11" s="104">
        <f t="shared" si="57"/>
        <v>0</v>
      </c>
      <c r="EJ11" s="63">
        <f t="shared" si="58"/>
        <v>0</v>
      </c>
      <c r="EK11" s="183">
        <v>762</v>
      </c>
      <c r="EL11" s="185">
        <v>970</v>
      </c>
      <c r="EM11" s="185">
        <v>7</v>
      </c>
      <c r="EN11" s="180">
        <v>868</v>
      </c>
      <c r="EO11" s="60">
        <v>130</v>
      </c>
      <c r="EP11" s="60">
        <v>254</v>
      </c>
      <c r="EQ11" s="60">
        <v>82</v>
      </c>
      <c r="ER11" s="60">
        <v>23</v>
      </c>
      <c r="ES11" s="60">
        <v>75</v>
      </c>
      <c r="ET11" s="274">
        <v>304</v>
      </c>
      <c r="EU11" s="77">
        <f t="shared" si="59"/>
        <v>0.15</v>
      </c>
      <c r="EV11" s="77">
        <f t="shared" si="60"/>
        <v>0.29299999999999998</v>
      </c>
      <c r="EW11" s="77">
        <f t="shared" si="61"/>
        <v>9.4E-2</v>
      </c>
      <c r="EX11" s="77">
        <f t="shared" si="62"/>
        <v>2.5999999999999999E-2</v>
      </c>
      <c r="EY11" s="77">
        <f t="shared" si="63"/>
        <v>8.5999999999999993E-2</v>
      </c>
      <c r="EZ11" s="237">
        <f t="shared" si="64"/>
        <v>0.35</v>
      </c>
      <c r="FA11" s="234">
        <f t="shared" si="65"/>
        <v>95</v>
      </c>
    </row>
    <row r="12" spans="1:157" x14ac:dyDescent="0.2">
      <c r="A12" s="56" t="s">
        <v>882</v>
      </c>
      <c r="B12" s="57" t="s">
        <v>1021</v>
      </c>
      <c r="C12" s="56" t="s">
        <v>896</v>
      </c>
      <c r="D12" s="56" t="s">
        <v>1041</v>
      </c>
      <c r="E12" s="171">
        <v>1254</v>
      </c>
      <c r="F12" s="172">
        <v>1091</v>
      </c>
      <c r="G12" s="226">
        <v>163</v>
      </c>
      <c r="H12" s="77">
        <f t="shared" si="0"/>
        <v>0.87</v>
      </c>
      <c r="I12" s="186">
        <f t="shared" si="1"/>
        <v>0.13</v>
      </c>
      <c r="J12" s="173">
        <v>0</v>
      </c>
      <c r="K12" s="229">
        <v>6.7</v>
      </c>
      <c r="L12" s="174">
        <v>1254</v>
      </c>
      <c r="M12" s="60">
        <v>1066</v>
      </c>
      <c r="N12" s="60">
        <v>0</v>
      </c>
      <c r="O12" s="60">
        <v>13</v>
      </c>
      <c r="P12" s="60">
        <v>110</v>
      </c>
      <c r="Q12" s="60">
        <v>38</v>
      </c>
      <c r="R12" s="60">
        <v>0</v>
      </c>
      <c r="S12" s="60">
        <v>27</v>
      </c>
      <c r="T12" s="60">
        <v>0</v>
      </c>
      <c r="U12" s="60">
        <v>0</v>
      </c>
      <c r="V12" s="63">
        <f t="shared" si="2"/>
        <v>0.85</v>
      </c>
      <c r="W12" s="63">
        <f t="shared" si="3"/>
        <v>0</v>
      </c>
      <c r="X12" s="63">
        <f t="shared" si="4"/>
        <v>0.01</v>
      </c>
      <c r="Y12" s="63">
        <f t="shared" si="5"/>
        <v>8.7999999999999995E-2</v>
      </c>
      <c r="Z12" s="63">
        <f t="shared" si="6"/>
        <v>0.03</v>
      </c>
      <c r="AA12" s="63">
        <f t="shared" si="7"/>
        <v>0</v>
      </c>
      <c r="AB12" s="63">
        <f t="shared" si="8"/>
        <v>2.1999999999999999E-2</v>
      </c>
      <c r="AC12" s="63">
        <f t="shared" si="9"/>
        <v>0</v>
      </c>
      <c r="AD12" s="63">
        <f t="shared" si="10"/>
        <v>0</v>
      </c>
      <c r="AE12" s="171">
        <v>1254</v>
      </c>
      <c r="AF12" s="60">
        <v>10</v>
      </c>
      <c r="AG12" s="60">
        <v>7</v>
      </c>
      <c r="AH12" s="60">
        <v>61</v>
      </c>
      <c r="AI12" s="60">
        <v>221</v>
      </c>
      <c r="AJ12" s="60">
        <v>230</v>
      </c>
      <c r="AK12" s="60">
        <v>264</v>
      </c>
      <c r="AL12" s="60">
        <v>282</v>
      </c>
      <c r="AM12" s="60">
        <v>161</v>
      </c>
      <c r="AN12" s="60">
        <v>18</v>
      </c>
      <c r="AO12" s="77">
        <f t="shared" si="11"/>
        <v>8.0000000000000002E-3</v>
      </c>
      <c r="AP12" s="77">
        <f t="shared" si="12"/>
        <v>6.0000000000000001E-3</v>
      </c>
      <c r="AQ12" s="77">
        <f t="shared" si="13"/>
        <v>4.9000000000000002E-2</v>
      </c>
      <c r="AR12" s="77">
        <f t="shared" si="14"/>
        <v>0.17599999999999999</v>
      </c>
      <c r="AS12" s="77">
        <f t="shared" si="15"/>
        <v>0.183</v>
      </c>
      <c r="AT12" s="77">
        <f t="shared" si="16"/>
        <v>0.21099999999999999</v>
      </c>
      <c r="AU12" s="77">
        <f t="shared" si="17"/>
        <v>0.22500000000000001</v>
      </c>
      <c r="AV12" s="77">
        <f t="shared" si="18"/>
        <v>0.128</v>
      </c>
      <c r="AW12" s="77">
        <f t="shared" si="19"/>
        <v>1.4E-2</v>
      </c>
      <c r="AX12" s="175">
        <v>5.9</v>
      </c>
      <c r="AY12" s="174">
        <v>1254</v>
      </c>
      <c r="AZ12" s="60">
        <v>17</v>
      </c>
      <c r="BA12" s="60">
        <v>31</v>
      </c>
      <c r="BB12" s="60">
        <v>175</v>
      </c>
      <c r="BC12" s="60">
        <v>737</v>
      </c>
      <c r="BD12" s="60">
        <v>284</v>
      </c>
      <c r="BE12" s="60">
        <v>10</v>
      </c>
      <c r="BF12" s="60">
        <f t="shared" ref="BF12:BF67" si="66">ROUND(AZ12/AY12,3)</f>
        <v>1.4E-2</v>
      </c>
      <c r="BG12" s="60">
        <f t="shared" si="21"/>
        <v>2.5000000000000001E-2</v>
      </c>
      <c r="BH12" s="77">
        <f t="shared" si="22"/>
        <v>0.14000000000000001</v>
      </c>
      <c r="BI12" s="60">
        <f t="shared" si="23"/>
        <v>0.58799999999999997</v>
      </c>
      <c r="BJ12" s="77">
        <f t="shared" si="24"/>
        <v>0.22600000000000001</v>
      </c>
      <c r="BK12" s="60">
        <f t="shared" si="25"/>
        <v>8.0000000000000002E-3</v>
      </c>
      <c r="BL12" s="176">
        <v>1091</v>
      </c>
      <c r="BM12" s="177">
        <v>630</v>
      </c>
      <c r="BN12" s="178">
        <f t="shared" si="26"/>
        <v>0.57699999999999996</v>
      </c>
      <c r="BO12" s="173">
        <v>3.28</v>
      </c>
      <c r="BP12" s="179">
        <v>461</v>
      </c>
      <c r="BQ12" s="204">
        <f t="shared" si="27"/>
        <v>0.42299999999999999</v>
      </c>
      <c r="BR12" s="175">
        <v>3.92</v>
      </c>
      <c r="BS12" s="181">
        <v>1091</v>
      </c>
      <c r="BT12" s="60">
        <v>0</v>
      </c>
      <c r="BU12" s="60">
        <v>267</v>
      </c>
      <c r="BV12" s="60">
        <v>161</v>
      </c>
      <c r="BW12" s="60">
        <v>231</v>
      </c>
      <c r="BX12" s="60">
        <v>237</v>
      </c>
      <c r="BY12" s="60">
        <v>195</v>
      </c>
      <c r="BZ12" s="104">
        <f t="shared" si="28"/>
        <v>0</v>
      </c>
      <c r="CA12" s="104">
        <f t="shared" si="29"/>
        <v>0.245</v>
      </c>
      <c r="CB12" s="104">
        <f t="shared" si="30"/>
        <v>0.14799999999999999</v>
      </c>
      <c r="CC12" s="104">
        <f t="shared" si="31"/>
        <v>0.21199999999999999</v>
      </c>
      <c r="CD12" s="104">
        <f t="shared" si="32"/>
        <v>0.217</v>
      </c>
      <c r="CE12" s="104">
        <f t="shared" si="33"/>
        <v>0.17899999999999999</v>
      </c>
      <c r="CF12" s="64">
        <v>1091</v>
      </c>
      <c r="CG12" s="60">
        <v>45</v>
      </c>
      <c r="CH12" s="60">
        <v>48</v>
      </c>
      <c r="CI12" s="60">
        <v>154</v>
      </c>
      <c r="CJ12" s="60">
        <v>85</v>
      </c>
      <c r="CK12" s="60">
        <v>185</v>
      </c>
      <c r="CL12" s="60">
        <v>330</v>
      </c>
      <c r="CM12" s="60">
        <v>130</v>
      </c>
      <c r="CN12" s="60">
        <v>90</v>
      </c>
      <c r="CO12" s="60">
        <v>24</v>
      </c>
      <c r="CP12" s="60">
        <v>0</v>
      </c>
      <c r="CQ12" s="63">
        <f t="shared" si="34"/>
        <v>4.1000000000000002E-2</v>
      </c>
      <c r="CR12" s="63">
        <f t="shared" si="35"/>
        <v>4.3999999999999997E-2</v>
      </c>
      <c r="CS12" s="63">
        <f t="shared" si="36"/>
        <v>0.14099999999999999</v>
      </c>
      <c r="CT12" s="63">
        <f t="shared" si="37"/>
        <v>7.8E-2</v>
      </c>
      <c r="CU12" s="63">
        <f t="shared" si="38"/>
        <v>0.17</v>
      </c>
      <c r="CV12" s="63">
        <f t="shared" si="39"/>
        <v>0.30199999999999999</v>
      </c>
      <c r="CW12" s="63">
        <f t="shared" si="40"/>
        <v>0.11899999999999999</v>
      </c>
      <c r="CX12" s="63">
        <f t="shared" si="41"/>
        <v>8.2000000000000003E-2</v>
      </c>
      <c r="CY12" s="63">
        <f t="shared" si="42"/>
        <v>2.1999999999999999E-2</v>
      </c>
      <c r="CZ12" s="63">
        <f t="shared" si="43"/>
        <v>0</v>
      </c>
      <c r="DA12" s="65">
        <v>54016</v>
      </c>
      <c r="DB12" s="66">
        <v>57270</v>
      </c>
      <c r="DC12" s="181">
        <v>1091</v>
      </c>
      <c r="DD12" s="182">
        <v>630</v>
      </c>
      <c r="DE12" s="60">
        <v>0</v>
      </c>
      <c r="DF12" s="60">
        <v>15</v>
      </c>
      <c r="DG12" s="60">
        <v>64</v>
      </c>
      <c r="DH12" s="60">
        <v>195</v>
      </c>
      <c r="DI12" s="60">
        <v>273</v>
      </c>
      <c r="DJ12" s="60">
        <v>74</v>
      </c>
      <c r="DK12" s="60">
        <v>9</v>
      </c>
      <c r="DL12" s="60">
        <v>0</v>
      </c>
      <c r="DM12" s="63">
        <f t="shared" ref="DM12:DM67" si="67">ROUND(DE12/DD12,3)</f>
        <v>0</v>
      </c>
      <c r="DN12" s="63">
        <f t="shared" si="45"/>
        <v>2.4E-2</v>
      </c>
      <c r="DO12" s="63">
        <f t="shared" si="46"/>
        <v>0.10199999999999999</v>
      </c>
      <c r="DP12" s="63">
        <f t="shared" si="47"/>
        <v>0.31</v>
      </c>
      <c r="DQ12" s="104">
        <f t="shared" si="48"/>
        <v>0.433</v>
      </c>
      <c r="DR12" s="104">
        <f t="shared" si="49"/>
        <v>0.11700000000000001</v>
      </c>
      <c r="DS12" s="104">
        <f t="shared" si="50"/>
        <v>1.4E-2</v>
      </c>
      <c r="DT12" s="104">
        <f t="shared" si="51"/>
        <v>0</v>
      </c>
      <c r="DU12" s="183">
        <v>212100</v>
      </c>
      <c r="DV12" s="184">
        <v>440</v>
      </c>
      <c r="DW12" s="60">
        <v>38</v>
      </c>
      <c r="DX12" s="60">
        <v>60</v>
      </c>
      <c r="DY12" s="60">
        <v>241</v>
      </c>
      <c r="DZ12" s="60">
        <v>101</v>
      </c>
      <c r="EA12" s="60">
        <v>0</v>
      </c>
      <c r="EB12" s="60">
        <v>0</v>
      </c>
      <c r="EC12" s="60">
        <v>0</v>
      </c>
      <c r="ED12" s="104">
        <f t="shared" si="52"/>
        <v>8.5999999999999993E-2</v>
      </c>
      <c r="EE12" s="104">
        <f t="shared" si="53"/>
        <v>0.13600000000000001</v>
      </c>
      <c r="EF12" s="104">
        <f t="shared" si="54"/>
        <v>0.54800000000000004</v>
      </c>
      <c r="EG12" s="104">
        <f t="shared" si="55"/>
        <v>0.23</v>
      </c>
      <c r="EH12" s="63">
        <f t="shared" si="56"/>
        <v>0</v>
      </c>
      <c r="EI12" s="104">
        <f t="shared" si="57"/>
        <v>0</v>
      </c>
      <c r="EJ12" s="63">
        <f t="shared" si="58"/>
        <v>0</v>
      </c>
      <c r="EK12" s="183">
        <v>1275</v>
      </c>
      <c r="EL12" s="185">
        <v>461</v>
      </c>
      <c r="EM12" s="185">
        <v>21</v>
      </c>
      <c r="EN12" s="180">
        <v>428</v>
      </c>
      <c r="EO12" s="60">
        <v>85</v>
      </c>
      <c r="EP12" s="60">
        <v>15</v>
      </c>
      <c r="EQ12" s="60">
        <v>86</v>
      </c>
      <c r="ER12" s="60">
        <v>17</v>
      </c>
      <c r="ES12" s="60">
        <v>57</v>
      </c>
      <c r="ET12" s="274">
        <v>168</v>
      </c>
      <c r="EU12" s="77">
        <f t="shared" si="59"/>
        <v>0.19900000000000001</v>
      </c>
      <c r="EV12" s="77">
        <f t="shared" si="60"/>
        <v>3.5000000000000003E-2</v>
      </c>
      <c r="EW12" s="77">
        <f t="shared" si="61"/>
        <v>0.20100000000000001</v>
      </c>
      <c r="EX12" s="77">
        <f t="shared" si="62"/>
        <v>0.04</v>
      </c>
      <c r="EY12" s="77">
        <f t="shared" si="63"/>
        <v>0.13300000000000001</v>
      </c>
      <c r="EZ12" s="237">
        <f t="shared" si="64"/>
        <v>0.39300000000000002</v>
      </c>
      <c r="FA12" s="234">
        <f t="shared" si="65"/>
        <v>12</v>
      </c>
    </row>
    <row r="13" spans="1:157" x14ac:dyDescent="0.2">
      <c r="A13" s="56" t="s">
        <v>882</v>
      </c>
      <c r="B13" s="57" t="s">
        <v>1021</v>
      </c>
      <c r="C13" s="56" t="s">
        <v>897</v>
      </c>
      <c r="D13" s="56" t="s">
        <v>1042</v>
      </c>
      <c r="E13" s="171">
        <v>1149</v>
      </c>
      <c r="F13" s="172">
        <v>1103</v>
      </c>
      <c r="G13" s="226">
        <v>46</v>
      </c>
      <c r="H13" s="77">
        <f t="shared" si="0"/>
        <v>0.96</v>
      </c>
      <c r="I13" s="186">
        <f t="shared" si="1"/>
        <v>0.04</v>
      </c>
      <c r="J13" s="173">
        <v>2.1</v>
      </c>
      <c r="K13" s="229">
        <v>5.0999999999999996</v>
      </c>
      <c r="L13" s="174">
        <v>1149</v>
      </c>
      <c r="M13" s="60">
        <v>1013</v>
      </c>
      <c r="N13" s="60">
        <v>7</v>
      </c>
      <c r="O13" s="60">
        <v>0</v>
      </c>
      <c r="P13" s="60">
        <v>11</v>
      </c>
      <c r="Q13" s="60">
        <v>56</v>
      </c>
      <c r="R13" s="60">
        <v>0</v>
      </c>
      <c r="S13" s="60">
        <v>0</v>
      </c>
      <c r="T13" s="60">
        <v>62</v>
      </c>
      <c r="U13" s="60">
        <v>0</v>
      </c>
      <c r="V13" s="63">
        <f t="shared" si="2"/>
        <v>0.88200000000000001</v>
      </c>
      <c r="W13" s="63">
        <f t="shared" si="3"/>
        <v>6.0000000000000001E-3</v>
      </c>
      <c r="X13" s="63">
        <f t="shared" si="4"/>
        <v>0</v>
      </c>
      <c r="Y13" s="63">
        <f t="shared" si="5"/>
        <v>0.01</v>
      </c>
      <c r="Z13" s="63">
        <f t="shared" si="6"/>
        <v>4.9000000000000002E-2</v>
      </c>
      <c r="AA13" s="63">
        <f t="shared" si="7"/>
        <v>0</v>
      </c>
      <c r="AB13" s="63">
        <f t="shared" si="8"/>
        <v>0</v>
      </c>
      <c r="AC13" s="63">
        <f t="shared" si="9"/>
        <v>5.3999999999999999E-2</v>
      </c>
      <c r="AD13" s="63">
        <f t="shared" si="10"/>
        <v>0</v>
      </c>
      <c r="AE13" s="171">
        <v>1149</v>
      </c>
      <c r="AF13" s="60">
        <v>0</v>
      </c>
      <c r="AG13" s="60">
        <v>0</v>
      </c>
      <c r="AH13" s="60">
        <v>11</v>
      </c>
      <c r="AI13" s="60">
        <v>128</v>
      </c>
      <c r="AJ13" s="60">
        <v>160</v>
      </c>
      <c r="AK13" s="60">
        <v>149</v>
      </c>
      <c r="AL13" s="60">
        <v>451</v>
      </c>
      <c r="AM13" s="60">
        <v>222</v>
      </c>
      <c r="AN13" s="60">
        <v>28</v>
      </c>
      <c r="AO13" s="77">
        <f t="shared" si="11"/>
        <v>0</v>
      </c>
      <c r="AP13" s="77">
        <f t="shared" si="12"/>
        <v>0</v>
      </c>
      <c r="AQ13" s="77">
        <f t="shared" si="13"/>
        <v>0.01</v>
      </c>
      <c r="AR13" s="77">
        <f t="shared" si="14"/>
        <v>0.111</v>
      </c>
      <c r="AS13" s="77">
        <f t="shared" si="15"/>
        <v>0.13900000000000001</v>
      </c>
      <c r="AT13" s="77">
        <f t="shared" si="16"/>
        <v>0.13</v>
      </c>
      <c r="AU13" s="77">
        <f t="shared" si="17"/>
        <v>0.39300000000000002</v>
      </c>
      <c r="AV13" s="77">
        <f t="shared" si="18"/>
        <v>0.193</v>
      </c>
      <c r="AW13" s="77">
        <f t="shared" si="19"/>
        <v>2.4E-2</v>
      </c>
      <c r="AX13" s="175">
        <v>6.8</v>
      </c>
      <c r="AY13" s="174">
        <v>1149</v>
      </c>
      <c r="AZ13" s="60">
        <v>0</v>
      </c>
      <c r="BA13" s="60">
        <v>10</v>
      </c>
      <c r="BB13" s="60">
        <v>111</v>
      </c>
      <c r="BC13" s="60">
        <v>489</v>
      </c>
      <c r="BD13" s="60">
        <v>510</v>
      </c>
      <c r="BE13" s="60">
        <v>29</v>
      </c>
      <c r="BF13" s="60">
        <f t="shared" si="66"/>
        <v>0</v>
      </c>
      <c r="BG13" s="60">
        <f t="shared" si="21"/>
        <v>8.9999999999999993E-3</v>
      </c>
      <c r="BH13" s="77">
        <f t="shared" si="22"/>
        <v>9.7000000000000003E-2</v>
      </c>
      <c r="BI13" s="60">
        <f t="shared" si="23"/>
        <v>0.42599999999999999</v>
      </c>
      <c r="BJ13" s="77">
        <f t="shared" si="24"/>
        <v>0.44400000000000001</v>
      </c>
      <c r="BK13" s="60">
        <f t="shared" si="25"/>
        <v>2.5000000000000001E-2</v>
      </c>
      <c r="BL13" s="176">
        <v>1103</v>
      </c>
      <c r="BM13" s="177">
        <v>691</v>
      </c>
      <c r="BN13" s="178">
        <f t="shared" si="26"/>
        <v>0.626</v>
      </c>
      <c r="BO13" s="173">
        <v>3.18</v>
      </c>
      <c r="BP13" s="179">
        <v>412</v>
      </c>
      <c r="BQ13" s="204">
        <f t="shared" si="27"/>
        <v>0.374</v>
      </c>
      <c r="BR13" s="175">
        <v>3.67</v>
      </c>
      <c r="BS13" s="181">
        <v>1103</v>
      </c>
      <c r="BT13" s="60">
        <v>6</v>
      </c>
      <c r="BU13" s="60">
        <v>253</v>
      </c>
      <c r="BV13" s="60">
        <v>380</v>
      </c>
      <c r="BW13" s="60">
        <v>172</v>
      </c>
      <c r="BX13" s="60">
        <v>115</v>
      </c>
      <c r="BY13" s="60">
        <v>177</v>
      </c>
      <c r="BZ13" s="104">
        <f t="shared" si="28"/>
        <v>5.0000000000000001E-3</v>
      </c>
      <c r="CA13" s="104">
        <f t="shared" si="29"/>
        <v>0.22900000000000001</v>
      </c>
      <c r="CB13" s="104">
        <f t="shared" si="30"/>
        <v>0.34499999999999997</v>
      </c>
      <c r="CC13" s="104">
        <f t="shared" si="31"/>
        <v>0.156</v>
      </c>
      <c r="CD13" s="104">
        <f t="shared" si="32"/>
        <v>0.104</v>
      </c>
      <c r="CE13" s="104">
        <f t="shared" si="33"/>
        <v>0.16</v>
      </c>
      <c r="CF13" s="64">
        <v>1103</v>
      </c>
      <c r="CG13" s="60">
        <v>190</v>
      </c>
      <c r="CH13" s="60">
        <v>33</v>
      </c>
      <c r="CI13" s="60">
        <v>80</v>
      </c>
      <c r="CJ13" s="60">
        <v>44</v>
      </c>
      <c r="CK13" s="60">
        <v>147</v>
      </c>
      <c r="CL13" s="60">
        <v>179</v>
      </c>
      <c r="CM13" s="60">
        <v>222</v>
      </c>
      <c r="CN13" s="60">
        <v>183</v>
      </c>
      <c r="CO13" s="60">
        <v>14</v>
      </c>
      <c r="CP13" s="60">
        <v>11</v>
      </c>
      <c r="CQ13" s="63">
        <f t="shared" si="34"/>
        <v>0.17199999999999999</v>
      </c>
      <c r="CR13" s="63">
        <f t="shared" si="35"/>
        <v>0.03</v>
      </c>
      <c r="CS13" s="63">
        <f t="shared" si="36"/>
        <v>7.2999999999999995E-2</v>
      </c>
      <c r="CT13" s="63">
        <f t="shared" si="37"/>
        <v>0.04</v>
      </c>
      <c r="CU13" s="63">
        <f t="shared" si="38"/>
        <v>0.13300000000000001</v>
      </c>
      <c r="CV13" s="63">
        <f t="shared" si="39"/>
        <v>0.16200000000000001</v>
      </c>
      <c r="CW13" s="63">
        <f t="shared" si="40"/>
        <v>0.20100000000000001</v>
      </c>
      <c r="CX13" s="63">
        <f t="shared" si="41"/>
        <v>0.16600000000000001</v>
      </c>
      <c r="CY13" s="63">
        <f t="shared" si="42"/>
        <v>1.2999999999999999E-2</v>
      </c>
      <c r="CZ13" s="63">
        <f t="shared" si="43"/>
        <v>0.01</v>
      </c>
      <c r="DA13" s="65">
        <v>62527</v>
      </c>
      <c r="DB13" s="66">
        <v>59312</v>
      </c>
      <c r="DC13" s="181">
        <v>1103</v>
      </c>
      <c r="DD13" s="182">
        <v>691</v>
      </c>
      <c r="DE13" s="60">
        <v>26</v>
      </c>
      <c r="DF13" s="60">
        <v>0</v>
      </c>
      <c r="DG13" s="60">
        <v>26</v>
      </c>
      <c r="DH13" s="60">
        <v>88</v>
      </c>
      <c r="DI13" s="60">
        <v>339</v>
      </c>
      <c r="DJ13" s="60">
        <v>204</v>
      </c>
      <c r="DK13" s="60">
        <v>8</v>
      </c>
      <c r="DL13" s="60">
        <v>0</v>
      </c>
      <c r="DM13" s="63">
        <f t="shared" si="67"/>
        <v>3.7999999999999999E-2</v>
      </c>
      <c r="DN13" s="63">
        <f t="shared" si="45"/>
        <v>0</v>
      </c>
      <c r="DO13" s="63">
        <f t="shared" si="46"/>
        <v>3.7999999999999999E-2</v>
      </c>
      <c r="DP13" s="63">
        <f t="shared" si="47"/>
        <v>0.127</v>
      </c>
      <c r="DQ13" s="104">
        <f t="shared" si="48"/>
        <v>0.49099999999999999</v>
      </c>
      <c r="DR13" s="104">
        <f t="shared" si="49"/>
        <v>0.29499999999999998</v>
      </c>
      <c r="DS13" s="104">
        <f t="shared" si="50"/>
        <v>1.2E-2</v>
      </c>
      <c r="DT13" s="104">
        <f t="shared" si="51"/>
        <v>0</v>
      </c>
      <c r="DU13" s="183">
        <v>250900</v>
      </c>
      <c r="DV13" s="184">
        <v>406</v>
      </c>
      <c r="DW13" s="60">
        <v>22</v>
      </c>
      <c r="DX13" s="60">
        <v>97</v>
      </c>
      <c r="DY13" s="60">
        <v>98</v>
      </c>
      <c r="DZ13" s="60">
        <v>112</v>
      </c>
      <c r="EA13" s="60">
        <v>71</v>
      </c>
      <c r="EB13" s="60">
        <v>6</v>
      </c>
      <c r="EC13" s="60">
        <v>0</v>
      </c>
      <c r="ED13" s="104">
        <f t="shared" si="52"/>
        <v>5.3999999999999999E-2</v>
      </c>
      <c r="EE13" s="104">
        <f t="shared" si="53"/>
        <v>0.23899999999999999</v>
      </c>
      <c r="EF13" s="104">
        <f t="shared" si="54"/>
        <v>0.24099999999999999</v>
      </c>
      <c r="EG13" s="104">
        <f t="shared" si="55"/>
        <v>0.27600000000000002</v>
      </c>
      <c r="EH13" s="63">
        <f t="shared" si="56"/>
        <v>0.17499999999999999</v>
      </c>
      <c r="EI13" s="104">
        <f t="shared" si="57"/>
        <v>1.4999999999999999E-2</v>
      </c>
      <c r="EJ13" s="63">
        <f t="shared" si="58"/>
        <v>0</v>
      </c>
      <c r="EK13" s="183">
        <v>1455</v>
      </c>
      <c r="EL13" s="185">
        <v>412</v>
      </c>
      <c r="EM13" s="185">
        <v>6</v>
      </c>
      <c r="EN13" s="180">
        <v>275</v>
      </c>
      <c r="EO13" s="60">
        <v>0</v>
      </c>
      <c r="EP13" s="60">
        <v>0</v>
      </c>
      <c r="EQ13" s="60">
        <v>24</v>
      </c>
      <c r="ER13" s="60">
        <v>17</v>
      </c>
      <c r="ES13" s="60">
        <v>25</v>
      </c>
      <c r="ET13" s="274">
        <v>209</v>
      </c>
      <c r="EU13" s="77">
        <f t="shared" si="59"/>
        <v>0</v>
      </c>
      <c r="EV13" s="77">
        <f t="shared" si="60"/>
        <v>0</v>
      </c>
      <c r="EW13" s="77">
        <f t="shared" si="61"/>
        <v>8.6999999999999994E-2</v>
      </c>
      <c r="EX13" s="77">
        <f t="shared" si="62"/>
        <v>6.2E-2</v>
      </c>
      <c r="EY13" s="77">
        <f t="shared" si="63"/>
        <v>9.0999999999999998E-2</v>
      </c>
      <c r="EZ13" s="237">
        <f t="shared" si="64"/>
        <v>0.76</v>
      </c>
      <c r="FA13" s="234">
        <f t="shared" si="65"/>
        <v>131</v>
      </c>
    </row>
    <row r="14" spans="1:157" x14ac:dyDescent="0.2">
      <c r="A14" s="56" t="s">
        <v>882</v>
      </c>
      <c r="B14" s="57" t="s">
        <v>1021</v>
      </c>
      <c r="C14" s="56" t="s">
        <v>898</v>
      </c>
      <c r="D14" s="56" t="s">
        <v>1043</v>
      </c>
      <c r="E14" s="171">
        <v>1481</v>
      </c>
      <c r="F14" s="172">
        <v>1300</v>
      </c>
      <c r="G14" s="226">
        <v>181</v>
      </c>
      <c r="H14" s="77">
        <f t="shared" si="0"/>
        <v>0.878</v>
      </c>
      <c r="I14" s="186">
        <f t="shared" si="1"/>
        <v>0.122</v>
      </c>
      <c r="J14" s="173">
        <v>3.8</v>
      </c>
      <c r="K14" s="229">
        <v>15.8</v>
      </c>
      <c r="L14" s="174">
        <v>1481</v>
      </c>
      <c r="M14" s="60">
        <v>934</v>
      </c>
      <c r="N14" s="60">
        <v>23</v>
      </c>
      <c r="O14" s="60">
        <v>0</v>
      </c>
      <c r="P14" s="60">
        <v>153</v>
      </c>
      <c r="Q14" s="60">
        <v>87</v>
      </c>
      <c r="R14" s="60">
        <v>18</v>
      </c>
      <c r="S14" s="60">
        <v>39</v>
      </c>
      <c r="T14" s="60">
        <v>227</v>
      </c>
      <c r="U14" s="60">
        <v>0</v>
      </c>
      <c r="V14" s="63">
        <f t="shared" si="2"/>
        <v>0.63100000000000001</v>
      </c>
      <c r="W14" s="63">
        <f t="shared" si="3"/>
        <v>1.6E-2</v>
      </c>
      <c r="X14" s="63">
        <f t="shared" si="4"/>
        <v>0</v>
      </c>
      <c r="Y14" s="63">
        <f t="shared" si="5"/>
        <v>0.10299999999999999</v>
      </c>
      <c r="Z14" s="63">
        <f t="shared" si="6"/>
        <v>5.8999999999999997E-2</v>
      </c>
      <c r="AA14" s="63">
        <f t="shared" si="7"/>
        <v>1.2E-2</v>
      </c>
      <c r="AB14" s="63">
        <f t="shared" si="8"/>
        <v>2.5999999999999999E-2</v>
      </c>
      <c r="AC14" s="63">
        <f t="shared" si="9"/>
        <v>0.153</v>
      </c>
      <c r="AD14" s="63">
        <f t="shared" si="10"/>
        <v>0</v>
      </c>
      <c r="AE14" s="171">
        <v>1481</v>
      </c>
      <c r="AF14" s="60">
        <v>8</v>
      </c>
      <c r="AG14" s="60">
        <v>0</v>
      </c>
      <c r="AH14" s="60">
        <v>39</v>
      </c>
      <c r="AI14" s="60">
        <v>316</v>
      </c>
      <c r="AJ14" s="60">
        <v>182</v>
      </c>
      <c r="AK14" s="60">
        <v>268</v>
      </c>
      <c r="AL14" s="60">
        <v>296</v>
      </c>
      <c r="AM14" s="60">
        <v>297</v>
      </c>
      <c r="AN14" s="60">
        <v>75</v>
      </c>
      <c r="AO14" s="77">
        <f t="shared" si="11"/>
        <v>5.0000000000000001E-3</v>
      </c>
      <c r="AP14" s="77">
        <f t="shared" si="12"/>
        <v>0</v>
      </c>
      <c r="AQ14" s="77">
        <f t="shared" si="13"/>
        <v>2.5999999999999999E-2</v>
      </c>
      <c r="AR14" s="77">
        <f t="shared" si="14"/>
        <v>0.21299999999999999</v>
      </c>
      <c r="AS14" s="77">
        <f t="shared" si="15"/>
        <v>0.123</v>
      </c>
      <c r="AT14" s="77">
        <f t="shared" si="16"/>
        <v>0.18099999999999999</v>
      </c>
      <c r="AU14" s="77">
        <f t="shared" si="17"/>
        <v>0.2</v>
      </c>
      <c r="AV14" s="77">
        <f t="shared" si="18"/>
        <v>0.20100000000000001</v>
      </c>
      <c r="AW14" s="77">
        <f t="shared" si="19"/>
        <v>5.0999999999999997E-2</v>
      </c>
      <c r="AX14" s="175">
        <v>6.2</v>
      </c>
      <c r="AY14" s="174">
        <v>1481</v>
      </c>
      <c r="AZ14" s="60">
        <v>8</v>
      </c>
      <c r="BA14" s="60">
        <v>47</v>
      </c>
      <c r="BB14" s="60">
        <v>401</v>
      </c>
      <c r="BC14" s="60">
        <v>534</v>
      </c>
      <c r="BD14" s="60">
        <v>414</v>
      </c>
      <c r="BE14" s="60">
        <v>77</v>
      </c>
      <c r="BF14" s="60">
        <f t="shared" si="66"/>
        <v>5.0000000000000001E-3</v>
      </c>
      <c r="BG14" s="60">
        <f t="shared" si="21"/>
        <v>3.2000000000000001E-2</v>
      </c>
      <c r="BH14" s="77">
        <f t="shared" si="22"/>
        <v>0.27100000000000002</v>
      </c>
      <c r="BI14" s="60">
        <f t="shared" si="23"/>
        <v>0.36099999999999999</v>
      </c>
      <c r="BJ14" s="77">
        <f t="shared" si="24"/>
        <v>0.28000000000000003</v>
      </c>
      <c r="BK14" s="60">
        <f t="shared" si="25"/>
        <v>5.1999999999999998E-2</v>
      </c>
      <c r="BL14" s="176">
        <v>1300</v>
      </c>
      <c r="BM14" s="177">
        <v>653</v>
      </c>
      <c r="BN14" s="178">
        <f t="shared" si="26"/>
        <v>0.502</v>
      </c>
      <c r="BO14" s="173">
        <v>3.39</v>
      </c>
      <c r="BP14" s="179">
        <v>647</v>
      </c>
      <c r="BQ14" s="204">
        <f t="shared" si="27"/>
        <v>0.498</v>
      </c>
      <c r="BR14" s="175">
        <v>3.31</v>
      </c>
      <c r="BS14" s="181">
        <v>1300</v>
      </c>
      <c r="BT14" s="60">
        <v>0</v>
      </c>
      <c r="BU14" s="60">
        <v>300</v>
      </c>
      <c r="BV14" s="60">
        <v>503</v>
      </c>
      <c r="BW14" s="60">
        <v>297</v>
      </c>
      <c r="BX14" s="60">
        <v>157</v>
      </c>
      <c r="BY14" s="60">
        <v>43</v>
      </c>
      <c r="BZ14" s="104">
        <f t="shared" si="28"/>
        <v>0</v>
      </c>
      <c r="CA14" s="104">
        <f t="shared" si="29"/>
        <v>0.23100000000000001</v>
      </c>
      <c r="CB14" s="104">
        <f t="shared" si="30"/>
        <v>0.38700000000000001</v>
      </c>
      <c r="CC14" s="104">
        <f t="shared" si="31"/>
        <v>0.22800000000000001</v>
      </c>
      <c r="CD14" s="104">
        <f t="shared" si="32"/>
        <v>0.121</v>
      </c>
      <c r="CE14" s="104">
        <f t="shared" si="33"/>
        <v>3.3000000000000002E-2</v>
      </c>
      <c r="CF14" s="64">
        <v>1300</v>
      </c>
      <c r="CG14" s="60">
        <v>188</v>
      </c>
      <c r="CH14" s="60">
        <v>113</v>
      </c>
      <c r="CI14" s="60">
        <v>187</v>
      </c>
      <c r="CJ14" s="60">
        <v>128</v>
      </c>
      <c r="CK14" s="60">
        <v>136</v>
      </c>
      <c r="CL14" s="60">
        <v>90</v>
      </c>
      <c r="CM14" s="60">
        <v>248</v>
      </c>
      <c r="CN14" s="60">
        <v>188</v>
      </c>
      <c r="CO14" s="60">
        <v>11</v>
      </c>
      <c r="CP14" s="60">
        <v>11</v>
      </c>
      <c r="CQ14" s="63">
        <f t="shared" ref="CQ14:CQ69" si="68">ROUND(CG14/CF14,3)</f>
        <v>0.14499999999999999</v>
      </c>
      <c r="CR14" s="63">
        <f t="shared" si="35"/>
        <v>8.6999999999999994E-2</v>
      </c>
      <c r="CS14" s="63">
        <f t="shared" si="36"/>
        <v>0.14399999999999999</v>
      </c>
      <c r="CT14" s="63">
        <f t="shared" si="37"/>
        <v>9.8000000000000004E-2</v>
      </c>
      <c r="CU14" s="63">
        <f t="shared" si="38"/>
        <v>0.105</v>
      </c>
      <c r="CV14" s="63">
        <f t="shared" si="39"/>
        <v>6.9000000000000006E-2</v>
      </c>
      <c r="CW14" s="63">
        <f t="shared" si="40"/>
        <v>0.191</v>
      </c>
      <c r="CX14" s="63">
        <f t="shared" si="41"/>
        <v>0.14499999999999999</v>
      </c>
      <c r="CY14" s="63">
        <f t="shared" si="42"/>
        <v>8.0000000000000002E-3</v>
      </c>
      <c r="CZ14" s="63">
        <f t="shared" si="43"/>
        <v>8.0000000000000002E-3</v>
      </c>
      <c r="DA14" s="65">
        <v>38684</v>
      </c>
      <c r="DB14" s="66">
        <v>54536</v>
      </c>
      <c r="DC14" s="181">
        <v>1300</v>
      </c>
      <c r="DD14" s="182">
        <v>653</v>
      </c>
      <c r="DE14" s="60">
        <v>77</v>
      </c>
      <c r="DF14" s="60">
        <v>86</v>
      </c>
      <c r="DG14" s="60">
        <v>22</v>
      </c>
      <c r="DH14" s="60">
        <v>85</v>
      </c>
      <c r="DI14" s="60">
        <v>266</v>
      </c>
      <c r="DJ14" s="60">
        <v>89</v>
      </c>
      <c r="DK14" s="60">
        <v>28</v>
      </c>
      <c r="DL14" s="60">
        <v>0</v>
      </c>
      <c r="DM14" s="63">
        <f t="shared" si="67"/>
        <v>0.11799999999999999</v>
      </c>
      <c r="DN14" s="63">
        <f t="shared" si="45"/>
        <v>0.13200000000000001</v>
      </c>
      <c r="DO14" s="63">
        <f t="shared" si="46"/>
        <v>3.4000000000000002E-2</v>
      </c>
      <c r="DP14" s="63">
        <f t="shared" si="47"/>
        <v>0.13</v>
      </c>
      <c r="DQ14" s="104">
        <f t="shared" si="48"/>
        <v>0.40699999999999997</v>
      </c>
      <c r="DR14" s="104">
        <f t="shared" si="49"/>
        <v>0.13600000000000001</v>
      </c>
      <c r="DS14" s="104">
        <f t="shared" si="50"/>
        <v>4.2999999999999997E-2</v>
      </c>
      <c r="DT14" s="104">
        <f t="shared" si="51"/>
        <v>0</v>
      </c>
      <c r="DU14" s="183">
        <v>222200</v>
      </c>
      <c r="DV14" s="184">
        <v>631</v>
      </c>
      <c r="DW14" s="60">
        <v>64</v>
      </c>
      <c r="DX14" s="60">
        <v>131</v>
      </c>
      <c r="DY14" s="60">
        <v>178</v>
      </c>
      <c r="DZ14" s="60">
        <v>227</v>
      </c>
      <c r="EA14" s="60">
        <v>18</v>
      </c>
      <c r="EB14" s="60">
        <v>13</v>
      </c>
      <c r="EC14" s="60">
        <v>0</v>
      </c>
      <c r="ED14" s="104">
        <f t="shared" si="52"/>
        <v>0.10100000000000001</v>
      </c>
      <c r="EE14" s="104">
        <f t="shared" si="53"/>
        <v>0.20799999999999999</v>
      </c>
      <c r="EF14" s="104">
        <f t="shared" si="54"/>
        <v>0.28199999999999997</v>
      </c>
      <c r="EG14" s="104">
        <f t="shared" si="55"/>
        <v>0.36</v>
      </c>
      <c r="EH14" s="63">
        <f t="shared" si="56"/>
        <v>2.9000000000000001E-2</v>
      </c>
      <c r="EI14" s="104">
        <f t="shared" si="57"/>
        <v>2.1000000000000001E-2</v>
      </c>
      <c r="EJ14" s="63">
        <f t="shared" si="58"/>
        <v>0</v>
      </c>
      <c r="EK14" s="183">
        <v>1295</v>
      </c>
      <c r="EL14" s="185">
        <v>647</v>
      </c>
      <c r="EM14" s="185">
        <v>16</v>
      </c>
      <c r="EN14" s="180">
        <v>498</v>
      </c>
      <c r="EO14" s="60">
        <v>14</v>
      </c>
      <c r="EP14" s="60">
        <v>109</v>
      </c>
      <c r="EQ14" s="60">
        <v>34</v>
      </c>
      <c r="ER14" s="60">
        <v>10</v>
      </c>
      <c r="ES14" s="60">
        <v>46</v>
      </c>
      <c r="ET14" s="274">
        <v>285</v>
      </c>
      <c r="EU14" s="77">
        <f t="shared" si="59"/>
        <v>2.8000000000000001E-2</v>
      </c>
      <c r="EV14" s="77">
        <f t="shared" si="60"/>
        <v>0.219</v>
      </c>
      <c r="EW14" s="77">
        <f t="shared" si="61"/>
        <v>6.8000000000000005E-2</v>
      </c>
      <c r="EX14" s="77">
        <f t="shared" si="62"/>
        <v>0.02</v>
      </c>
      <c r="EY14" s="77">
        <f t="shared" si="63"/>
        <v>9.1999999999999998E-2</v>
      </c>
      <c r="EZ14" s="237">
        <f t="shared" si="64"/>
        <v>0.57199999999999995</v>
      </c>
      <c r="FA14" s="234">
        <f t="shared" si="65"/>
        <v>133</v>
      </c>
    </row>
    <row r="15" spans="1:157" x14ac:dyDescent="0.2">
      <c r="A15" s="56" t="s">
        <v>882</v>
      </c>
      <c r="B15" s="57" t="s">
        <v>1021</v>
      </c>
      <c r="C15" s="56" t="s">
        <v>899</v>
      </c>
      <c r="D15" s="56" t="s">
        <v>1044</v>
      </c>
      <c r="E15" s="171">
        <v>1169</v>
      </c>
      <c r="F15" s="172">
        <v>1142</v>
      </c>
      <c r="G15" s="226">
        <v>27</v>
      </c>
      <c r="H15" s="77">
        <f t="shared" si="0"/>
        <v>0.97699999999999998</v>
      </c>
      <c r="I15" s="186">
        <f t="shared" si="1"/>
        <v>2.3E-2</v>
      </c>
      <c r="J15" s="173">
        <v>0</v>
      </c>
      <c r="K15" s="229">
        <v>7.9</v>
      </c>
      <c r="L15" s="174">
        <v>1169</v>
      </c>
      <c r="M15" s="60">
        <v>86</v>
      </c>
      <c r="N15" s="60">
        <v>0</v>
      </c>
      <c r="O15" s="60">
        <v>0</v>
      </c>
      <c r="P15" s="60">
        <v>0</v>
      </c>
      <c r="Q15" s="60">
        <v>0</v>
      </c>
      <c r="R15" s="60">
        <v>0</v>
      </c>
      <c r="S15" s="60">
        <v>0</v>
      </c>
      <c r="T15" s="60">
        <v>1070</v>
      </c>
      <c r="U15" s="60">
        <v>13</v>
      </c>
      <c r="V15" s="63">
        <f t="shared" si="2"/>
        <v>7.3999999999999996E-2</v>
      </c>
      <c r="W15" s="63">
        <f t="shared" si="3"/>
        <v>0</v>
      </c>
      <c r="X15" s="63">
        <f t="shared" si="4"/>
        <v>0</v>
      </c>
      <c r="Y15" s="63">
        <f t="shared" si="5"/>
        <v>0</v>
      </c>
      <c r="Z15" s="63">
        <f t="shared" si="6"/>
        <v>0</v>
      </c>
      <c r="AA15" s="63">
        <f t="shared" si="7"/>
        <v>0</v>
      </c>
      <c r="AB15" s="63">
        <f t="shared" si="8"/>
        <v>0</v>
      </c>
      <c r="AC15" s="63">
        <f t="shared" si="9"/>
        <v>0.91500000000000004</v>
      </c>
      <c r="AD15" s="63">
        <f t="shared" si="10"/>
        <v>1.0999999999999999E-2</v>
      </c>
      <c r="AE15" s="171">
        <v>1169</v>
      </c>
      <c r="AF15" s="60">
        <v>0</v>
      </c>
      <c r="AG15" s="60">
        <v>47</v>
      </c>
      <c r="AH15" s="60">
        <v>91</v>
      </c>
      <c r="AI15" s="60">
        <v>351</v>
      </c>
      <c r="AJ15" s="60">
        <v>133</v>
      </c>
      <c r="AK15" s="60">
        <v>367</v>
      </c>
      <c r="AL15" s="60">
        <v>131</v>
      </c>
      <c r="AM15" s="60">
        <v>49</v>
      </c>
      <c r="AN15" s="60">
        <v>0</v>
      </c>
      <c r="AO15" s="77">
        <f t="shared" si="11"/>
        <v>0</v>
      </c>
      <c r="AP15" s="77">
        <f t="shared" si="12"/>
        <v>0.04</v>
      </c>
      <c r="AQ15" s="77">
        <f t="shared" si="13"/>
        <v>7.8E-2</v>
      </c>
      <c r="AR15" s="77">
        <f t="shared" si="14"/>
        <v>0.3</v>
      </c>
      <c r="AS15" s="77">
        <f t="shared" si="15"/>
        <v>0.114</v>
      </c>
      <c r="AT15" s="77">
        <f t="shared" si="16"/>
        <v>0.314</v>
      </c>
      <c r="AU15" s="77">
        <f t="shared" si="17"/>
        <v>0.112</v>
      </c>
      <c r="AV15" s="77">
        <f t="shared" si="18"/>
        <v>4.2000000000000003E-2</v>
      </c>
      <c r="AW15" s="77">
        <f t="shared" si="19"/>
        <v>0</v>
      </c>
      <c r="AX15" s="175">
        <v>5.2</v>
      </c>
      <c r="AY15" s="174">
        <v>1169</v>
      </c>
      <c r="AZ15" s="60">
        <v>0</v>
      </c>
      <c r="BA15" s="60">
        <v>123</v>
      </c>
      <c r="BB15" s="60">
        <v>365</v>
      </c>
      <c r="BC15" s="60">
        <v>616</v>
      </c>
      <c r="BD15" s="60">
        <v>65</v>
      </c>
      <c r="BE15" s="60">
        <v>0</v>
      </c>
      <c r="BF15" s="60">
        <f t="shared" si="66"/>
        <v>0</v>
      </c>
      <c r="BG15" s="60">
        <f t="shared" si="21"/>
        <v>0.105</v>
      </c>
      <c r="BH15" s="77">
        <f t="shared" si="22"/>
        <v>0.312</v>
      </c>
      <c r="BI15" s="60">
        <f t="shared" si="23"/>
        <v>0.52700000000000002</v>
      </c>
      <c r="BJ15" s="77">
        <f t="shared" si="24"/>
        <v>5.6000000000000001E-2</v>
      </c>
      <c r="BK15" s="60">
        <f t="shared" si="25"/>
        <v>0</v>
      </c>
      <c r="BL15" s="176">
        <v>1142</v>
      </c>
      <c r="BM15" s="177">
        <v>827</v>
      </c>
      <c r="BN15" s="178">
        <f t="shared" si="26"/>
        <v>0.72399999999999998</v>
      </c>
      <c r="BO15" s="173">
        <v>2.61</v>
      </c>
      <c r="BP15" s="179">
        <v>315</v>
      </c>
      <c r="BQ15" s="204">
        <f t="shared" si="27"/>
        <v>0.27600000000000002</v>
      </c>
      <c r="BR15" s="175">
        <v>3.61</v>
      </c>
      <c r="BS15" s="181">
        <v>1142</v>
      </c>
      <c r="BT15" s="60">
        <v>0</v>
      </c>
      <c r="BU15" s="60">
        <v>175</v>
      </c>
      <c r="BV15" s="60">
        <v>332</v>
      </c>
      <c r="BW15" s="60">
        <v>438</v>
      </c>
      <c r="BX15" s="60">
        <v>142</v>
      </c>
      <c r="BY15" s="60">
        <v>55</v>
      </c>
      <c r="BZ15" s="104">
        <f t="shared" si="28"/>
        <v>0</v>
      </c>
      <c r="CA15" s="104">
        <f t="shared" si="29"/>
        <v>0.153</v>
      </c>
      <c r="CB15" s="104">
        <f t="shared" si="30"/>
        <v>0.29099999999999998</v>
      </c>
      <c r="CC15" s="104">
        <f t="shared" si="31"/>
        <v>0.38400000000000001</v>
      </c>
      <c r="CD15" s="104">
        <f t="shared" si="32"/>
        <v>0.124</v>
      </c>
      <c r="CE15" s="104">
        <f t="shared" si="33"/>
        <v>4.8000000000000001E-2</v>
      </c>
      <c r="CF15" s="64">
        <v>1142</v>
      </c>
      <c r="CG15" s="60">
        <v>164</v>
      </c>
      <c r="CH15" s="60">
        <v>81</v>
      </c>
      <c r="CI15" s="60">
        <v>303</v>
      </c>
      <c r="CJ15" s="60">
        <v>46</v>
      </c>
      <c r="CK15" s="60">
        <v>159</v>
      </c>
      <c r="CL15" s="60">
        <v>304</v>
      </c>
      <c r="CM15" s="60">
        <v>9</v>
      </c>
      <c r="CN15" s="60">
        <v>43</v>
      </c>
      <c r="CO15" s="60">
        <v>33</v>
      </c>
      <c r="CP15" s="60">
        <v>0</v>
      </c>
      <c r="CQ15" s="63">
        <f t="shared" si="68"/>
        <v>0.14399999999999999</v>
      </c>
      <c r="CR15" s="63">
        <f t="shared" si="35"/>
        <v>7.0999999999999994E-2</v>
      </c>
      <c r="CS15" s="63">
        <f t="shared" si="36"/>
        <v>0.26500000000000001</v>
      </c>
      <c r="CT15" s="63">
        <f t="shared" si="37"/>
        <v>0.04</v>
      </c>
      <c r="CU15" s="63">
        <f t="shared" si="38"/>
        <v>0.13900000000000001</v>
      </c>
      <c r="CV15" s="63">
        <f t="shared" si="39"/>
        <v>0.26600000000000001</v>
      </c>
      <c r="CW15" s="63">
        <f t="shared" si="40"/>
        <v>8.0000000000000002E-3</v>
      </c>
      <c r="CX15" s="63">
        <f t="shared" si="41"/>
        <v>3.7999999999999999E-2</v>
      </c>
      <c r="CY15" s="63">
        <f t="shared" si="42"/>
        <v>2.9000000000000001E-2</v>
      </c>
      <c r="CZ15" s="63">
        <f t="shared" si="43"/>
        <v>0</v>
      </c>
      <c r="DA15" s="65">
        <v>28017</v>
      </c>
      <c r="DB15" s="66">
        <v>39147</v>
      </c>
      <c r="DC15" s="181">
        <v>1142</v>
      </c>
      <c r="DD15" s="182">
        <v>827</v>
      </c>
      <c r="DE15" s="60">
        <v>298</v>
      </c>
      <c r="DF15" s="60">
        <v>486</v>
      </c>
      <c r="DG15" s="60">
        <v>0</v>
      </c>
      <c r="DH15" s="60">
        <v>0</v>
      </c>
      <c r="DI15" s="60">
        <v>43</v>
      </c>
      <c r="DJ15" s="60">
        <v>0</v>
      </c>
      <c r="DK15" s="60">
        <v>0</v>
      </c>
      <c r="DL15" s="60">
        <v>0</v>
      </c>
      <c r="DM15" s="63">
        <f t="shared" si="67"/>
        <v>0.36</v>
      </c>
      <c r="DN15" s="63">
        <f t="shared" si="45"/>
        <v>0.58799999999999997</v>
      </c>
      <c r="DO15" s="63">
        <f t="shared" si="46"/>
        <v>0</v>
      </c>
      <c r="DP15" s="63">
        <f t="shared" si="47"/>
        <v>0</v>
      </c>
      <c r="DQ15" s="104">
        <f t="shared" si="48"/>
        <v>5.1999999999999998E-2</v>
      </c>
      <c r="DR15" s="104">
        <f t="shared" si="49"/>
        <v>0</v>
      </c>
      <c r="DS15" s="104">
        <f t="shared" si="50"/>
        <v>0</v>
      </c>
      <c r="DT15" s="104">
        <f t="shared" si="51"/>
        <v>0</v>
      </c>
      <c r="DU15" s="183">
        <v>54900</v>
      </c>
      <c r="DV15" s="184">
        <v>276</v>
      </c>
      <c r="DW15" s="60">
        <v>30</v>
      </c>
      <c r="DX15" s="60">
        <v>228</v>
      </c>
      <c r="DY15" s="60">
        <v>0</v>
      </c>
      <c r="DZ15" s="60">
        <v>0</v>
      </c>
      <c r="EA15" s="60">
        <v>18</v>
      </c>
      <c r="EB15" s="60">
        <v>0</v>
      </c>
      <c r="EC15" s="60">
        <v>0</v>
      </c>
      <c r="ED15" s="104">
        <f t="shared" si="52"/>
        <v>0.109</v>
      </c>
      <c r="EE15" s="104">
        <f t="shared" si="53"/>
        <v>0.82599999999999996</v>
      </c>
      <c r="EF15" s="104">
        <f t="shared" si="54"/>
        <v>0</v>
      </c>
      <c r="EG15" s="104">
        <f t="shared" si="55"/>
        <v>0</v>
      </c>
      <c r="EH15" s="63">
        <f t="shared" si="56"/>
        <v>6.5000000000000002E-2</v>
      </c>
      <c r="EI15" s="104">
        <f t="shared" si="57"/>
        <v>0</v>
      </c>
      <c r="EJ15" s="63">
        <f t="shared" si="58"/>
        <v>0</v>
      </c>
      <c r="EK15" s="183">
        <v>823</v>
      </c>
      <c r="EL15" s="185">
        <v>315</v>
      </c>
      <c r="EM15" s="185">
        <v>39</v>
      </c>
      <c r="EN15" s="180">
        <v>210</v>
      </c>
      <c r="EO15" s="60">
        <v>0</v>
      </c>
      <c r="EP15" s="60">
        <v>91</v>
      </c>
      <c r="EQ15" s="60">
        <v>0</v>
      </c>
      <c r="ER15" s="60">
        <v>0</v>
      </c>
      <c r="ES15" s="60">
        <v>0</v>
      </c>
      <c r="ET15" s="274">
        <v>119</v>
      </c>
      <c r="EU15" s="77">
        <f t="shared" si="59"/>
        <v>0</v>
      </c>
      <c r="EV15" s="77">
        <f t="shared" si="60"/>
        <v>0.433</v>
      </c>
      <c r="EW15" s="77">
        <f t="shared" si="61"/>
        <v>0</v>
      </c>
      <c r="EX15" s="77">
        <f t="shared" si="62"/>
        <v>0</v>
      </c>
      <c r="EY15" s="77">
        <f t="shared" si="63"/>
        <v>0</v>
      </c>
      <c r="EZ15" s="237">
        <f t="shared" si="64"/>
        <v>0.56699999999999995</v>
      </c>
      <c r="FA15" s="234">
        <f t="shared" si="65"/>
        <v>66</v>
      </c>
    </row>
    <row r="16" spans="1:157" x14ac:dyDescent="0.2">
      <c r="A16" s="56" t="s">
        <v>882</v>
      </c>
      <c r="B16" s="57" t="s">
        <v>1021</v>
      </c>
      <c r="C16" s="56" t="s">
        <v>900</v>
      </c>
      <c r="D16" s="56" t="s">
        <v>1045</v>
      </c>
      <c r="E16" s="171">
        <v>1086</v>
      </c>
      <c r="F16" s="172">
        <v>1086</v>
      </c>
      <c r="G16" s="226">
        <v>0</v>
      </c>
      <c r="H16" s="77">
        <f t="shared" si="0"/>
        <v>1</v>
      </c>
      <c r="I16" s="186">
        <f t="shared" si="1"/>
        <v>0</v>
      </c>
      <c r="J16" s="173">
        <v>0</v>
      </c>
      <c r="K16" s="229">
        <v>0</v>
      </c>
      <c r="L16" s="174">
        <v>1086</v>
      </c>
      <c r="M16" s="60">
        <v>856</v>
      </c>
      <c r="N16" s="60">
        <v>0</v>
      </c>
      <c r="O16" s="60">
        <v>0</v>
      </c>
      <c r="P16" s="60">
        <v>0</v>
      </c>
      <c r="Q16" s="60">
        <v>0</v>
      </c>
      <c r="R16" s="60">
        <v>0</v>
      </c>
      <c r="S16" s="60">
        <v>90</v>
      </c>
      <c r="T16" s="60">
        <v>140</v>
      </c>
      <c r="U16" s="60">
        <v>0</v>
      </c>
      <c r="V16" s="63">
        <f t="shared" si="2"/>
        <v>0.78800000000000003</v>
      </c>
      <c r="W16" s="63">
        <f t="shared" si="3"/>
        <v>0</v>
      </c>
      <c r="X16" s="63">
        <f t="shared" si="4"/>
        <v>0</v>
      </c>
      <c r="Y16" s="63">
        <f t="shared" si="5"/>
        <v>0</v>
      </c>
      <c r="Z16" s="63">
        <f t="shared" si="6"/>
        <v>0</v>
      </c>
      <c r="AA16" s="63">
        <f t="shared" si="7"/>
        <v>0</v>
      </c>
      <c r="AB16" s="63">
        <f t="shared" si="8"/>
        <v>8.3000000000000004E-2</v>
      </c>
      <c r="AC16" s="63">
        <f t="shared" si="9"/>
        <v>0.129</v>
      </c>
      <c r="AD16" s="63">
        <f t="shared" si="10"/>
        <v>0</v>
      </c>
      <c r="AE16" s="171">
        <v>1086</v>
      </c>
      <c r="AF16" s="60">
        <v>0</v>
      </c>
      <c r="AG16" s="60">
        <v>0</v>
      </c>
      <c r="AH16" s="60">
        <v>0</v>
      </c>
      <c r="AI16" s="60">
        <v>6</v>
      </c>
      <c r="AJ16" s="60">
        <v>45</v>
      </c>
      <c r="AK16" s="60">
        <v>397</v>
      </c>
      <c r="AL16" s="60">
        <v>437</v>
      </c>
      <c r="AM16" s="60">
        <v>116</v>
      </c>
      <c r="AN16" s="60">
        <v>85</v>
      </c>
      <c r="AO16" s="77">
        <f t="shared" si="11"/>
        <v>0</v>
      </c>
      <c r="AP16" s="77">
        <f t="shared" si="12"/>
        <v>0</v>
      </c>
      <c r="AQ16" s="77">
        <f t="shared" si="13"/>
        <v>0</v>
      </c>
      <c r="AR16" s="77">
        <f t="shared" si="14"/>
        <v>6.0000000000000001E-3</v>
      </c>
      <c r="AS16" s="77">
        <f t="shared" si="15"/>
        <v>4.1000000000000002E-2</v>
      </c>
      <c r="AT16" s="77">
        <f t="shared" si="16"/>
        <v>0.36599999999999999</v>
      </c>
      <c r="AU16" s="77">
        <f t="shared" si="17"/>
        <v>0.40200000000000002</v>
      </c>
      <c r="AV16" s="77">
        <f t="shared" si="18"/>
        <v>0.107</v>
      </c>
      <c r="AW16" s="77">
        <f t="shared" si="19"/>
        <v>7.8E-2</v>
      </c>
      <c r="AX16" s="175">
        <v>6.7</v>
      </c>
      <c r="AY16" s="174">
        <v>1086</v>
      </c>
      <c r="AZ16" s="60">
        <v>0</v>
      </c>
      <c r="BA16" s="60">
        <v>0</v>
      </c>
      <c r="BB16" s="60">
        <v>11</v>
      </c>
      <c r="BC16" s="60">
        <v>673</v>
      </c>
      <c r="BD16" s="60">
        <v>250</v>
      </c>
      <c r="BE16" s="60">
        <v>152</v>
      </c>
      <c r="BF16" s="60">
        <f t="shared" si="66"/>
        <v>0</v>
      </c>
      <c r="BG16" s="60">
        <f t="shared" si="21"/>
        <v>0</v>
      </c>
      <c r="BH16" s="77">
        <f t="shared" si="22"/>
        <v>0.01</v>
      </c>
      <c r="BI16" s="60">
        <f t="shared" si="23"/>
        <v>0.62</v>
      </c>
      <c r="BJ16" s="77">
        <f t="shared" si="24"/>
        <v>0.23</v>
      </c>
      <c r="BK16" s="60">
        <f t="shared" si="25"/>
        <v>0.14000000000000001</v>
      </c>
      <c r="BL16" s="176">
        <v>1086</v>
      </c>
      <c r="BM16" s="177">
        <v>709</v>
      </c>
      <c r="BN16" s="178">
        <f t="shared" si="26"/>
        <v>0.65300000000000002</v>
      </c>
      <c r="BO16" s="173">
        <v>3.41</v>
      </c>
      <c r="BP16" s="179">
        <v>377</v>
      </c>
      <c r="BQ16" s="204">
        <f t="shared" si="27"/>
        <v>0.34699999999999998</v>
      </c>
      <c r="BR16" s="175">
        <v>6.17</v>
      </c>
      <c r="BS16" s="181">
        <v>1086</v>
      </c>
      <c r="BT16" s="60">
        <v>0</v>
      </c>
      <c r="BU16" s="60">
        <v>196</v>
      </c>
      <c r="BV16" s="60">
        <v>409</v>
      </c>
      <c r="BW16" s="60">
        <v>217</v>
      </c>
      <c r="BX16" s="60">
        <v>264</v>
      </c>
      <c r="BY16" s="60">
        <v>0</v>
      </c>
      <c r="BZ16" s="104">
        <f t="shared" si="28"/>
        <v>0</v>
      </c>
      <c r="CA16" s="104">
        <f t="shared" si="29"/>
        <v>0.18</v>
      </c>
      <c r="CB16" s="104">
        <f t="shared" si="30"/>
        <v>0.377</v>
      </c>
      <c r="CC16" s="104">
        <f t="shared" si="31"/>
        <v>0.2</v>
      </c>
      <c r="CD16" s="104">
        <f t="shared" si="32"/>
        <v>0.24299999999999999</v>
      </c>
      <c r="CE16" s="104">
        <f t="shared" si="33"/>
        <v>0</v>
      </c>
      <c r="CF16" s="64">
        <v>1086</v>
      </c>
      <c r="CG16" s="60">
        <v>18</v>
      </c>
      <c r="CH16" s="60">
        <v>38</v>
      </c>
      <c r="CI16" s="60">
        <v>56</v>
      </c>
      <c r="CJ16" s="60">
        <v>90</v>
      </c>
      <c r="CK16" s="60">
        <v>78</v>
      </c>
      <c r="CL16" s="60">
        <v>379</v>
      </c>
      <c r="CM16" s="60">
        <v>77</v>
      </c>
      <c r="CN16" s="60">
        <v>306</v>
      </c>
      <c r="CO16" s="60">
        <v>5</v>
      </c>
      <c r="CP16" s="60">
        <v>39</v>
      </c>
      <c r="CQ16" s="63">
        <f t="shared" si="68"/>
        <v>1.7000000000000001E-2</v>
      </c>
      <c r="CR16" s="63">
        <f t="shared" si="35"/>
        <v>3.5000000000000003E-2</v>
      </c>
      <c r="CS16" s="63">
        <f t="shared" si="36"/>
        <v>5.1999999999999998E-2</v>
      </c>
      <c r="CT16" s="63">
        <f t="shared" si="37"/>
        <v>8.3000000000000004E-2</v>
      </c>
      <c r="CU16" s="63">
        <f t="shared" si="38"/>
        <v>7.1999999999999995E-2</v>
      </c>
      <c r="CV16" s="63">
        <f t="shared" si="39"/>
        <v>0.34899999999999998</v>
      </c>
      <c r="CW16" s="63">
        <f t="shared" si="40"/>
        <v>7.0999999999999994E-2</v>
      </c>
      <c r="CX16" s="63">
        <f t="shared" si="41"/>
        <v>0.28199999999999997</v>
      </c>
      <c r="CY16" s="63">
        <f t="shared" si="42"/>
        <v>5.0000000000000001E-3</v>
      </c>
      <c r="CZ16" s="63">
        <f t="shared" si="43"/>
        <v>3.5999999999999997E-2</v>
      </c>
      <c r="DA16" s="65">
        <v>70566</v>
      </c>
      <c r="DB16" s="66">
        <v>80038</v>
      </c>
      <c r="DC16" s="181">
        <v>1086</v>
      </c>
      <c r="DD16" s="182">
        <v>709</v>
      </c>
      <c r="DE16" s="60">
        <v>0</v>
      </c>
      <c r="DF16" s="60">
        <v>122</v>
      </c>
      <c r="DG16" s="60">
        <v>0</v>
      </c>
      <c r="DH16" s="60">
        <v>0</v>
      </c>
      <c r="DI16" s="60">
        <v>295</v>
      </c>
      <c r="DJ16" s="60">
        <v>234</v>
      </c>
      <c r="DK16" s="60">
        <v>0</v>
      </c>
      <c r="DL16" s="60">
        <v>58</v>
      </c>
      <c r="DM16" s="63">
        <f t="shared" si="67"/>
        <v>0</v>
      </c>
      <c r="DN16" s="63">
        <f t="shared" si="45"/>
        <v>0.17199999999999999</v>
      </c>
      <c r="DO16" s="63">
        <f t="shared" si="46"/>
        <v>0</v>
      </c>
      <c r="DP16" s="63">
        <f t="shared" si="47"/>
        <v>0</v>
      </c>
      <c r="DQ16" s="104">
        <f t="shared" si="48"/>
        <v>0.41599999999999998</v>
      </c>
      <c r="DR16" s="104">
        <f t="shared" si="49"/>
        <v>0.33</v>
      </c>
      <c r="DS16" s="104">
        <f t="shared" si="50"/>
        <v>0</v>
      </c>
      <c r="DT16" s="104">
        <f t="shared" si="51"/>
        <v>8.2000000000000003E-2</v>
      </c>
      <c r="DU16" s="183">
        <v>264500</v>
      </c>
      <c r="DV16" s="184">
        <v>377</v>
      </c>
      <c r="DW16" s="60">
        <v>0</v>
      </c>
      <c r="DX16" s="60">
        <v>18</v>
      </c>
      <c r="DY16" s="60">
        <v>186</v>
      </c>
      <c r="DZ16" s="60">
        <v>54</v>
      </c>
      <c r="EA16" s="60">
        <v>119</v>
      </c>
      <c r="EB16" s="60">
        <v>0</v>
      </c>
      <c r="EC16" s="60">
        <v>0</v>
      </c>
      <c r="ED16" s="104">
        <f t="shared" si="52"/>
        <v>0</v>
      </c>
      <c r="EE16" s="104">
        <f t="shared" si="53"/>
        <v>4.8000000000000001E-2</v>
      </c>
      <c r="EF16" s="104">
        <f t="shared" si="54"/>
        <v>0.49299999999999999</v>
      </c>
      <c r="EG16" s="104">
        <f t="shared" si="55"/>
        <v>0.14299999999999999</v>
      </c>
      <c r="EH16" s="63">
        <f t="shared" si="56"/>
        <v>0.316</v>
      </c>
      <c r="EI16" s="104">
        <f t="shared" si="57"/>
        <v>0</v>
      </c>
      <c r="EJ16" s="63">
        <f t="shared" si="58"/>
        <v>0</v>
      </c>
      <c r="EK16" s="183">
        <v>1460</v>
      </c>
      <c r="EL16" s="185">
        <v>377</v>
      </c>
      <c r="EM16" s="185">
        <v>0</v>
      </c>
      <c r="EN16" s="180">
        <v>359</v>
      </c>
      <c r="EO16" s="60">
        <v>5</v>
      </c>
      <c r="EP16" s="60">
        <v>36</v>
      </c>
      <c r="EQ16" s="60">
        <v>96</v>
      </c>
      <c r="ER16" s="60">
        <v>4</v>
      </c>
      <c r="ES16" s="60">
        <v>0</v>
      </c>
      <c r="ET16" s="274">
        <v>218</v>
      </c>
      <c r="EU16" s="77">
        <f t="shared" si="59"/>
        <v>1.4E-2</v>
      </c>
      <c r="EV16" s="77">
        <f t="shared" si="60"/>
        <v>0.1</v>
      </c>
      <c r="EW16" s="77">
        <f t="shared" si="61"/>
        <v>0.26700000000000002</v>
      </c>
      <c r="EX16" s="77">
        <f t="shared" si="62"/>
        <v>1.0999999999999999E-2</v>
      </c>
      <c r="EY16" s="77">
        <f t="shared" si="63"/>
        <v>0</v>
      </c>
      <c r="EZ16" s="237">
        <f t="shared" si="64"/>
        <v>0.60699999999999998</v>
      </c>
      <c r="FA16" s="234">
        <f t="shared" si="65"/>
        <v>18</v>
      </c>
    </row>
    <row r="17" spans="1:157" x14ac:dyDescent="0.2">
      <c r="A17" s="56" t="s">
        <v>882</v>
      </c>
      <c r="B17" s="57" t="s">
        <v>1021</v>
      </c>
      <c r="C17" s="56" t="s">
        <v>901</v>
      </c>
      <c r="D17" s="56" t="s">
        <v>1046</v>
      </c>
      <c r="E17" s="171">
        <v>1673</v>
      </c>
      <c r="F17" s="172">
        <v>1571</v>
      </c>
      <c r="G17" s="226">
        <v>102</v>
      </c>
      <c r="H17" s="77">
        <f t="shared" si="0"/>
        <v>0.93899999999999995</v>
      </c>
      <c r="I17" s="186">
        <f t="shared" si="1"/>
        <v>6.0999999999999999E-2</v>
      </c>
      <c r="J17" s="173">
        <v>0</v>
      </c>
      <c r="K17" s="229">
        <v>7.7</v>
      </c>
      <c r="L17" s="174">
        <v>1673</v>
      </c>
      <c r="M17" s="60">
        <v>1216</v>
      </c>
      <c r="N17" s="60">
        <v>44</v>
      </c>
      <c r="O17" s="60">
        <v>92</v>
      </c>
      <c r="P17" s="60">
        <v>100</v>
      </c>
      <c r="Q17" s="60">
        <v>66</v>
      </c>
      <c r="R17" s="60">
        <v>52</v>
      </c>
      <c r="S17" s="60">
        <v>46</v>
      </c>
      <c r="T17" s="60">
        <v>48</v>
      </c>
      <c r="U17" s="60">
        <v>9</v>
      </c>
      <c r="V17" s="63">
        <f t="shared" si="2"/>
        <v>0.72699999999999998</v>
      </c>
      <c r="W17" s="63">
        <f t="shared" si="3"/>
        <v>2.5999999999999999E-2</v>
      </c>
      <c r="X17" s="63">
        <f t="shared" si="4"/>
        <v>5.5E-2</v>
      </c>
      <c r="Y17" s="63">
        <f t="shared" si="5"/>
        <v>0.06</v>
      </c>
      <c r="Z17" s="63">
        <f t="shared" si="6"/>
        <v>3.9E-2</v>
      </c>
      <c r="AA17" s="63">
        <f t="shared" si="7"/>
        <v>3.1E-2</v>
      </c>
      <c r="AB17" s="63">
        <f t="shared" si="8"/>
        <v>2.7E-2</v>
      </c>
      <c r="AC17" s="63">
        <f t="shared" si="9"/>
        <v>2.9000000000000001E-2</v>
      </c>
      <c r="AD17" s="63">
        <f t="shared" si="10"/>
        <v>5.0000000000000001E-3</v>
      </c>
      <c r="AE17" s="171">
        <v>1673</v>
      </c>
      <c r="AF17" s="60">
        <v>19</v>
      </c>
      <c r="AG17" s="60">
        <v>9</v>
      </c>
      <c r="AH17" s="60">
        <v>155</v>
      </c>
      <c r="AI17" s="60">
        <v>314</v>
      </c>
      <c r="AJ17" s="60">
        <v>398</v>
      </c>
      <c r="AK17" s="60">
        <v>515</v>
      </c>
      <c r="AL17" s="60">
        <v>158</v>
      </c>
      <c r="AM17" s="60">
        <v>55</v>
      </c>
      <c r="AN17" s="60">
        <v>50</v>
      </c>
      <c r="AO17" s="77">
        <f t="shared" si="11"/>
        <v>1.0999999999999999E-2</v>
      </c>
      <c r="AP17" s="77">
        <f t="shared" si="12"/>
        <v>5.0000000000000001E-3</v>
      </c>
      <c r="AQ17" s="77">
        <f t="shared" si="13"/>
        <v>9.2999999999999999E-2</v>
      </c>
      <c r="AR17" s="77">
        <f t="shared" si="14"/>
        <v>0.188</v>
      </c>
      <c r="AS17" s="77">
        <f t="shared" si="15"/>
        <v>0.23799999999999999</v>
      </c>
      <c r="AT17" s="77">
        <f t="shared" si="16"/>
        <v>0.308</v>
      </c>
      <c r="AU17" s="77">
        <f t="shared" si="17"/>
        <v>9.4E-2</v>
      </c>
      <c r="AV17" s="77">
        <f t="shared" si="18"/>
        <v>3.3000000000000002E-2</v>
      </c>
      <c r="AW17" s="77">
        <f t="shared" si="19"/>
        <v>0.03</v>
      </c>
      <c r="AX17" s="175">
        <v>5.4</v>
      </c>
      <c r="AY17" s="174">
        <v>1673</v>
      </c>
      <c r="AZ17" s="60">
        <v>19</v>
      </c>
      <c r="BA17" s="60">
        <v>45</v>
      </c>
      <c r="BB17" s="60">
        <v>505</v>
      </c>
      <c r="BC17" s="60">
        <v>897</v>
      </c>
      <c r="BD17" s="60">
        <v>202</v>
      </c>
      <c r="BE17" s="60">
        <v>5</v>
      </c>
      <c r="BF17" s="60">
        <f t="shared" si="66"/>
        <v>1.0999999999999999E-2</v>
      </c>
      <c r="BG17" s="60">
        <f t="shared" si="21"/>
        <v>2.7E-2</v>
      </c>
      <c r="BH17" s="77">
        <f t="shared" si="22"/>
        <v>0.30199999999999999</v>
      </c>
      <c r="BI17" s="60">
        <f t="shared" si="23"/>
        <v>0.53600000000000003</v>
      </c>
      <c r="BJ17" s="77">
        <f t="shared" si="24"/>
        <v>0.121</v>
      </c>
      <c r="BK17" s="60">
        <f t="shared" si="25"/>
        <v>3.0000000000000001E-3</v>
      </c>
      <c r="BL17" s="176">
        <v>1571</v>
      </c>
      <c r="BM17" s="177">
        <v>574</v>
      </c>
      <c r="BN17" s="178">
        <f t="shared" si="26"/>
        <v>0.36499999999999999</v>
      </c>
      <c r="BO17" s="173">
        <v>2.4500000000000002</v>
      </c>
      <c r="BP17" s="179">
        <v>997</v>
      </c>
      <c r="BQ17" s="204">
        <f t="shared" si="27"/>
        <v>0.63500000000000001</v>
      </c>
      <c r="BR17" s="175">
        <v>3.19</v>
      </c>
      <c r="BS17" s="181">
        <v>1571</v>
      </c>
      <c r="BT17" s="60">
        <v>19</v>
      </c>
      <c r="BU17" s="60">
        <v>586</v>
      </c>
      <c r="BV17" s="60">
        <v>387</v>
      </c>
      <c r="BW17" s="60">
        <v>279</v>
      </c>
      <c r="BX17" s="60">
        <v>188</v>
      </c>
      <c r="BY17" s="60">
        <v>112</v>
      </c>
      <c r="BZ17" s="104">
        <f t="shared" si="28"/>
        <v>1.2E-2</v>
      </c>
      <c r="CA17" s="104">
        <f t="shared" si="29"/>
        <v>0.373</v>
      </c>
      <c r="CB17" s="104">
        <f t="shared" si="30"/>
        <v>0.246</v>
      </c>
      <c r="CC17" s="104">
        <f t="shared" si="31"/>
        <v>0.17799999999999999</v>
      </c>
      <c r="CD17" s="104">
        <f t="shared" si="32"/>
        <v>0.12</v>
      </c>
      <c r="CE17" s="104">
        <f t="shared" si="33"/>
        <v>7.0999999999999994E-2</v>
      </c>
      <c r="CF17" s="64">
        <v>1571</v>
      </c>
      <c r="CG17" s="60">
        <v>237</v>
      </c>
      <c r="CH17" s="60">
        <v>109</v>
      </c>
      <c r="CI17" s="60">
        <v>185</v>
      </c>
      <c r="CJ17" s="60">
        <v>121</v>
      </c>
      <c r="CK17" s="60">
        <v>287</v>
      </c>
      <c r="CL17" s="60">
        <v>246</v>
      </c>
      <c r="CM17" s="60">
        <v>136</v>
      </c>
      <c r="CN17" s="60">
        <v>166</v>
      </c>
      <c r="CO17" s="60">
        <v>42</v>
      </c>
      <c r="CP17" s="60">
        <v>42</v>
      </c>
      <c r="CQ17" s="63">
        <f t="shared" si="68"/>
        <v>0.151</v>
      </c>
      <c r="CR17" s="63">
        <f t="shared" si="35"/>
        <v>6.9000000000000006E-2</v>
      </c>
      <c r="CS17" s="63">
        <f t="shared" si="36"/>
        <v>0.11799999999999999</v>
      </c>
      <c r="CT17" s="63">
        <f t="shared" si="37"/>
        <v>7.6999999999999999E-2</v>
      </c>
      <c r="CU17" s="63">
        <f t="shared" si="38"/>
        <v>0.183</v>
      </c>
      <c r="CV17" s="63">
        <f t="shared" si="39"/>
        <v>0.157</v>
      </c>
      <c r="CW17" s="63">
        <f t="shared" si="40"/>
        <v>8.6999999999999994E-2</v>
      </c>
      <c r="CX17" s="63">
        <f t="shared" si="41"/>
        <v>0.106</v>
      </c>
      <c r="CY17" s="63">
        <f t="shared" si="42"/>
        <v>2.7E-2</v>
      </c>
      <c r="CZ17" s="63">
        <f t="shared" si="43"/>
        <v>2.7E-2</v>
      </c>
      <c r="DA17" s="65">
        <v>42380</v>
      </c>
      <c r="DB17" s="66">
        <v>52693</v>
      </c>
      <c r="DC17" s="181">
        <v>1571</v>
      </c>
      <c r="DD17" s="182">
        <v>574</v>
      </c>
      <c r="DE17" s="60">
        <v>15</v>
      </c>
      <c r="DF17" s="60">
        <v>13</v>
      </c>
      <c r="DG17" s="60">
        <v>38</v>
      </c>
      <c r="DH17" s="60">
        <v>182</v>
      </c>
      <c r="DI17" s="60">
        <v>253</v>
      </c>
      <c r="DJ17" s="60">
        <v>52</v>
      </c>
      <c r="DK17" s="60">
        <v>9</v>
      </c>
      <c r="DL17" s="60">
        <v>12</v>
      </c>
      <c r="DM17" s="63">
        <f t="shared" si="67"/>
        <v>2.5999999999999999E-2</v>
      </c>
      <c r="DN17" s="63">
        <f t="shared" si="45"/>
        <v>2.3E-2</v>
      </c>
      <c r="DO17" s="63">
        <f t="shared" si="46"/>
        <v>6.6000000000000003E-2</v>
      </c>
      <c r="DP17" s="63">
        <f t="shared" si="47"/>
        <v>0.317</v>
      </c>
      <c r="DQ17" s="104">
        <f t="shared" si="48"/>
        <v>0.441</v>
      </c>
      <c r="DR17" s="104">
        <f t="shared" si="49"/>
        <v>9.0999999999999998E-2</v>
      </c>
      <c r="DS17" s="104">
        <f t="shared" si="50"/>
        <v>1.6E-2</v>
      </c>
      <c r="DT17" s="104">
        <f t="shared" si="51"/>
        <v>2.1000000000000001E-2</v>
      </c>
      <c r="DU17" s="183">
        <v>211200</v>
      </c>
      <c r="DV17" s="184">
        <v>989</v>
      </c>
      <c r="DW17" s="60">
        <v>144</v>
      </c>
      <c r="DX17" s="60">
        <v>183</v>
      </c>
      <c r="DY17" s="60">
        <v>483</v>
      </c>
      <c r="DZ17" s="60">
        <v>147</v>
      </c>
      <c r="EA17" s="60">
        <v>25</v>
      </c>
      <c r="EB17" s="60">
        <v>0</v>
      </c>
      <c r="EC17" s="60">
        <v>7</v>
      </c>
      <c r="ED17" s="104">
        <f t="shared" si="52"/>
        <v>0.14599999999999999</v>
      </c>
      <c r="EE17" s="104">
        <f t="shared" si="53"/>
        <v>0.185</v>
      </c>
      <c r="EF17" s="104">
        <f t="shared" si="54"/>
        <v>0.48799999999999999</v>
      </c>
      <c r="EG17" s="104">
        <f t="shared" si="55"/>
        <v>0.14899999999999999</v>
      </c>
      <c r="EH17" s="63">
        <f t="shared" si="56"/>
        <v>2.5000000000000001E-2</v>
      </c>
      <c r="EI17" s="104">
        <f t="shared" si="57"/>
        <v>0</v>
      </c>
      <c r="EJ17" s="63">
        <f t="shared" si="58"/>
        <v>7.0000000000000001E-3</v>
      </c>
      <c r="EK17" s="183">
        <v>1165</v>
      </c>
      <c r="EL17" s="185">
        <v>997</v>
      </c>
      <c r="EM17" s="185">
        <v>8</v>
      </c>
      <c r="EN17" s="180">
        <v>808</v>
      </c>
      <c r="EO17" s="60">
        <v>72</v>
      </c>
      <c r="EP17" s="60">
        <v>117</v>
      </c>
      <c r="EQ17" s="60">
        <v>72</v>
      </c>
      <c r="ER17" s="60">
        <v>124</v>
      </c>
      <c r="ES17" s="60">
        <v>46</v>
      </c>
      <c r="ET17" s="274">
        <v>377</v>
      </c>
      <c r="EU17" s="77">
        <f t="shared" si="59"/>
        <v>8.8999999999999996E-2</v>
      </c>
      <c r="EV17" s="77">
        <f t="shared" si="60"/>
        <v>0.14499999999999999</v>
      </c>
      <c r="EW17" s="77">
        <f t="shared" si="61"/>
        <v>8.8999999999999996E-2</v>
      </c>
      <c r="EX17" s="77">
        <f t="shared" si="62"/>
        <v>0.153</v>
      </c>
      <c r="EY17" s="77">
        <f t="shared" si="63"/>
        <v>5.7000000000000002E-2</v>
      </c>
      <c r="EZ17" s="237">
        <f t="shared" si="64"/>
        <v>0.46700000000000003</v>
      </c>
      <c r="FA17" s="234">
        <f t="shared" si="65"/>
        <v>181</v>
      </c>
    </row>
    <row r="18" spans="1:157" x14ac:dyDescent="0.2">
      <c r="A18" s="56" t="s">
        <v>882</v>
      </c>
      <c r="B18" s="57" t="s">
        <v>1021</v>
      </c>
      <c r="C18" s="56" t="s">
        <v>902</v>
      </c>
      <c r="D18" s="56" t="s">
        <v>1047</v>
      </c>
      <c r="E18" s="171">
        <v>2161</v>
      </c>
      <c r="F18" s="172">
        <v>1935</v>
      </c>
      <c r="G18" s="226">
        <v>226</v>
      </c>
      <c r="H18" s="77">
        <f t="shared" si="0"/>
        <v>0.89500000000000002</v>
      </c>
      <c r="I18" s="186">
        <f t="shared" si="1"/>
        <v>0.105</v>
      </c>
      <c r="J18" s="173">
        <v>0</v>
      </c>
      <c r="K18" s="229">
        <v>8</v>
      </c>
      <c r="L18" s="174">
        <v>2161</v>
      </c>
      <c r="M18" s="60">
        <v>666</v>
      </c>
      <c r="N18" s="60">
        <v>8</v>
      </c>
      <c r="O18" s="60">
        <v>0</v>
      </c>
      <c r="P18" s="60">
        <v>294</v>
      </c>
      <c r="Q18" s="60">
        <v>300</v>
      </c>
      <c r="R18" s="60">
        <v>198</v>
      </c>
      <c r="S18" s="60">
        <v>695</v>
      </c>
      <c r="T18" s="60">
        <v>0</v>
      </c>
      <c r="U18" s="60">
        <v>0</v>
      </c>
      <c r="V18" s="63">
        <f t="shared" si="2"/>
        <v>0.308</v>
      </c>
      <c r="W18" s="63">
        <f t="shared" si="3"/>
        <v>4.0000000000000001E-3</v>
      </c>
      <c r="X18" s="63">
        <f t="shared" si="4"/>
        <v>0</v>
      </c>
      <c r="Y18" s="63">
        <f t="shared" si="5"/>
        <v>0.13600000000000001</v>
      </c>
      <c r="Z18" s="63">
        <f t="shared" si="6"/>
        <v>0.13900000000000001</v>
      </c>
      <c r="AA18" s="63">
        <f t="shared" si="7"/>
        <v>9.1999999999999998E-2</v>
      </c>
      <c r="AB18" s="63">
        <f t="shared" si="8"/>
        <v>0.32200000000000001</v>
      </c>
      <c r="AC18" s="63">
        <f t="shared" si="9"/>
        <v>0</v>
      </c>
      <c r="AD18" s="63">
        <f t="shared" si="10"/>
        <v>0</v>
      </c>
      <c r="AE18" s="171">
        <v>2161</v>
      </c>
      <c r="AF18" s="60">
        <v>25</v>
      </c>
      <c r="AG18" s="60">
        <v>264</v>
      </c>
      <c r="AH18" s="60">
        <v>415</v>
      </c>
      <c r="AI18" s="60">
        <v>526</v>
      </c>
      <c r="AJ18" s="60">
        <v>287</v>
      </c>
      <c r="AK18" s="60">
        <v>340</v>
      </c>
      <c r="AL18" s="60">
        <v>149</v>
      </c>
      <c r="AM18" s="60">
        <v>148</v>
      </c>
      <c r="AN18" s="60">
        <v>7</v>
      </c>
      <c r="AO18" s="77">
        <f t="shared" si="11"/>
        <v>1.2E-2</v>
      </c>
      <c r="AP18" s="77">
        <f t="shared" si="12"/>
        <v>0.122</v>
      </c>
      <c r="AQ18" s="77">
        <f t="shared" si="13"/>
        <v>0.192</v>
      </c>
      <c r="AR18" s="77">
        <f t="shared" si="14"/>
        <v>0.24299999999999999</v>
      </c>
      <c r="AS18" s="77">
        <f t="shared" si="15"/>
        <v>0.13300000000000001</v>
      </c>
      <c r="AT18" s="77">
        <f t="shared" si="16"/>
        <v>0.157</v>
      </c>
      <c r="AU18" s="77">
        <f t="shared" si="17"/>
        <v>6.9000000000000006E-2</v>
      </c>
      <c r="AV18" s="77">
        <f t="shared" si="18"/>
        <v>6.8000000000000005E-2</v>
      </c>
      <c r="AW18" s="77">
        <f t="shared" si="19"/>
        <v>3.0000000000000001E-3</v>
      </c>
      <c r="AX18" s="175">
        <v>4.2</v>
      </c>
      <c r="AY18" s="174">
        <v>2161</v>
      </c>
      <c r="AZ18" s="60">
        <v>25</v>
      </c>
      <c r="BA18" s="60">
        <v>644</v>
      </c>
      <c r="BB18" s="60">
        <v>773</v>
      </c>
      <c r="BC18" s="60">
        <v>552</v>
      </c>
      <c r="BD18" s="60">
        <v>167</v>
      </c>
      <c r="BE18" s="60">
        <v>0</v>
      </c>
      <c r="BF18" s="60">
        <f t="shared" si="66"/>
        <v>1.2E-2</v>
      </c>
      <c r="BG18" s="60">
        <f t="shared" si="21"/>
        <v>0.29799999999999999</v>
      </c>
      <c r="BH18" s="77">
        <f t="shared" si="22"/>
        <v>0.35799999999999998</v>
      </c>
      <c r="BI18" s="60">
        <f t="shared" si="23"/>
        <v>0.255</v>
      </c>
      <c r="BJ18" s="77">
        <f t="shared" si="24"/>
        <v>7.6999999999999999E-2</v>
      </c>
      <c r="BK18" s="60">
        <f t="shared" si="25"/>
        <v>0</v>
      </c>
      <c r="BL18" s="176">
        <v>1935</v>
      </c>
      <c r="BM18" s="177">
        <v>339</v>
      </c>
      <c r="BN18" s="178">
        <f t="shared" si="26"/>
        <v>0.17499999999999999</v>
      </c>
      <c r="BO18" s="173">
        <v>3.24</v>
      </c>
      <c r="BP18" s="179">
        <v>1596</v>
      </c>
      <c r="BQ18" s="204">
        <f t="shared" si="27"/>
        <v>0.82499999999999996</v>
      </c>
      <c r="BR18" s="175">
        <v>2.3199999999999998</v>
      </c>
      <c r="BS18" s="181">
        <v>1935</v>
      </c>
      <c r="BT18" s="60">
        <v>170</v>
      </c>
      <c r="BU18" s="60">
        <v>821</v>
      </c>
      <c r="BV18" s="60">
        <v>539</v>
      </c>
      <c r="BW18" s="60">
        <v>257</v>
      </c>
      <c r="BX18" s="60">
        <v>104</v>
      </c>
      <c r="BY18" s="60">
        <v>44</v>
      </c>
      <c r="BZ18" s="104">
        <f t="shared" si="28"/>
        <v>8.7999999999999995E-2</v>
      </c>
      <c r="CA18" s="104">
        <f t="shared" si="29"/>
        <v>0.42399999999999999</v>
      </c>
      <c r="CB18" s="104">
        <f t="shared" si="30"/>
        <v>0.27900000000000003</v>
      </c>
      <c r="CC18" s="104">
        <f t="shared" si="31"/>
        <v>0.13300000000000001</v>
      </c>
      <c r="CD18" s="104">
        <f t="shared" si="32"/>
        <v>5.3999999999999999E-2</v>
      </c>
      <c r="CE18" s="104">
        <f t="shared" si="33"/>
        <v>2.3E-2</v>
      </c>
      <c r="CF18" s="64">
        <v>1935</v>
      </c>
      <c r="CG18" s="60">
        <v>187</v>
      </c>
      <c r="CH18" s="60">
        <v>234</v>
      </c>
      <c r="CI18" s="60">
        <v>183</v>
      </c>
      <c r="CJ18" s="60">
        <v>216</v>
      </c>
      <c r="CK18" s="60">
        <v>272</v>
      </c>
      <c r="CL18" s="60">
        <v>492</v>
      </c>
      <c r="CM18" s="60">
        <v>214</v>
      </c>
      <c r="CN18" s="60">
        <v>115</v>
      </c>
      <c r="CO18" s="60">
        <v>22</v>
      </c>
      <c r="CP18" s="60">
        <v>0</v>
      </c>
      <c r="CQ18" s="63">
        <f t="shared" si="68"/>
        <v>9.7000000000000003E-2</v>
      </c>
      <c r="CR18" s="63">
        <f t="shared" si="35"/>
        <v>0.121</v>
      </c>
      <c r="CS18" s="63">
        <f t="shared" si="36"/>
        <v>9.5000000000000001E-2</v>
      </c>
      <c r="CT18" s="63">
        <f t="shared" si="37"/>
        <v>0.112</v>
      </c>
      <c r="CU18" s="63">
        <f t="shared" si="38"/>
        <v>0.14099999999999999</v>
      </c>
      <c r="CV18" s="63">
        <f t="shared" si="39"/>
        <v>0.254</v>
      </c>
      <c r="CW18" s="63">
        <f t="shared" si="40"/>
        <v>0.111</v>
      </c>
      <c r="CX18" s="63">
        <f t="shared" si="41"/>
        <v>5.8999999999999997E-2</v>
      </c>
      <c r="CY18" s="63">
        <f t="shared" si="42"/>
        <v>1.0999999999999999E-2</v>
      </c>
      <c r="CZ18" s="63">
        <f t="shared" si="43"/>
        <v>0</v>
      </c>
      <c r="DA18" s="65">
        <v>45582</v>
      </c>
      <c r="DB18" s="66">
        <v>48012</v>
      </c>
      <c r="DC18" s="181">
        <v>1935</v>
      </c>
      <c r="DD18" s="182">
        <v>339</v>
      </c>
      <c r="DE18" s="60">
        <v>0</v>
      </c>
      <c r="DF18" s="60">
        <v>8</v>
      </c>
      <c r="DG18" s="60">
        <v>47</v>
      </c>
      <c r="DH18" s="60">
        <v>71</v>
      </c>
      <c r="DI18" s="60">
        <v>213</v>
      </c>
      <c r="DJ18" s="60">
        <v>0</v>
      </c>
      <c r="DK18" s="60">
        <v>0</v>
      </c>
      <c r="DL18" s="60">
        <v>0</v>
      </c>
      <c r="DM18" s="63">
        <f t="shared" si="67"/>
        <v>0</v>
      </c>
      <c r="DN18" s="63">
        <f t="shared" si="45"/>
        <v>2.4E-2</v>
      </c>
      <c r="DO18" s="63">
        <f t="shared" si="46"/>
        <v>0.13900000000000001</v>
      </c>
      <c r="DP18" s="63">
        <f t="shared" si="47"/>
        <v>0.20899999999999999</v>
      </c>
      <c r="DQ18" s="104">
        <f t="shared" si="48"/>
        <v>0.628</v>
      </c>
      <c r="DR18" s="104">
        <f t="shared" si="49"/>
        <v>0</v>
      </c>
      <c r="DS18" s="104">
        <f t="shared" si="50"/>
        <v>0</v>
      </c>
      <c r="DT18" s="104">
        <f t="shared" si="51"/>
        <v>0</v>
      </c>
      <c r="DU18" s="183">
        <v>212600</v>
      </c>
      <c r="DV18" s="184">
        <v>1569</v>
      </c>
      <c r="DW18" s="60">
        <v>26</v>
      </c>
      <c r="DX18" s="60">
        <v>439</v>
      </c>
      <c r="DY18" s="60">
        <v>794</v>
      </c>
      <c r="DZ18" s="60">
        <v>284</v>
      </c>
      <c r="EA18" s="60">
        <v>18</v>
      </c>
      <c r="EB18" s="60">
        <v>0</v>
      </c>
      <c r="EC18" s="60">
        <v>8</v>
      </c>
      <c r="ED18" s="104">
        <f t="shared" si="52"/>
        <v>1.7000000000000001E-2</v>
      </c>
      <c r="EE18" s="104">
        <f t="shared" si="53"/>
        <v>0.28000000000000003</v>
      </c>
      <c r="EF18" s="104">
        <f t="shared" si="54"/>
        <v>0.50600000000000001</v>
      </c>
      <c r="EG18" s="104">
        <f t="shared" si="55"/>
        <v>0.18099999999999999</v>
      </c>
      <c r="EH18" s="63">
        <f t="shared" si="56"/>
        <v>1.0999999999999999E-2</v>
      </c>
      <c r="EI18" s="104">
        <f t="shared" si="57"/>
        <v>0</v>
      </c>
      <c r="EJ18" s="63">
        <f t="shared" si="58"/>
        <v>5.0000000000000001E-3</v>
      </c>
      <c r="EK18" s="183">
        <v>1202</v>
      </c>
      <c r="EL18" s="185">
        <v>1596</v>
      </c>
      <c r="EM18" s="185">
        <v>27</v>
      </c>
      <c r="EN18" s="180">
        <v>1486</v>
      </c>
      <c r="EO18" s="60">
        <v>96</v>
      </c>
      <c r="EP18" s="60">
        <v>148</v>
      </c>
      <c r="EQ18" s="60">
        <v>138</v>
      </c>
      <c r="ER18" s="60">
        <v>148</v>
      </c>
      <c r="ES18" s="60">
        <v>157</v>
      </c>
      <c r="ET18" s="274">
        <v>799</v>
      </c>
      <c r="EU18" s="77">
        <f t="shared" si="59"/>
        <v>6.5000000000000002E-2</v>
      </c>
      <c r="EV18" s="77">
        <f t="shared" si="60"/>
        <v>0.1</v>
      </c>
      <c r="EW18" s="77">
        <f t="shared" si="61"/>
        <v>9.2999999999999999E-2</v>
      </c>
      <c r="EX18" s="77">
        <f t="shared" si="62"/>
        <v>0.1</v>
      </c>
      <c r="EY18" s="77">
        <f t="shared" si="63"/>
        <v>0.106</v>
      </c>
      <c r="EZ18" s="237">
        <f t="shared" si="64"/>
        <v>0.53800000000000003</v>
      </c>
      <c r="FA18" s="234">
        <f t="shared" si="65"/>
        <v>83</v>
      </c>
    </row>
    <row r="19" spans="1:157" x14ac:dyDescent="0.2">
      <c r="A19" s="56" t="s">
        <v>882</v>
      </c>
      <c r="B19" s="57" t="s">
        <v>1021</v>
      </c>
      <c r="C19" s="56" t="s">
        <v>903</v>
      </c>
      <c r="D19" s="56" t="s">
        <v>1048</v>
      </c>
      <c r="E19" s="171">
        <v>1602</v>
      </c>
      <c r="F19" s="172">
        <v>1502</v>
      </c>
      <c r="G19" s="226">
        <v>100</v>
      </c>
      <c r="H19" s="77">
        <f t="shared" ref="H19:H72" si="69">ROUND(F19/E19,3)</f>
        <v>0.93799999999999994</v>
      </c>
      <c r="I19" s="186">
        <f t="shared" si="1"/>
        <v>6.2E-2</v>
      </c>
      <c r="J19" s="173">
        <v>0</v>
      </c>
      <c r="K19" s="229">
        <v>4.5999999999999996</v>
      </c>
      <c r="L19" s="174">
        <v>1602</v>
      </c>
      <c r="M19" s="60">
        <v>7</v>
      </c>
      <c r="N19" s="60">
        <v>7</v>
      </c>
      <c r="O19" s="60">
        <v>14</v>
      </c>
      <c r="P19" s="60">
        <v>355</v>
      </c>
      <c r="Q19" s="60">
        <v>392</v>
      </c>
      <c r="R19" s="60">
        <v>241</v>
      </c>
      <c r="S19" s="60">
        <v>570</v>
      </c>
      <c r="T19" s="60">
        <v>8</v>
      </c>
      <c r="U19" s="60">
        <v>8</v>
      </c>
      <c r="V19" s="63">
        <f t="shared" si="2"/>
        <v>4.0000000000000001E-3</v>
      </c>
      <c r="W19" s="63">
        <f t="shared" si="3"/>
        <v>4.0000000000000001E-3</v>
      </c>
      <c r="X19" s="63">
        <f t="shared" si="4"/>
        <v>8.9999999999999993E-3</v>
      </c>
      <c r="Y19" s="63">
        <f t="shared" si="5"/>
        <v>0.222</v>
      </c>
      <c r="Z19" s="63">
        <f t="shared" si="6"/>
        <v>0.245</v>
      </c>
      <c r="AA19" s="63">
        <f t="shared" si="7"/>
        <v>0.15</v>
      </c>
      <c r="AB19" s="63">
        <f t="shared" si="8"/>
        <v>0.35599999999999998</v>
      </c>
      <c r="AC19" s="63">
        <f t="shared" si="9"/>
        <v>5.0000000000000001E-3</v>
      </c>
      <c r="AD19" s="63">
        <f t="shared" si="10"/>
        <v>5.0000000000000001E-3</v>
      </c>
      <c r="AE19" s="171">
        <v>1602</v>
      </c>
      <c r="AF19" s="60">
        <v>186</v>
      </c>
      <c r="AG19" s="60">
        <v>166</v>
      </c>
      <c r="AH19" s="60">
        <v>392</v>
      </c>
      <c r="AI19" s="60">
        <v>676</v>
      </c>
      <c r="AJ19" s="60">
        <v>88</v>
      </c>
      <c r="AK19" s="60">
        <v>58</v>
      </c>
      <c r="AL19" s="60">
        <v>36</v>
      </c>
      <c r="AM19" s="60">
        <v>0</v>
      </c>
      <c r="AN19" s="60">
        <v>0</v>
      </c>
      <c r="AO19" s="77">
        <f t="shared" si="11"/>
        <v>0.11600000000000001</v>
      </c>
      <c r="AP19" s="77">
        <f t="shared" si="12"/>
        <v>0.104</v>
      </c>
      <c r="AQ19" s="77">
        <f t="shared" si="13"/>
        <v>0.245</v>
      </c>
      <c r="AR19" s="77">
        <f t="shared" si="14"/>
        <v>0.42199999999999999</v>
      </c>
      <c r="AS19" s="77">
        <f t="shared" si="15"/>
        <v>5.5E-2</v>
      </c>
      <c r="AT19" s="77">
        <f t="shared" si="16"/>
        <v>3.5999999999999997E-2</v>
      </c>
      <c r="AU19" s="77">
        <f t="shared" si="17"/>
        <v>2.1999999999999999E-2</v>
      </c>
      <c r="AV19" s="77">
        <f t="shared" si="18"/>
        <v>0</v>
      </c>
      <c r="AW19" s="77">
        <f t="shared" si="19"/>
        <v>0</v>
      </c>
      <c r="AX19" s="175">
        <v>3.6</v>
      </c>
      <c r="AY19" s="174">
        <v>1602</v>
      </c>
      <c r="AZ19" s="60">
        <v>196</v>
      </c>
      <c r="BA19" s="60">
        <v>346</v>
      </c>
      <c r="BB19" s="60">
        <v>1012</v>
      </c>
      <c r="BC19" s="60">
        <v>48</v>
      </c>
      <c r="BD19" s="60">
        <v>0</v>
      </c>
      <c r="BE19" s="60">
        <v>0</v>
      </c>
      <c r="BF19" s="60">
        <f t="shared" si="66"/>
        <v>0.122</v>
      </c>
      <c r="BG19" s="60">
        <f t="shared" si="21"/>
        <v>0.216</v>
      </c>
      <c r="BH19" s="77">
        <f t="shared" si="22"/>
        <v>0.63200000000000001</v>
      </c>
      <c r="BI19" s="60">
        <f t="shared" si="23"/>
        <v>0.03</v>
      </c>
      <c r="BJ19" s="77">
        <f t="shared" si="24"/>
        <v>0</v>
      </c>
      <c r="BK19" s="60">
        <f t="shared" si="25"/>
        <v>0</v>
      </c>
      <c r="BL19" s="176">
        <v>1502</v>
      </c>
      <c r="BM19" s="177">
        <v>31</v>
      </c>
      <c r="BN19" s="178">
        <f t="shared" ref="BN19:BN72" si="70">ROUND(BM19/BL19,3)</f>
        <v>2.1000000000000001E-2</v>
      </c>
      <c r="BO19" s="173">
        <v>1.26</v>
      </c>
      <c r="BP19" s="179">
        <v>1471</v>
      </c>
      <c r="BQ19" s="204">
        <f t="shared" si="27"/>
        <v>0.97899999999999998</v>
      </c>
      <c r="BR19" s="175">
        <v>2.0499999999999998</v>
      </c>
      <c r="BS19" s="181">
        <v>1502</v>
      </c>
      <c r="BT19" s="60">
        <v>275</v>
      </c>
      <c r="BU19" s="60">
        <v>700</v>
      </c>
      <c r="BV19" s="60">
        <v>422</v>
      </c>
      <c r="BW19" s="60">
        <v>86</v>
      </c>
      <c r="BX19" s="60">
        <v>19</v>
      </c>
      <c r="BY19" s="60">
        <v>0</v>
      </c>
      <c r="BZ19" s="104">
        <f t="shared" si="28"/>
        <v>0.183</v>
      </c>
      <c r="CA19" s="104">
        <f t="shared" si="29"/>
        <v>0.46600000000000003</v>
      </c>
      <c r="CB19" s="104">
        <f t="shared" si="30"/>
        <v>0.28100000000000003</v>
      </c>
      <c r="CC19" s="104">
        <f t="shared" si="31"/>
        <v>5.7000000000000002E-2</v>
      </c>
      <c r="CD19" s="104">
        <f t="shared" si="32"/>
        <v>1.2999999999999999E-2</v>
      </c>
      <c r="CE19" s="104">
        <f t="shared" si="33"/>
        <v>0</v>
      </c>
      <c r="CF19" s="64">
        <v>1502</v>
      </c>
      <c r="CG19" s="60">
        <v>149</v>
      </c>
      <c r="CH19" s="60">
        <v>85</v>
      </c>
      <c r="CI19" s="60">
        <v>85</v>
      </c>
      <c r="CJ19" s="60">
        <v>169</v>
      </c>
      <c r="CK19" s="60">
        <v>378</v>
      </c>
      <c r="CL19" s="60">
        <v>379</v>
      </c>
      <c r="CM19" s="60">
        <v>129</v>
      </c>
      <c r="CN19" s="60">
        <v>121</v>
      </c>
      <c r="CO19" s="60">
        <v>7</v>
      </c>
      <c r="CP19" s="60">
        <v>0</v>
      </c>
      <c r="CQ19" s="63">
        <f t="shared" si="68"/>
        <v>9.9000000000000005E-2</v>
      </c>
      <c r="CR19" s="63">
        <f t="shared" si="35"/>
        <v>5.7000000000000002E-2</v>
      </c>
      <c r="CS19" s="63">
        <f t="shared" si="36"/>
        <v>5.7000000000000002E-2</v>
      </c>
      <c r="CT19" s="63">
        <f t="shared" si="37"/>
        <v>0.113</v>
      </c>
      <c r="CU19" s="63">
        <f t="shared" si="38"/>
        <v>0.252</v>
      </c>
      <c r="CV19" s="63">
        <f t="shared" si="39"/>
        <v>0.252</v>
      </c>
      <c r="CW19" s="63">
        <f t="shared" si="40"/>
        <v>8.5999999999999993E-2</v>
      </c>
      <c r="CX19" s="63">
        <f t="shared" si="41"/>
        <v>8.1000000000000003E-2</v>
      </c>
      <c r="CY19" s="63">
        <f t="shared" si="42"/>
        <v>5.0000000000000001E-3</v>
      </c>
      <c r="CZ19" s="63">
        <f t="shared" si="43"/>
        <v>0</v>
      </c>
      <c r="DA19" s="65">
        <v>42437</v>
      </c>
      <c r="DB19" s="66">
        <v>49346</v>
      </c>
      <c r="DC19" s="181">
        <v>1502</v>
      </c>
      <c r="DD19" s="182">
        <v>31</v>
      </c>
      <c r="DE19" s="60">
        <v>16</v>
      </c>
      <c r="DF19" s="60">
        <v>0</v>
      </c>
      <c r="DG19" s="60">
        <v>0</v>
      </c>
      <c r="DH19" s="60">
        <v>0</v>
      </c>
      <c r="DI19" s="60">
        <v>0</v>
      </c>
      <c r="DJ19" s="60">
        <v>0</v>
      </c>
      <c r="DK19" s="60">
        <v>15</v>
      </c>
      <c r="DL19" s="60">
        <v>0</v>
      </c>
      <c r="DM19" s="63">
        <f t="shared" si="67"/>
        <v>0.51600000000000001</v>
      </c>
      <c r="DN19" s="63">
        <f t="shared" si="45"/>
        <v>0</v>
      </c>
      <c r="DO19" s="63">
        <f t="shared" si="46"/>
        <v>0</v>
      </c>
      <c r="DP19" s="63">
        <f t="shared" si="47"/>
        <v>0</v>
      </c>
      <c r="DQ19" s="104">
        <f t="shared" si="48"/>
        <v>0</v>
      </c>
      <c r="DR19" s="104">
        <f t="shared" si="49"/>
        <v>0</v>
      </c>
      <c r="DS19" s="104">
        <f t="shared" si="50"/>
        <v>0.48399999999999999</v>
      </c>
      <c r="DT19" s="104">
        <f t="shared" si="51"/>
        <v>0</v>
      </c>
      <c r="DU19" s="183"/>
      <c r="DV19" s="184">
        <v>1464</v>
      </c>
      <c r="DW19" s="60">
        <v>72</v>
      </c>
      <c r="DX19" s="60">
        <v>133</v>
      </c>
      <c r="DY19" s="60">
        <v>1013</v>
      </c>
      <c r="DZ19" s="60">
        <v>215</v>
      </c>
      <c r="EA19" s="60">
        <v>31</v>
      </c>
      <c r="EB19" s="60">
        <v>0</v>
      </c>
      <c r="EC19" s="60">
        <v>0</v>
      </c>
      <c r="ED19" s="104">
        <f t="shared" si="52"/>
        <v>4.9000000000000002E-2</v>
      </c>
      <c r="EE19" s="104">
        <f t="shared" si="53"/>
        <v>9.0999999999999998E-2</v>
      </c>
      <c r="EF19" s="104">
        <f t="shared" si="54"/>
        <v>0.69199999999999995</v>
      </c>
      <c r="EG19" s="104">
        <f t="shared" si="55"/>
        <v>0.14699999999999999</v>
      </c>
      <c r="EH19" s="63">
        <f t="shared" si="56"/>
        <v>2.1000000000000001E-2</v>
      </c>
      <c r="EI19" s="104">
        <f t="shared" si="57"/>
        <v>0</v>
      </c>
      <c r="EJ19" s="63">
        <f t="shared" si="58"/>
        <v>0</v>
      </c>
      <c r="EK19" s="183">
        <v>1218</v>
      </c>
      <c r="EL19" s="185">
        <v>1471</v>
      </c>
      <c r="EM19" s="185">
        <v>7</v>
      </c>
      <c r="EN19" s="180">
        <v>1401</v>
      </c>
      <c r="EO19" s="60">
        <v>111</v>
      </c>
      <c r="EP19" s="60">
        <v>122</v>
      </c>
      <c r="EQ19" s="60">
        <v>250</v>
      </c>
      <c r="ER19" s="60">
        <v>207</v>
      </c>
      <c r="ES19" s="60">
        <v>82</v>
      </c>
      <c r="ET19" s="274">
        <v>629</v>
      </c>
      <c r="EU19" s="77">
        <f t="shared" si="59"/>
        <v>7.9000000000000001E-2</v>
      </c>
      <c r="EV19" s="77">
        <f t="shared" si="60"/>
        <v>8.6999999999999994E-2</v>
      </c>
      <c r="EW19" s="77">
        <f t="shared" si="61"/>
        <v>0.17799999999999999</v>
      </c>
      <c r="EX19" s="77">
        <f t="shared" si="62"/>
        <v>0.14799999999999999</v>
      </c>
      <c r="EY19" s="77">
        <f t="shared" si="63"/>
        <v>5.8999999999999997E-2</v>
      </c>
      <c r="EZ19" s="237">
        <f t="shared" si="64"/>
        <v>0.44900000000000001</v>
      </c>
      <c r="FA19" s="234">
        <f t="shared" si="65"/>
        <v>63</v>
      </c>
    </row>
    <row r="20" spans="1:157" x14ac:dyDescent="0.2">
      <c r="A20" s="56" t="s">
        <v>882</v>
      </c>
      <c r="B20" s="57" t="s">
        <v>1021</v>
      </c>
      <c r="C20" s="56" t="s">
        <v>904</v>
      </c>
      <c r="D20" s="56" t="s">
        <v>1049</v>
      </c>
      <c r="E20" s="171">
        <v>2077</v>
      </c>
      <c r="F20" s="172">
        <v>1729</v>
      </c>
      <c r="G20" s="226">
        <v>348</v>
      </c>
      <c r="H20" s="77">
        <f t="shared" si="69"/>
        <v>0.83199999999999996</v>
      </c>
      <c r="I20" s="186">
        <f t="shared" si="1"/>
        <v>0.16800000000000001</v>
      </c>
      <c r="J20" s="173">
        <v>4.4000000000000004</v>
      </c>
      <c r="K20" s="229">
        <v>10.3</v>
      </c>
      <c r="L20" s="174">
        <v>2077</v>
      </c>
      <c r="M20" s="60">
        <v>649</v>
      </c>
      <c r="N20" s="60">
        <v>16</v>
      </c>
      <c r="O20" s="60">
        <v>0</v>
      </c>
      <c r="P20" s="60">
        <v>158</v>
      </c>
      <c r="Q20" s="60">
        <v>330</v>
      </c>
      <c r="R20" s="60">
        <v>304</v>
      </c>
      <c r="S20" s="60">
        <v>590</v>
      </c>
      <c r="T20" s="60">
        <v>30</v>
      </c>
      <c r="U20" s="60">
        <v>0</v>
      </c>
      <c r="V20" s="63">
        <f t="shared" si="2"/>
        <v>0.312</v>
      </c>
      <c r="W20" s="63">
        <f t="shared" si="3"/>
        <v>8.0000000000000002E-3</v>
      </c>
      <c r="X20" s="63">
        <f t="shared" si="4"/>
        <v>0</v>
      </c>
      <c r="Y20" s="63">
        <f t="shared" si="5"/>
        <v>7.5999999999999998E-2</v>
      </c>
      <c r="Z20" s="63">
        <f t="shared" si="6"/>
        <v>0.159</v>
      </c>
      <c r="AA20" s="63">
        <f t="shared" si="7"/>
        <v>0.14599999999999999</v>
      </c>
      <c r="AB20" s="63">
        <f t="shared" si="8"/>
        <v>0.28399999999999997</v>
      </c>
      <c r="AC20" s="63">
        <f t="shared" si="9"/>
        <v>1.4E-2</v>
      </c>
      <c r="AD20" s="63">
        <f t="shared" si="10"/>
        <v>0</v>
      </c>
      <c r="AE20" s="171">
        <v>2077</v>
      </c>
      <c r="AF20" s="60">
        <v>206</v>
      </c>
      <c r="AG20" s="60">
        <v>243</v>
      </c>
      <c r="AH20" s="60">
        <v>258</v>
      </c>
      <c r="AI20" s="60">
        <v>660</v>
      </c>
      <c r="AJ20" s="60">
        <v>169</v>
      </c>
      <c r="AK20" s="60">
        <v>211</v>
      </c>
      <c r="AL20" s="60">
        <v>119</v>
      </c>
      <c r="AM20" s="60">
        <v>82</v>
      </c>
      <c r="AN20" s="60">
        <v>129</v>
      </c>
      <c r="AO20" s="77">
        <f t="shared" si="11"/>
        <v>9.9000000000000005E-2</v>
      </c>
      <c r="AP20" s="77">
        <f t="shared" si="12"/>
        <v>0.11700000000000001</v>
      </c>
      <c r="AQ20" s="77">
        <f t="shared" si="13"/>
        <v>0.124</v>
      </c>
      <c r="AR20" s="77">
        <f t="shared" si="14"/>
        <v>0.318</v>
      </c>
      <c r="AS20" s="77">
        <f t="shared" si="15"/>
        <v>8.1000000000000003E-2</v>
      </c>
      <c r="AT20" s="77">
        <f t="shared" si="16"/>
        <v>0.10199999999999999</v>
      </c>
      <c r="AU20" s="77">
        <f t="shared" si="17"/>
        <v>5.7000000000000002E-2</v>
      </c>
      <c r="AV20" s="77">
        <f t="shared" si="18"/>
        <v>3.9E-2</v>
      </c>
      <c r="AW20" s="77">
        <f t="shared" si="19"/>
        <v>6.2E-2</v>
      </c>
      <c r="AX20" s="175">
        <v>4</v>
      </c>
      <c r="AY20" s="174">
        <v>2077</v>
      </c>
      <c r="AZ20" s="60">
        <v>206</v>
      </c>
      <c r="BA20" s="60">
        <v>395</v>
      </c>
      <c r="BB20" s="60">
        <v>797</v>
      </c>
      <c r="BC20" s="60">
        <v>405</v>
      </c>
      <c r="BD20" s="60">
        <v>218</v>
      </c>
      <c r="BE20" s="60">
        <v>56</v>
      </c>
      <c r="BF20" s="60">
        <f t="shared" si="66"/>
        <v>9.9000000000000005E-2</v>
      </c>
      <c r="BG20" s="60">
        <f t="shared" si="21"/>
        <v>0.19</v>
      </c>
      <c r="BH20" s="77">
        <f t="shared" si="22"/>
        <v>0.38400000000000001</v>
      </c>
      <c r="BI20" s="60">
        <f t="shared" si="23"/>
        <v>0.19500000000000001</v>
      </c>
      <c r="BJ20" s="77">
        <f t="shared" si="24"/>
        <v>0.105</v>
      </c>
      <c r="BK20" s="60">
        <f t="shared" si="25"/>
        <v>2.7E-2</v>
      </c>
      <c r="BL20" s="176">
        <v>1729</v>
      </c>
      <c r="BM20" s="177">
        <v>613</v>
      </c>
      <c r="BN20" s="178">
        <f t="shared" si="70"/>
        <v>0.35499999999999998</v>
      </c>
      <c r="BO20" s="173">
        <v>2.68</v>
      </c>
      <c r="BP20" s="179">
        <v>1116</v>
      </c>
      <c r="BQ20" s="204">
        <f t="shared" si="27"/>
        <v>0.64500000000000002</v>
      </c>
      <c r="BR20" s="175">
        <v>2.16</v>
      </c>
      <c r="BS20" s="181">
        <v>1729</v>
      </c>
      <c r="BT20" s="60">
        <v>15</v>
      </c>
      <c r="BU20" s="60">
        <v>798</v>
      </c>
      <c r="BV20" s="60">
        <v>458</v>
      </c>
      <c r="BW20" s="60">
        <v>205</v>
      </c>
      <c r="BX20" s="60">
        <v>50</v>
      </c>
      <c r="BY20" s="60">
        <v>203</v>
      </c>
      <c r="BZ20" s="104">
        <f t="shared" si="28"/>
        <v>8.9999999999999993E-3</v>
      </c>
      <c r="CA20" s="104">
        <f t="shared" si="29"/>
        <v>0.46200000000000002</v>
      </c>
      <c r="CB20" s="104">
        <f t="shared" si="30"/>
        <v>0.26500000000000001</v>
      </c>
      <c r="CC20" s="104">
        <f t="shared" si="31"/>
        <v>0.11899999999999999</v>
      </c>
      <c r="CD20" s="104">
        <f t="shared" si="32"/>
        <v>2.9000000000000001E-2</v>
      </c>
      <c r="CE20" s="104">
        <f t="shared" si="33"/>
        <v>0.11700000000000001</v>
      </c>
      <c r="CF20" s="64">
        <v>1729</v>
      </c>
      <c r="CG20" s="60">
        <v>147</v>
      </c>
      <c r="CH20" s="60">
        <v>110</v>
      </c>
      <c r="CI20" s="60">
        <v>165</v>
      </c>
      <c r="CJ20" s="60">
        <v>251</v>
      </c>
      <c r="CK20" s="60">
        <v>245</v>
      </c>
      <c r="CL20" s="60">
        <v>296</v>
      </c>
      <c r="CM20" s="60">
        <v>210</v>
      </c>
      <c r="CN20" s="60">
        <v>167</v>
      </c>
      <c r="CO20" s="60">
        <v>23</v>
      </c>
      <c r="CP20" s="60">
        <v>115</v>
      </c>
      <c r="CQ20" s="63">
        <f t="shared" si="68"/>
        <v>8.5000000000000006E-2</v>
      </c>
      <c r="CR20" s="63">
        <f t="shared" si="35"/>
        <v>6.4000000000000001E-2</v>
      </c>
      <c r="CS20" s="63">
        <f t="shared" si="36"/>
        <v>9.5000000000000001E-2</v>
      </c>
      <c r="CT20" s="63">
        <f t="shared" si="37"/>
        <v>0.14499999999999999</v>
      </c>
      <c r="CU20" s="63">
        <f t="shared" si="38"/>
        <v>0.14199999999999999</v>
      </c>
      <c r="CV20" s="63">
        <f t="shared" si="39"/>
        <v>0.17100000000000001</v>
      </c>
      <c r="CW20" s="63">
        <f t="shared" si="40"/>
        <v>0.121</v>
      </c>
      <c r="CX20" s="63">
        <f t="shared" si="41"/>
        <v>9.7000000000000003E-2</v>
      </c>
      <c r="CY20" s="63">
        <f t="shared" si="42"/>
        <v>1.2999999999999999E-2</v>
      </c>
      <c r="CZ20" s="63">
        <f t="shared" si="43"/>
        <v>6.7000000000000004E-2</v>
      </c>
      <c r="DA20" s="65">
        <v>48738</v>
      </c>
      <c r="DB20" s="66">
        <v>63253</v>
      </c>
      <c r="DC20" s="181">
        <v>1729</v>
      </c>
      <c r="DD20" s="182">
        <v>613</v>
      </c>
      <c r="DE20" s="60">
        <v>8</v>
      </c>
      <c r="DF20" s="60">
        <v>24</v>
      </c>
      <c r="DG20" s="60">
        <v>31</v>
      </c>
      <c r="DH20" s="60">
        <v>103</v>
      </c>
      <c r="DI20" s="60">
        <v>164</v>
      </c>
      <c r="DJ20" s="60">
        <v>236</v>
      </c>
      <c r="DK20" s="60">
        <v>47</v>
      </c>
      <c r="DL20" s="60">
        <v>0</v>
      </c>
      <c r="DM20" s="63">
        <f t="shared" si="67"/>
        <v>1.2999999999999999E-2</v>
      </c>
      <c r="DN20" s="63">
        <f t="shared" si="45"/>
        <v>3.9E-2</v>
      </c>
      <c r="DO20" s="63">
        <f t="shared" si="46"/>
        <v>5.0999999999999997E-2</v>
      </c>
      <c r="DP20" s="63">
        <f t="shared" si="47"/>
        <v>0.16800000000000001</v>
      </c>
      <c r="DQ20" s="104">
        <f t="shared" si="48"/>
        <v>0.26800000000000002</v>
      </c>
      <c r="DR20" s="104">
        <f t="shared" si="49"/>
        <v>0.38500000000000001</v>
      </c>
      <c r="DS20" s="104">
        <f t="shared" si="50"/>
        <v>7.6999999999999999E-2</v>
      </c>
      <c r="DT20" s="104">
        <f t="shared" si="51"/>
        <v>0</v>
      </c>
      <c r="DU20" s="183">
        <v>289900</v>
      </c>
      <c r="DV20" s="184">
        <v>1080</v>
      </c>
      <c r="DW20" s="60">
        <v>18</v>
      </c>
      <c r="DX20" s="60">
        <v>261</v>
      </c>
      <c r="DY20" s="60">
        <v>675</v>
      </c>
      <c r="DZ20" s="60">
        <v>126</v>
      </c>
      <c r="EA20" s="60">
        <v>0</v>
      </c>
      <c r="EB20" s="60">
        <v>0</v>
      </c>
      <c r="EC20" s="60">
        <v>0</v>
      </c>
      <c r="ED20" s="104">
        <f t="shared" si="52"/>
        <v>1.7000000000000001E-2</v>
      </c>
      <c r="EE20" s="104">
        <f t="shared" si="53"/>
        <v>0.24199999999999999</v>
      </c>
      <c r="EF20" s="104">
        <f t="shared" si="54"/>
        <v>0.625</v>
      </c>
      <c r="EG20" s="104">
        <f t="shared" si="55"/>
        <v>0.11700000000000001</v>
      </c>
      <c r="EH20" s="63">
        <f t="shared" si="56"/>
        <v>0</v>
      </c>
      <c r="EI20" s="104">
        <f t="shared" si="57"/>
        <v>0</v>
      </c>
      <c r="EJ20" s="63">
        <f t="shared" si="58"/>
        <v>0</v>
      </c>
      <c r="EK20" s="183">
        <v>1216</v>
      </c>
      <c r="EL20" s="185">
        <v>1116</v>
      </c>
      <c r="EM20" s="185">
        <v>36</v>
      </c>
      <c r="EN20" s="180">
        <v>1029</v>
      </c>
      <c r="EO20" s="60">
        <v>52</v>
      </c>
      <c r="EP20" s="60">
        <v>150</v>
      </c>
      <c r="EQ20" s="60">
        <v>79</v>
      </c>
      <c r="ER20" s="60">
        <v>102</v>
      </c>
      <c r="ES20" s="60">
        <v>156</v>
      </c>
      <c r="ET20" s="274">
        <v>490</v>
      </c>
      <c r="EU20" s="77">
        <f t="shared" si="59"/>
        <v>5.0999999999999997E-2</v>
      </c>
      <c r="EV20" s="77">
        <f t="shared" si="60"/>
        <v>0.14599999999999999</v>
      </c>
      <c r="EW20" s="77">
        <f t="shared" si="61"/>
        <v>7.6999999999999999E-2</v>
      </c>
      <c r="EX20" s="77">
        <f t="shared" si="62"/>
        <v>9.9000000000000005E-2</v>
      </c>
      <c r="EY20" s="77">
        <f t="shared" si="63"/>
        <v>0.152</v>
      </c>
      <c r="EZ20" s="237">
        <f t="shared" si="64"/>
        <v>0.47599999999999998</v>
      </c>
      <c r="FA20" s="234">
        <f t="shared" si="65"/>
        <v>51</v>
      </c>
    </row>
    <row r="21" spans="1:157" x14ac:dyDescent="0.2">
      <c r="A21" s="56" t="s">
        <v>882</v>
      </c>
      <c r="B21" s="57" t="s">
        <v>1021</v>
      </c>
      <c r="C21" s="56" t="s">
        <v>905</v>
      </c>
      <c r="D21" s="56" t="s">
        <v>1050</v>
      </c>
      <c r="E21" s="171">
        <v>1072</v>
      </c>
      <c r="F21" s="172">
        <v>1026</v>
      </c>
      <c r="G21" s="226">
        <v>46</v>
      </c>
      <c r="H21" s="77">
        <f t="shared" si="69"/>
        <v>0.95699999999999996</v>
      </c>
      <c r="I21" s="186">
        <f t="shared" si="1"/>
        <v>4.2999999999999997E-2</v>
      </c>
      <c r="J21" s="173">
        <v>6.1</v>
      </c>
      <c r="K21" s="229">
        <v>3</v>
      </c>
      <c r="L21" s="174">
        <v>1072</v>
      </c>
      <c r="M21" s="60">
        <v>705</v>
      </c>
      <c r="N21" s="60">
        <v>75</v>
      </c>
      <c r="O21" s="60">
        <v>133</v>
      </c>
      <c r="P21" s="60">
        <v>0</v>
      </c>
      <c r="Q21" s="60">
        <v>29</v>
      </c>
      <c r="R21" s="60">
        <v>28</v>
      </c>
      <c r="S21" s="60">
        <v>13</v>
      </c>
      <c r="T21" s="60">
        <v>89</v>
      </c>
      <c r="U21" s="60">
        <v>0</v>
      </c>
      <c r="V21" s="63">
        <f t="shared" si="2"/>
        <v>0.65800000000000003</v>
      </c>
      <c r="W21" s="63">
        <f t="shared" si="3"/>
        <v>7.0000000000000007E-2</v>
      </c>
      <c r="X21" s="63">
        <f t="shared" si="4"/>
        <v>0.124</v>
      </c>
      <c r="Y21" s="63">
        <f t="shared" si="5"/>
        <v>0</v>
      </c>
      <c r="Z21" s="63">
        <f t="shared" si="6"/>
        <v>2.7E-2</v>
      </c>
      <c r="AA21" s="63">
        <f t="shared" si="7"/>
        <v>2.5999999999999999E-2</v>
      </c>
      <c r="AB21" s="63">
        <f t="shared" si="8"/>
        <v>1.2E-2</v>
      </c>
      <c r="AC21" s="63">
        <f t="shared" si="9"/>
        <v>8.3000000000000004E-2</v>
      </c>
      <c r="AD21" s="63">
        <f t="shared" si="10"/>
        <v>0</v>
      </c>
      <c r="AE21" s="171">
        <v>1072</v>
      </c>
      <c r="AF21" s="60">
        <v>6</v>
      </c>
      <c r="AG21" s="60">
        <v>18</v>
      </c>
      <c r="AH21" s="60">
        <v>158</v>
      </c>
      <c r="AI21" s="60">
        <v>307</v>
      </c>
      <c r="AJ21" s="60">
        <v>190</v>
      </c>
      <c r="AK21" s="60">
        <v>206</v>
      </c>
      <c r="AL21" s="60">
        <v>140</v>
      </c>
      <c r="AM21" s="60">
        <v>38</v>
      </c>
      <c r="AN21" s="60">
        <v>9</v>
      </c>
      <c r="AO21" s="77">
        <f t="shared" ref="AO21:AO74" si="71">ROUND(AF21/AE21,3)</f>
        <v>6.0000000000000001E-3</v>
      </c>
      <c r="AP21" s="77">
        <f t="shared" si="12"/>
        <v>1.7000000000000001E-2</v>
      </c>
      <c r="AQ21" s="77">
        <f t="shared" si="13"/>
        <v>0.14699999999999999</v>
      </c>
      <c r="AR21" s="77">
        <f t="shared" si="14"/>
        <v>0.28599999999999998</v>
      </c>
      <c r="AS21" s="77">
        <f t="shared" si="15"/>
        <v>0.17699999999999999</v>
      </c>
      <c r="AT21" s="77">
        <f t="shared" si="16"/>
        <v>0.192</v>
      </c>
      <c r="AU21" s="77">
        <f t="shared" si="17"/>
        <v>0.13100000000000001</v>
      </c>
      <c r="AV21" s="77">
        <f t="shared" si="18"/>
        <v>3.5000000000000003E-2</v>
      </c>
      <c r="AW21" s="77">
        <f t="shared" si="19"/>
        <v>8.0000000000000002E-3</v>
      </c>
      <c r="AX21" s="175">
        <v>4.7</v>
      </c>
      <c r="AY21" s="174">
        <v>1072</v>
      </c>
      <c r="AZ21" s="60">
        <v>6</v>
      </c>
      <c r="BA21" s="60">
        <v>76</v>
      </c>
      <c r="BB21" s="60">
        <v>382</v>
      </c>
      <c r="BC21" s="60">
        <v>451</v>
      </c>
      <c r="BD21" s="60">
        <v>157</v>
      </c>
      <c r="BE21" s="60">
        <v>0</v>
      </c>
      <c r="BF21" s="60">
        <f t="shared" si="66"/>
        <v>6.0000000000000001E-3</v>
      </c>
      <c r="BG21" s="60">
        <f t="shared" si="21"/>
        <v>7.0999999999999994E-2</v>
      </c>
      <c r="BH21" s="77">
        <f t="shared" si="22"/>
        <v>0.35599999999999998</v>
      </c>
      <c r="BI21" s="60">
        <f t="shared" si="23"/>
        <v>0.42099999999999999</v>
      </c>
      <c r="BJ21" s="77">
        <f t="shared" si="24"/>
        <v>0.14599999999999999</v>
      </c>
      <c r="BK21" s="60">
        <f t="shared" si="25"/>
        <v>0</v>
      </c>
      <c r="BL21" s="176">
        <v>1026</v>
      </c>
      <c r="BM21" s="177">
        <v>434</v>
      </c>
      <c r="BN21" s="178">
        <f t="shared" si="70"/>
        <v>0.42299999999999999</v>
      </c>
      <c r="BO21" s="173">
        <v>3.47</v>
      </c>
      <c r="BP21" s="179">
        <v>592</v>
      </c>
      <c r="BQ21" s="204">
        <f t="shared" si="27"/>
        <v>0.57699999999999996</v>
      </c>
      <c r="BR21" s="175">
        <v>3.56</v>
      </c>
      <c r="BS21" s="181">
        <v>1026</v>
      </c>
      <c r="BT21" s="60">
        <v>18</v>
      </c>
      <c r="BU21" s="60">
        <v>410</v>
      </c>
      <c r="BV21" s="60">
        <v>329</v>
      </c>
      <c r="BW21" s="60">
        <v>106</v>
      </c>
      <c r="BX21" s="60">
        <v>85</v>
      </c>
      <c r="BY21" s="60">
        <v>78</v>
      </c>
      <c r="BZ21" s="104">
        <f t="shared" si="28"/>
        <v>1.7999999999999999E-2</v>
      </c>
      <c r="CA21" s="104">
        <f t="shared" si="29"/>
        <v>0.4</v>
      </c>
      <c r="CB21" s="104">
        <f t="shared" si="30"/>
        <v>0.32100000000000001</v>
      </c>
      <c r="CC21" s="104">
        <f t="shared" si="31"/>
        <v>0.10299999999999999</v>
      </c>
      <c r="CD21" s="104">
        <f t="shared" si="32"/>
        <v>8.3000000000000004E-2</v>
      </c>
      <c r="CE21" s="104">
        <f t="shared" si="33"/>
        <v>7.5999999999999998E-2</v>
      </c>
      <c r="CF21" s="64">
        <v>1026</v>
      </c>
      <c r="CG21" s="60">
        <v>135</v>
      </c>
      <c r="CH21" s="60">
        <v>69</v>
      </c>
      <c r="CI21" s="60">
        <v>126</v>
      </c>
      <c r="CJ21" s="60">
        <v>123</v>
      </c>
      <c r="CK21" s="60">
        <v>201</v>
      </c>
      <c r="CL21" s="60">
        <v>131</v>
      </c>
      <c r="CM21" s="60">
        <v>84</v>
      </c>
      <c r="CN21" s="60">
        <v>130</v>
      </c>
      <c r="CO21" s="60">
        <v>27</v>
      </c>
      <c r="CP21" s="60">
        <v>0</v>
      </c>
      <c r="CQ21" s="63">
        <f t="shared" si="68"/>
        <v>0.13200000000000001</v>
      </c>
      <c r="CR21" s="63">
        <f t="shared" si="35"/>
        <v>6.7000000000000004E-2</v>
      </c>
      <c r="CS21" s="63">
        <f t="shared" si="36"/>
        <v>0.123</v>
      </c>
      <c r="CT21" s="63">
        <f t="shared" si="37"/>
        <v>0.12</v>
      </c>
      <c r="CU21" s="63">
        <f t="shared" si="38"/>
        <v>0.19600000000000001</v>
      </c>
      <c r="CV21" s="63">
        <f t="shared" si="39"/>
        <v>0.128</v>
      </c>
      <c r="CW21" s="63">
        <f t="shared" si="40"/>
        <v>8.2000000000000003E-2</v>
      </c>
      <c r="CX21" s="63">
        <f t="shared" si="41"/>
        <v>0.127</v>
      </c>
      <c r="CY21" s="63">
        <f t="shared" si="42"/>
        <v>2.5999999999999999E-2</v>
      </c>
      <c r="CZ21" s="63">
        <f t="shared" si="43"/>
        <v>0</v>
      </c>
      <c r="DA21" s="65">
        <v>39000</v>
      </c>
      <c r="DB21" s="66">
        <v>49514</v>
      </c>
      <c r="DC21" s="181">
        <v>1026</v>
      </c>
      <c r="DD21" s="182">
        <v>434</v>
      </c>
      <c r="DE21" s="60">
        <v>39</v>
      </c>
      <c r="DF21" s="60">
        <v>27</v>
      </c>
      <c r="DG21" s="60">
        <v>55</v>
      </c>
      <c r="DH21" s="60">
        <v>86</v>
      </c>
      <c r="DI21" s="60">
        <v>201</v>
      </c>
      <c r="DJ21" s="60">
        <v>20</v>
      </c>
      <c r="DK21" s="60">
        <v>6</v>
      </c>
      <c r="DL21" s="60">
        <v>0</v>
      </c>
      <c r="DM21" s="63">
        <f t="shared" si="67"/>
        <v>0.09</v>
      </c>
      <c r="DN21" s="63">
        <f t="shared" si="45"/>
        <v>6.2E-2</v>
      </c>
      <c r="DO21" s="63">
        <f t="shared" si="46"/>
        <v>0.127</v>
      </c>
      <c r="DP21" s="63">
        <f t="shared" si="47"/>
        <v>0.19800000000000001</v>
      </c>
      <c r="DQ21" s="104">
        <f t="shared" si="48"/>
        <v>0.46300000000000002</v>
      </c>
      <c r="DR21" s="104">
        <f t="shared" si="49"/>
        <v>4.5999999999999999E-2</v>
      </c>
      <c r="DS21" s="104">
        <f t="shared" si="50"/>
        <v>1.4E-2</v>
      </c>
      <c r="DT21" s="104">
        <f t="shared" si="51"/>
        <v>0</v>
      </c>
      <c r="DU21" s="183">
        <v>204600</v>
      </c>
      <c r="DV21" s="184">
        <v>592</v>
      </c>
      <c r="DW21" s="60">
        <v>72</v>
      </c>
      <c r="DX21" s="60">
        <v>208</v>
      </c>
      <c r="DY21" s="60">
        <v>217</v>
      </c>
      <c r="DZ21" s="60">
        <v>95</v>
      </c>
      <c r="EA21" s="60">
        <v>0</v>
      </c>
      <c r="EB21" s="60">
        <v>0</v>
      </c>
      <c r="EC21" s="60">
        <v>0</v>
      </c>
      <c r="ED21" s="104">
        <f t="shared" si="52"/>
        <v>0.122</v>
      </c>
      <c r="EE21" s="104">
        <f t="shared" si="53"/>
        <v>0.35099999999999998</v>
      </c>
      <c r="EF21" s="104">
        <f t="shared" si="54"/>
        <v>0.36699999999999999</v>
      </c>
      <c r="EG21" s="104">
        <f t="shared" si="55"/>
        <v>0.16</v>
      </c>
      <c r="EH21" s="63">
        <f t="shared" si="56"/>
        <v>0</v>
      </c>
      <c r="EI21" s="104">
        <f t="shared" si="57"/>
        <v>0</v>
      </c>
      <c r="EJ21" s="63">
        <f t="shared" si="58"/>
        <v>0</v>
      </c>
      <c r="EK21" s="183">
        <v>1082</v>
      </c>
      <c r="EL21" s="185">
        <v>592</v>
      </c>
      <c r="EM21" s="185">
        <v>0</v>
      </c>
      <c r="EN21" s="180">
        <v>505</v>
      </c>
      <c r="EO21" s="60">
        <v>83</v>
      </c>
      <c r="EP21" s="60">
        <v>60</v>
      </c>
      <c r="EQ21" s="60">
        <v>20</v>
      </c>
      <c r="ER21" s="60">
        <v>46</v>
      </c>
      <c r="ES21" s="60">
        <v>53</v>
      </c>
      <c r="ET21" s="274">
        <v>243</v>
      </c>
      <c r="EU21" s="77">
        <f t="shared" si="59"/>
        <v>0.16400000000000001</v>
      </c>
      <c r="EV21" s="77">
        <f t="shared" si="60"/>
        <v>0.11899999999999999</v>
      </c>
      <c r="EW21" s="77">
        <f t="shared" si="61"/>
        <v>0.04</v>
      </c>
      <c r="EX21" s="77">
        <f t="shared" si="62"/>
        <v>9.0999999999999998E-2</v>
      </c>
      <c r="EY21" s="77">
        <f t="shared" si="63"/>
        <v>0.105</v>
      </c>
      <c r="EZ21" s="237">
        <f t="shared" si="64"/>
        <v>0.48099999999999998</v>
      </c>
      <c r="FA21" s="234">
        <f t="shared" si="65"/>
        <v>87</v>
      </c>
    </row>
    <row r="22" spans="1:157" x14ac:dyDescent="0.2">
      <c r="A22" s="56" t="s">
        <v>882</v>
      </c>
      <c r="B22" s="57" t="s">
        <v>1021</v>
      </c>
      <c r="C22" s="56" t="s">
        <v>906</v>
      </c>
      <c r="D22" s="56" t="s">
        <v>1051</v>
      </c>
      <c r="E22" s="171">
        <v>1594</v>
      </c>
      <c r="F22" s="172">
        <v>1414</v>
      </c>
      <c r="G22" s="226">
        <v>180</v>
      </c>
      <c r="H22" s="77">
        <f t="shared" si="69"/>
        <v>0.88700000000000001</v>
      </c>
      <c r="I22" s="186">
        <f t="shared" si="1"/>
        <v>0.113</v>
      </c>
      <c r="J22" s="173">
        <v>2.2000000000000002</v>
      </c>
      <c r="K22" s="229">
        <v>19.899999999999999</v>
      </c>
      <c r="L22" s="174">
        <v>1594</v>
      </c>
      <c r="M22" s="60">
        <v>1401</v>
      </c>
      <c r="N22" s="60">
        <v>15</v>
      </c>
      <c r="O22" s="60">
        <v>0</v>
      </c>
      <c r="P22" s="60">
        <v>91</v>
      </c>
      <c r="Q22" s="60">
        <v>0</v>
      </c>
      <c r="R22" s="60">
        <v>0</v>
      </c>
      <c r="S22" s="60">
        <v>87</v>
      </c>
      <c r="T22" s="60">
        <v>0</v>
      </c>
      <c r="U22" s="60">
        <v>0</v>
      </c>
      <c r="V22" s="63">
        <f t="shared" si="2"/>
        <v>0.879</v>
      </c>
      <c r="W22" s="63">
        <f t="shared" si="3"/>
        <v>8.9999999999999993E-3</v>
      </c>
      <c r="X22" s="63">
        <f t="shared" si="4"/>
        <v>0</v>
      </c>
      <c r="Y22" s="63">
        <f t="shared" si="5"/>
        <v>5.7000000000000002E-2</v>
      </c>
      <c r="Z22" s="63">
        <f t="shared" si="6"/>
        <v>0</v>
      </c>
      <c r="AA22" s="63">
        <f t="shared" si="7"/>
        <v>0</v>
      </c>
      <c r="AB22" s="63">
        <f t="shared" si="8"/>
        <v>5.5E-2</v>
      </c>
      <c r="AC22" s="63">
        <f t="shared" si="9"/>
        <v>0</v>
      </c>
      <c r="AD22" s="63">
        <f t="shared" si="10"/>
        <v>0</v>
      </c>
      <c r="AE22" s="171">
        <v>1594</v>
      </c>
      <c r="AF22" s="60">
        <v>0</v>
      </c>
      <c r="AG22" s="60">
        <v>53</v>
      </c>
      <c r="AH22" s="60">
        <v>42</v>
      </c>
      <c r="AI22" s="60">
        <v>228</v>
      </c>
      <c r="AJ22" s="60">
        <v>202</v>
      </c>
      <c r="AK22" s="60">
        <v>384</v>
      </c>
      <c r="AL22" s="60">
        <v>292</v>
      </c>
      <c r="AM22" s="60">
        <v>246</v>
      </c>
      <c r="AN22" s="60">
        <v>147</v>
      </c>
      <c r="AO22" s="77">
        <f t="shared" si="71"/>
        <v>0</v>
      </c>
      <c r="AP22" s="77">
        <f t="shared" si="12"/>
        <v>3.3000000000000002E-2</v>
      </c>
      <c r="AQ22" s="77">
        <f t="shared" si="13"/>
        <v>2.5999999999999999E-2</v>
      </c>
      <c r="AR22" s="77">
        <f t="shared" si="14"/>
        <v>0.14299999999999999</v>
      </c>
      <c r="AS22" s="77">
        <f t="shared" si="15"/>
        <v>0.127</v>
      </c>
      <c r="AT22" s="77">
        <f t="shared" si="16"/>
        <v>0.24099999999999999</v>
      </c>
      <c r="AU22" s="77">
        <f t="shared" si="17"/>
        <v>0.183</v>
      </c>
      <c r="AV22" s="77">
        <f t="shared" si="18"/>
        <v>0.154</v>
      </c>
      <c r="AW22" s="77">
        <f t="shared" si="19"/>
        <v>9.1999999999999998E-2</v>
      </c>
      <c r="AX22" s="175">
        <v>6.2</v>
      </c>
      <c r="AY22" s="174">
        <v>1594</v>
      </c>
      <c r="AZ22" s="60">
        <v>0</v>
      </c>
      <c r="BA22" s="60">
        <v>95</v>
      </c>
      <c r="BB22" s="60">
        <v>203</v>
      </c>
      <c r="BC22" s="60">
        <v>714</v>
      </c>
      <c r="BD22" s="60">
        <v>474</v>
      </c>
      <c r="BE22" s="60">
        <v>108</v>
      </c>
      <c r="BF22" s="60">
        <f t="shared" si="66"/>
        <v>0</v>
      </c>
      <c r="BG22" s="60">
        <f t="shared" si="21"/>
        <v>0.06</v>
      </c>
      <c r="BH22" s="77">
        <f t="shared" si="22"/>
        <v>0.127</v>
      </c>
      <c r="BI22" s="60">
        <f t="shared" si="23"/>
        <v>0.44800000000000001</v>
      </c>
      <c r="BJ22" s="77">
        <f t="shared" si="24"/>
        <v>0.29699999999999999</v>
      </c>
      <c r="BK22" s="60">
        <f t="shared" si="25"/>
        <v>6.8000000000000005E-2</v>
      </c>
      <c r="BL22" s="176">
        <v>1414</v>
      </c>
      <c r="BM22" s="177">
        <v>1036</v>
      </c>
      <c r="BN22" s="178">
        <f t="shared" si="70"/>
        <v>0.73299999999999998</v>
      </c>
      <c r="BO22" s="173">
        <v>3.66</v>
      </c>
      <c r="BP22" s="179">
        <v>378</v>
      </c>
      <c r="BQ22" s="204">
        <f t="shared" si="27"/>
        <v>0.26700000000000002</v>
      </c>
      <c r="BR22" s="175">
        <v>2.8</v>
      </c>
      <c r="BS22" s="181">
        <v>1414</v>
      </c>
      <c r="BT22" s="60">
        <v>42</v>
      </c>
      <c r="BU22" s="60">
        <v>267</v>
      </c>
      <c r="BV22" s="60">
        <v>551</v>
      </c>
      <c r="BW22" s="60">
        <v>212</v>
      </c>
      <c r="BX22" s="60">
        <v>169</v>
      </c>
      <c r="BY22" s="60">
        <v>173</v>
      </c>
      <c r="BZ22" s="104">
        <f t="shared" si="28"/>
        <v>0.03</v>
      </c>
      <c r="CA22" s="104">
        <f t="shared" si="29"/>
        <v>0.189</v>
      </c>
      <c r="CB22" s="104">
        <f t="shared" si="30"/>
        <v>0.39</v>
      </c>
      <c r="CC22" s="104">
        <f t="shared" si="31"/>
        <v>0.15</v>
      </c>
      <c r="CD22" s="104">
        <f t="shared" si="32"/>
        <v>0.12</v>
      </c>
      <c r="CE22" s="104">
        <f t="shared" si="33"/>
        <v>0.122</v>
      </c>
      <c r="CF22" s="64">
        <v>1414</v>
      </c>
      <c r="CG22" s="60">
        <v>74</v>
      </c>
      <c r="CH22" s="60">
        <v>39</v>
      </c>
      <c r="CI22" s="60">
        <v>108</v>
      </c>
      <c r="CJ22" s="60">
        <v>163</v>
      </c>
      <c r="CK22" s="60">
        <v>145</v>
      </c>
      <c r="CL22" s="60">
        <v>262</v>
      </c>
      <c r="CM22" s="60">
        <v>201</v>
      </c>
      <c r="CN22" s="60">
        <v>338</v>
      </c>
      <c r="CO22" s="60">
        <v>60</v>
      </c>
      <c r="CP22" s="60">
        <v>24</v>
      </c>
      <c r="CQ22" s="63">
        <f t="shared" si="68"/>
        <v>5.1999999999999998E-2</v>
      </c>
      <c r="CR22" s="63">
        <f t="shared" si="35"/>
        <v>2.8000000000000001E-2</v>
      </c>
      <c r="CS22" s="63">
        <f t="shared" si="36"/>
        <v>7.5999999999999998E-2</v>
      </c>
      <c r="CT22" s="63">
        <f t="shared" si="37"/>
        <v>0.115</v>
      </c>
      <c r="CU22" s="63">
        <f t="shared" si="38"/>
        <v>0.10299999999999999</v>
      </c>
      <c r="CV22" s="63">
        <f t="shared" si="39"/>
        <v>0.185</v>
      </c>
      <c r="CW22" s="63">
        <f t="shared" si="40"/>
        <v>0.14199999999999999</v>
      </c>
      <c r="CX22" s="63">
        <f t="shared" si="41"/>
        <v>0.23899999999999999</v>
      </c>
      <c r="CY22" s="63">
        <f t="shared" si="42"/>
        <v>4.2000000000000003E-2</v>
      </c>
      <c r="CZ22" s="63">
        <f t="shared" si="43"/>
        <v>1.7000000000000001E-2</v>
      </c>
      <c r="DA22" s="65">
        <v>66684</v>
      </c>
      <c r="DB22" s="66">
        <v>75197</v>
      </c>
      <c r="DC22" s="181">
        <v>1414</v>
      </c>
      <c r="DD22" s="182">
        <v>1036</v>
      </c>
      <c r="DE22" s="60">
        <v>0</v>
      </c>
      <c r="DF22" s="60">
        <v>10</v>
      </c>
      <c r="DG22" s="60">
        <v>101</v>
      </c>
      <c r="DH22" s="60">
        <v>78</v>
      </c>
      <c r="DI22" s="60">
        <v>626</v>
      </c>
      <c r="DJ22" s="60">
        <v>199</v>
      </c>
      <c r="DK22" s="60">
        <v>17</v>
      </c>
      <c r="DL22" s="60">
        <v>5</v>
      </c>
      <c r="DM22" s="63">
        <f t="shared" si="67"/>
        <v>0</v>
      </c>
      <c r="DN22" s="63">
        <f t="shared" si="45"/>
        <v>0.01</v>
      </c>
      <c r="DO22" s="63">
        <f t="shared" si="46"/>
        <v>9.7000000000000003E-2</v>
      </c>
      <c r="DP22" s="63">
        <f t="shared" si="47"/>
        <v>7.4999999999999997E-2</v>
      </c>
      <c r="DQ22" s="104">
        <f t="shared" si="48"/>
        <v>0.60399999999999998</v>
      </c>
      <c r="DR22" s="104">
        <f t="shared" si="49"/>
        <v>0.192</v>
      </c>
      <c r="DS22" s="104">
        <f t="shared" si="50"/>
        <v>1.6E-2</v>
      </c>
      <c r="DT22" s="104">
        <f t="shared" si="51"/>
        <v>5.0000000000000001E-3</v>
      </c>
      <c r="DU22" s="183">
        <v>242800</v>
      </c>
      <c r="DV22" s="184">
        <v>349</v>
      </c>
      <c r="DW22" s="60">
        <v>9</v>
      </c>
      <c r="DX22" s="60">
        <v>106</v>
      </c>
      <c r="DY22" s="60">
        <v>92</v>
      </c>
      <c r="DZ22" s="60">
        <v>133</v>
      </c>
      <c r="EA22" s="60">
        <v>9</v>
      </c>
      <c r="EB22" s="60">
        <v>0</v>
      </c>
      <c r="EC22" s="60">
        <v>0</v>
      </c>
      <c r="ED22" s="104">
        <f t="shared" si="52"/>
        <v>2.5999999999999999E-2</v>
      </c>
      <c r="EE22" s="104">
        <f t="shared" si="53"/>
        <v>0.30399999999999999</v>
      </c>
      <c r="EF22" s="104">
        <f t="shared" si="54"/>
        <v>0.26400000000000001</v>
      </c>
      <c r="EG22" s="104">
        <f t="shared" si="55"/>
        <v>0.38100000000000001</v>
      </c>
      <c r="EH22" s="63">
        <f t="shared" si="56"/>
        <v>2.5999999999999999E-2</v>
      </c>
      <c r="EI22" s="104">
        <f t="shared" si="57"/>
        <v>0</v>
      </c>
      <c r="EJ22" s="63">
        <f t="shared" si="58"/>
        <v>0</v>
      </c>
      <c r="EK22" s="183">
        <v>1219</v>
      </c>
      <c r="EL22" s="185">
        <v>378</v>
      </c>
      <c r="EM22" s="185">
        <v>29</v>
      </c>
      <c r="EN22" s="180">
        <v>349</v>
      </c>
      <c r="EO22" s="60">
        <v>0</v>
      </c>
      <c r="EP22" s="60">
        <v>38</v>
      </c>
      <c r="EQ22" s="60">
        <v>31</v>
      </c>
      <c r="ER22" s="60">
        <v>46</v>
      </c>
      <c r="ES22" s="60">
        <v>0</v>
      </c>
      <c r="ET22" s="274">
        <v>234</v>
      </c>
      <c r="EU22" s="77">
        <f t="shared" si="59"/>
        <v>0</v>
      </c>
      <c r="EV22" s="77">
        <f t="shared" si="60"/>
        <v>0.109</v>
      </c>
      <c r="EW22" s="77">
        <f t="shared" si="61"/>
        <v>8.8999999999999996E-2</v>
      </c>
      <c r="EX22" s="77">
        <f t="shared" si="62"/>
        <v>0.13200000000000001</v>
      </c>
      <c r="EY22" s="77">
        <f t="shared" si="63"/>
        <v>0</v>
      </c>
      <c r="EZ22" s="237">
        <f t="shared" si="64"/>
        <v>0.67</v>
      </c>
      <c r="FA22" s="234">
        <f t="shared" si="65"/>
        <v>0</v>
      </c>
    </row>
    <row r="23" spans="1:157" x14ac:dyDescent="0.2">
      <c r="A23" s="56" t="s">
        <v>882</v>
      </c>
      <c r="B23" s="57" t="s">
        <v>1021</v>
      </c>
      <c r="C23" s="56" t="s">
        <v>907</v>
      </c>
      <c r="D23" s="56" t="s">
        <v>1052</v>
      </c>
      <c r="E23" s="171">
        <v>2080</v>
      </c>
      <c r="F23" s="172">
        <v>1983</v>
      </c>
      <c r="G23" s="226">
        <v>97</v>
      </c>
      <c r="H23" s="77">
        <f t="shared" si="69"/>
        <v>0.95299999999999996</v>
      </c>
      <c r="I23" s="186">
        <f t="shared" si="1"/>
        <v>4.7E-2</v>
      </c>
      <c r="J23" s="173">
        <v>10.4</v>
      </c>
      <c r="K23" s="229">
        <v>17</v>
      </c>
      <c r="L23" s="174">
        <v>2080</v>
      </c>
      <c r="M23" s="60">
        <v>570</v>
      </c>
      <c r="N23" s="60">
        <v>64</v>
      </c>
      <c r="O23" s="60">
        <v>8</v>
      </c>
      <c r="P23" s="60">
        <v>101</v>
      </c>
      <c r="Q23" s="60">
        <v>73</v>
      </c>
      <c r="R23" s="60">
        <v>108</v>
      </c>
      <c r="S23" s="60">
        <v>1106</v>
      </c>
      <c r="T23" s="60">
        <v>50</v>
      </c>
      <c r="U23" s="60">
        <v>0</v>
      </c>
      <c r="V23" s="63">
        <f t="shared" si="2"/>
        <v>0.27400000000000002</v>
      </c>
      <c r="W23" s="63">
        <f t="shared" si="3"/>
        <v>3.1E-2</v>
      </c>
      <c r="X23" s="63">
        <f t="shared" si="4"/>
        <v>4.0000000000000001E-3</v>
      </c>
      <c r="Y23" s="63">
        <f t="shared" si="5"/>
        <v>4.9000000000000002E-2</v>
      </c>
      <c r="Z23" s="63">
        <f t="shared" si="6"/>
        <v>3.5000000000000003E-2</v>
      </c>
      <c r="AA23" s="63">
        <f t="shared" si="7"/>
        <v>5.1999999999999998E-2</v>
      </c>
      <c r="AB23" s="63">
        <f t="shared" si="8"/>
        <v>0.53200000000000003</v>
      </c>
      <c r="AC23" s="63">
        <f t="shared" si="9"/>
        <v>2.4E-2</v>
      </c>
      <c r="AD23" s="63">
        <f t="shared" si="10"/>
        <v>0</v>
      </c>
      <c r="AE23" s="171">
        <v>2080</v>
      </c>
      <c r="AF23" s="60">
        <v>276</v>
      </c>
      <c r="AG23" s="60">
        <v>195</v>
      </c>
      <c r="AH23" s="60">
        <v>623</v>
      </c>
      <c r="AI23" s="60">
        <v>549</v>
      </c>
      <c r="AJ23" s="60">
        <v>150</v>
      </c>
      <c r="AK23" s="60">
        <v>149</v>
      </c>
      <c r="AL23" s="60">
        <v>87</v>
      </c>
      <c r="AM23" s="60">
        <v>10</v>
      </c>
      <c r="AN23" s="60">
        <v>41</v>
      </c>
      <c r="AO23" s="77">
        <f t="shared" si="71"/>
        <v>0.13300000000000001</v>
      </c>
      <c r="AP23" s="77">
        <f t="shared" si="12"/>
        <v>9.4E-2</v>
      </c>
      <c r="AQ23" s="77">
        <f t="shared" si="13"/>
        <v>0.3</v>
      </c>
      <c r="AR23" s="77">
        <f t="shared" si="14"/>
        <v>0.26400000000000001</v>
      </c>
      <c r="AS23" s="77">
        <f t="shared" si="15"/>
        <v>7.1999999999999995E-2</v>
      </c>
      <c r="AT23" s="77">
        <f t="shared" si="16"/>
        <v>7.1999999999999995E-2</v>
      </c>
      <c r="AU23" s="77">
        <f t="shared" si="17"/>
        <v>4.2000000000000003E-2</v>
      </c>
      <c r="AV23" s="77">
        <f t="shared" si="18"/>
        <v>5.0000000000000001E-3</v>
      </c>
      <c r="AW23" s="77">
        <f t="shared" si="19"/>
        <v>0.02</v>
      </c>
      <c r="AX23" s="175">
        <v>3.4</v>
      </c>
      <c r="AY23" s="174">
        <v>2080</v>
      </c>
      <c r="AZ23" s="60">
        <v>285</v>
      </c>
      <c r="BA23" s="60">
        <v>684</v>
      </c>
      <c r="BB23" s="60">
        <v>704</v>
      </c>
      <c r="BC23" s="60">
        <v>407</v>
      </c>
      <c r="BD23" s="60">
        <v>0</v>
      </c>
      <c r="BE23" s="60">
        <v>0</v>
      </c>
      <c r="BF23" s="60">
        <f t="shared" si="66"/>
        <v>0.13700000000000001</v>
      </c>
      <c r="BG23" s="60">
        <f t="shared" si="21"/>
        <v>0.32900000000000001</v>
      </c>
      <c r="BH23" s="77">
        <f t="shared" si="22"/>
        <v>0.33800000000000002</v>
      </c>
      <c r="BI23" s="60">
        <f t="shared" si="23"/>
        <v>0.19600000000000001</v>
      </c>
      <c r="BJ23" s="77">
        <f t="shared" si="24"/>
        <v>0</v>
      </c>
      <c r="BK23" s="60">
        <f t="shared" si="25"/>
        <v>0</v>
      </c>
      <c r="BL23" s="176">
        <v>1983</v>
      </c>
      <c r="BM23" s="177">
        <v>189</v>
      </c>
      <c r="BN23" s="178">
        <f t="shared" si="70"/>
        <v>9.5000000000000001E-2</v>
      </c>
      <c r="BO23" s="173">
        <v>2.6</v>
      </c>
      <c r="BP23" s="179">
        <v>1794</v>
      </c>
      <c r="BQ23" s="204">
        <f t="shared" si="27"/>
        <v>0.90500000000000003</v>
      </c>
      <c r="BR23" s="175">
        <v>2.06</v>
      </c>
      <c r="BS23" s="181">
        <v>1983</v>
      </c>
      <c r="BT23" s="60">
        <v>30</v>
      </c>
      <c r="BU23" s="60">
        <v>676</v>
      </c>
      <c r="BV23" s="60">
        <v>856</v>
      </c>
      <c r="BW23" s="60">
        <v>284</v>
      </c>
      <c r="BX23" s="60">
        <v>107</v>
      </c>
      <c r="BY23" s="60">
        <v>30</v>
      </c>
      <c r="BZ23" s="104">
        <f t="shared" si="28"/>
        <v>1.4999999999999999E-2</v>
      </c>
      <c r="CA23" s="104">
        <f t="shared" si="29"/>
        <v>0.34100000000000003</v>
      </c>
      <c r="CB23" s="104">
        <f t="shared" si="30"/>
        <v>0.432</v>
      </c>
      <c r="CC23" s="104">
        <f t="shared" si="31"/>
        <v>0.14299999999999999</v>
      </c>
      <c r="CD23" s="104">
        <f t="shared" si="32"/>
        <v>5.3999999999999999E-2</v>
      </c>
      <c r="CE23" s="104">
        <f t="shared" si="33"/>
        <v>1.4999999999999999E-2</v>
      </c>
      <c r="CF23" s="64">
        <v>1983</v>
      </c>
      <c r="CG23" s="60">
        <v>329</v>
      </c>
      <c r="CH23" s="60">
        <v>393</v>
      </c>
      <c r="CI23" s="60">
        <v>356</v>
      </c>
      <c r="CJ23" s="60">
        <v>224</v>
      </c>
      <c r="CK23" s="60">
        <v>299</v>
      </c>
      <c r="CL23" s="60">
        <v>190</v>
      </c>
      <c r="CM23" s="60">
        <v>75</v>
      </c>
      <c r="CN23" s="60">
        <v>97</v>
      </c>
      <c r="CO23" s="60">
        <v>8</v>
      </c>
      <c r="CP23" s="60">
        <v>12</v>
      </c>
      <c r="CQ23" s="63">
        <f t="shared" si="68"/>
        <v>0.16600000000000001</v>
      </c>
      <c r="CR23" s="63">
        <f t="shared" si="35"/>
        <v>0.19800000000000001</v>
      </c>
      <c r="CS23" s="63">
        <f t="shared" si="36"/>
        <v>0.18</v>
      </c>
      <c r="CT23" s="63">
        <f t="shared" si="37"/>
        <v>0.113</v>
      </c>
      <c r="CU23" s="63">
        <f t="shared" si="38"/>
        <v>0.151</v>
      </c>
      <c r="CV23" s="63">
        <f t="shared" si="39"/>
        <v>9.6000000000000002E-2</v>
      </c>
      <c r="CW23" s="63">
        <f t="shared" si="40"/>
        <v>3.7999999999999999E-2</v>
      </c>
      <c r="CX23" s="63">
        <f t="shared" si="41"/>
        <v>4.9000000000000002E-2</v>
      </c>
      <c r="CY23" s="63">
        <f t="shared" si="42"/>
        <v>4.0000000000000001E-3</v>
      </c>
      <c r="CZ23" s="63">
        <f t="shared" si="43"/>
        <v>6.0000000000000001E-3</v>
      </c>
      <c r="DA23" s="65">
        <v>21296</v>
      </c>
      <c r="DB23" s="66">
        <v>33755</v>
      </c>
      <c r="DC23" s="181">
        <v>1983</v>
      </c>
      <c r="DD23" s="182">
        <v>189</v>
      </c>
      <c r="DE23" s="60">
        <v>6</v>
      </c>
      <c r="DF23" s="60">
        <v>8</v>
      </c>
      <c r="DG23" s="60">
        <v>49</v>
      </c>
      <c r="DH23" s="60">
        <v>38</v>
      </c>
      <c r="DI23" s="60">
        <v>62</v>
      </c>
      <c r="DJ23" s="60">
        <v>18</v>
      </c>
      <c r="DK23" s="60">
        <v>8</v>
      </c>
      <c r="DL23" s="60">
        <v>0</v>
      </c>
      <c r="DM23" s="63">
        <f t="shared" si="67"/>
        <v>3.2000000000000001E-2</v>
      </c>
      <c r="DN23" s="63">
        <f t="shared" si="45"/>
        <v>4.2000000000000003E-2</v>
      </c>
      <c r="DO23" s="63">
        <f t="shared" si="46"/>
        <v>0.25900000000000001</v>
      </c>
      <c r="DP23" s="63">
        <f t="shared" si="47"/>
        <v>0.20100000000000001</v>
      </c>
      <c r="DQ23" s="104">
        <f t="shared" si="48"/>
        <v>0.32800000000000001</v>
      </c>
      <c r="DR23" s="104">
        <f t="shared" si="49"/>
        <v>9.5000000000000001E-2</v>
      </c>
      <c r="DS23" s="104">
        <f t="shared" si="50"/>
        <v>4.2000000000000003E-2</v>
      </c>
      <c r="DT23" s="104">
        <f t="shared" si="51"/>
        <v>0</v>
      </c>
      <c r="DU23" s="183">
        <v>195700</v>
      </c>
      <c r="DV23" s="184">
        <v>1794</v>
      </c>
      <c r="DW23" s="60">
        <v>284</v>
      </c>
      <c r="DX23" s="60">
        <v>990</v>
      </c>
      <c r="DY23" s="60">
        <v>441</v>
      </c>
      <c r="DZ23" s="60">
        <v>79</v>
      </c>
      <c r="EA23" s="60">
        <v>0</v>
      </c>
      <c r="EB23" s="60">
        <v>0</v>
      </c>
      <c r="EC23" s="60">
        <v>0</v>
      </c>
      <c r="ED23" s="104">
        <f t="shared" si="52"/>
        <v>0.158</v>
      </c>
      <c r="EE23" s="104">
        <f t="shared" si="53"/>
        <v>0.55200000000000005</v>
      </c>
      <c r="EF23" s="104">
        <f t="shared" si="54"/>
        <v>0.246</v>
      </c>
      <c r="EG23" s="104">
        <f t="shared" si="55"/>
        <v>4.3999999999999997E-2</v>
      </c>
      <c r="EH23" s="63">
        <f t="shared" si="56"/>
        <v>0</v>
      </c>
      <c r="EI23" s="104">
        <f t="shared" si="57"/>
        <v>0</v>
      </c>
      <c r="EJ23" s="63">
        <f t="shared" si="58"/>
        <v>0</v>
      </c>
      <c r="EK23" s="183">
        <v>748</v>
      </c>
      <c r="EL23" s="185">
        <v>1794</v>
      </c>
      <c r="EM23" s="185">
        <v>0</v>
      </c>
      <c r="EN23" s="180">
        <v>1660</v>
      </c>
      <c r="EO23" s="60">
        <v>170</v>
      </c>
      <c r="EP23" s="60">
        <v>88</v>
      </c>
      <c r="EQ23" s="60">
        <v>242</v>
      </c>
      <c r="ER23" s="60">
        <v>119</v>
      </c>
      <c r="ES23" s="60">
        <v>71</v>
      </c>
      <c r="ET23" s="274">
        <v>970</v>
      </c>
      <c r="EU23" s="77">
        <f t="shared" si="59"/>
        <v>0.10199999999999999</v>
      </c>
      <c r="EV23" s="77">
        <f t="shared" si="60"/>
        <v>5.2999999999999999E-2</v>
      </c>
      <c r="EW23" s="77">
        <f t="shared" si="61"/>
        <v>0.14599999999999999</v>
      </c>
      <c r="EX23" s="77">
        <f t="shared" si="62"/>
        <v>7.1999999999999995E-2</v>
      </c>
      <c r="EY23" s="77">
        <f t="shared" si="63"/>
        <v>4.2999999999999997E-2</v>
      </c>
      <c r="EZ23" s="237">
        <f t="shared" si="64"/>
        <v>0.58399999999999996</v>
      </c>
      <c r="FA23" s="234">
        <f t="shared" si="65"/>
        <v>134</v>
      </c>
    </row>
    <row r="24" spans="1:157" x14ac:dyDescent="0.2">
      <c r="A24" s="56" t="s">
        <v>882</v>
      </c>
      <c r="B24" s="57" t="s">
        <v>1021</v>
      </c>
      <c r="C24" s="56" t="s">
        <v>908</v>
      </c>
      <c r="D24" s="56" t="s">
        <v>1053</v>
      </c>
      <c r="E24" s="171">
        <v>1175</v>
      </c>
      <c r="F24" s="172">
        <v>1025</v>
      </c>
      <c r="G24" s="226">
        <v>150</v>
      </c>
      <c r="H24" s="77">
        <f t="shared" si="69"/>
        <v>0.872</v>
      </c>
      <c r="I24" s="186">
        <f t="shared" si="1"/>
        <v>0.128</v>
      </c>
      <c r="J24" s="173">
        <v>7.8</v>
      </c>
      <c r="K24" s="229">
        <v>0</v>
      </c>
      <c r="L24" s="174">
        <v>1175</v>
      </c>
      <c r="M24" s="60">
        <v>1175</v>
      </c>
      <c r="N24" s="60">
        <v>0</v>
      </c>
      <c r="O24" s="60">
        <v>0</v>
      </c>
      <c r="P24" s="60">
        <v>0</v>
      </c>
      <c r="Q24" s="60">
        <v>0</v>
      </c>
      <c r="R24" s="60">
        <v>0</v>
      </c>
      <c r="S24" s="60">
        <v>0</v>
      </c>
      <c r="T24" s="60">
        <v>0</v>
      </c>
      <c r="U24" s="60">
        <v>0</v>
      </c>
      <c r="V24" s="63">
        <f t="shared" si="2"/>
        <v>1</v>
      </c>
      <c r="W24" s="63">
        <f t="shared" si="3"/>
        <v>0</v>
      </c>
      <c r="X24" s="63">
        <f t="shared" si="4"/>
        <v>0</v>
      </c>
      <c r="Y24" s="63">
        <f t="shared" si="5"/>
        <v>0</v>
      </c>
      <c r="Z24" s="63">
        <f t="shared" si="6"/>
        <v>0</v>
      </c>
      <c r="AA24" s="63">
        <f t="shared" si="7"/>
        <v>0</v>
      </c>
      <c r="AB24" s="63">
        <f t="shared" si="8"/>
        <v>0</v>
      </c>
      <c r="AC24" s="63">
        <f t="shared" si="9"/>
        <v>0</v>
      </c>
      <c r="AD24" s="63">
        <f t="shared" si="10"/>
        <v>0</v>
      </c>
      <c r="AE24" s="171">
        <v>1175</v>
      </c>
      <c r="AF24" s="60">
        <v>0</v>
      </c>
      <c r="AG24" s="60">
        <v>0</v>
      </c>
      <c r="AH24" s="60">
        <v>0</v>
      </c>
      <c r="AI24" s="60">
        <v>169</v>
      </c>
      <c r="AJ24" s="60">
        <v>216</v>
      </c>
      <c r="AK24" s="60">
        <v>181</v>
      </c>
      <c r="AL24" s="60">
        <v>360</v>
      </c>
      <c r="AM24" s="60">
        <v>171</v>
      </c>
      <c r="AN24" s="60">
        <v>78</v>
      </c>
      <c r="AO24" s="77">
        <f t="shared" si="71"/>
        <v>0</v>
      </c>
      <c r="AP24" s="77">
        <f t="shared" si="12"/>
        <v>0</v>
      </c>
      <c r="AQ24" s="77">
        <f t="shared" si="13"/>
        <v>0</v>
      </c>
      <c r="AR24" s="77">
        <f t="shared" si="14"/>
        <v>0.14399999999999999</v>
      </c>
      <c r="AS24" s="77">
        <f t="shared" si="15"/>
        <v>0.184</v>
      </c>
      <c r="AT24" s="77">
        <f t="shared" si="16"/>
        <v>0.154</v>
      </c>
      <c r="AU24" s="77">
        <f t="shared" si="17"/>
        <v>0.30599999999999999</v>
      </c>
      <c r="AV24" s="77">
        <f t="shared" si="18"/>
        <v>0.14599999999999999</v>
      </c>
      <c r="AW24" s="77">
        <f t="shared" si="19"/>
        <v>6.6000000000000003E-2</v>
      </c>
      <c r="AX24" s="175">
        <v>6.6</v>
      </c>
      <c r="AY24" s="174">
        <v>1175</v>
      </c>
      <c r="AZ24" s="60">
        <v>0</v>
      </c>
      <c r="BA24" s="60">
        <v>0</v>
      </c>
      <c r="BB24" s="60">
        <v>30</v>
      </c>
      <c r="BC24" s="60">
        <v>828</v>
      </c>
      <c r="BD24" s="60">
        <v>230</v>
      </c>
      <c r="BE24" s="60">
        <v>87</v>
      </c>
      <c r="BF24" s="60">
        <f t="shared" si="66"/>
        <v>0</v>
      </c>
      <c r="BG24" s="60">
        <f t="shared" si="21"/>
        <v>0</v>
      </c>
      <c r="BH24" s="77">
        <f t="shared" si="22"/>
        <v>2.5999999999999999E-2</v>
      </c>
      <c r="BI24" s="60">
        <f t="shared" si="23"/>
        <v>0.70499999999999996</v>
      </c>
      <c r="BJ24" s="77">
        <f t="shared" si="24"/>
        <v>0.19600000000000001</v>
      </c>
      <c r="BK24" s="60">
        <f t="shared" si="25"/>
        <v>7.3999999999999996E-2</v>
      </c>
      <c r="BL24" s="176">
        <v>1025</v>
      </c>
      <c r="BM24" s="177">
        <v>615</v>
      </c>
      <c r="BN24" s="178">
        <f t="shared" si="70"/>
        <v>0.6</v>
      </c>
      <c r="BO24" s="173">
        <v>3.37</v>
      </c>
      <c r="BP24" s="179">
        <v>410</v>
      </c>
      <c r="BQ24" s="204">
        <f t="shared" si="27"/>
        <v>0.4</v>
      </c>
      <c r="BR24" s="175">
        <v>4.13</v>
      </c>
      <c r="BS24" s="181">
        <v>1025</v>
      </c>
      <c r="BT24" s="60">
        <v>0</v>
      </c>
      <c r="BU24" s="60">
        <v>322</v>
      </c>
      <c r="BV24" s="60">
        <v>345</v>
      </c>
      <c r="BW24" s="60">
        <v>283</v>
      </c>
      <c r="BX24" s="60">
        <v>75</v>
      </c>
      <c r="BY24" s="60">
        <v>0</v>
      </c>
      <c r="BZ24" s="104">
        <f t="shared" si="28"/>
        <v>0</v>
      </c>
      <c r="CA24" s="104">
        <f t="shared" si="29"/>
        <v>0.314</v>
      </c>
      <c r="CB24" s="104">
        <f t="shared" si="30"/>
        <v>0.33700000000000002</v>
      </c>
      <c r="CC24" s="104">
        <f t="shared" si="31"/>
        <v>0.27600000000000002</v>
      </c>
      <c r="CD24" s="104">
        <f t="shared" si="32"/>
        <v>7.2999999999999995E-2</v>
      </c>
      <c r="CE24" s="104">
        <f t="shared" si="33"/>
        <v>0</v>
      </c>
      <c r="CF24" s="64">
        <v>1025</v>
      </c>
      <c r="CG24" s="60">
        <v>86</v>
      </c>
      <c r="CH24" s="60">
        <v>86</v>
      </c>
      <c r="CI24" s="60">
        <v>84</v>
      </c>
      <c r="CJ24" s="60">
        <v>45</v>
      </c>
      <c r="CK24" s="60">
        <v>67</v>
      </c>
      <c r="CL24" s="60">
        <v>308</v>
      </c>
      <c r="CM24" s="60">
        <v>113</v>
      </c>
      <c r="CN24" s="60">
        <v>117</v>
      </c>
      <c r="CO24" s="60">
        <v>64</v>
      </c>
      <c r="CP24" s="60">
        <v>55</v>
      </c>
      <c r="CQ24" s="63">
        <f t="shared" si="68"/>
        <v>8.4000000000000005E-2</v>
      </c>
      <c r="CR24" s="63">
        <f t="shared" si="35"/>
        <v>8.4000000000000005E-2</v>
      </c>
      <c r="CS24" s="63">
        <f t="shared" si="36"/>
        <v>8.2000000000000003E-2</v>
      </c>
      <c r="CT24" s="63">
        <f t="shared" si="37"/>
        <v>4.3999999999999997E-2</v>
      </c>
      <c r="CU24" s="63">
        <f t="shared" si="38"/>
        <v>6.5000000000000002E-2</v>
      </c>
      <c r="CV24" s="63">
        <f t="shared" si="39"/>
        <v>0.3</v>
      </c>
      <c r="CW24" s="63">
        <f t="shared" si="40"/>
        <v>0.11</v>
      </c>
      <c r="CX24" s="63">
        <f t="shared" si="41"/>
        <v>0.114</v>
      </c>
      <c r="CY24" s="63">
        <f t="shared" si="42"/>
        <v>6.2E-2</v>
      </c>
      <c r="CZ24" s="63">
        <f t="shared" si="43"/>
        <v>5.3999999999999999E-2</v>
      </c>
      <c r="DA24" s="65">
        <v>62583</v>
      </c>
      <c r="DB24" s="66">
        <v>70773</v>
      </c>
      <c r="DC24" s="181">
        <v>1025</v>
      </c>
      <c r="DD24" s="182">
        <v>615</v>
      </c>
      <c r="DE24" s="60">
        <v>15</v>
      </c>
      <c r="DF24" s="60">
        <v>0</v>
      </c>
      <c r="DG24" s="60">
        <v>0</v>
      </c>
      <c r="DH24" s="60">
        <v>58</v>
      </c>
      <c r="DI24" s="60">
        <v>285</v>
      </c>
      <c r="DJ24" s="60">
        <v>257</v>
      </c>
      <c r="DK24" s="60">
        <v>0</v>
      </c>
      <c r="DL24" s="60">
        <v>0</v>
      </c>
      <c r="DM24" s="63">
        <f t="shared" si="67"/>
        <v>2.4E-2</v>
      </c>
      <c r="DN24" s="63">
        <f t="shared" si="45"/>
        <v>0</v>
      </c>
      <c r="DO24" s="63">
        <f t="shared" si="46"/>
        <v>0</v>
      </c>
      <c r="DP24" s="63">
        <f t="shared" si="47"/>
        <v>9.4E-2</v>
      </c>
      <c r="DQ24" s="104">
        <f t="shared" si="48"/>
        <v>0.46300000000000002</v>
      </c>
      <c r="DR24" s="104">
        <f t="shared" si="49"/>
        <v>0.41799999999999998</v>
      </c>
      <c r="DS24" s="104">
        <f t="shared" si="50"/>
        <v>0</v>
      </c>
      <c r="DT24" s="104">
        <f t="shared" si="51"/>
        <v>0</v>
      </c>
      <c r="DU24" s="183">
        <v>289500</v>
      </c>
      <c r="DV24" s="184">
        <v>410</v>
      </c>
      <c r="DW24" s="60">
        <v>0</v>
      </c>
      <c r="DX24" s="60">
        <v>82</v>
      </c>
      <c r="DY24" s="60">
        <v>29</v>
      </c>
      <c r="DZ24" s="60">
        <v>229</v>
      </c>
      <c r="EA24" s="60">
        <v>70</v>
      </c>
      <c r="EB24" s="60">
        <v>0</v>
      </c>
      <c r="EC24" s="60">
        <v>0</v>
      </c>
      <c r="ED24" s="104">
        <f t="shared" si="52"/>
        <v>0</v>
      </c>
      <c r="EE24" s="104">
        <f t="shared" si="53"/>
        <v>0.2</v>
      </c>
      <c r="EF24" s="104">
        <f t="shared" si="54"/>
        <v>7.0999999999999994E-2</v>
      </c>
      <c r="EG24" s="104">
        <f t="shared" si="55"/>
        <v>0.55900000000000005</v>
      </c>
      <c r="EH24" s="63">
        <f t="shared" si="56"/>
        <v>0.17100000000000001</v>
      </c>
      <c r="EI24" s="104">
        <f t="shared" si="57"/>
        <v>0</v>
      </c>
      <c r="EJ24" s="63">
        <f t="shared" si="58"/>
        <v>0</v>
      </c>
      <c r="EK24" s="183">
        <v>1705</v>
      </c>
      <c r="EL24" s="185">
        <v>410</v>
      </c>
      <c r="EM24" s="185">
        <v>0</v>
      </c>
      <c r="EN24" s="180">
        <v>349</v>
      </c>
      <c r="EO24" s="60">
        <v>13</v>
      </c>
      <c r="EP24" s="60">
        <v>35</v>
      </c>
      <c r="EQ24" s="60">
        <v>21</v>
      </c>
      <c r="ER24" s="60">
        <v>43</v>
      </c>
      <c r="ES24" s="60">
        <v>39</v>
      </c>
      <c r="ET24" s="274">
        <v>198</v>
      </c>
      <c r="EU24" s="77">
        <f t="shared" si="59"/>
        <v>3.6999999999999998E-2</v>
      </c>
      <c r="EV24" s="77">
        <f t="shared" si="60"/>
        <v>0.1</v>
      </c>
      <c r="EW24" s="77">
        <f t="shared" si="61"/>
        <v>0.06</v>
      </c>
      <c r="EX24" s="77">
        <f t="shared" si="62"/>
        <v>0.123</v>
      </c>
      <c r="EY24" s="77">
        <f t="shared" si="63"/>
        <v>0.112</v>
      </c>
      <c r="EZ24" s="237">
        <f t="shared" si="64"/>
        <v>0.56699999999999995</v>
      </c>
      <c r="FA24" s="234">
        <f t="shared" si="65"/>
        <v>61</v>
      </c>
    </row>
    <row r="25" spans="1:157" x14ac:dyDescent="0.2">
      <c r="A25" s="56" t="s">
        <v>882</v>
      </c>
      <c r="B25" s="57" t="s">
        <v>1021</v>
      </c>
      <c r="C25" s="56" t="s">
        <v>909</v>
      </c>
      <c r="D25" s="56" t="s">
        <v>1054</v>
      </c>
      <c r="E25" s="171">
        <v>1328</v>
      </c>
      <c r="F25" s="172">
        <v>1236</v>
      </c>
      <c r="G25" s="226">
        <v>92</v>
      </c>
      <c r="H25" s="77">
        <f t="shared" si="69"/>
        <v>0.93100000000000005</v>
      </c>
      <c r="I25" s="186">
        <f t="shared" si="1"/>
        <v>6.9000000000000006E-2</v>
      </c>
      <c r="J25" s="173">
        <v>7.6</v>
      </c>
      <c r="K25" s="229">
        <v>4.8</v>
      </c>
      <c r="L25" s="174">
        <v>1328</v>
      </c>
      <c r="M25" s="60">
        <v>1293</v>
      </c>
      <c r="N25" s="60">
        <v>26</v>
      </c>
      <c r="O25" s="60">
        <v>0</v>
      </c>
      <c r="P25" s="60">
        <v>0</v>
      </c>
      <c r="Q25" s="60">
        <v>0</v>
      </c>
      <c r="R25" s="60">
        <v>0</v>
      </c>
      <c r="S25" s="60">
        <v>0</v>
      </c>
      <c r="T25" s="60">
        <v>9</v>
      </c>
      <c r="U25" s="60">
        <v>0</v>
      </c>
      <c r="V25" s="63">
        <f t="shared" si="2"/>
        <v>0.97399999999999998</v>
      </c>
      <c r="W25" s="63">
        <f t="shared" si="3"/>
        <v>0.02</v>
      </c>
      <c r="X25" s="63">
        <f t="shared" si="4"/>
        <v>0</v>
      </c>
      <c r="Y25" s="63">
        <f t="shared" si="5"/>
        <v>0</v>
      </c>
      <c r="Z25" s="63">
        <f t="shared" si="6"/>
        <v>0</v>
      </c>
      <c r="AA25" s="63">
        <f t="shared" si="7"/>
        <v>0</v>
      </c>
      <c r="AB25" s="63">
        <f t="shared" si="8"/>
        <v>0</v>
      </c>
      <c r="AC25" s="63">
        <f t="shared" si="9"/>
        <v>7.0000000000000001E-3</v>
      </c>
      <c r="AD25" s="63">
        <f t="shared" si="10"/>
        <v>0</v>
      </c>
      <c r="AE25" s="171">
        <v>1328</v>
      </c>
      <c r="AF25" s="60">
        <v>14</v>
      </c>
      <c r="AG25" s="60">
        <v>0</v>
      </c>
      <c r="AH25" s="60">
        <v>0</v>
      </c>
      <c r="AI25" s="60">
        <v>112</v>
      </c>
      <c r="AJ25" s="60">
        <v>281</v>
      </c>
      <c r="AK25" s="60">
        <v>376</v>
      </c>
      <c r="AL25" s="60">
        <v>327</v>
      </c>
      <c r="AM25" s="60">
        <v>143</v>
      </c>
      <c r="AN25" s="60">
        <v>75</v>
      </c>
      <c r="AO25" s="77">
        <f t="shared" si="71"/>
        <v>1.0999999999999999E-2</v>
      </c>
      <c r="AP25" s="77">
        <f t="shared" si="12"/>
        <v>0</v>
      </c>
      <c r="AQ25" s="77">
        <f t="shared" si="13"/>
        <v>0</v>
      </c>
      <c r="AR25" s="77">
        <f t="shared" si="14"/>
        <v>8.4000000000000005E-2</v>
      </c>
      <c r="AS25" s="77">
        <f t="shared" si="15"/>
        <v>0.21199999999999999</v>
      </c>
      <c r="AT25" s="77">
        <f t="shared" si="16"/>
        <v>0.28299999999999997</v>
      </c>
      <c r="AU25" s="77">
        <f t="shared" si="17"/>
        <v>0.246</v>
      </c>
      <c r="AV25" s="77">
        <f t="shared" si="18"/>
        <v>0.108</v>
      </c>
      <c r="AW25" s="77">
        <f t="shared" si="19"/>
        <v>5.6000000000000001E-2</v>
      </c>
      <c r="AX25" s="175">
        <v>6.2</v>
      </c>
      <c r="AY25" s="174">
        <v>1328</v>
      </c>
      <c r="AZ25" s="60">
        <v>14</v>
      </c>
      <c r="BA25" s="60">
        <v>0</v>
      </c>
      <c r="BB25" s="60">
        <v>66</v>
      </c>
      <c r="BC25" s="60">
        <v>854</v>
      </c>
      <c r="BD25" s="60">
        <v>355</v>
      </c>
      <c r="BE25" s="60">
        <v>39</v>
      </c>
      <c r="BF25" s="60">
        <f t="shared" si="66"/>
        <v>1.0999999999999999E-2</v>
      </c>
      <c r="BG25" s="60">
        <f t="shared" si="21"/>
        <v>0</v>
      </c>
      <c r="BH25" s="77">
        <f t="shared" si="22"/>
        <v>0.05</v>
      </c>
      <c r="BI25" s="60">
        <f t="shared" si="23"/>
        <v>0.64300000000000002</v>
      </c>
      <c r="BJ25" s="77">
        <f t="shared" si="24"/>
        <v>0.26700000000000002</v>
      </c>
      <c r="BK25" s="60">
        <f t="shared" si="25"/>
        <v>2.9000000000000001E-2</v>
      </c>
      <c r="BL25" s="176">
        <v>1236</v>
      </c>
      <c r="BM25" s="177">
        <v>598</v>
      </c>
      <c r="BN25" s="178">
        <f t="shared" si="70"/>
        <v>0.48399999999999999</v>
      </c>
      <c r="BO25" s="173">
        <v>3.71</v>
      </c>
      <c r="BP25" s="179">
        <v>638</v>
      </c>
      <c r="BQ25" s="204">
        <f t="shared" si="27"/>
        <v>0.51600000000000001</v>
      </c>
      <c r="BR25" s="175">
        <v>3.92</v>
      </c>
      <c r="BS25" s="181">
        <v>1236</v>
      </c>
      <c r="BT25" s="60">
        <v>36</v>
      </c>
      <c r="BU25" s="60">
        <v>220</v>
      </c>
      <c r="BV25" s="60">
        <v>427</v>
      </c>
      <c r="BW25" s="60">
        <v>340</v>
      </c>
      <c r="BX25" s="60">
        <v>88</v>
      </c>
      <c r="BY25" s="60">
        <v>125</v>
      </c>
      <c r="BZ25" s="104">
        <f t="shared" si="28"/>
        <v>2.9000000000000001E-2</v>
      </c>
      <c r="CA25" s="104">
        <f t="shared" si="29"/>
        <v>0.17799999999999999</v>
      </c>
      <c r="CB25" s="104">
        <f t="shared" si="30"/>
        <v>0.34499999999999997</v>
      </c>
      <c r="CC25" s="104">
        <f t="shared" si="31"/>
        <v>0.27500000000000002</v>
      </c>
      <c r="CD25" s="104">
        <f t="shared" si="32"/>
        <v>7.0999999999999994E-2</v>
      </c>
      <c r="CE25" s="104">
        <f t="shared" si="33"/>
        <v>0.10100000000000001</v>
      </c>
      <c r="CF25" s="64">
        <v>1236</v>
      </c>
      <c r="CG25" s="60">
        <v>125</v>
      </c>
      <c r="CH25" s="60">
        <v>61</v>
      </c>
      <c r="CI25" s="60">
        <v>192</v>
      </c>
      <c r="CJ25" s="60">
        <v>83</v>
      </c>
      <c r="CK25" s="60">
        <v>103</v>
      </c>
      <c r="CL25" s="60">
        <v>323</v>
      </c>
      <c r="CM25" s="60">
        <v>167</v>
      </c>
      <c r="CN25" s="60">
        <v>107</v>
      </c>
      <c r="CO25" s="60">
        <v>75</v>
      </c>
      <c r="CP25" s="60">
        <v>0</v>
      </c>
      <c r="CQ25" s="63">
        <f t="shared" si="68"/>
        <v>0.10100000000000001</v>
      </c>
      <c r="CR25" s="63">
        <f t="shared" si="35"/>
        <v>4.9000000000000002E-2</v>
      </c>
      <c r="CS25" s="63">
        <f t="shared" si="36"/>
        <v>0.155</v>
      </c>
      <c r="CT25" s="63">
        <f t="shared" si="37"/>
        <v>6.7000000000000004E-2</v>
      </c>
      <c r="CU25" s="63">
        <f t="shared" si="38"/>
        <v>8.3000000000000004E-2</v>
      </c>
      <c r="CV25" s="63">
        <f t="shared" si="39"/>
        <v>0.26100000000000001</v>
      </c>
      <c r="CW25" s="63">
        <f t="shared" si="40"/>
        <v>0.13500000000000001</v>
      </c>
      <c r="CX25" s="63">
        <f t="shared" si="41"/>
        <v>8.6999999999999994E-2</v>
      </c>
      <c r="CY25" s="63">
        <f t="shared" si="42"/>
        <v>6.0999999999999999E-2</v>
      </c>
      <c r="CZ25" s="63">
        <f t="shared" si="43"/>
        <v>0</v>
      </c>
      <c r="DA25" s="65">
        <v>59318</v>
      </c>
      <c r="DB25" s="66">
        <v>60225</v>
      </c>
      <c r="DC25" s="181">
        <v>1236</v>
      </c>
      <c r="DD25" s="182">
        <v>598</v>
      </c>
      <c r="DE25" s="60">
        <v>6</v>
      </c>
      <c r="DF25" s="60">
        <v>9</v>
      </c>
      <c r="DG25" s="60">
        <v>44</v>
      </c>
      <c r="DH25" s="60">
        <v>19</v>
      </c>
      <c r="DI25" s="60">
        <v>444</v>
      </c>
      <c r="DJ25" s="60">
        <v>46</v>
      </c>
      <c r="DK25" s="60">
        <v>30</v>
      </c>
      <c r="DL25" s="60">
        <v>0</v>
      </c>
      <c r="DM25" s="63">
        <f t="shared" si="67"/>
        <v>0.01</v>
      </c>
      <c r="DN25" s="63">
        <f t="shared" si="45"/>
        <v>1.4999999999999999E-2</v>
      </c>
      <c r="DO25" s="63">
        <f t="shared" si="46"/>
        <v>7.3999999999999996E-2</v>
      </c>
      <c r="DP25" s="63">
        <f t="shared" si="47"/>
        <v>3.2000000000000001E-2</v>
      </c>
      <c r="DQ25" s="104">
        <f t="shared" si="48"/>
        <v>0.74199999999999999</v>
      </c>
      <c r="DR25" s="104">
        <f t="shared" si="49"/>
        <v>7.6999999999999999E-2</v>
      </c>
      <c r="DS25" s="104">
        <f t="shared" si="50"/>
        <v>0.05</v>
      </c>
      <c r="DT25" s="104">
        <f t="shared" si="51"/>
        <v>0</v>
      </c>
      <c r="DU25" s="183">
        <v>258400</v>
      </c>
      <c r="DV25" s="184">
        <v>586</v>
      </c>
      <c r="DW25" s="60">
        <v>0</v>
      </c>
      <c r="DX25" s="60">
        <v>13</v>
      </c>
      <c r="DY25" s="60">
        <v>288</v>
      </c>
      <c r="DZ25" s="60">
        <v>250</v>
      </c>
      <c r="EA25" s="60">
        <v>35</v>
      </c>
      <c r="EB25" s="60">
        <v>0</v>
      </c>
      <c r="EC25" s="60">
        <v>0</v>
      </c>
      <c r="ED25" s="104">
        <f t="shared" si="52"/>
        <v>0</v>
      </c>
      <c r="EE25" s="104">
        <f t="shared" si="53"/>
        <v>2.1999999999999999E-2</v>
      </c>
      <c r="EF25" s="104">
        <f t="shared" si="54"/>
        <v>0.49099999999999999</v>
      </c>
      <c r="EG25" s="104">
        <f t="shared" si="55"/>
        <v>0.42699999999999999</v>
      </c>
      <c r="EH25" s="63">
        <f t="shared" si="56"/>
        <v>0.06</v>
      </c>
      <c r="EI25" s="104">
        <f t="shared" si="57"/>
        <v>0</v>
      </c>
      <c r="EJ25" s="63">
        <f t="shared" si="58"/>
        <v>0</v>
      </c>
      <c r="EK25" s="183">
        <v>1491</v>
      </c>
      <c r="EL25" s="185">
        <v>638</v>
      </c>
      <c r="EM25" s="185">
        <v>52</v>
      </c>
      <c r="EN25" s="180">
        <v>563</v>
      </c>
      <c r="EO25" s="60">
        <v>0</v>
      </c>
      <c r="EP25" s="60">
        <v>0</v>
      </c>
      <c r="EQ25" s="60">
        <v>86</v>
      </c>
      <c r="ER25" s="60">
        <v>79</v>
      </c>
      <c r="ES25" s="60">
        <v>52</v>
      </c>
      <c r="ET25" s="274">
        <v>346</v>
      </c>
      <c r="EU25" s="77">
        <f t="shared" si="59"/>
        <v>0</v>
      </c>
      <c r="EV25" s="77">
        <f t="shared" si="60"/>
        <v>0</v>
      </c>
      <c r="EW25" s="77">
        <f t="shared" si="61"/>
        <v>0.153</v>
      </c>
      <c r="EX25" s="77">
        <f t="shared" si="62"/>
        <v>0.14000000000000001</v>
      </c>
      <c r="EY25" s="77">
        <f t="shared" si="63"/>
        <v>9.1999999999999998E-2</v>
      </c>
      <c r="EZ25" s="237">
        <f t="shared" si="64"/>
        <v>0.61499999999999999</v>
      </c>
      <c r="FA25" s="234">
        <f t="shared" si="65"/>
        <v>23</v>
      </c>
    </row>
    <row r="26" spans="1:157" x14ac:dyDescent="0.2">
      <c r="A26" s="56" t="s">
        <v>882</v>
      </c>
      <c r="B26" s="57" t="s">
        <v>1021</v>
      </c>
      <c r="C26" s="56" t="s">
        <v>910</v>
      </c>
      <c r="D26" s="56" t="s">
        <v>1055</v>
      </c>
      <c r="E26" s="171">
        <v>919</v>
      </c>
      <c r="F26" s="172">
        <v>840</v>
      </c>
      <c r="G26" s="226">
        <v>79</v>
      </c>
      <c r="H26" s="77">
        <f t="shared" si="69"/>
        <v>0.91400000000000003</v>
      </c>
      <c r="I26" s="186">
        <f t="shared" si="1"/>
        <v>8.5999999999999993E-2</v>
      </c>
      <c r="J26" s="173">
        <v>4.3</v>
      </c>
      <c r="K26" s="229">
        <v>0</v>
      </c>
      <c r="L26" s="174">
        <v>919</v>
      </c>
      <c r="M26" s="60">
        <v>706</v>
      </c>
      <c r="N26" s="60">
        <v>0</v>
      </c>
      <c r="O26" s="60">
        <v>0</v>
      </c>
      <c r="P26" s="60">
        <v>0</v>
      </c>
      <c r="Q26" s="60">
        <v>32</v>
      </c>
      <c r="R26" s="60">
        <v>8</v>
      </c>
      <c r="S26" s="60">
        <v>146</v>
      </c>
      <c r="T26" s="60">
        <v>27</v>
      </c>
      <c r="U26" s="60">
        <v>0</v>
      </c>
      <c r="V26" s="63">
        <f t="shared" si="2"/>
        <v>0.76800000000000002</v>
      </c>
      <c r="W26" s="63">
        <f t="shared" si="3"/>
        <v>0</v>
      </c>
      <c r="X26" s="63">
        <f t="shared" si="4"/>
        <v>0</v>
      </c>
      <c r="Y26" s="63">
        <f t="shared" si="5"/>
        <v>0</v>
      </c>
      <c r="Z26" s="63">
        <f t="shared" si="6"/>
        <v>3.5000000000000003E-2</v>
      </c>
      <c r="AA26" s="63">
        <f t="shared" si="7"/>
        <v>8.9999999999999993E-3</v>
      </c>
      <c r="AB26" s="63">
        <f t="shared" si="8"/>
        <v>0.159</v>
      </c>
      <c r="AC26" s="63">
        <f t="shared" si="9"/>
        <v>2.9000000000000001E-2</v>
      </c>
      <c r="AD26" s="63">
        <f t="shared" si="10"/>
        <v>0</v>
      </c>
      <c r="AE26" s="171">
        <v>919</v>
      </c>
      <c r="AF26" s="60">
        <v>18</v>
      </c>
      <c r="AG26" s="60">
        <v>38</v>
      </c>
      <c r="AH26" s="60">
        <v>44</v>
      </c>
      <c r="AI26" s="60">
        <v>178</v>
      </c>
      <c r="AJ26" s="60">
        <v>158</v>
      </c>
      <c r="AK26" s="60">
        <v>120</v>
      </c>
      <c r="AL26" s="60">
        <v>86</v>
      </c>
      <c r="AM26" s="60">
        <v>152</v>
      </c>
      <c r="AN26" s="60">
        <v>125</v>
      </c>
      <c r="AO26" s="77">
        <f t="shared" si="71"/>
        <v>0.02</v>
      </c>
      <c r="AP26" s="77">
        <f t="shared" si="12"/>
        <v>4.1000000000000002E-2</v>
      </c>
      <c r="AQ26" s="77">
        <f t="shared" si="13"/>
        <v>4.8000000000000001E-2</v>
      </c>
      <c r="AR26" s="77">
        <f t="shared" si="14"/>
        <v>0.19400000000000001</v>
      </c>
      <c r="AS26" s="77">
        <f t="shared" si="15"/>
        <v>0.17199999999999999</v>
      </c>
      <c r="AT26" s="77">
        <f t="shared" si="16"/>
        <v>0.13100000000000001</v>
      </c>
      <c r="AU26" s="77">
        <f t="shared" si="17"/>
        <v>9.4E-2</v>
      </c>
      <c r="AV26" s="77">
        <f t="shared" si="18"/>
        <v>0.16500000000000001</v>
      </c>
      <c r="AW26" s="77">
        <f t="shared" si="19"/>
        <v>0.13600000000000001</v>
      </c>
      <c r="AX26" s="175">
        <v>5.7</v>
      </c>
      <c r="AY26" s="174">
        <v>919</v>
      </c>
      <c r="AZ26" s="60">
        <v>27</v>
      </c>
      <c r="BA26" s="60">
        <v>37</v>
      </c>
      <c r="BB26" s="60">
        <v>135</v>
      </c>
      <c r="BC26" s="60">
        <v>479</v>
      </c>
      <c r="BD26" s="60">
        <v>195</v>
      </c>
      <c r="BE26" s="60">
        <v>46</v>
      </c>
      <c r="BF26" s="60">
        <f t="shared" si="66"/>
        <v>2.9000000000000001E-2</v>
      </c>
      <c r="BG26" s="60">
        <f t="shared" si="21"/>
        <v>0.04</v>
      </c>
      <c r="BH26" s="77">
        <f t="shared" si="22"/>
        <v>0.14699999999999999</v>
      </c>
      <c r="BI26" s="60">
        <f t="shared" si="23"/>
        <v>0.52100000000000002</v>
      </c>
      <c r="BJ26" s="77">
        <f t="shared" si="24"/>
        <v>0.21199999999999999</v>
      </c>
      <c r="BK26" s="60">
        <f t="shared" si="25"/>
        <v>0.05</v>
      </c>
      <c r="BL26" s="176">
        <v>840</v>
      </c>
      <c r="BM26" s="177">
        <v>490</v>
      </c>
      <c r="BN26" s="178">
        <f t="shared" si="70"/>
        <v>0.58299999999999996</v>
      </c>
      <c r="BO26" s="173">
        <v>3.22</v>
      </c>
      <c r="BP26" s="179">
        <v>350</v>
      </c>
      <c r="BQ26" s="204">
        <f t="shared" si="27"/>
        <v>0.41699999999999998</v>
      </c>
      <c r="BR26" s="175">
        <v>3.8</v>
      </c>
      <c r="BS26" s="181">
        <v>840</v>
      </c>
      <c r="BT26" s="60">
        <v>38</v>
      </c>
      <c r="BU26" s="60">
        <v>254</v>
      </c>
      <c r="BV26" s="60">
        <v>232</v>
      </c>
      <c r="BW26" s="60">
        <v>178</v>
      </c>
      <c r="BX26" s="60">
        <v>52</v>
      </c>
      <c r="BY26" s="60">
        <v>86</v>
      </c>
      <c r="BZ26" s="104">
        <f t="shared" si="28"/>
        <v>4.4999999999999998E-2</v>
      </c>
      <c r="CA26" s="104">
        <f t="shared" si="29"/>
        <v>0.30199999999999999</v>
      </c>
      <c r="CB26" s="104">
        <f t="shared" si="30"/>
        <v>0.27600000000000002</v>
      </c>
      <c r="CC26" s="104">
        <f t="shared" si="31"/>
        <v>0.21199999999999999</v>
      </c>
      <c r="CD26" s="104">
        <f t="shared" si="32"/>
        <v>6.2E-2</v>
      </c>
      <c r="CE26" s="104">
        <f t="shared" si="33"/>
        <v>0.10199999999999999</v>
      </c>
      <c r="CF26" s="64">
        <v>840</v>
      </c>
      <c r="CG26" s="60">
        <v>23</v>
      </c>
      <c r="CH26" s="60">
        <v>20</v>
      </c>
      <c r="CI26" s="60">
        <v>113</v>
      </c>
      <c r="CJ26" s="60">
        <v>47</v>
      </c>
      <c r="CK26" s="60">
        <v>172</v>
      </c>
      <c r="CL26" s="60">
        <v>140</v>
      </c>
      <c r="CM26" s="60">
        <v>50</v>
      </c>
      <c r="CN26" s="60">
        <v>144</v>
      </c>
      <c r="CO26" s="60">
        <v>55</v>
      </c>
      <c r="CP26" s="60">
        <v>76</v>
      </c>
      <c r="CQ26" s="63">
        <f t="shared" si="68"/>
        <v>2.7E-2</v>
      </c>
      <c r="CR26" s="63">
        <f t="shared" si="35"/>
        <v>2.4E-2</v>
      </c>
      <c r="CS26" s="63">
        <f t="shared" si="36"/>
        <v>0.13500000000000001</v>
      </c>
      <c r="CT26" s="63">
        <f t="shared" si="37"/>
        <v>5.6000000000000001E-2</v>
      </c>
      <c r="CU26" s="63">
        <f t="shared" si="38"/>
        <v>0.20499999999999999</v>
      </c>
      <c r="CV26" s="63">
        <f t="shared" si="39"/>
        <v>0.16700000000000001</v>
      </c>
      <c r="CW26" s="63">
        <f t="shared" si="40"/>
        <v>0.06</v>
      </c>
      <c r="CX26" s="63">
        <f t="shared" si="41"/>
        <v>0.17100000000000001</v>
      </c>
      <c r="CY26" s="63">
        <f t="shared" si="42"/>
        <v>6.5000000000000002E-2</v>
      </c>
      <c r="CZ26" s="63">
        <f t="shared" si="43"/>
        <v>0.09</v>
      </c>
      <c r="DA26" s="65">
        <v>53910</v>
      </c>
      <c r="DB26" s="66">
        <v>92138</v>
      </c>
      <c r="DC26" s="181">
        <v>840</v>
      </c>
      <c r="DD26" s="182">
        <v>490</v>
      </c>
      <c r="DE26" s="60">
        <v>20</v>
      </c>
      <c r="DF26" s="60">
        <v>0</v>
      </c>
      <c r="DG26" s="60">
        <v>39</v>
      </c>
      <c r="DH26" s="60">
        <v>12</v>
      </c>
      <c r="DI26" s="60">
        <v>204</v>
      </c>
      <c r="DJ26" s="60">
        <v>203</v>
      </c>
      <c r="DK26" s="60">
        <v>0</v>
      </c>
      <c r="DL26" s="60">
        <v>12</v>
      </c>
      <c r="DM26" s="63">
        <f t="shared" si="67"/>
        <v>4.1000000000000002E-2</v>
      </c>
      <c r="DN26" s="63">
        <f t="shared" si="45"/>
        <v>0</v>
      </c>
      <c r="DO26" s="63">
        <f t="shared" si="46"/>
        <v>0.08</v>
      </c>
      <c r="DP26" s="63">
        <f t="shared" si="47"/>
        <v>2.4E-2</v>
      </c>
      <c r="DQ26" s="104">
        <f t="shared" si="48"/>
        <v>0.41599999999999998</v>
      </c>
      <c r="DR26" s="104">
        <f t="shared" si="49"/>
        <v>0.41399999999999998</v>
      </c>
      <c r="DS26" s="104">
        <f t="shared" si="50"/>
        <v>0</v>
      </c>
      <c r="DT26" s="104">
        <f t="shared" si="51"/>
        <v>2.4E-2</v>
      </c>
      <c r="DU26" s="183">
        <v>289000</v>
      </c>
      <c r="DV26" s="184">
        <v>350</v>
      </c>
      <c r="DW26" s="60">
        <v>0</v>
      </c>
      <c r="DX26" s="60">
        <v>68</v>
      </c>
      <c r="DY26" s="60">
        <v>143</v>
      </c>
      <c r="DZ26" s="60">
        <v>93</v>
      </c>
      <c r="EA26" s="60">
        <v>38</v>
      </c>
      <c r="EB26" s="60">
        <v>8</v>
      </c>
      <c r="EC26" s="60">
        <v>0</v>
      </c>
      <c r="ED26" s="104">
        <f t="shared" si="52"/>
        <v>0</v>
      </c>
      <c r="EE26" s="104">
        <f t="shared" si="53"/>
        <v>0.19400000000000001</v>
      </c>
      <c r="EF26" s="104">
        <f t="shared" si="54"/>
        <v>0.40899999999999997</v>
      </c>
      <c r="EG26" s="104">
        <f t="shared" si="55"/>
        <v>0.26600000000000001</v>
      </c>
      <c r="EH26" s="63">
        <f t="shared" si="56"/>
        <v>0.109</v>
      </c>
      <c r="EI26" s="104">
        <f t="shared" si="57"/>
        <v>2.3E-2</v>
      </c>
      <c r="EJ26" s="63">
        <f t="shared" si="58"/>
        <v>0</v>
      </c>
      <c r="EK26" s="183">
        <v>1416</v>
      </c>
      <c r="EL26" s="185">
        <v>350</v>
      </c>
      <c r="EM26" s="185">
        <v>0</v>
      </c>
      <c r="EN26" s="180">
        <v>350</v>
      </c>
      <c r="EO26" s="60">
        <v>29</v>
      </c>
      <c r="EP26" s="60">
        <v>0</v>
      </c>
      <c r="EQ26" s="60">
        <v>40</v>
      </c>
      <c r="ER26" s="60">
        <v>8</v>
      </c>
      <c r="ES26" s="60">
        <v>9</v>
      </c>
      <c r="ET26" s="274">
        <v>264</v>
      </c>
      <c r="EU26" s="77">
        <f t="shared" si="59"/>
        <v>8.3000000000000004E-2</v>
      </c>
      <c r="EV26" s="77">
        <f t="shared" si="60"/>
        <v>0</v>
      </c>
      <c r="EW26" s="77">
        <f t="shared" si="61"/>
        <v>0.114</v>
      </c>
      <c r="EX26" s="77">
        <f t="shared" si="62"/>
        <v>2.3E-2</v>
      </c>
      <c r="EY26" s="77">
        <f t="shared" si="63"/>
        <v>2.5999999999999999E-2</v>
      </c>
      <c r="EZ26" s="237">
        <f t="shared" si="64"/>
        <v>0.754</v>
      </c>
      <c r="FA26" s="234">
        <f t="shared" si="65"/>
        <v>0</v>
      </c>
    </row>
    <row r="27" spans="1:157" x14ac:dyDescent="0.2">
      <c r="A27" s="56" t="s">
        <v>882</v>
      </c>
      <c r="B27" s="57" t="s">
        <v>1021</v>
      </c>
      <c r="C27" s="56" t="s">
        <v>912</v>
      </c>
      <c r="D27" s="56" t="s">
        <v>1057</v>
      </c>
      <c r="E27" s="171">
        <v>0</v>
      </c>
      <c r="F27" s="172">
        <v>0</v>
      </c>
      <c r="G27" s="226">
        <v>0</v>
      </c>
      <c r="H27" s="77"/>
      <c r="I27" s="186"/>
      <c r="J27" s="173"/>
      <c r="K27" s="229"/>
      <c r="L27" s="174">
        <v>0</v>
      </c>
      <c r="M27" s="60">
        <v>0</v>
      </c>
      <c r="N27" s="60">
        <v>0</v>
      </c>
      <c r="O27" s="60">
        <v>0</v>
      </c>
      <c r="P27" s="60">
        <v>0</v>
      </c>
      <c r="Q27" s="60">
        <v>0</v>
      </c>
      <c r="R27" s="60">
        <v>0</v>
      </c>
      <c r="S27" s="60">
        <v>0</v>
      </c>
      <c r="T27" s="60">
        <v>0</v>
      </c>
      <c r="U27" s="60">
        <v>0</v>
      </c>
      <c r="AE27" s="171">
        <v>0</v>
      </c>
      <c r="AF27" s="60">
        <v>0</v>
      </c>
      <c r="AG27" s="60">
        <v>0</v>
      </c>
      <c r="AH27" s="60">
        <v>0</v>
      </c>
      <c r="AI27" s="60">
        <v>0</v>
      </c>
      <c r="AJ27" s="60">
        <v>0</v>
      </c>
      <c r="AK27" s="60">
        <v>0</v>
      </c>
      <c r="AL27" s="60">
        <v>0</v>
      </c>
      <c r="AM27" s="60">
        <v>0</v>
      </c>
      <c r="AN27" s="60">
        <v>0</v>
      </c>
      <c r="AO27" s="77"/>
      <c r="AP27" s="77"/>
      <c r="AQ27" s="77"/>
      <c r="AR27" s="77"/>
      <c r="AS27" s="77"/>
      <c r="AT27" s="77"/>
      <c r="AU27" s="77"/>
      <c r="AV27" s="77"/>
      <c r="AW27" s="77"/>
      <c r="AX27" s="175"/>
      <c r="AY27" s="174">
        <v>0</v>
      </c>
      <c r="AZ27" s="60">
        <v>0</v>
      </c>
      <c r="BA27" s="60">
        <v>0</v>
      </c>
      <c r="BB27" s="60">
        <v>0</v>
      </c>
      <c r="BC27" s="60">
        <v>0</v>
      </c>
      <c r="BD27" s="60">
        <v>0</v>
      </c>
      <c r="BE27" s="60">
        <v>0</v>
      </c>
      <c r="BH27" s="77"/>
      <c r="BJ27" s="77"/>
      <c r="BL27" s="176">
        <v>0</v>
      </c>
      <c r="BM27" s="177">
        <v>0</v>
      </c>
      <c r="BN27" s="178"/>
      <c r="BO27" s="173"/>
      <c r="BP27" s="179">
        <v>0</v>
      </c>
      <c r="BQ27" s="204"/>
      <c r="BR27" s="175"/>
      <c r="BS27" s="181">
        <v>0</v>
      </c>
      <c r="BT27" s="60">
        <v>0</v>
      </c>
      <c r="BU27" s="60">
        <v>0</v>
      </c>
      <c r="BV27" s="60">
        <v>0</v>
      </c>
      <c r="BW27" s="60">
        <v>0</v>
      </c>
      <c r="BX27" s="60">
        <v>0</v>
      </c>
      <c r="BY27" s="60">
        <v>0</v>
      </c>
      <c r="BZ27" s="104"/>
      <c r="CA27" s="104"/>
      <c r="CB27" s="104"/>
      <c r="CC27" s="104"/>
      <c r="CD27" s="104"/>
      <c r="CE27" s="104"/>
      <c r="CF27" s="64">
        <v>0</v>
      </c>
      <c r="CG27" s="60">
        <v>0</v>
      </c>
      <c r="CH27" s="60">
        <v>0</v>
      </c>
      <c r="CI27" s="60">
        <v>0</v>
      </c>
      <c r="CJ27" s="60">
        <v>0</v>
      </c>
      <c r="CK27" s="60">
        <v>0</v>
      </c>
      <c r="CL27" s="60">
        <v>0</v>
      </c>
      <c r="CM27" s="60">
        <v>0</v>
      </c>
      <c r="CN27" s="60">
        <v>0</v>
      </c>
      <c r="CO27" s="60">
        <v>0</v>
      </c>
      <c r="CP27" s="60">
        <v>0</v>
      </c>
      <c r="CQ27" s="63">
        <v>0</v>
      </c>
      <c r="CR27" s="63">
        <v>0</v>
      </c>
      <c r="CS27" s="63">
        <v>0</v>
      </c>
      <c r="CT27" s="63">
        <v>0</v>
      </c>
      <c r="CU27" s="63">
        <v>0</v>
      </c>
      <c r="CV27" s="63">
        <v>0</v>
      </c>
      <c r="CW27" s="63">
        <v>0</v>
      </c>
      <c r="CX27" s="63">
        <v>0</v>
      </c>
      <c r="CY27" s="63">
        <v>0</v>
      </c>
      <c r="CZ27" s="63">
        <v>0</v>
      </c>
      <c r="DA27" s="65"/>
      <c r="DB27" s="66"/>
      <c r="DC27" s="181">
        <v>0</v>
      </c>
      <c r="DD27" s="182">
        <v>0</v>
      </c>
      <c r="DE27" s="60">
        <v>0</v>
      </c>
      <c r="DF27" s="60">
        <v>0</v>
      </c>
      <c r="DG27" s="60">
        <v>0</v>
      </c>
      <c r="DH27" s="60">
        <v>0</v>
      </c>
      <c r="DI27" s="60">
        <v>0</v>
      </c>
      <c r="DJ27" s="60">
        <v>0</v>
      </c>
      <c r="DK27" s="60">
        <v>0</v>
      </c>
      <c r="DL27" s="60">
        <v>0</v>
      </c>
      <c r="DQ27" s="104"/>
      <c r="DR27" s="104"/>
      <c r="DS27" s="104"/>
      <c r="DT27" s="104"/>
      <c r="DU27" s="183"/>
      <c r="DV27" s="184">
        <v>0</v>
      </c>
      <c r="DW27" s="60">
        <v>0</v>
      </c>
      <c r="DX27" s="60">
        <v>0</v>
      </c>
      <c r="DY27" s="60">
        <v>0</v>
      </c>
      <c r="DZ27" s="60">
        <v>0</v>
      </c>
      <c r="EA27" s="60">
        <v>0</v>
      </c>
      <c r="EB27" s="60">
        <v>0</v>
      </c>
      <c r="EC27" s="60">
        <v>0</v>
      </c>
      <c r="ED27" s="104"/>
      <c r="EE27" s="104"/>
      <c r="EF27" s="104"/>
      <c r="EG27" s="104"/>
      <c r="EI27" s="104"/>
      <c r="EK27" s="183"/>
      <c r="EL27" s="185">
        <v>0</v>
      </c>
      <c r="EM27" s="185">
        <v>0</v>
      </c>
      <c r="EN27" s="180">
        <v>0</v>
      </c>
      <c r="EO27" s="60">
        <v>0</v>
      </c>
      <c r="EP27" s="60">
        <v>0</v>
      </c>
      <c r="EQ27" s="60">
        <v>0</v>
      </c>
      <c r="ER27" s="60">
        <v>0</v>
      </c>
      <c r="ES27" s="60">
        <v>0</v>
      </c>
      <c r="ET27" s="274">
        <v>0</v>
      </c>
      <c r="EU27" s="77"/>
      <c r="EV27" s="77"/>
      <c r="EW27" s="77"/>
      <c r="EX27" s="77"/>
      <c r="EY27" s="77"/>
      <c r="EZ27" s="237"/>
      <c r="FA27" s="234">
        <f t="shared" si="65"/>
        <v>0</v>
      </c>
    </row>
    <row r="28" spans="1:157" x14ac:dyDescent="0.2">
      <c r="A28" s="56" t="s">
        <v>882</v>
      </c>
      <c r="B28" s="57" t="s">
        <v>1021</v>
      </c>
      <c r="C28" s="56" t="s">
        <v>913</v>
      </c>
      <c r="D28" s="56" t="s">
        <v>1058</v>
      </c>
      <c r="E28" s="171">
        <v>728</v>
      </c>
      <c r="F28" s="172">
        <v>642</v>
      </c>
      <c r="G28" s="226">
        <v>86</v>
      </c>
      <c r="H28" s="77">
        <f t="shared" si="69"/>
        <v>0.88200000000000001</v>
      </c>
      <c r="I28" s="186">
        <f t="shared" ref="I28:I35" si="72">ROUND(G28/E28,3)</f>
        <v>0.11799999999999999</v>
      </c>
      <c r="J28" s="173">
        <v>9.1</v>
      </c>
      <c r="K28" s="229">
        <v>0</v>
      </c>
      <c r="L28" s="174">
        <v>728</v>
      </c>
      <c r="M28" s="60">
        <v>692</v>
      </c>
      <c r="N28" s="60">
        <v>28</v>
      </c>
      <c r="O28" s="60">
        <v>0</v>
      </c>
      <c r="P28" s="60">
        <v>0</v>
      </c>
      <c r="Q28" s="60">
        <v>0</v>
      </c>
      <c r="R28" s="60">
        <v>8</v>
      </c>
      <c r="S28" s="60">
        <v>0</v>
      </c>
      <c r="T28" s="60">
        <v>0</v>
      </c>
      <c r="U28" s="60">
        <v>0</v>
      </c>
      <c r="V28" s="63">
        <f t="shared" ref="V28:V35" si="73">ROUND(M28/L28,3)</f>
        <v>0.95099999999999996</v>
      </c>
      <c r="W28" s="63">
        <f t="shared" ref="W28:W35" si="74">ROUND(N28/L28,3)</f>
        <v>3.7999999999999999E-2</v>
      </c>
      <c r="X28" s="63">
        <f t="shared" ref="X28:X35" si="75">ROUND(O28/L28,3)</f>
        <v>0</v>
      </c>
      <c r="Y28" s="63">
        <f t="shared" ref="Y28:Y35" si="76">ROUND(P28/L28,3)</f>
        <v>0</v>
      </c>
      <c r="Z28" s="63">
        <f t="shared" ref="Z28:Z35" si="77">ROUND(Q28/L28,3)</f>
        <v>0</v>
      </c>
      <c r="AA28" s="63">
        <f t="shared" ref="AA28:AA35" si="78">ROUND(R28/L28,3)</f>
        <v>1.0999999999999999E-2</v>
      </c>
      <c r="AB28" s="63">
        <f t="shared" ref="AB28:AB35" si="79">ROUND(S28/L28,3)</f>
        <v>0</v>
      </c>
      <c r="AC28" s="63">
        <f t="shared" ref="AC28:AC35" si="80">ROUND(T28/L28,3)</f>
        <v>0</v>
      </c>
      <c r="AD28" s="63">
        <f t="shared" ref="AD28:AD35" si="81">ROUND(U28/L28,3)</f>
        <v>0</v>
      </c>
      <c r="AE28" s="171">
        <v>728</v>
      </c>
      <c r="AF28" s="60">
        <v>0</v>
      </c>
      <c r="AG28" s="60">
        <v>6</v>
      </c>
      <c r="AH28" s="60">
        <v>8</v>
      </c>
      <c r="AI28" s="60">
        <v>70</v>
      </c>
      <c r="AJ28" s="60">
        <v>183</v>
      </c>
      <c r="AK28" s="60">
        <v>150</v>
      </c>
      <c r="AL28" s="60">
        <v>86</v>
      </c>
      <c r="AM28" s="60">
        <v>92</v>
      </c>
      <c r="AN28" s="60">
        <v>133</v>
      </c>
      <c r="AO28" s="77">
        <f t="shared" si="71"/>
        <v>0</v>
      </c>
      <c r="AP28" s="77">
        <f t="shared" ref="AP28:AP35" si="82">ROUND(AG28/AE28,3)</f>
        <v>8.0000000000000002E-3</v>
      </c>
      <c r="AQ28" s="77">
        <f t="shared" ref="AQ28:AQ35" si="83">ROUND(AH28/AE28,3)</f>
        <v>1.0999999999999999E-2</v>
      </c>
      <c r="AR28" s="77">
        <f t="shared" ref="AR28:AR35" si="84">ROUND(AI28/AE28,3)</f>
        <v>9.6000000000000002E-2</v>
      </c>
      <c r="AS28" s="77">
        <f t="shared" ref="AS28:AS35" si="85">ROUND(AJ28/AE28,3)</f>
        <v>0.251</v>
      </c>
      <c r="AT28" s="77">
        <f t="shared" ref="AT28:AT35" si="86">ROUND(AK28/AE28,3)</f>
        <v>0.20599999999999999</v>
      </c>
      <c r="AU28" s="77">
        <f t="shared" ref="AU28:AU35" si="87">ROUND(AL28/AE28,3)</f>
        <v>0.11799999999999999</v>
      </c>
      <c r="AV28" s="77">
        <f t="shared" ref="AV28:AV35" si="88">ROUND(AM28/AE28,3)</f>
        <v>0.126</v>
      </c>
      <c r="AW28" s="77">
        <f t="shared" ref="AW28:AW35" si="89">ROUND(AN28/AE28,3)</f>
        <v>0.183</v>
      </c>
      <c r="AX28" s="175">
        <v>6.1</v>
      </c>
      <c r="AY28" s="174">
        <v>728</v>
      </c>
      <c r="AZ28" s="60">
        <v>6</v>
      </c>
      <c r="BA28" s="60">
        <v>0</v>
      </c>
      <c r="BB28" s="60">
        <v>98</v>
      </c>
      <c r="BC28" s="60">
        <v>319</v>
      </c>
      <c r="BD28" s="60">
        <v>279</v>
      </c>
      <c r="BE28" s="60">
        <v>26</v>
      </c>
      <c r="BF28" s="60">
        <f t="shared" si="66"/>
        <v>8.0000000000000002E-3</v>
      </c>
      <c r="BG28" s="60">
        <f t="shared" ref="BG28:BG35" si="90">ROUND(BA28/AY28,3)</f>
        <v>0</v>
      </c>
      <c r="BH28" s="77">
        <f t="shared" ref="BH28:BH35" si="91">ROUND(BB28/AY28,3)</f>
        <v>0.13500000000000001</v>
      </c>
      <c r="BI28" s="60">
        <f t="shared" ref="BI28:BI35" si="92">ROUND(BC28/AY28,3)</f>
        <v>0.438</v>
      </c>
      <c r="BJ28" s="77">
        <f t="shared" ref="BJ28:BJ35" si="93">ROUND(BD28/AY28,3)</f>
        <v>0.38300000000000001</v>
      </c>
      <c r="BK28" s="60">
        <f t="shared" ref="BK28:BK35" si="94">ROUND(BE28/AY28,3)</f>
        <v>3.5999999999999997E-2</v>
      </c>
      <c r="BL28" s="176">
        <v>642</v>
      </c>
      <c r="BM28" s="177">
        <v>462</v>
      </c>
      <c r="BN28" s="178">
        <f t="shared" si="70"/>
        <v>0.72</v>
      </c>
      <c r="BO28" s="173">
        <v>2.5299999999999998</v>
      </c>
      <c r="BP28" s="179">
        <v>180</v>
      </c>
      <c r="BQ28" s="204">
        <f t="shared" si="27"/>
        <v>0.28000000000000003</v>
      </c>
      <c r="BR28" s="175">
        <v>3.41</v>
      </c>
      <c r="BS28" s="181">
        <v>642</v>
      </c>
      <c r="BT28" s="60">
        <v>10</v>
      </c>
      <c r="BU28" s="60">
        <v>131</v>
      </c>
      <c r="BV28" s="60">
        <v>171</v>
      </c>
      <c r="BW28" s="60">
        <v>165</v>
      </c>
      <c r="BX28" s="60">
        <v>111</v>
      </c>
      <c r="BY28" s="60">
        <v>54</v>
      </c>
      <c r="BZ28" s="104">
        <f t="shared" si="28"/>
        <v>1.6E-2</v>
      </c>
      <c r="CA28" s="104">
        <f t="shared" ref="CA28:CA35" si="95">ROUND(BU28/BS28,3)</f>
        <v>0.20399999999999999</v>
      </c>
      <c r="CB28" s="104">
        <f t="shared" ref="CB28:CB35" si="96">ROUND(BV28/BS28,3)</f>
        <v>0.26600000000000001</v>
      </c>
      <c r="CC28" s="104">
        <f t="shared" ref="CC28:CC35" si="97">ROUND(BW28/BS28,3)</f>
        <v>0.25700000000000001</v>
      </c>
      <c r="CD28" s="104">
        <f t="shared" ref="CD28:CD35" si="98">ROUND(BX28/BS28,3)</f>
        <v>0.17299999999999999</v>
      </c>
      <c r="CE28" s="104">
        <f t="shared" ref="CE28:CE35" si="99">ROUND(BY28/BS28,3)</f>
        <v>8.4000000000000005E-2</v>
      </c>
      <c r="CF28" s="64">
        <v>642</v>
      </c>
      <c r="CG28" s="60">
        <v>56</v>
      </c>
      <c r="CH28" s="60">
        <v>17</v>
      </c>
      <c r="CI28" s="60">
        <v>10</v>
      </c>
      <c r="CJ28" s="60">
        <v>14</v>
      </c>
      <c r="CK28" s="60">
        <v>87</v>
      </c>
      <c r="CL28" s="60">
        <v>139</v>
      </c>
      <c r="CM28" s="60">
        <v>90</v>
      </c>
      <c r="CN28" s="60">
        <v>132</v>
      </c>
      <c r="CO28" s="60">
        <v>34</v>
      </c>
      <c r="CP28" s="60">
        <v>63</v>
      </c>
      <c r="CQ28" s="63">
        <f t="shared" si="68"/>
        <v>8.6999999999999994E-2</v>
      </c>
      <c r="CR28" s="63">
        <f t="shared" ref="CR28:CR35" si="100">ROUND(CH28/CF28,3)</f>
        <v>2.5999999999999999E-2</v>
      </c>
      <c r="CS28" s="63">
        <f t="shared" ref="CS28:CS35" si="101">ROUND(CI28/CF28,3)</f>
        <v>1.6E-2</v>
      </c>
      <c r="CT28" s="63">
        <f t="shared" ref="CT28:CT35" si="102">ROUND(CJ28/CF28,3)</f>
        <v>2.1999999999999999E-2</v>
      </c>
      <c r="CU28" s="63">
        <f t="shared" ref="CU28:CU35" si="103">ROUND(CK28/CF28,3)</f>
        <v>0.13600000000000001</v>
      </c>
      <c r="CV28" s="63">
        <f t="shared" ref="CV28:CV35" si="104">ROUND(CL28/CF28,3)</f>
        <v>0.217</v>
      </c>
      <c r="CW28" s="63">
        <f t="shared" ref="CW28:CW35" si="105">ROUND(CM28/CF28,3)</f>
        <v>0.14000000000000001</v>
      </c>
      <c r="CX28" s="63">
        <f t="shared" ref="CX28:CX35" si="106">ROUND(CN28/CF28,3)</f>
        <v>0.20599999999999999</v>
      </c>
      <c r="CY28" s="63">
        <f t="shared" ref="CY28:CY35" si="107">ROUND(CO28/CF28,3)</f>
        <v>5.2999999999999999E-2</v>
      </c>
      <c r="CZ28" s="63">
        <f t="shared" ref="CZ28:CZ35" si="108">ROUND(CP28/CF28,3)</f>
        <v>9.8000000000000004E-2</v>
      </c>
      <c r="DA28" s="65">
        <v>72262</v>
      </c>
      <c r="DB28" s="66">
        <v>98171</v>
      </c>
      <c r="DC28" s="181">
        <v>642</v>
      </c>
      <c r="DD28" s="182">
        <v>462</v>
      </c>
      <c r="DE28" s="60">
        <v>0</v>
      </c>
      <c r="DF28" s="60">
        <v>12</v>
      </c>
      <c r="DG28" s="60">
        <v>3</v>
      </c>
      <c r="DH28" s="60">
        <v>26</v>
      </c>
      <c r="DI28" s="60">
        <v>82</v>
      </c>
      <c r="DJ28" s="60">
        <v>246</v>
      </c>
      <c r="DK28" s="60">
        <v>75</v>
      </c>
      <c r="DL28" s="60">
        <v>18</v>
      </c>
      <c r="DM28" s="63">
        <f t="shared" si="67"/>
        <v>0</v>
      </c>
      <c r="DN28" s="63">
        <f t="shared" ref="DN28:DN35" si="109">ROUND(DF28/DD28,3)</f>
        <v>2.5999999999999999E-2</v>
      </c>
      <c r="DO28" s="63">
        <f t="shared" ref="DO28:DO35" si="110">ROUND(DG28/DD28,3)</f>
        <v>6.0000000000000001E-3</v>
      </c>
      <c r="DP28" s="63">
        <f t="shared" ref="DP28:DP35" si="111">ROUND(DH28/DD28,3)</f>
        <v>5.6000000000000001E-2</v>
      </c>
      <c r="DQ28" s="104">
        <f t="shared" ref="DQ28:DQ35" si="112">ROUND(DI28/DD28,3)</f>
        <v>0.17699999999999999</v>
      </c>
      <c r="DR28" s="104">
        <f t="shared" ref="DR28:DR35" si="113">ROUND(DJ28/DD28,3)</f>
        <v>0.53200000000000003</v>
      </c>
      <c r="DS28" s="104">
        <f t="shared" ref="DS28:DS35" si="114">ROUND(DK28/DD28,3)</f>
        <v>0.16200000000000001</v>
      </c>
      <c r="DT28" s="104">
        <f t="shared" ref="DT28:DT35" si="115">ROUND(DL28/DD28,3)</f>
        <v>3.9E-2</v>
      </c>
      <c r="DU28" s="183">
        <v>355700</v>
      </c>
      <c r="DV28" s="184">
        <v>142</v>
      </c>
      <c r="DW28" s="60">
        <v>0</v>
      </c>
      <c r="DX28" s="60">
        <v>9</v>
      </c>
      <c r="DY28" s="60">
        <v>98</v>
      </c>
      <c r="DZ28" s="60">
        <v>26</v>
      </c>
      <c r="EA28" s="60">
        <v>9</v>
      </c>
      <c r="EB28" s="60">
        <v>0</v>
      </c>
      <c r="EC28" s="60">
        <v>0</v>
      </c>
      <c r="ED28" s="104">
        <f t="shared" si="52"/>
        <v>0</v>
      </c>
      <c r="EE28" s="104">
        <f t="shared" ref="EE28:EE35" si="116">ROUND(DX28/DV28,3)</f>
        <v>6.3E-2</v>
      </c>
      <c r="EF28" s="104">
        <f t="shared" ref="EF28:EF35" si="117">ROUND(DY28/DV28,3)</f>
        <v>0.69</v>
      </c>
      <c r="EG28" s="104">
        <f t="shared" ref="EG28:EG35" si="118">ROUND(DZ28/DV28,3)</f>
        <v>0.183</v>
      </c>
      <c r="EH28" s="63">
        <f t="shared" ref="EH28:EH35" si="119">ROUND(EA28/DV28,3)</f>
        <v>6.3E-2</v>
      </c>
      <c r="EI28" s="104">
        <f t="shared" ref="EI28:EI35" si="120">ROUND(EB28/DV28,3)</f>
        <v>0</v>
      </c>
      <c r="EJ28" s="63">
        <f t="shared" ref="EJ28:EJ35" si="121">ROUND(EC28/DV28,3)</f>
        <v>0</v>
      </c>
      <c r="EK28" s="183">
        <v>1257</v>
      </c>
      <c r="EL28" s="185">
        <v>180</v>
      </c>
      <c r="EM28" s="185">
        <v>38</v>
      </c>
      <c r="EN28" s="180">
        <v>142</v>
      </c>
      <c r="EO28" s="60">
        <v>26</v>
      </c>
      <c r="EP28" s="60">
        <v>18</v>
      </c>
      <c r="EQ28" s="60">
        <v>22</v>
      </c>
      <c r="ER28" s="60">
        <v>29</v>
      </c>
      <c r="ES28" s="60">
        <v>6</v>
      </c>
      <c r="ET28" s="274">
        <v>41</v>
      </c>
      <c r="EU28" s="77">
        <f t="shared" si="59"/>
        <v>0.183</v>
      </c>
      <c r="EV28" s="77">
        <f t="shared" ref="EV28:EV35" si="122">ROUND(EP28/EN28,3)</f>
        <v>0.127</v>
      </c>
      <c r="EW28" s="77">
        <f t="shared" ref="EW28:EW35" si="123">ROUND(EQ28/EN28,3)</f>
        <v>0.155</v>
      </c>
      <c r="EX28" s="77">
        <f t="shared" ref="EX28:EX35" si="124">ROUND(ER28/EN28,3)</f>
        <v>0.20399999999999999</v>
      </c>
      <c r="EY28" s="77">
        <f t="shared" ref="EY28:EY35" si="125">ROUND(ES28/EN28,3)</f>
        <v>4.2000000000000003E-2</v>
      </c>
      <c r="EZ28" s="237">
        <f t="shared" ref="EZ28:EZ35" si="126">ROUND(ET28/EN28,3)</f>
        <v>0.28899999999999998</v>
      </c>
      <c r="FA28" s="234">
        <f t="shared" si="65"/>
        <v>0</v>
      </c>
    </row>
    <row r="29" spans="1:157" x14ac:dyDescent="0.2">
      <c r="A29" s="56" t="s">
        <v>882</v>
      </c>
      <c r="B29" s="57" t="s">
        <v>1021</v>
      </c>
      <c r="C29" s="56" t="s">
        <v>914</v>
      </c>
      <c r="D29" s="56" t="s">
        <v>1059</v>
      </c>
      <c r="E29" s="171">
        <v>1003</v>
      </c>
      <c r="F29" s="172">
        <v>942</v>
      </c>
      <c r="G29" s="226">
        <v>61</v>
      </c>
      <c r="H29" s="77">
        <f t="shared" si="69"/>
        <v>0.93899999999999995</v>
      </c>
      <c r="I29" s="186">
        <f t="shared" si="72"/>
        <v>6.0999999999999999E-2</v>
      </c>
      <c r="J29" s="173">
        <v>5.4</v>
      </c>
      <c r="K29" s="229">
        <v>3.8</v>
      </c>
      <c r="L29" s="174">
        <v>1003</v>
      </c>
      <c r="M29" s="60">
        <v>695</v>
      </c>
      <c r="N29" s="60">
        <v>62</v>
      </c>
      <c r="O29" s="60">
        <v>0</v>
      </c>
      <c r="P29" s="60">
        <v>61</v>
      </c>
      <c r="Q29" s="60">
        <v>50</v>
      </c>
      <c r="R29" s="60">
        <v>0</v>
      </c>
      <c r="S29" s="60">
        <v>122</v>
      </c>
      <c r="T29" s="60">
        <v>13</v>
      </c>
      <c r="U29" s="60">
        <v>0</v>
      </c>
      <c r="V29" s="63">
        <f t="shared" si="73"/>
        <v>0.69299999999999995</v>
      </c>
      <c r="W29" s="63">
        <f t="shared" si="74"/>
        <v>6.2E-2</v>
      </c>
      <c r="X29" s="63">
        <f t="shared" si="75"/>
        <v>0</v>
      </c>
      <c r="Y29" s="63">
        <f t="shared" si="76"/>
        <v>6.0999999999999999E-2</v>
      </c>
      <c r="Z29" s="63">
        <f t="shared" si="77"/>
        <v>0.05</v>
      </c>
      <c r="AA29" s="63">
        <f t="shared" si="78"/>
        <v>0</v>
      </c>
      <c r="AB29" s="63">
        <f t="shared" si="79"/>
        <v>0.122</v>
      </c>
      <c r="AC29" s="63">
        <f t="shared" si="80"/>
        <v>1.2999999999999999E-2</v>
      </c>
      <c r="AD29" s="63">
        <f t="shared" si="81"/>
        <v>0</v>
      </c>
      <c r="AE29" s="171">
        <v>1003</v>
      </c>
      <c r="AF29" s="60">
        <v>0</v>
      </c>
      <c r="AG29" s="60">
        <v>1</v>
      </c>
      <c r="AH29" s="60">
        <v>68</v>
      </c>
      <c r="AI29" s="60">
        <v>206</v>
      </c>
      <c r="AJ29" s="60">
        <v>60</v>
      </c>
      <c r="AK29" s="60">
        <v>250</v>
      </c>
      <c r="AL29" s="60">
        <v>239</v>
      </c>
      <c r="AM29" s="60">
        <v>117</v>
      </c>
      <c r="AN29" s="60">
        <v>62</v>
      </c>
      <c r="AO29" s="77">
        <f t="shared" si="71"/>
        <v>0</v>
      </c>
      <c r="AP29" s="77">
        <f t="shared" si="82"/>
        <v>1E-3</v>
      </c>
      <c r="AQ29" s="77">
        <f t="shared" si="83"/>
        <v>6.8000000000000005E-2</v>
      </c>
      <c r="AR29" s="77">
        <f t="shared" si="84"/>
        <v>0.20499999999999999</v>
      </c>
      <c r="AS29" s="77">
        <f t="shared" si="85"/>
        <v>0.06</v>
      </c>
      <c r="AT29" s="77">
        <f t="shared" si="86"/>
        <v>0.249</v>
      </c>
      <c r="AU29" s="77">
        <f t="shared" si="87"/>
        <v>0.23799999999999999</v>
      </c>
      <c r="AV29" s="77">
        <f t="shared" si="88"/>
        <v>0.11700000000000001</v>
      </c>
      <c r="AW29" s="77">
        <f t="shared" si="89"/>
        <v>6.2E-2</v>
      </c>
      <c r="AX29" s="175">
        <v>6.2</v>
      </c>
      <c r="AY29" s="174">
        <v>1003</v>
      </c>
      <c r="AZ29" s="60">
        <v>1</v>
      </c>
      <c r="BA29" s="60">
        <v>28</v>
      </c>
      <c r="BB29" s="60">
        <v>256</v>
      </c>
      <c r="BC29" s="60">
        <v>407</v>
      </c>
      <c r="BD29" s="60">
        <v>307</v>
      </c>
      <c r="BE29" s="60">
        <v>4</v>
      </c>
      <c r="BF29" s="60">
        <f t="shared" si="66"/>
        <v>1E-3</v>
      </c>
      <c r="BG29" s="60">
        <f t="shared" si="90"/>
        <v>2.8000000000000001E-2</v>
      </c>
      <c r="BH29" s="77">
        <f t="shared" si="91"/>
        <v>0.255</v>
      </c>
      <c r="BI29" s="60">
        <f t="shared" si="92"/>
        <v>0.40600000000000003</v>
      </c>
      <c r="BJ29" s="77">
        <f t="shared" si="93"/>
        <v>0.30599999999999999</v>
      </c>
      <c r="BK29" s="60">
        <f t="shared" si="94"/>
        <v>4.0000000000000001E-3</v>
      </c>
      <c r="BL29" s="176">
        <v>942</v>
      </c>
      <c r="BM29" s="177">
        <v>420</v>
      </c>
      <c r="BN29" s="178">
        <f t="shared" si="70"/>
        <v>0.44600000000000001</v>
      </c>
      <c r="BO29" s="173">
        <v>3</v>
      </c>
      <c r="BP29" s="179">
        <v>522</v>
      </c>
      <c r="BQ29" s="204">
        <f t="shared" si="27"/>
        <v>0.55400000000000005</v>
      </c>
      <c r="BR29" s="175">
        <v>2.92</v>
      </c>
      <c r="BS29" s="181">
        <v>942</v>
      </c>
      <c r="BT29" s="60">
        <v>87</v>
      </c>
      <c r="BU29" s="60">
        <v>240</v>
      </c>
      <c r="BV29" s="60">
        <v>279</v>
      </c>
      <c r="BW29" s="60">
        <v>185</v>
      </c>
      <c r="BX29" s="60">
        <v>134</v>
      </c>
      <c r="BY29" s="60">
        <v>17</v>
      </c>
      <c r="BZ29" s="104">
        <f t="shared" ref="BZ29:BZ78" si="127">ROUND(BT29/BS29,3)</f>
        <v>9.1999999999999998E-2</v>
      </c>
      <c r="CA29" s="104">
        <f t="shared" si="95"/>
        <v>0.255</v>
      </c>
      <c r="CB29" s="104">
        <f t="shared" si="96"/>
        <v>0.29599999999999999</v>
      </c>
      <c r="CC29" s="104">
        <f t="shared" si="97"/>
        <v>0.19600000000000001</v>
      </c>
      <c r="CD29" s="104">
        <f t="shared" si="98"/>
        <v>0.14199999999999999</v>
      </c>
      <c r="CE29" s="104">
        <f t="shared" si="99"/>
        <v>1.7999999999999999E-2</v>
      </c>
      <c r="CF29" s="64">
        <v>942</v>
      </c>
      <c r="CG29" s="60">
        <v>64</v>
      </c>
      <c r="CH29" s="60">
        <v>36</v>
      </c>
      <c r="CI29" s="60">
        <v>58</v>
      </c>
      <c r="CJ29" s="60">
        <v>78</v>
      </c>
      <c r="CK29" s="60">
        <v>110</v>
      </c>
      <c r="CL29" s="60">
        <v>174</v>
      </c>
      <c r="CM29" s="60">
        <v>80</v>
      </c>
      <c r="CN29" s="60">
        <v>128</v>
      </c>
      <c r="CO29" s="60">
        <v>168</v>
      </c>
      <c r="CP29" s="60">
        <v>46</v>
      </c>
      <c r="CQ29" s="63">
        <f t="shared" si="68"/>
        <v>6.8000000000000005E-2</v>
      </c>
      <c r="CR29" s="63">
        <f t="shared" si="100"/>
        <v>3.7999999999999999E-2</v>
      </c>
      <c r="CS29" s="63">
        <f t="shared" si="101"/>
        <v>6.2E-2</v>
      </c>
      <c r="CT29" s="63">
        <f t="shared" si="102"/>
        <v>8.3000000000000004E-2</v>
      </c>
      <c r="CU29" s="63">
        <f t="shared" si="103"/>
        <v>0.11700000000000001</v>
      </c>
      <c r="CV29" s="63">
        <f t="shared" si="104"/>
        <v>0.185</v>
      </c>
      <c r="CW29" s="63">
        <f t="shared" si="105"/>
        <v>8.5000000000000006E-2</v>
      </c>
      <c r="CX29" s="63">
        <f t="shared" si="106"/>
        <v>0.13600000000000001</v>
      </c>
      <c r="CY29" s="63">
        <f t="shared" si="107"/>
        <v>0.17799999999999999</v>
      </c>
      <c r="CZ29" s="63">
        <f t="shared" si="108"/>
        <v>4.9000000000000002E-2</v>
      </c>
      <c r="DA29" s="65">
        <v>70795</v>
      </c>
      <c r="DB29" s="66">
        <v>85802</v>
      </c>
      <c r="DC29" s="181">
        <v>942</v>
      </c>
      <c r="DD29" s="182">
        <v>420</v>
      </c>
      <c r="DE29" s="60">
        <v>0</v>
      </c>
      <c r="DF29" s="60">
        <v>0</v>
      </c>
      <c r="DG29" s="60">
        <v>60</v>
      </c>
      <c r="DH29" s="60">
        <v>21</v>
      </c>
      <c r="DI29" s="60">
        <v>174</v>
      </c>
      <c r="DJ29" s="60">
        <v>165</v>
      </c>
      <c r="DK29" s="60">
        <v>0</v>
      </c>
      <c r="DL29" s="60">
        <v>0</v>
      </c>
      <c r="DM29" s="63">
        <f t="shared" si="67"/>
        <v>0</v>
      </c>
      <c r="DN29" s="63">
        <f t="shared" si="109"/>
        <v>0</v>
      </c>
      <c r="DO29" s="63">
        <f t="shared" si="110"/>
        <v>0.14299999999999999</v>
      </c>
      <c r="DP29" s="63">
        <f t="shared" si="111"/>
        <v>0.05</v>
      </c>
      <c r="DQ29" s="104">
        <f t="shared" si="112"/>
        <v>0.41399999999999998</v>
      </c>
      <c r="DR29" s="104">
        <f t="shared" si="113"/>
        <v>0.39300000000000002</v>
      </c>
      <c r="DS29" s="104">
        <f t="shared" si="114"/>
        <v>0</v>
      </c>
      <c r="DT29" s="104">
        <f t="shared" si="115"/>
        <v>0</v>
      </c>
      <c r="DU29" s="183">
        <v>276300</v>
      </c>
      <c r="DV29" s="184">
        <v>519</v>
      </c>
      <c r="DW29" s="60">
        <v>0</v>
      </c>
      <c r="DX29" s="60">
        <v>33</v>
      </c>
      <c r="DY29" s="60">
        <v>138</v>
      </c>
      <c r="DZ29" s="60">
        <v>202</v>
      </c>
      <c r="EA29" s="60">
        <v>146</v>
      </c>
      <c r="EB29" s="60">
        <v>0</v>
      </c>
      <c r="EC29" s="60">
        <v>0</v>
      </c>
      <c r="ED29" s="104">
        <f t="shared" si="52"/>
        <v>0</v>
      </c>
      <c r="EE29" s="104">
        <f t="shared" si="116"/>
        <v>6.4000000000000001E-2</v>
      </c>
      <c r="EF29" s="104">
        <f t="shared" si="117"/>
        <v>0.26600000000000001</v>
      </c>
      <c r="EG29" s="104">
        <f t="shared" si="118"/>
        <v>0.38900000000000001</v>
      </c>
      <c r="EH29" s="63">
        <f t="shared" si="119"/>
        <v>0.28100000000000003</v>
      </c>
      <c r="EI29" s="104">
        <f t="shared" si="120"/>
        <v>0</v>
      </c>
      <c r="EJ29" s="63">
        <f t="shared" si="121"/>
        <v>0</v>
      </c>
      <c r="EK29" s="183">
        <v>1719</v>
      </c>
      <c r="EL29" s="185">
        <v>522</v>
      </c>
      <c r="EM29" s="185">
        <v>3</v>
      </c>
      <c r="EN29" s="180">
        <v>507</v>
      </c>
      <c r="EO29" s="60">
        <v>79</v>
      </c>
      <c r="EP29" s="60">
        <v>135</v>
      </c>
      <c r="EQ29" s="60">
        <v>10</v>
      </c>
      <c r="ER29" s="60">
        <v>46</v>
      </c>
      <c r="ES29" s="60">
        <v>34</v>
      </c>
      <c r="ET29" s="274">
        <v>203</v>
      </c>
      <c r="EU29" s="77">
        <f t="shared" si="59"/>
        <v>0.156</v>
      </c>
      <c r="EV29" s="77">
        <f t="shared" si="122"/>
        <v>0.26600000000000001</v>
      </c>
      <c r="EW29" s="77">
        <f t="shared" si="123"/>
        <v>0.02</v>
      </c>
      <c r="EX29" s="77">
        <f t="shared" si="124"/>
        <v>9.0999999999999998E-2</v>
      </c>
      <c r="EY29" s="77">
        <f t="shared" si="125"/>
        <v>6.7000000000000004E-2</v>
      </c>
      <c r="EZ29" s="237">
        <f t="shared" si="126"/>
        <v>0.4</v>
      </c>
      <c r="FA29" s="234">
        <f t="shared" si="65"/>
        <v>12</v>
      </c>
    </row>
    <row r="30" spans="1:157" x14ac:dyDescent="0.2">
      <c r="A30" s="56" t="s">
        <v>882</v>
      </c>
      <c r="B30" s="57" t="s">
        <v>1021</v>
      </c>
      <c r="C30" s="56" t="s">
        <v>915</v>
      </c>
      <c r="D30" s="56" t="s">
        <v>1060</v>
      </c>
      <c r="E30" s="171">
        <v>1843</v>
      </c>
      <c r="F30" s="172">
        <v>1753</v>
      </c>
      <c r="G30" s="226">
        <v>90</v>
      </c>
      <c r="H30" s="77">
        <f t="shared" si="69"/>
        <v>0.95099999999999996</v>
      </c>
      <c r="I30" s="186">
        <f t="shared" si="72"/>
        <v>4.9000000000000002E-2</v>
      </c>
      <c r="J30" s="173">
        <v>0</v>
      </c>
      <c r="K30" s="229">
        <v>3.2</v>
      </c>
      <c r="L30" s="174">
        <v>1843</v>
      </c>
      <c r="M30" s="60">
        <v>1349</v>
      </c>
      <c r="N30" s="60">
        <v>27</v>
      </c>
      <c r="O30" s="60">
        <v>8</v>
      </c>
      <c r="P30" s="60">
        <v>169</v>
      </c>
      <c r="Q30" s="60">
        <v>212</v>
      </c>
      <c r="R30" s="60">
        <v>0</v>
      </c>
      <c r="S30" s="60">
        <v>46</v>
      </c>
      <c r="T30" s="60">
        <v>32</v>
      </c>
      <c r="U30" s="60">
        <v>0</v>
      </c>
      <c r="V30" s="63">
        <f t="shared" si="73"/>
        <v>0.73199999999999998</v>
      </c>
      <c r="W30" s="63">
        <f t="shared" si="74"/>
        <v>1.4999999999999999E-2</v>
      </c>
      <c r="X30" s="63">
        <f t="shared" si="75"/>
        <v>4.0000000000000001E-3</v>
      </c>
      <c r="Y30" s="63">
        <f t="shared" si="76"/>
        <v>9.1999999999999998E-2</v>
      </c>
      <c r="Z30" s="63">
        <f t="shared" si="77"/>
        <v>0.115</v>
      </c>
      <c r="AA30" s="63">
        <f t="shared" si="78"/>
        <v>0</v>
      </c>
      <c r="AB30" s="63">
        <f t="shared" si="79"/>
        <v>2.5000000000000001E-2</v>
      </c>
      <c r="AC30" s="63">
        <f t="shared" si="80"/>
        <v>1.7000000000000001E-2</v>
      </c>
      <c r="AD30" s="63">
        <f t="shared" si="81"/>
        <v>0</v>
      </c>
      <c r="AE30" s="171">
        <v>1843</v>
      </c>
      <c r="AF30" s="60">
        <v>60</v>
      </c>
      <c r="AG30" s="60">
        <v>8</v>
      </c>
      <c r="AH30" s="60">
        <v>0</v>
      </c>
      <c r="AI30" s="60">
        <v>281</v>
      </c>
      <c r="AJ30" s="60">
        <v>249</v>
      </c>
      <c r="AK30" s="60">
        <v>372</v>
      </c>
      <c r="AL30" s="60">
        <v>417</v>
      </c>
      <c r="AM30" s="60">
        <v>192</v>
      </c>
      <c r="AN30" s="60">
        <v>264</v>
      </c>
      <c r="AO30" s="77">
        <f t="shared" si="71"/>
        <v>3.3000000000000002E-2</v>
      </c>
      <c r="AP30" s="77">
        <f t="shared" si="82"/>
        <v>4.0000000000000001E-3</v>
      </c>
      <c r="AQ30" s="77">
        <f t="shared" si="83"/>
        <v>0</v>
      </c>
      <c r="AR30" s="77">
        <f t="shared" si="84"/>
        <v>0.152</v>
      </c>
      <c r="AS30" s="77">
        <f t="shared" si="85"/>
        <v>0.13500000000000001</v>
      </c>
      <c r="AT30" s="77">
        <f t="shared" si="86"/>
        <v>0.20200000000000001</v>
      </c>
      <c r="AU30" s="77">
        <f t="shared" si="87"/>
        <v>0.22600000000000001</v>
      </c>
      <c r="AV30" s="77">
        <f t="shared" si="88"/>
        <v>0.104</v>
      </c>
      <c r="AW30" s="77">
        <f t="shared" si="89"/>
        <v>0.14299999999999999</v>
      </c>
      <c r="AX30" s="175">
        <v>6.4</v>
      </c>
      <c r="AY30" s="174">
        <v>1843</v>
      </c>
      <c r="AZ30" s="60">
        <v>68</v>
      </c>
      <c r="BA30" s="60">
        <v>0</v>
      </c>
      <c r="BB30" s="60">
        <v>262</v>
      </c>
      <c r="BC30" s="60">
        <v>722</v>
      </c>
      <c r="BD30" s="60">
        <v>662</v>
      </c>
      <c r="BE30" s="60">
        <v>129</v>
      </c>
      <c r="BF30" s="60">
        <f t="shared" si="66"/>
        <v>3.6999999999999998E-2</v>
      </c>
      <c r="BG30" s="60">
        <f t="shared" si="90"/>
        <v>0</v>
      </c>
      <c r="BH30" s="77">
        <f t="shared" si="91"/>
        <v>0.14199999999999999</v>
      </c>
      <c r="BI30" s="60">
        <f t="shared" si="92"/>
        <v>0.39200000000000002</v>
      </c>
      <c r="BJ30" s="77">
        <f t="shared" si="93"/>
        <v>0.35899999999999999</v>
      </c>
      <c r="BK30" s="60">
        <f t="shared" si="94"/>
        <v>7.0000000000000007E-2</v>
      </c>
      <c r="BL30" s="176">
        <v>1753</v>
      </c>
      <c r="BM30" s="177">
        <v>1200</v>
      </c>
      <c r="BN30" s="178">
        <f t="shared" si="70"/>
        <v>0.68500000000000005</v>
      </c>
      <c r="BO30" s="173">
        <v>2.7</v>
      </c>
      <c r="BP30" s="179">
        <v>553</v>
      </c>
      <c r="BQ30" s="204">
        <f t="shared" si="27"/>
        <v>0.315</v>
      </c>
      <c r="BR30" s="175">
        <v>2.98</v>
      </c>
      <c r="BS30" s="181">
        <v>1753</v>
      </c>
      <c r="BT30" s="60">
        <v>83</v>
      </c>
      <c r="BU30" s="60">
        <v>615</v>
      </c>
      <c r="BV30" s="60">
        <v>315</v>
      </c>
      <c r="BW30" s="60">
        <v>419</v>
      </c>
      <c r="BX30" s="60">
        <v>145</v>
      </c>
      <c r="BY30" s="60">
        <v>176</v>
      </c>
      <c r="BZ30" s="104">
        <f t="shared" si="127"/>
        <v>4.7E-2</v>
      </c>
      <c r="CA30" s="104">
        <f t="shared" si="95"/>
        <v>0.35099999999999998</v>
      </c>
      <c r="CB30" s="104">
        <f t="shared" si="96"/>
        <v>0.18</v>
      </c>
      <c r="CC30" s="104">
        <f t="shared" si="97"/>
        <v>0.23899999999999999</v>
      </c>
      <c r="CD30" s="104">
        <f t="shared" si="98"/>
        <v>8.3000000000000004E-2</v>
      </c>
      <c r="CE30" s="104">
        <f t="shared" si="99"/>
        <v>0.1</v>
      </c>
      <c r="CF30" s="64">
        <v>1753</v>
      </c>
      <c r="CG30" s="60">
        <v>103</v>
      </c>
      <c r="CH30" s="60">
        <v>67</v>
      </c>
      <c r="CI30" s="60">
        <v>87</v>
      </c>
      <c r="CJ30" s="60">
        <v>163</v>
      </c>
      <c r="CK30" s="60">
        <v>131</v>
      </c>
      <c r="CL30" s="60">
        <v>290</v>
      </c>
      <c r="CM30" s="60">
        <v>331</v>
      </c>
      <c r="CN30" s="60">
        <v>276</v>
      </c>
      <c r="CO30" s="60">
        <v>115</v>
      </c>
      <c r="CP30" s="60">
        <v>190</v>
      </c>
      <c r="CQ30" s="63">
        <f t="shared" si="68"/>
        <v>5.8999999999999997E-2</v>
      </c>
      <c r="CR30" s="63">
        <f t="shared" si="100"/>
        <v>3.7999999999999999E-2</v>
      </c>
      <c r="CS30" s="63">
        <f t="shared" si="101"/>
        <v>0.05</v>
      </c>
      <c r="CT30" s="63">
        <f t="shared" si="102"/>
        <v>9.2999999999999999E-2</v>
      </c>
      <c r="CU30" s="63">
        <f t="shared" si="103"/>
        <v>7.4999999999999997E-2</v>
      </c>
      <c r="CV30" s="63">
        <f t="shared" si="104"/>
        <v>0.16500000000000001</v>
      </c>
      <c r="CW30" s="63">
        <f t="shared" si="105"/>
        <v>0.189</v>
      </c>
      <c r="CX30" s="63">
        <f t="shared" si="106"/>
        <v>0.157</v>
      </c>
      <c r="CY30" s="63">
        <f t="shared" si="107"/>
        <v>6.6000000000000003E-2</v>
      </c>
      <c r="CZ30" s="63">
        <f t="shared" si="108"/>
        <v>0.108</v>
      </c>
      <c r="DA30" s="65">
        <v>81021</v>
      </c>
      <c r="DB30" s="66">
        <v>107868</v>
      </c>
      <c r="DC30" s="181">
        <v>1753</v>
      </c>
      <c r="DD30" s="182">
        <v>1200</v>
      </c>
      <c r="DE30" s="60">
        <v>22</v>
      </c>
      <c r="DF30" s="60">
        <v>11</v>
      </c>
      <c r="DG30" s="60">
        <v>18</v>
      </c>
      <c r="DH30" s="60">
        <v>8</v>
      </c>
      <c r="DI30" s="60">
        <v>207</v>
      </c>
      <c r="DJ30" s="60">
        <v>832</v>
      </c>
      <c r="DK30" s="60">
        <v>92</v>
      </c>
      <c r="DL30" s="60">
        <v>10</v>
      </c>
      <c r="DM30" s="63">
        <f t="shared" si="67"/>
        <v>1.7999999999999999E-2</v>
      </c>
      <c r="DN30" s="63">
        <f t="shared" si="109"/>
        <v>8.9999999999999993E-3</v>
      </c>
      <c r="DO30" s="63">
        <f t="shared" si="110"/>
        <v>1.4999999999999999E-2</v>
      </c>
      <c r="DP30" s="63">
        <f t="shared" si="111"/>
        <v>7.0000000000000001E-3</v>
      </c>
      <c r="DQ30" s="104">
        <f t="shared" si="112"/>
        <v>0.17299999999999999</v>
      </c>
      <c r="DR30" s="104">
        <f t="shared" si="113"/>
        <v>0.69299999999999995</v>
      </c>
      <c r="DS30" s="104">
        <f t="shared" si="114"/>
        <v>7.6999999999999999E-2</v>
      </c>
      <c r="DT30" s="104">
        <f t="shared" si="115"/>
        <v>8.0000000000000002E-3</v>
      </c>
      <c r="DU30" s="183">
        <v>356400</v>
      </c>
      <c r="DV30" s="184">
        <v>545</v>
      </c>
      <c r="DW30" s="60">
        <v>13</v>
      </c>
      <c r="DX30" s="60">
        <v>77</v>
      </c>
      <c r="DY30" s="60">
        <v>224</v>
      </c>
      <c r="DZ30" s="60">
        <v>201</v>
      </c>
      <c r="EA30" s="60">
        <v>30</v>
      </c>
      <c r="EB30" s="60">
        <v>0</v>
      </c>
      <c r="EC30" s="60">
        <v>0</v>
      </c>
      <c r="ED30" s="104">
        <f t="shared" si="52"/>
        <v>2.4E-2</v>
      </c>
      <c r="EE30" s="104">
        <f t="shared" si="116"/>
        <v>0.14099999999999999</v>
      </c>
      <c r="EF30" s="104">
        <f t="shared" si="117"/>
        <v>0.41099999999999998</v>
      </c>
      <c r="EG30" s="104">
        <f t="shared" si="118"/>
        <v>0.36899999999999999</v>
      </c>
      <c r="EH30" s="63">
        <f t="shared" si="119"/>
        <v>5.5E-2</v>
      </c>
      <c r="EI30" s="104">
        <f t="shared" si="120"/>
        <v>0</v>
      </c>
      <c r="EJ30" s="63">
        <f t="shared" si="121"/>
        <v>0</v>
      </c>
      <c r="EK30" s="183">
        <v>1399</v>
      </c>
      <c r="EL30" s="185">
        <v>553</v>
      </c>
      <c r="EM30" s="185">
        <v>8</v>
      </c>
      <c r="EN30" s="180">
        <v>488</v>
      </c>
      <c r="EO30" s="60">
        <v>46</v>
      </c>
      <c r="EP30" s="60">
        <v>65</v>
      </c>
      <c r="EQ30" s="60">
        <v>92</v>
      </c>
      <c r="ER30" s="60">
        <v>33</v>
      </c>
      <c r="ES30" s="60">
        <v>0</v>
      </c>
      <c r="ET30" s="274">
        <v>252</v>
      </c>
      <c r="EU30" s="77">
        <f t="shared" si="59"/>
        <v>9.4E-2</v>
      </c>
      <c r="EV30" s="77">
        <f t="shared" si="122"/>
        <v>0.13300000000000001</v>
      </c>
      <c r="EW30" s="77">
        <f t="shared" si="123"/>
        <v>0.189</v>
      </c>
      <c r="EX30" s="77">
        <f t="shared" si="124"/>
        <v>6.8000000000000005E-2</v>
      </c>
      <c r="EY30" s="77">
        <f t="shared" si="125"/>
        <v>0</v>
      </c>
      <c r="EZ30" s="237">
        <f t="shared" si="126"/>
        <v>0.51600000000000001</v>
      </c>
      <c r="FA30" s="234">
        <f t="shared" si="65"/>
        <v>57</v>
      </c>
    </row>
    <row r="31" spans="1:157" x14ac:dyDescent="0.2">
      <c r="A31" s="56" t="s">
        <v>882</v>
      </c>
      <c r="B31" s="57" t="s">
        <v>1021</v>
      </c>
      <c r="C31" s="56" t="s">
        <v>916</v>
      </c>
      <c r="D31" s="56" t="s">
        <v>1061</v>
      </c>
      <c r="E31" s="171">
        <v>1911</v>
      </c>
      <c r="F31" s="172">
        <v>1690</v>
      </c>
      <c r="G31" s="226">
        <v>221</v>
      </c>
      <c r="H31" s="77">
        <f t="shared" si="69"/>
        <v>0.88400000000000001</v>
      </c>
      <c r="I31" s="186">
        <f t="shared" si="72"/>
        <v>0.11600000000000001</v>
      </c>
      <c r="J31" s="173">
        <v>2.7</v>
      </c>
      <c r="K31" s="229">
        <v>14.6</v>
      </c>
      <c r="L31" s="174">
        <v>1911</v>
      </c>
      <c r="M31" s="60">
        <v>1501</v>
      </c>
      <c r="N31" s="60">
        <v>43</v>
      </c>
      <c r="O31" s="60">
        <v>10</v>
      </c>
      <c r="P31" s="60">
        <v>80</v>
      </c>
      <c r="Q31" s="60">
        <v>122</v>
      </c>
      <c r="R31" s="60">
        <v>112</v>
      </c>
      <c r="S31" s="60">
        <v>36</v>
      </c>
      <c r="T31" s="60">
        <v>7</v>
      </c>
      <c r="U31" s="60">
        <v>0</v>
      </c>
      <c r="V31" s="63">
        <f t="shared" si="73"/>
        <v>0.78500000000000003</v>
      </c>
      <c r="W31" s="63">
        <f t="shared" si="74"/>
        <v>2.3E-2</v>
      </c>
      <c r="X31" s="63">
        <f t="shared" si="75"/>
        <v>5.0000000000000001E-3</v>
      </c>
      <c r="Y31" s="63">
        <f t="shared" si="76"/>
        <v>4.2000000000000003E-2</v>
      </c>
      <c r="Z31" s="63">
        <f t="shared" si="77"/>
        <v>6.4000000000000001E-2</v>
      </c>
      <c r="AA31" s="63">
        <f t="shared" si="78"/>
        <v>5.8999999999999997E-2</v>
      </c>
      <c r="AB31" s="63">
        <f t="shared" si="79"/>
        <v>1.9E-2</v>
      </c>
      <c r="AC31" s="63">
        <f t="shared" si="80"/>
        <v>4.0000000000000001E-3</v>
      </c>
      <c r="AD31" s="63">
        <f t="shared" si="81"/>
        <v>0</v>
      </c>
      <c r="AE31" s="171">
        <v>1911</v>
      </c>
      <c r="AF31" s="60">
        <v>0</v>
      </c>
      <c r="AG31" s="60">
        <v>0</v>
      </c>
      <c r="AH31" s="60">
        <v>22</v>
      </c>
      <c r="AI31" s="60">
        <v>325</v>
      </c>
      <c r="AJ31" s="60">
        <v>426</v>
      </c>
      <c r="AK31" s="60">
        <v>402</v>
      </c>
      <c r="AL31" s="60">
        <v>360</v>
      </c>
      <c r="AM31" s="60">
        <v>199</v>
      </c>
      <c r="AN31" s="60">
        <v>177</v>
      </c>
      <c r="AO31" s="77">
        <f t="shared" si="71"/>
        <v>0</v>
      </c>
      <c r="AP31" s="77">
        <f t="shared" si="82"/>
        <v>0</v>
      </c>
      <c r="AQ31" s="77">
        <f t="shared" si="83"/>
        <v>1.2E-2</v>
      </c>
      <c r="AR31" s="77">
        <f t="shared" si="84"/>
        <v>0.17</v>
      </c>
      <c r="AS31" s="77">
        <f t="shared" si="85"/>
        <v>0.223</v>
      </c>
      <c r="AT31" s="77">
        <f t="shared" si="86"/>
        <v>0.21</v>
      </c>
      <c r="AU31" s="77">
        <f t="shared" si="87"/>
        <v>0.188</v>
      </c>
      <c r="AV31" s="77">
        <f t="shared" si="88"/>
        <v>0.104</v>
      </c>
      <c r="AW31" s="77">
        <f t="shared" si="89"/>
        <v>9.2999999999999999E-2</v>
      </c>
      <c r="AX31" s="175">
        <v>6</v>
      </c>
      <c r="AY31" s="174">
        <v>1911</v>
      </c>
      <c r="AZ31" s="60">
        <v>0</v>
      </c>
      <c r="BA31" s="60">
        <v>11</v>
      </c>
      <c r="BB31" s="60">
        <v>242</v>
      </c>
      <c r="BC31" s="60">
        <v>1038</v>
      </c>
      <c r="BD31" s="60">
        <v>567</v>
      </c>
      <c r="BE31" s="60">
        <v>53</v>
      </c>
      <c r="BF31" s="60">
        <f t="shared" si="66"/>
        <v>0</v>
      </c>
      <c r="BG31" s="60">
        <f t="shared" si="90"/>
        <v>6.0000000000000001E-3</v>
      </c>
      <c r="BH31" s="77">
        <f t="shared" si="91"/>
        <v>0.127</v>
      </c>
      <c r="BI31" s="60">
        <f t="shared" si="92"/>
        <v>0.54300000000000004</v>
      </c>
      <c r="BJ31" s="77">
        <f t="shared" si="93"/>
        <v>0.29699999999999999</v>
      </c>
      <c r="BK31" s="60">
        <f t="shared" si="94"/>
        <v>2.8000000000000001E-2</v>
      </c>
      <c r="BL31" s="176">
        <v>1690</v>
      </c>
      <c r="BM31" s="177">
        <v>954</v>
      </c>
      <c r="BN31" s="178">
        <f t="shared" si="70"/>
        <v>0.56399999999999995</v>
      </c>
      <c r="BO31" s="173">
        <v>3.25</v>
      </c>
      <c r="BP31" s="179">
        <v>736</v>
      </c>
      <c r="BQ31" s="204">
        <f t="shared" si="27"/>
        <v>0.436</v>
      </c>
      <c r="BR31" s="175">
        <v>2.95</v>
      </c>
      <c r="BS31" s="181">
        <v>1690</v>
      </c>
      <c r="BT31" s="60">
        <v>44</v>
      </c>
      <c r="BU31" s="60">
        <v>499</v>
      </c>
      <c r="BV31" s="60">
        <v>452</v>
      </c>
      <c r="BW31" s="60">
        <v>415</v>
      </c>
      <c r="BX31" s="60">
        <v>211</v>
      </c>
      <c r="BY31" s="60">
        <v>69</v>
      </c>
      <c r="BZ31" s="104">
        <f t="shared" si="127"/>
        <v>2.5999999999999999E-2</v>
      </c>
      <c r="CA31" s="104">
        <f t="shared" si="95"/>
        <v>0.29499999999999998</v>
      </c>
      <c r="CB31" s="104">
        <f t="shared" si="96"/>
        <v>0.26700000000000002</v>
      </c>
      <c r="CC31" s="104">
        <f t="shared" si="97"/>
        <v>0.246</v>
      </c>
      <c r="CD31" s="104">
        <f t="shared" si="98"/>
        <v>0.125</v>
      </c>
      <c r="CE31" s="104">
        <f t="shared" si="99"/>
        <v>4.1000000000000002E-2</v>
      </c>
      <c r="CF31" s="64">
        <v>1690</v>
      </c>
      <c r="CG31" s="60">
        <v>234</v>
      </c>
      <c r="CH31" s="60">
        <v>21</v>
      </c>
      <c r="CI31" s="60">
        <v>154</v>
      </c>
      <c r="CJ31" s="60">
        <v>131</v>
      </c>
      <c r="CK31" s="60">
        <v>233</v>
      </c>
      <c r="CL31" s="60">
        <v>251</v>
      </c>
      <c r="CM31" s="60">
        <v>233</v>
      </c>
      <c r="CN31" s="60">
        <v>209</v>
      </c>
      <c r="CO31" s="60">
        <v>76</v>
      </c>
      <c r="CP31" s="60">
        <v>148</v>
      </c>
      <c r="CQ31" s="63">
        <f t="shared" si="68"/>
        <v>0.13800000000000001</v>
      </c>
      <c r="CR31" s="63">
        <f t="shared" si="100"/>
        <v>1.2E-2</v>
      </c>
      <c r="CS31" s="63">
        <f t="shared" si="101"/>
        <v>9.0999999999999998E-2</v>
      </c>
      <c r="CT31" s="63">
        <f t="shared" si="102"/>
        <v>7.8E-2</v>
      </c>
      <c r="CU31" s="63">
        <f t="shared" si="103"/>
        <v>0.13800000000000001</v>
      </c>
      <c r="CV31" s="63">
        <f t="shared" si="104"/>
        <v>0.14899999999999999</v>
      </c>
      <c r="CW31" s="63">
        <f t="shared" si="105"/>
        <v>0.13800000000000001</v>
      </c>
      <c r="CX31" s="63">
        <f t="shared" si="106"/>
        <v>0.124</v>
      </c>
      <c r="CY31" s="63">
        <f t="shared" si="107"/>
        <v>4.4999999999999998E-2</v>
      </c>
      <c r="CZ31" s="63">
        <f t="shared" si="108"/>
        <v>8.7999999999999995E-2</v>
      </c>
      <c r="DA31" s="65">
        <v>57378</v>
      </c>
      <c r="DB31" s="66">
        <v>77933</v>
      </c>
      <c r="DC31" s="181">
        <v>1690</v>
      </c>
      <c r="DD31" s="182">
        <v>954</v>
      </c>
      <c r="DE31" s="60">
        <v>6</v>
      </c>
      <c r="DF31" s="60">
        <v>0</v>
      </c>
      <c r="DG31" s="60">
        <v>30</v>
      </c>
      <c r="DH31" s="60">
        <v>53</v>
      </c>
      <c r="DI31" s="60">
        <v>283</v>
      </c>
      <c r="DJ31" s="60">
        <v>494</v>
      </c>
      <c r="DK31" s="60">
        <v>34</v>
      </c>
      <c r="DL31" s="60">
        <v>54</v>
      </c>
      <c r="DM31" s="63">
        <f t="shared" si="67"/>
        <v>6.0000000000000001E-3</v>
      </c>
      <c r="DN31" s="63">
        <f t="shared" si="109"/>
        <v>0</v>
      </c>
      <c r="DO31" s="63">
        <f t="shared" si="110"/>
        <v>3.1E-2</v>
      </c>
      <c r="DP31" s="63">
        <f t="shared" si="111"/>
        <v>5.6000000000000001E-2</v>
      </c>
      <c r="DQ31" s="104">
        <f t="shared" si="112"/>
        <v>0.29699999999999999</v>
      </c>
      <c r="DR31" s="104">
        <f t="shared" si="113"/>
        <v>0.51800000000000002</v>
      </c>
      <c r="DS31" s="104">
        <f t="shared" si="114"/>
        <v>3.5999999999999997E-2</v>
      </c>
      <c r="DT31" s="104">
        <f t="shared" si="115"/>
        <v>5.7000000000000002E-2</v>
      </c>
      <c r="DU31" s="183">
        <v>328800</v>
      </c>
      <c r="DV31" s="184">
        <v>680</v>
      </c>
      <c r="DW31" s="60">
        <v>106</v>
      </c>
      <c r="DX31" s="60">
        <v>92</v>
      </c>
      <c r="DY31" s="60">
        <v>256</v>
      </c>
      <c r="DZ31" s="60">
        <v>143</v>
      </c>
      <c r="EA31" s="60">
        <v>83</v>
      </c>
      <c r="EB31" s="60">
        <v>0</v>
      </c>
      <c r="EC31" s="60">
        <v>0</v>
      </c>
      <c r="ED31" s="104">
        <f t="shared" si="52"/>
        <v>0.156</v>
      </c>
      <c r="EE31" s="104">
        <f t="shared" si="116"/>
        <v>0.13500000000000001</v>
      </c>
      <c r="EF31" s="104">
        <f t="shared" si="117"/>
        <v>0.376</v>
      </c>
      <c r="EG31" s="104">
        <f t="shared" si="118"/>
        <v>0.21</v>
      </c>
      <c r="EH31" s="63">
        <f t="shared" si="119"/>
        <v>0.122</v>
      </c>
      <c r="EI31" s="104">
        <f t="shared" si="120"/>
        <v>0</v>
      </c>
      <c r="EJ31" s="63">
        <f t="shared" si="121"/>
        <v>0</v>
      </c>
      <c r="EK31" s="183">
        <v>1326</v>
      </c>
      <c r="EL31" s="185">
        <v>736</v>
      </c>
      <c r="EM31" s="185">
        <v>56</v>
      </c>
      <c r="EN31" s="180">
        <v>649</v>
      </c>
      <c r="EO31" s="60">
        <v>42</v>
      </c>
      <c r="EP31" s="60">
        <v>23</v>
      </c>
      <c r="EQ31" s="60">
        <v>100</v>
      </c>
      <c r="ER31" s="60">
        <v>56</v>
      </c>
      <c r="ES31" s="60">
        <v>110</v>
      </c>
      <c r="ET31" s="274">
        <v>318</v>
      </c>
      <c r="EU31" s="77">
        <f t="shared" si="59"/>
        <v>6.5000000000000002E-2</v>
      </c>
      <c r="EV31" s="77">
        <f t="shared" si="122"/>
        <v>3.5000000000000003E-2</v>
      </c>
      <c r="EW31" s="77">
        <f t="shared" si="123"/>
        <v>0.154</v>
      </c>
      <c r="EX31" s="77">
        <f t="shared" si="124"/>
        <v>8.5999999999999993E-2</v>
      </c>
      <c r="EY31" s="77">
        <f t="shared" si="125"/>
        <v>0.16900000000000001</v>
      </c>
      <c r="EZ31" s="237">
        <f t="shared" si="126"/>
        <v>0.49</v>
      </c>
      <c r="FA31" s="234">
        <f t="shared" si="65"/>
        <v>31</v>
      </c>
    </row>
    <row r="32" spans="1:157" x14ac:dyDescent="0.2">
      <c r="A32" s="56" t="s">
        <v>882</v>
      </c>
      <c r="B32" s="57" t="s">
        <v>1021</v>
      </c>
      <c r="C32" s="56" t="s">
        <v>917</v>
      </c>
      <c r="D32" s="56" t="s">
        <v>1062</v>
      </c>
      <c r="E32" s="171">
        <v>1995</v>
      </c>
      <c r="F32" s="172">
        <v>1975</v>
      </c>
      <c r="G32" s="226">
        <v>20</v>
      </c>
      <c r="H32" s="77">
        <f t="shared" si="69"/>
        <v>0.99</v>
      </c>
      <c r="I32" s="186">
        <f t="shared" si="72"/>
        <v>0.01</v>
      </c>
      <c r="J32" s="173">
        <v>0</v>
      </c>
      <c r="K32" s="229">
        <v>0</v>
      </c>
      <c r="L32" s="174">
        <v>1995</v>
      </c>
      <c r="M32" s="60">
        <v>1108</v>
      </c>
      <c r="N32" s="60">
        <v>43</v>
      </c>
      <c r="O32" s="60">
        <v>4</v>
      </c>
      <c r="P32" s="60">
        <v>94</v>
      </c>
      <c r="Q32" s="60">
        <v>143</v>
      </c>
      <c r="R32" s="60">
        <v>102</v>
      </c>
      <c r="S32" s="60">
        <v>501</v>
      </c>
      <c r="T32" s="60">
        <v>0</v>
      </c>
      <c r="U32" s="60">
        <v>0</v>
      </c>
      <c r="V32" s="63">
        <f t="shared" si="73"/>
        <v>0.55500000000000005</v>
      </c>
      <c r="W32" s="63">
        <f t="shared" si="74"/>
        <v>2.1999999999999999E-2</v>
      </c>
      <c r="X32" s="63">
        <f t="shared" si="75"/>
        <v>2E-3</v>
      </c>
      <c r="Y32" s="63">
        <f t="shared" si="76"/>
        <v>4.7E-2</v>
      </c>
      <c r="Z32" s="63">
        <f t="shared" si="77"/>
        <v>7.1999999999999995E-2</v>
      </c>
      <c r="AA32" s="63">
        <f t="shared" si="78"/>
        <v>5.0999999999999997E-2</v>
      </c>
      <c r="AB32" s="63">
        <f t="shared" si="79"/>
        <v>0.251</v>
      </c>
      <c r="AC32" s="63">
        <f t="shared" si="80"/>
        <v>0</v>
      </c>
      <c r="AD32" s="63">
        <f t="shared" si="81"/>
        <v>0</v>
      </c>
      <c r="AE32" s="171">
        <v>1995</v>
      </c>
      <c r="AF32" s="60">
        <v>76</v>
      </c>
      <c r="AG32" s="60">
        <v>178</v>
      </c>
      <c r="AH32" s="60">
        <v>206</v>
      </c>
      <c r="AI32" s="60">
        <v>330</v>
      </c>
      <c r="AJ32" s="60">
        <v>373</v>
      </c>
      <c r="AK32" s="60">
        <v>354</v>
      </c>
      <c r="AL32" s="60">
        <v>174</v>
      </c>
      <c r="AM32" s="60">
        <v>174</v>
      </c>
      <c r="AN32" s="60">
        <v>130</v>
      </c>
      <c r="AO32" s="77">
        <f t="shared" si="71"/>
        <v>3.7999999999999999E-2</v>
      </c>
      <c r="AP32" s="77">
        <f t="shared" si="82"/>
        <v>8.8999999999999996E-2</v>
      </c>
      <c r="AQ32" s="77">
        <f t="shared" si="83"/>
        <v>0.10299999999999999</v>
      </c>
      <c r="AR32" s="77">
        <f t="shared" si="84"/>
        <v>0.16500000000000001</v>
      </c>
      <c r="AS32" s="77">
        <f t="shared" si="85"/>
        <v>0.187</v>
      </c>
      <c r="AT32" s="77">
        <f t="shared" si="86"/>
        <v>0.17699999999999999</v>
      </c>
      <c r="AU32" s="77">
        <f t="shared" si="87"/>
        <v>8.6999999999999994E-2</v>
      </c>
      <c r="AV32" s="77">
        <f t="shared" si="88"/>
        <v>8.6999999999999994E-2</v>
      </c>
      <c r="AW32" s="77">
        <f t="shared" si="89"/>
        <v>6.5000000000000002E-2</v>
      </c>
      <c r="AX32" s="175">
        <v>5.0999999999999996</v>
      </c>
      <c r="AY32" s="174">
        <v>1995</v>
      </c>
      <c r="AZ32" s="60">
        <v>76</v>
      </c>
      <c r="BA32" s="60">
        <v>344</v>
      </c>
      <c r="BB32" s="60">
        <v>485</v>
      </c>
      <c r="BC32" s="60">
        <v>694</v>
      </c>
      <c r="BD32" s="60">
        <v>315</v>
      </c>
      <c r="BE32" s="60">
        <v>81</v>
      </c>
      <c r="BF32" s="60">
        <f t="shared" si="66"/>
        <v>3.7999999999999999E-2</v>
      </c>
      <c r="BG32" s="60">
        <f t="shared" si="90"/>
        <v>0.17199999999999999</v>
      </c>
      <c r="BH32" s="77">
        <f t="shared" si="91"/>
        <v>0.24299999999999999</v>
      </c>
      <c r="BI32" s="60">
        <f t="shared" si="92"/>
        <v>0.34799999999999998</v>
      </c>
      <c r="BJ32" s="77">
        <f t="shared" si="93"/>
        <v>0.158</v>
      </c>
      <c r="BK32" s="60">
        <f t="shared" si="94"/>
        <v>4.1000000000000002E-2</v>
      </c>
      <c r="BL32" s="176">
        <v>1975</v>
      </c>
      <c r="BM32" s="177">
        <v>938</v>
      </c>
      <c r="BN32" s="178">
        <f t="shared" si="70"/>
        <v>0.47499999999999998</v>
      </c>
      <c r="BO32" s="173">
        <v>2.68</v>
      </c>
      <c r="BP32" s="179">
        <v>1037</v>
      </c>
      <c r="BQ32" s="204">
        <f t="shared" si="27"/>
        <v>0.52500000000000002</v>
      </c>
      <c r="BR32" s="175">
        <v>2.36</v>
      </c>
      <c r="BS32" s="181">
        <v>1975</v>
      </c>
      <c r="BT32" s="60">
        <v>73</v>
      </c>
      <c r="BU32" s="60">
        <v>723</v>
      </c>
      <c r="BV32" s="60">
        <v>480</v>
      </c>
      <c r="BW32" s="60">
        <v>373</v>
      </c>
      <c r="BX32" s="60">
        <v>235</v>
      </c>
      <c r="BY32" s="60">
        <v>91</v>
      </c>
      <c r="BZ32" s="104">
        <f t="shared" si="127"/>
        <v>3.6999999999999998E-2</v>
      </c>
      <c r="CA32" s="104">
        <f t="shared" si="95"/>
        <v>0.36599999999999999</v>
      </c>
      <c r="CB32" s="104">
        <f t="shared" si="96"/>
        <v>0.24299999999999999</v>
      </c>
      <c r="CC32" s="104">
        <f t="shared" si="97"/>
        <v>0.189</v>
      </c>
      <c r="CD32" s="104">
        <f t="shared" si="98"/>
        <v>0.11899999999999999</v>
      </c>
      <c r="CE32" s="104">
        <f t="shared" si="99"/>
        <v>4.5999999999999999E-2</v>
      </c>
      <c r="CF32" s="64">
        <v>1975</v>
      </c>
      <c r="CG32" s="60">
        <v>145</v>
      </c>
      <c r="CH32" s="60">
        <v>78</v>
      </c>
      <c r="CI32" s="60">
        <v>143</v>
      </c>
      <c r="CJ32" s="60">
        <v>122</v>
      </c>
      <c r="CK32" s="60">
        <v>180</v>
      </c>
      <c r="CL32" s="60">
        <v>323</v>
      </c>
      <c r="CM32" s="60">
        <v>275</v>
      </c>
      <c r="CN32" s="60">
        <v>412</v>
      </c>
      <c r="CO32" s="60">
        <v>188</v>
      </c>
      <c r="CP32" s="60">
        <v>109</v>
      </c>
      <c r="CQ32" s="63">
        <f t="shared" si="68"/>
        <v>7.2999999999999995E-2</v>
      </c>
      <c r="CR32" s="63">
        <f t="shared" si="100"/>
        <v>3.9E-2</v>
      </c>
      <c r="CS32" s="63">
        <f t="shared" si="101"/>
        <v>7.1999999999999995E-2</v>
      </c>
      <c r="CT32" s="63">
        <f t="shared" si="102"/>
        <v>6.2E-2</v>
      </c>
      <c r="CU32" s="63">
        <f t="shared" si="103"/>
        <v>9.0999999999999998E-2</v>
      </c>
      <c r="CV32" s="63">
        <f t="shared" si="104"/>
        <v>0.16400000000000001</v>
      </c>
      <c r="CW32" s="63">
        <f t="shared" si="105"/>
        <v>0.13900000000000001</v>
      </c>
      <c r="CX32" s="63">
        <f t="shared" si="106"/>
        <v>0.20899999999999999</v>
      </c>
      <c r="CY32" s="63">
        <f t="shared" si="107"/>
        <v>9.5000000000000001E-2</v>
      </c>
      <c r="CZ32" s="63">
        <f t="shared" si="108"/>
        <v>5.5E-2</v>
      </c>
      <c r="DA32" s="65">
        <v>74871</v>
      </c>
      <c r="DB32" s="66">
        <v>85379</v>
      </c>
      <c r="DC32" s="181">
        <v>1975</v>
      </c>
      <c r="DD32" s="182">
        <v>938</v>
      </c>
      <c r="DE32" s="60">
        <v>12</v>
      </c>
      <c r="DF32" s="60">
        <v>22</v>
      </c>
      <c r="DG32" s="60">
        <v>13</v>
      </c>
      <c r="DH32" s="60">
        <v>62</v>
      </c>
      <c r="DI32" s="60">
        <v>382</v>
      </c>
      <c r="DJ32" s="60">
        <v>414</v>
      </c>
      <c r="DK32" s="60">
        <v>33</v>
      </c>
      <c r="DL32" s="60">
        <v>0</v>
      </c>
      <c r="DM32" s="63">
        <f t="shared" si="67"/>
        <v>1.2999999999999999E-2</v>
      </c>
      <c r="DN32" s="63">
        <f t="shared" si="109"/>
        <v>2.3E-2</v>
      </c>
      <c r="DO32" s="63">
        <f t="shared" si="110"/>
        <v>1.4E-2</v>
      </c>
      <c r="DP32" s="63">
        <f t="shared" si="111"/>
        <v>6.6000000000000003E-2</v>
      </c>
      <c r="DQ32" s="104">
        <f t="shared" si="112"/>
        <v>0.40699999999999997</v>
      </c>
      <c r="DR32" s="104">
        <f t="shared" si="113"/>
        <v>0.441</v>
      </c>
      <c r="DS32" s="104">
        <f t="shared" si="114"/>
        <v>3.5000000000000003E-2</v>
      </c>
      <c r="DT32" s="104">
        <f t="shared" si="115"/>
        <v>0</v>
      </c>
      <c r="DU32" s="183">
        <v>296300</v>
      </c>
      <c r="DV32" s="184">
        <v>1026</v>
      </c>
      <c r="DW32" s="60">
        <v>13</v>
      </c>
      <c r="DX32" s="60">
        <v>127</v>
      </c>
      <c r="DY32" s="60">
        <v>452</v>
      </c>
      <c r="DZ32" s="60">
        <v>330</v>
      </c>
      <c r="EA32" s="60">
        <v>43</v>
      </c>
      <c r="EB32" s="60">
        <v>36</v>
      </c>
      <c r="EC32" s="60">
        <v>25</v>
      </c>
      <c r="ED32" s="104">
        <f t="shared" si="52"/>
        <v>1.2999999999999999E-2</v>
      </c>
      <c r="EE32" s="104">
        <f t="shared" si="116"/>
        <v>0.124</v>
      </c>
      <c r="EF32" s="104">
        <f t="shared" si="117"/>
        <v>0.441</v>
      </c>
      <c r="EG32" s="104">
        <f t="shared" si="118"/>
        <v>0.32200000000000001</v>
      </c>
      <c r="EH32" s="63">
        <f t="shared" si="119"/>
        <v>4.2000000000000003E-2</v>
      </c>
      <c r="EI32" s="104">
        <f t="shared" si="120"/>
        <v>3.5000000000000003E-2</v>
      </c>
      <c r="EJ32" s="63">
        <f t="shared" si="121"/>
        <v>2.4E-2</v>
      </c>
      <c r="EK32" s="183">
        <v>1422</v>
      </c>
      <c r="EL32" s="185">
        <v>1037</v>
      </c>
      <c r="EM32" s="185">
        <v>11</v>
      </c>
      <c r="EN32" s="180">
        <v>990</v>
      </c>
      <c r="EO32" s="60">
        <v>117</v>
      </c>
      <c r="EP32" s="60">
        <v>208</v>
      </c>
      <c r="EQ32" s="60">
        <v>160</v>
      </c>
      <c r="ER32" s="60">
        <v>52</v>
      </c>
      <c r="ES32" s="60">
        <v>97</v>
      </c>
      <c r="ET32" s="274">
        <v>356</v>
      </c>
      <c r="EU32" s="77">
        <f t="shared" si="59"/>
        <v>0.11799999999999999</v>
      </c>
      <c r="EV32" s="77">
        <f t="shared" si="122"/>
        <v>0.21</v>
      </c>
      <c r="EW32" s="77">
        <f t="shared" si="123"/>
        <v>0.16200000000000001</v>
      </c>
      <c r="EX32" s="77">
        <f t="shared" si="124"/>
        <v>5.2999999999999999E-2</v>
      </c>
      <c r="EY32" s="77">
        <f t="shared" si="125"/>
        <v>9.8000000000000004E-2</v>
      </c>
      <c r="EZ32" s="237">
        <f t="shared" si="126"/>
        <v>0.36</v>
      </c>
      <c r="FA32" s="234">
        <f t="shared" si="65"/>
        <v>36</v>
      </c>
    </row>
    <row r="33" spans="1:157" x14ac:dyDescent="0.2">
      <c r="A33" s="56" t="s">
        <v>882</v>
      </c>
      <c r="B33" s="57" t="s">
        <v>1021</v>
      </c>
      <c r="C33" s="56" t="s">
        <v>918</v>
      </c>
      <c r="D33" s="56" t="s">
        <v>1063</v>
      </c>
      <c r="E33" s="171">
        <v>1511</v>
      </c>
      <c r="F33" s="172">
        <v>1496</v>
      </c>
      <c r="G33" s="226">
        <v>15</v>
      </c>
      <c r="H33" s="77">
        <f t="shared" si="69"/>
        <v>0.99</v>
      </c>
      <c r="I33" s="186">
        <f t="shared" si="72"/>
        <v>0.01</v>
      </c>
      <c r="J33" s="173">
        <v>0</v>
      </c>
      <c r="K33" s="229">
        <v>0</v>
      </c>
      <c r="L33" s="174">
        <v>1511</v>
      </c>
      <c r="M33" s="60">
        <v>1445</v>
      </c>
      <c r="N33" s="60">
        <v>0</v>
      </c>
      <c r="O33" s="60">
        <v>0</v>
      </c>
      <c r="P33" s="60">
        <v>50</v>
      </c>
      <c r="Q33" s="60">
        <v>0</v>
      </c>
      <c r="R33" s="60">
        <v>0</v>
      </c>
      <c r="S33" s="60">
        <v>0</v>
      </c>
      <c r="T33" s="60">
        <v>16</v>
      </c>
      <c r="U33" s="60">
        <v>0</v>
      </c>
      <c r="V33" s="63">
        <f t="shared" si="73"/>
        <v>0.95599999999999996</v>
      </c>
      <c r="W33" s="63">
        <f t="shared" si="74"/>
        <v>0</v>
      </c>
      <c r="X33" s="63">
        <f t="shared" si="75"/>
        <v>0</v>
      </c>
      <c r="Y33" s="63">
        <f t="shared" si="76"/>
        <v>3.3000000000000002E-2</v>
      </c>
      <c r="Z33" s="63">
        <f t="shared" si="77"/>
        <v>0</v>
      </c>
      <c r="AA33" s="63">
        <f t="shared" si="78"/>
        <v>0</v>
      </c>
      <c r="AB33" s="63">
        <f t="shared" si="79"/>
        <v>0</v>
      </c>
      <c r="AC33" s="63">
        <f t="shared" si="80"/>
        <v>1.0999999999999999E-2</v>
      </c>
      <c r="AD33" s="63">
        <f t="shared" si="81"/>
        <v>0</v>
      </c>
      <c r="AE33" s="171">
        <v>1511</v>
      </c>
      <c r="AF33" s="60">
        <v>0</v>
      </c>
      <c r="AG33" s="60">
        <v>0</v>
      </c>
      <c r="AH33" s="60">
        <v>111</v>
      </c>
      <c r="AI33" s="60">
        <v>26</v>
      </c>
      <c r="AJ33" s="60">
        <v>79</v>
      </c>
      <c r="AK33" s="60">
        <v>193</v>
      </c>
      <c r="AL33" s="60">
        <v>199</v>
      </c>
      <c r="AM33" s="60">
        <v>227</v>
      </c>
      <c r="AN33" s="60">
        <v>676</v>
      </c>
      <c r="AO33" s="77">
        <f t="shared" si="71"/>
        <v>0</v>
      </c>
      <c r="AP33" s="77">
        <f t="shared" si="82"/>
        <v>0</v>
      </c>
      <c r="AQ33" s="77">
        <f t="shared" si="83"/>
        <v>7.2999999999999995E-2</v>
      </c>
      <c r="AR33" s="77">
        <f t="shared" si="84"/>
        <v>1.7000000000000001E-2</v>
      </c>
      <c r="AS33" s="77">
        <f t="shared" si="85"/>
        <v>5.1999999999999998E-2</v>
      </c>
      <c r="AT33" s="77">
        <f t="shared" si="86"/>
        <v>0.128</v>
      </c>
      <c r="AU33" s="77">
        <f t="shared" si="87"/>
        <v>0.13200000000000001</v>
      </c>
      <c r="AV33" s="77">
        <f t="shared" si="88"/>
        <v>0.15</v>
      </c>
      <c r="AW33" s="77">
        <f t="shared" si="89"/>
        <v>0.44700000000000001</v>
      </c>
      <c r="AX33" s="175">
        <v>8.1</v>
      </c>
      <c r="AY33" s="174">
        <v>1511</v>
      </c>
      <c r="AZ33" s="60">
        <v>0</v>
      </c>
      <c r="BA33" s="60">
        <v>50</v>
      </c>
      <c r="BB33" s="60">
        <v>61</v>
      </c>
      <c r="BC33" s="60">
        <v>260</v>
      </c>
      <c r="BD33" s="60">
        <v>564</v>
      </c>
      <c r="BE33" s="60">
        <v>576</v>
      </c>
      <c r="BF33" s="60">
        <f t="shared" si="66"/>
        <v>0</v>
      </c>
      <c r="BG33" s="60">
        <f t="shared" si="90"/>
        <v>3.3000000000000002E-2</v>
      </c>
      <c r="BH33" s="77">
        <f t="shared" si="91"/>
        <v>0.04</v>
      </c>
      <c r="BI33" s="60">
        <f t="shared" si="92"/>
        <v>0.17199999999999999</v>
      </c>
      <c r="BJ33" s="77">
        <f t="shared" si="93"/>
        <v>0.373</v>
      </c>
      <c r="BK33" s="60">
        <f t="shared" si="94"/>
        <v>0.38100000000000001</v>
      </c>
      <c r="BL33" s="176">
        <v>1496</v>
      </c>
      <c r="BM33" s="177">
        <v>1260</v>
      </c>
      <c r="BN33" s="178">
        <f t="shared" si="70"/>
        <v>0.84199999999999997</v>
      </c>
      <c r="BO33" s="173">
        <v>3.53</v>
      </c>
      <c r="BP33" s="179">
        <v>236</v>
      </c>
      <c r="BQ33" s="204">
        <f t="shared" si="27"/>
        <v>0.158</v>
      </c>
      <c r="BR33" s="175">
        <v>4.5</v>
      </c>
      <c r="BS33" s="181">
        <v>1496</v>
      </c>
      <c r="BT33" s="60">
        <v>30</v>
      </c>
      <c r="BU33" s="60">
        <v>510</v>
      </c>
      <c r="BV33" s="60">
        <v>264</v>
      </c>
      <c r="BW33" s="60">
        <v>692</v>
      </c>
      <c r="BX33" s="60">
        <v>0</v>
      </c>
      <c r="BY33" s="60">
        <v>0</v>
      </c>
      <c r="BZ33" s="104">
        <f t="shared" si="127"/>
        <v>0.02</v>
      </c>
      <c r="CA33" s="104">
        <f t="shared" si="95"/>
        <v>0.34100000000000003</v>
      </c>
      <c r="CB33" s="104">
        <f t="shared" si="96"/>
        <v>0.17599999999999999</v>
      </c>
      <c r="CC33" s="104">
        <f t="shared" si="97"/>
        <v>0.46300000000000002</v>
      </c>
      <c r="CD33" s="104">
        <f t="shared" si="98"/>
        <v>0</v>
      </c>
      <c r="CE33" s="104">
        <f t="shared" si="99"/>
        <v>0</v>
      </c>
      <c r="CF33" s="64">
        <v>1496</v>
      </c>
      <c r="CG33" s="60">
        <v>2</v>
      </c>
      <c r="CH33" s="60">
        <v>30</v>
      </c>
      <c r="CI33" s="60">
        <v>36</v>
      </c>
      <c r="CJ33" s="60">
        <v>0</v>
      </c>
      <c r="CK33" s="60">
        <v>70</v>
      </c>
      <c r="CL33" s="60">
        <v>114</v>
      </c>
      <c r="CM33" s="60">
        <v>376</v>
      </c>
      <c r="CN33" s="60">
        <v>491</v>
      </c>
      <c r="CO33" s="60">
        <v>213</v>
      </c>
      <c r="CP33" s="60">
        <v>164</v>
      </c>
      <c r="CQ33" s="63">
        <f t="shared" si="68"/>
        <v>1E-3</v>
      </c>
      <c r="CR33" s="63">
        <f t="shared" si="100"/>
        <v>0.02</v>
      </c>
      <c r="CS33" s="63">
        <f t="shared" si="101"/>
        <v>2.4E-2</v>
      </c>
      <c r="CT33" s="63">
        <f t="shared" si="102"/>
        <v>0</v>
      </c>
      <c r="CU33" s="63">
        <f t="shared" si="103"/>
        <v>4.7E-2</v>
      </c>
      <c r="CV33" s="63">
        <f t="shared" si="104"/>
        <v>7.5999999999999998E-2</v>
      </c>
      <c r="CW33" s="63">
        <f t="shared" si="105"/>
        <v>0.251</v>
      </c>
      <c r="CX33" s="63">
        <f t="shared" si="106"/>
        <v>0.32800000000000001</v>
      </c>
      <c r="CY33" s="63">
        <f t="shared" si="107"/>
        <v>0.14199999999999999</v>
      </c>
      <c r="CZ33" s="63">
        <f t="shared" si="108"/>
        <v>0.11</v>
      </c>
      <c r="DA33" s="65">
        <v>106724</v>
      </c>
      <c r="DB33" s="66">
        <v>119800</v>
      </c>
      <c r="DC33" s="181">
        <v>1496</v>
      </c>
      <c r="DD33" s="182">
        <v>1260</v>
      </c>
      <c r="DE33" s="60">
        <v>0</v>
      </c>
      <c r="DF33" s="60">
        <v>0</v>
      </c>
      <c r="DG33" s="60">
        <v>0</v>
      </c>
      <c r="DH33" s="60">
        <v>0</v>
      </c>
      <c r="DI33" s="60">
        <v>160</v>
      </c>
      <c r="DJ33" s="60">
        <v>1024</v>
      </c>
      <c r="DK33" s="60">
        <v>26</v>
      </c>
      <c r="DL33" s="60">
        <v>50</v>
      </c>
      <c r="DM33" s="63">
        <f t="shared" si="67"/>
        <v>0</v>
      </c>
      <c r="DN33" s="63">
        <f t="shared" si="109"/>
        <v>0</v>
      </c>
      <c r="DO33" s="63">
        <f t="shared" si="110"/>
        <v>0</v>
      </c>
      <c r="DP33" s="63">
        <f t="shared" si="111"/>
        <v>0</v>
      </c>
      <c r="DQ33" s="104">
        <f t="shared" si="112"/>
        <v>0.127</v>
      </c>
      <c r="DR33" s="104">
        <f t="shared" si="113"/>
        <v>0.81299999999999994</v>
      </c>
      <c r="DS33" s="104">
        <f t="shared" si="114"/>
        <v>2.1000000000000001E-2</v>
      </c>
      <c r="DT33" s="104">
        <f t="shared" si="115"/>
        <v>0.04</v>
      </c>
      <c r="DU33" s="183">
        <v>398500</v>
      </c>
      <c r="DV33" s="184">
        <v>236</v>
      </c>
      <c r="DW33" s="60">
        <v>0</v>
      </c>
      <c r="DX33" s="60">
        <v>0</v>
      </c>
      <c r="DY33" s="60">
        <v>0</v>
      </c>
      <c r="DZ33" s="60">
        <v>30</v>
      </c>
      <c r="EA33" s="60">
        <v>170</v>
      </c>
      <c r="EB33" s="60">
        <v>36</v>
      </c>
      <c r="EC33" s="60">
        <v>0</v>
      </c>
      <c r="ED33" s="104">
        <f t="shared" si="52"/>
        <v>0</v>
      </c>
      <c r="EE33" s="104">
        <f t="shared" si="116"/>
        <v>0</v>
      </c>
      <c r="EF33" s="104">
        <f t="shared" si="117"/>
        <v>0</v>
      </c>
      <c r="EG33" s="104">
        <f t="shared" si="118"/>
        <v>0.127</v>
      </c>
      <c r="EH33" s="63">
        <f t="shared" si="119"/>
        <v>0.72</v>
      </c>
      <c r="EI33" s="104">
        <f t="shared" si="120"/>
        <v>0.153</v>
      </c>
      <c r="EJ33" s="63">
        <f t="shared" si="121"/>
        <v>0</v>
      </c>
      <c r="EK33" s="183">
        <v>2259</v>
      </c>
      <c r="EL33" s="185">
        <v>236</v>
      </c>
      <c r="EM33" s="185">
        <v>0</v>
      </c>
      <c r="EN33" s="180">
        <v>236</v>
      </c>
      <c r="EO33" s="60">
        <v>0</v>
      </c>
      <c r="EP33" s="60">
        <v>0</v>
      </c>
      <c r="EQ33" s="60">
        <v>30</v>
      </c>
      <c r="ER33" s="60">
        <v>28</v>
      </c>
      <c r="ES33" s="60">
        <v>81</v>
      </c>
      <c r="ET33" s="274">
        <v>97</v>
      </c>
      <c r="EU33" s="77">
        <f t="shared" si="59"/>
        <v>0</v>
      </c>
      <c r="EV33" s="77">
        <f t="shared" si="122"/>
        <v>0</v>
      </c>
      <c r="EW33" s="77">
        <f t="shared" si="123"/>
        <v>0.127</v>
      </c>
      <c r="EX33" s="77">
        <f t="shared" si="124"/>
        <v>0.11899999999999999</v>
      </c>
      <c r="EY33" s="77">
        <f t="shared" si="125"/>
        <v>0.34300000000000003</v>
      </c>
      <c r="EZ33" s="237">
        <f t="shared" si="126"/>
        <v>0.41099999999999998</v>
      </c>
      <c r="FA33" s="234">
        <f t="shared" si="65"/>
        <v>0</v>
      </c>
    </row>
    <row r="34" spans="1:157" x14ac:dyDescent="0.2">
      <c r="A34" s="56" t="s">
        <v>882</v>
      </c>
      <c r="B34" s="57" t="s">
        <v>1021</v>
      </c>
      <c r="C34" s="56" t="s">
        <v>919</v>
      </c>
      <c r="D34" s="56" t="s">
        <v>1064</v>
      </c>
      <c r="E34" s="171">
        <v>1227</v>
      </c>
      <c r="F34" s="172">
        <v>1051</v>
      </c>
      <c r="G34" s="226">
        <v>176</v>
      </c>
      <c r="H34" s="77">
        <f t="shared" si="69"/>
        <v>0.85699999999999998</v>
      </c>
      <c r="I34" s="186">
        <f t="shared" si="72"/>
        <v>0.14299999999999999</v>
      </c>
      <c r="J34" s="173">
        <v>0</v>
      </c>
      <c r="K34" s="229">
        <v>0</v>
      </c>
      <c r="L34" s="174">
        <v>1227</v>
      </c>
      <c r="M34" s="60">
        <v>1159</v>
      </c>
      <c r="N34" s="60">
        <v>37</v>
      </c>
      <c r="O34" s="60">
        <v>0</v>
      </c>
      <c r="P34" s="60">
        <v>0</v>
      </c>
      <c r="Q34" s="60">
        <v>0</v>
      </c>
      <c r="R34" s="60">
        <v>12</v>
      </c>
      <c r="S34" s="60">
        <v>19</v>
      </c>
      <c r="T34" s="60">
        <v>0</v>
      </c>
      <c r="U34" s="60">
        <v>0</v>
      </c>
      <c r="V34" s="63">
        <f t="shared" si="73"/>
        <v>0.94499999999999995</v>
      </c>
      <c r="W34" s="63">
        <f t="shared" si="74"/>
        <v>0.03</v>
      </c>
      <c r="X34" s="63">
        <f t="shared" si="75"/>
        <v>0</v>
      </c>
      <c r="Y34" s="63">
        <f t="shared" si="76"/>
        <v>0</v>
      </c>
      <c r="Z34" s="63">
        <f t="shared" si="77"/>
        <v>0</v>
      </c>
      <c r="AA34" s="63">
        <f t="shared" si="78"/>
        <v>0.01</v>
      </c>
      <c r="AB34" s="63">
        <f t="shared" si="79"/>
        <v>1.4999999999999999E-2</v>
      </c>
      <c r="AC34" s="63">
        <f t="shared" si="80"/>
        <v>0</v>
      </c>
      <c r="AD34" s="63">
        <f t="shared" si="81"/>
        <v>0</v>
      </c>
      <c r="AE34" s="171">
        <v>1227</v>
      </c>
      <c r="AF34" s="60">
        <v>0</v>
      </c>
      <c r="AG34" s="60">
        <v>12</v>
      </c>
      <c r="AH34" s="60">
        <v>18</v>
      </c>
      <c r="AI34" s="60">
        <v>50</v>
      </c>
      <c r="AJ34" s="60">
        <v>39</v>
      </c>
      <c r="AK34" s="60">
        <v>250</v>
      </c>
      <c r="AL34" s="60">
        <v>110</v>
      </c>
      <c r="AM34" s="60">
        <v>422</v>
      </c>
      <c r="AN34" s="60">
        <v>326</v>
      </c>
      <c r="AO34" s="77">
        <f t="shared" si="71"/>
        <v>0</v>
      </c>
      <c r="AP34" s="77">
        <f t="shared" si="82"/>
        <v>0.01</v>
      </c>
      <c r="AQ34" s="77">
        <f t="shared" si="83"/>
        <v>1.4999999999999999E-2</v>
      </c>
      <c r="AR34" s="77">
        <f t="shared" si="84"/>
        <v>4.1000000000000002E-2</v>
      </c>
      <c r="AS34" s="77">
        <f t="shared" si="85"/>
        <v>3.2000000000000001E-2</v>
      </c>
      <c r="AT34" s="77">
        <f t="shared" si="86"/>
        <v>0.20399999999999999</v>
      </c>
      <c r="AU34" s="77">
        <f t="shared" si="87"/>
        <v>0.09</v>
      </c>
      <c r="AV34" s="77">
        <f t="shared" si="88"/>
        <v>0.34399999999999997</v>
      </c>
      <c r="AW34" s="77">
        <f t="shared" si="89"/>
        <v>0.26600000000000001</v>
      </c>
      <c r="AX34" s="175">
        <v>7.8</v>
      </c>
      <c r="AY34" s="174">
        <v>1227</v>
      </c>
      <c r="AZ34" s="60">
        <v>0</v>
      </c>
      <c r="BA34" s="60">
        <v>12</v>
      </c>
      <c r="BB34" s="60">
        <v>37</v>
      </c>
      <c r="BC34" s="60">
        <v>301</v>
      </c>
      <c r="BD34" s="60">
        <v>644</v>
      </c>
      <c r="BE34" s="60">
        <v>233</v>
      </c>
      <c r="BF34" s="60">
        <f t="shared" si="66"/>
        <v>0</v>
      </c>
      <c r="BG34" s="60">
        <f t="shared" si="90"/>
        <v>0.01</v>
      </c>
      <c r="BH34" s="77">
        <f t="shared" si="91"/>
        <v>0.03</v>
      </c>
      <c r="BI34" s="60">
        <f t="shared" si="92"/>
        <v>0.245</v>
      </c>
      <c r="BJ34" s="77">
        <f t="shared" si="93"/>
        <v>0.52500000000000002</v>
      </c>
      <c r="BK34" s="60">
        <f t="shared" si="94"/>
        <v>0.19</v>
      </c>
      <c r="BL34" s="176">
        <v>1051</v>
      </c>
      <c r="BM34" s="177">
        <v>799</v>
      </c>
      <c r="BN34" s="178">
        <f t="shared" si="70"/>
        <v>0.76</v>
      </c>
      <c r="BO34" s="173">
        <v>3.06</v>
      </c>
      <c r="BP34" s="179">
        <v>252</v>
      </c>
      <c r="BQ34" s="204">
        <f t="shared" si="27"/>
        <v>0.24</v>
      </c>
      <c r="BR34" s="175">
        <v>2.3199999999999998</v>
      </c>
      <c r="BS34" s="181">
        <v>1051</v>
      </c>
      <c r="BT34" s="60">
        <v>71</v>
      </c>
      <c r="BU34" s="60">
        <v>304</v>
      </c>
      <c r="BV34" s="60">
        <v>240</v>
      </c>
      <c r="BW34" s="60">
        <v>286</v>
      </c>
      <c r="BX34" s="60">
        <v>76</v>
      </c>
      <c r="BY34" s="60">
        <v>74</v>
      </c>
      <c r="BZ34" s="104">
        <f t="shared" si="127"/>
        <v>6.8000000000000005E-2</v>
      </c>
      <c r="CA34" s="104">
        <f t="shared" si="95"/>
        <v>0.28899999999999998</v>
      </c>
      <c r="CB34" s="104">
        <f t="shared" si="96"/>
        <v>0.22800000000000001</v>
      </c>
      <c r="CC34" s="104">
        <f t="shared" si="97"/>
        <v>0.27200000000000002</v>
      </c>
      <c r="CD34" s="104">
        <f t="shared" si="98"/>
        <v>7.1999999999999995E-2</v>
      </c>
      <c r="CE34" s="104">
        <f t="shared" si="99"/>
        <v>7.0000000000000007E-2</v>
      </c>
      <c r="CF34" s="64">
        <v>1051</v>
      </c>
      <c r="CG34" s="60">
        <v>19</v>
      </c>
      <c r="CH34" s="60">
        <v>41</v>
      </c>
      <c r="CI34" s="60">
        <v>40</v>
      </c>
      <c r="CJ34" s="60">
        <v>44</v>
      </c>
      <c r="CK34" s="60">
        <v>46</v>
      </c>
      <c r="CL34" s="60">
        <v>198</v>
      </c>
      <c r="CM34" s="60">
        <v>82</v>
      </c>
      <c r="CN34" s="60">
        <v>350</v>
      </c>
      <c r="CO34" s="60">
        <v>115</v>
      </c>
      <c r="CP34" s="60">
        <v>116</v>
      </c>
      <c r="CQ34" s="63">
        <f t="shared" si="68"/>
        <v>1.7999999999999999E-2</v>
      </c>
      <c r="CR34" s="63">
        <f t="shared" si="100"/>
        <v>3.9E-2</v>
      </c>
      <c r="CS34" s="63">
        <f t="shared" si="101"/>
        <v>3.7999999999999999E-2</v>
      </c>
      <c r="CT34" s="63">
        <f t="shared" si="102"/>
        <v>4.2000000000000003E-2</v>
      </c>
      <c r="CU34" s="63">
        <f t="shared" si="103"/>
        <v>4.3999999999999997E-2</v>
      </c>
      <c r="CV34" s="63">
        <f t="shared" si="104"/>
        <v>0.188</v>
      </c>
      <c r="CW34" s="63">
        <f t="shared" si="105"/>
        <v>7.8E-2</v>
      </c>
      <c r="CX34" s="63">
        <f t="shared" si="106"/>
        <v>0.33300000000000002</v>
      </c>
      <c r="CY34" s="63">
        <f t="shared" si="107"/>
        <v>0.109</v>
      </c>
      <c r="CZ34" s="63">
        <f t="shared" si="108"/>
        <v>0.11</v>
      </c>
      <c r="DA34" s="65">
        <v>112188</v>
      </c>
      <c r="DB34" s="66">
        <v>115530</v>
      </c>
      <c r="DC34" s="181">
        <v>1051</v>
      </c>
      <c r="DD34" s="182">
        <v>799</v>
      </c>
      <c r="DE34" s="60">
        <v>36</v>
      </c>
      <c r="DF34" s="60">
        <v>0</v>
      </c>
      <c r="DG34" s="60">
        <v>0</v>
      </c>
      <c r="DH34" s="60">
        <v>0</v>
      </c>
      <c r="DI34" s="60">
        <v>127</v>
      </c>
      <c r="DJ34" s="60">
        <v>617</v>
      </c>
      <c r="DK34" s="60">
        <v>19</v>
      </c>
      <c r="DL34" s="60">
        <v>0</v>
      </c>
      <c r="DM34" s="63">
        <f t="shared" si="67"/>
        <v>4.4999999999999998E-2</v>
      </c>
      <c r="DN34" s="63">
        <f t="shared" si="109"/>
        <v>0</v>
      </c>
      <c r="DO34" s="63">
        <f t="shared" si="110"/>
        <v>0</v>
      </c>
      <c r="DP34" s="63">
        <f t="shared" si="111"/>
        <v>0</v>
      </c>
      <c r="DQ34" s="104">
        <f t="shared" si="112"/>
        <v>0.159</v>
      </c>
      <c r="DR34" s="104">
        <f t="shared" si="113"/>
        <v>0.77200000000000002</v>
      </c>
      <c r="DS34" s="104">
        <f t="shared" si="114"/>
        <v>2.4E-2</v>
      </c>
      <c r="DT34" s="104">
        <f t="shared" si="115"/>
        <v>0</v>
      </c>
      <c r="DU34" s="183">
        <v>345900</v>
      </c>
      <c r="DV34" s="184">
        <v>232</v>
      </c>
      <c r="DW34" s="60">
        <v>0</v>
      </c>
      <c r="DX34" s="60">
        <v>11</v>
      </c>
      <c r="DY34" s="60">
        <v>88</v>
      </c>
      <c r="DZ34" s="60">
        <v>123</v>
      </c>
      <c r="EA34" s="60">
        <v>10</v>
      </c>
      <c r="EB34" s="60">
        <v>0</v>
      </c>
      <c r="EC34" s="60">
        <v>0</v>
      </c>
      <c r="ED34" s="104">
        <f t="shared" si="52"/>
        <v>0</v>
      </c>
      <c r="EE34" s="104">
        <f t="shared" si="116"/>
        <v>4.7E-2</v>
      </c>
      <c r="EF34" s="104">
        <f t="shared" si="117"/>
        <v>0.379</v>
      </c>
      <c r="EG34" s="104">
        <f t="shared" si="118"/>
        <v>0.53</v>
      </c>
      <c r="EH34" s="63">
        <f t="shared" si="119"/>
        <v>4.2999999999999997E-2</v>
      </c>
      <c r="EI34" s="104">
        <f t="shared" si="120"/>
        <v>0</v>
      </c>
      <c r="EJ34" s="63">
        <f t="shared" si="121"/>
        <v>0</v>
      </c>
      <c r="EK34" s="183">
        <v>1569</v>
      </c>
      <c r="EL34" s="185">
        <v>252</v>
      </c>
      <c r="EM34" s="185">
        <v>20</v>
      </c>
      <c r="EN34" s="180">
        <v>232</v>
      </c>
      <c r="EO34" s="60">
        <v>19</v>
      </c>
      <c r="EP34" s="60">
        <v>72</v>
      </c>
      <c r="EQ34" s="60">
        <v>70</v>
      </c>
      <c r="ER34" s="60">
        <v>0</v>
      </c>
      <c r="ES34" s="60">
        <v>0</v>
      </c>
      <c r="ET34" s="274">
        <v>71</v>
      </c>
      <c r="EU34" s="77">
        <f t="shared" si="59"/>
        <v>8.2000000000000003E-2</v>
      </c>
      <c r="EV34" s="77">
        <f t="shared" si="122"/>
        <v>0.31</v>
      </c>
      <c r="EW34" s="77">
        <f t="shared" si="123"/>
        <v>0.30199999999999999</v>
      </c>
      <c r="EX34" s="77">
        <f t="shared" si="124"/>
        <v>0</v>
      </c>
      <c r="EY34" s="77">
        <f t="shared" si="125"/>
        <v>0</v>
      </c>
      <c r="EZ34" s="237">
        <f t="shared" si="126"/>
        <v>0.30599999999999999</v>
      </c>
      <c r="FA34" s="234">
        <f t="shared" si="65"/>
        <v>0</v>
      </c>
    </row>
    <row r="35" spans="1:157" x14ac:dyDescent="0.2">
      <c r="A35" s="56" t="s">
        <v>882</v>
      </c>
      <c r="B35" s="57" t="s">
        <v>1021</v>
      </c>
      <c r="C35" s="56" t="s">
        <v>920</v>
      </c>
      <c r="D35" s="56" t="s">
        <v>1065</v>
      </c>
      <c r="E35" s="171">
        <v>1446</v>
      </c>
      <c r="F35" s="172">
        <v>1329</v>
      </c>
      <c r="G35" s="226">
        <v>117</v>
      </c>
      <c r="H35" s="77">
        <f t="shared" si="69"/>
        <v>0.91900000000000004</v>
      </c>
      <c r="I35" s="186">
        <f t="shared" si="72"/>
        <v>8.1000000000000003E-2</v>
      </c>
      <c r="J35" s="173">
        <v>10.199999999999999</v>
      </c>
      <c r="K35" s="229">
        <v>0</v>
      </c>
      <c r="L35" s="174">
        <v>1446</v>
      </c>
      <c r="M35" s="60">
        <v>1365</v>
      </c>
      <c r="N35" s="60">
        <v>8</v>
      </c>
      <c r="O35" s="60">
        <v>0</v>
      </c>
      <c r="P35" s="60">
        <v>21</v>
      </c>
      <c r="Q35" s="60">
        <v>0</v>
      </c>
      <c r="R35" s="60">
        <v>19</v>
      </c>
      <c r="S35" s="60">
        <v>33</v>
      </c>
      <c r="T35" s="60">
        <v>0</v>
      </c>
      <c r="U35" s="60">
        <v>0</v>
      </c>
      <c r="V35" s="63">
        <f t="shared" si="73"/>
        <v>0.94399999999999995</v>
      </c>
      <c r="W35" s="63">
        <f t="shared" si="74"/>
        <v>6.0000000000000001E-3</v>
      </c>
      <c r="X35" s="63">
        <f t="shared" si="75"/>
        <v>0</v>
      </c>
      <c r="Y35" s="63">
        <f t="shared" si="76"/>
        <v>1.4999999999999999E-2</v>
      </c>
      <c r="Z35" s="63">
        <f t="shared" si="77"/>
        <v>0</v>
      </c>
      <c r="AA35" s="63">
        <f t="shared" si="78"/>
        <v>1.2999999999999999E-2</v>
      </c>
      <c r="AB35" s="63">
        <f t="shared" si="79"/>
        <v>2.3E-2</v>
      </c>
      <c r="AC35" s="63">
        <f t="shared" si="80"/>
        <v>0</v>
      </c>
      <c r="AD35" s="63">
        <f t="shared" si="81"/>
        <v>0</v>
      </c>
      <c r="AE35" s="171">
        <v>1446</v>
      </c>
      <c r="AF35" s="60">
        <v>0</v>
      </c>
      <c r="AG35" s="60">
        <v>19</v>
      </c>
      <c r="AH35" s="60">
        <v>8</v>
      </c>
      <c r="AI35" s="60">
        <v>21</v>
      </c>
      <c r="AJ35" s="60">
        <v>140</v>
      </c>
      <c r="AK35" s="60">
        <v>276</v>
      </c>
      <c r="AL35" s="60">
        <v>436</v>
      </c>
      <c r="AM35" s="60">
        <v>58</v>
      </c>
      <c r="AN35" s="60">
        <v>488</v>
      </c>
      <c r="AO35" s="77">
        <f t="shared" si="71"/>
        <v>0</v>
      </c>
      <c r="AP35" s="77">
        <f t="shared" si="82"/>
        <v>1.2999999999999999E-2</v>
      </c>
      <c r="AQ35" s="77">
        <f t="shared" si="83"/>
        <v>6.0000000000000001E-3</v>
      </c>
      <c r="AR35" s="77">
        <f t="shared" si="84"/>
        <v>1.4999999999999999E-2</v>
      </c>
      <c r="AS35" s="77">
        <f t="shared" si="85"/>
        <v>9.7000000000000003E-2</v>
      </c>
      <c r="AT35" s="77">
        <f t="shared" si="86"/>
        <v>0.191</v>
      </c>
      <c r="AU35" s="77">
        <f t="shared" si="87"/>
        <v>0.30199999999999999</v>
      </c>
      <c r="AV35" s="77">
        <f t="shared" si="88"/>
        <v>0.04</v>
      </c>
      <c r="AW35" s="77">
        <f t="shared" si="89"/>
        <v>0.33700000000000002</v>
      </c>
      <c r="AX35" s="175">
        <v>7.1</v>
      </c>
      <c r="AY35" s="174">
        <v>1446</v>
      </c>
      <c r="AZ35" s="60">
        <v>0</v>
      </c>
      <c r="BA35" s="60">
        <v>19</v>
      </c>
      <c r="BB35" s="60">
        <v>60</v>
      </c>
      <c r="BC35" s="60">
        <v>495</v>
      </c>
      <c r="BD35" s="60">
        <v>398</v>
      </c>
      <c r="BE35" s="60">
        <v>474</v>
      </c>
      <c r="BF35" s="60">
        <f t="shared" si="66"/>
        <v>0</v>
      </c>
      <c r="BG35" s="60">
        <f t="shared" si="90"/>
        <v>1.2999999999999999E-2</v>
      </c>
      <c r="BH35" s="77">
        <f t="shared" si="91"/>
        <v>4.1000000000000002E-2</v>
      </c>
      <c r="BI35" s="60">
        <f t="shared" si="92"/>
        <v>0.34200000000000003</v>
      </c>
      <c r="BJ35" s="77">
        <f t="shared" si="93"/>
        <v>0.27500000000000002</v>
      </c>
      <c r="BK35" s="60">
        <f t="shared" si="94"/>
        <v>0.32800000000000001</v>
      </c>
      <c r="BL35" s="176">
        <v>1329</v>
      </c>
      <c r="BM35" s="177">
        <v>1029</v>
      </c>
      <c r="BN35" s="178">
        <f t="shared" si="70"/>
        <v>0.77400000000000002</v>
      </c>
      <c r="BO35" s="173">
        <v>3.38</v>
      </c>
      <c r="BP35" s="179">
        <v>300</v>
      </c>
      <c r="BQ35" s="204">
        <f t="shared" si="27"/>
        <v>0.22600000000000001</v>
      </c>
      <c r="BR35" s="175">
        <v>3.42</v>
      </c>
      <c r="BS35" s="181">
        <v>1329</v>
      </c>
      <c r="BT35" s="60">
        <v>26</v>
      </c>
      <c r="BU35" s="60">
        <v>418</v>
      </c>
      <c r="BV35" s="60">
        <v>397</v>
      </c>
      <c r="BW35" s="60">
        <v>353</v>
      </c>
      <c r="BX35" s="60">
        <v>53</v>
      </c>
      <c r="BY35" s="60">
        <v>82</v>
      </c>
      <c r="BZ35" s="104">
        <f t="shared" si="127"/>
        <v>0.02</v>
      </c>
      <c r="CA35" s="104">
        <f t="shared" si="95"/>
        <v>0.315</v>
      </c>
      <c r="CB35" s="104">
        <f t="shared" si="96"/>
        <v>0.29899999999999999</v>
      </c>
      <c r="CC35" s="104">
        <f t="shared" si="97"/>
        <v>0.26600000000000001</v>
      </c>
      <c r="CD35" s="104">
        <f t="shared" si="98"/>
        <v>0.04</v>
      </c>
      <c r="CE35" s="104">
        <f t="shared" si="99"/>
        <v>6.2E-2</v>
      </c>
      <c r="CF35" s="64">
        <v>1329</v>
      </c>
      <c r="CG35" s="60">
        <v>45</v>
      </c>
      <c r="CH35" s="60">
        <v>21</v>
      </c>
      <c r="CI35" s="60">
        <v>0</v>
      </c>
      <c r="CJ35" s="60">
        <v>80</v>
      </c>
      <c r="CK35" s="60">
        <v>49</v>
      </c>
      <c r="CL35" s="60">
        <v>205</v>
      </c>
      <c r="CM35" s="60">
        <v>186</v>
      </c>
      <c r="CN35" s="60">
        <v>367</v>
      </c>
      <c r="CO35" s="60">
        <v>206</v>
      </c>
      <c r="CP35" s="60">
        <v>170</v>
      </c>
      <c r="CQ35" s="63">
        <f t="shared" si="68"/>
        <v>3.4000000000000002E-2</v>
      </c>
      <c r="CR35" s="63">
        <f t="shared" si="100"/>
        <v>1.6E-2</v>
      </c>
      <c r="CS35" s="63">
        <f t="shared" si="101"/>
        <v>0</v>
      </c>
      <c r="CT35" s="63">
        <f t="shared" si="102"/>
        <v>0.06</v>
      </c>
      <c r="CU35" s="63">
        <f t="shared" si="103"/>
        <v>3.6999999999999998E-2</v>
      </c>
      <c r="CV35" s="63">
        <f t="shared" si="104"/>
        <v>0.154</v>
      </c>
      <c r="CW35" s="63">
        <f t="shared" si="105"/>
        <v>0.14000000000000001</v>
      </c>
      <c r="CX35" s="63">
        <f t="shared" si="106"/>
        <v>0.27600000000000002</v>
      </c>
      <c r="CY35" s="63">
        <f t="shared" si="107"/>
        <v>0.155</v>
      </c>
      <c r="CZ35" s="63">
        <f t="shared" si="108"/>
        <v>0.128</v>
      </c>
      <c r="DA35" s="65">
        <v>114007</v>
      </c>
      <c r="DB35" s="66">
        <v>139100</v>
      </c>
      <c r="DC35" s="181">
        <v>1329</v>
      </c>
      <c r="DD35" s="182">
        <v>1029</v>
      </c>
      <c r="DE35" s="60">
        <v>29</v>
      </c>
      <c r="DF35" s="60">
        <v>0</v>
      </c>
      <c r="DG35" s="60">
        <v>19</v>
      </c>
      <c r="DH35" s="60">
        <v>32</v>
      </c>
      <c r="DI35" s="60">
        <v>288</v>
      </c>
      <c r="DJ35" s="60">
        <v>542</v>
      </c>
      <c r="DK35" s="60">
        <v>119</v>
      </c>
      <c r="DL35" s="60">
        <v>0</v>
      </c>
      <c r="DM35" s="63">
        <f t="shared" si="67"/>
        <v>2.8000000000000001E-2</v>
      </c>
      <c r="DN35" s="63">
        <f t="shared" si="109"/>
        <v>0</v>
      </c>
      <c r="DO35" s="63">
        <f t="shared" si="110"/>
        <v>1.7999999999999999E-2</v>
      </c>
      <c r="DP35" s="63">
        <f t="shared" si="111"/>
        <v>3.1E-2</v>
      </c>
      <c r="DQ35" s="104">
        <f t="shared" si="112"/>
        <v>0.28000000000000003</v>
      </c>
      <c r="DR35" s="104">
        <f t="shared" si="113"/>
        <v>0.52700000000000002</v>
      </c>
      <c r="DS35" s="104">
        <f t="shared" si="114"/>
        <v>0.11600000000000001</v>
      </c>
      <c r="DT35" s="104">
        <f t="shared" si="115"/>
        <v>0</v>
      </c>
      <c r="DU35" s="183">
        <v>330600</v>
      </c>
      <c r="DV35" s="184">
        <v>300</v>
      </c>
      <c r="DW35" s="60">
        <v>0</v>
      </c>
      <c r="DX35" s="60">
        <v>0</v>
      </c>
      <c r="DY35" s="60">
        <v>78</v>
      </c>
      <c r="DZ35" s="60">
        <v>77</v>
      </c>
      <c r="EA35" s="60">
        <v>145</v>
      </c>
      <c r="EB35" s="60">
        <v>0</v>
      </c>
      <c r="EC35" s="60">
        <v>0</v>
      </c>
      <c r="ED35" s="104">
        <f t="shared" si="52"/>
        <v>0</v>
      </c>
      <c r="EE35" s="104">
        <f t="shared" si="116"/>
        <v>0</v>
      </c>
      <c r="EF35" s="104">
        <f t="shared" si="117"/>
        <v>0.26</v>
      </c>
      <c r="EG35" s="104">
        <f t="shared" si="118"/>
        <v>0.25700000000000001</v>
      </c>
      <c r="EH35" s="63">
        <f t="shared" si="119"/>
        <v>0.48299999999999998</v>
      </c>
      <c r="EI35" s="104">
        <f t="shared" si="120"/>
        <v>0</v>
      </c>
      <c r="EJ35" s="63">
        <f t="shared" si="121"/>
        <v>0</v>
      </c>
      <c r="EK35" s="183">
        <v>1968</v>
      </c>
      <c r="EL35" s="185">
        <v>300</v>
      </c>
      <c r="EM35" s="185">
        <v>0</v>
      </c>
      <c r="EN35" s="180">
        <v>300</v>
      </c>
      <c r="EO35" s="60">
        <v>108</v>
      </c>
      <c r="EP35" s="60">
        <v>48</v>
      </c>
      <c r="EQ35" s="60">
        <v>8</v>
      </c>
      <c r="ER35" s="60">
        <v>33</v>
      </c>
      <c r="ES35" s="60">
        <v>0</v>
      </c>
      <c r="ET35" s="274">
        <v>103</v>
      </c>
      <c r="EU35" s="77">
        <f t="shared" si="59"/>
        <v>0.36</v>
      </c>
      <c r="EV35" s="77">
        <f t="shared" si="122"/>
        <v>0.16</v>
      </c>
      <c r="EW35" s="77">
        <f t="shared" si="123"/>
        <v>2.7E-2</v>
      </c>
      <c r="EX35" s="77">
        <f t="shared" si="124"/>
        <v>0.11</v>
      </c>
      <c r="EY35" s="77">
        <f t="shared" si="125"/>
        <v>0</v>
      </c>
      <c r="EZ35" s="237">
        <f t="shared" si="126"/>
        <v>0.34300000000000003</v>
      </c>
      <c r="FA35" s="234">
        <f t="shared" si="65"/>
        <v>0</v>
      </c>
    </row>
    <row r="36" spans="1:157" x14ac:dyDescent="0.2">
      <c r="A36" s="56" t="s">
        <v>882</v>
      </c>
      <c r="B36" s="57" t="s">
        <v>1021</v>
      </c>
      <c r="C36" s="56" t="s">
        <v>923</v>
      </c>
      <c r="D36" s="56" t="s">
        <v>1068</v>
      </c>
      <c r="E36" s="171">
        <v>1479</v>
      </c>
      <c r="F36" s="172">
        <v>1479</v>
      </c>
      <c r="G36" s="226">
        <v>0</v>
      </c>
      <c r="H36" s="77">
        <f>ROUND(F36/E36,3)</f>
        <v>1</v>
      </c>
      <c r="I36" s="186">
        <f>ROUND(G36/E36,3)</f>
        <v>0</v>
      </c>
      <c r="J36" s="173">
        <v>0</v>
      </c>
      <c r="K36" s="229">
        <v>0</v>
      </c>
      <c r="L36" s="174">
        <v>1479</v>
      </c>
      <c r="M36" s="60">
        <v>1479</v>
      </c>
      <c r="N36" s="60">
        <v>0</v>
      </c>
      <c r="O36" s="60">
        <v>0</v>
      </c>
      <c r="P36" s="60">
        <v>0</v>
      </c>
      <c r="Q36" s="60">
        <v>0</v>
      </c>
      <c r="R36" s="60">
        <v>0</v>
      </c>
      <c r="S36" s="60">
        <v>0</v>
      </c>
      <c r="T36" s="60">
        <v>0</v>
      </c>
      <c r="U36" s="60">
        <v>0</v>
      </c>
      <c r="V36" s="63">
        <f>ROUND(M36/L36,3)</f>
        <v>1</v>
      </c>
      <c r="W36" s="63">
        <f>ROUND(N36/L36,3)</f>
        <v>0</v>
      </c>
      <c r="X36" s="63">
        <f>ROUND(O36/L36,3)</f>
        <v>0</v>
      </c>
      <c r="Y36" s="63">
        <f>ROUND(P36/L36,3)</f>
        <v>0</v>
      </c>
      <c r="Z36" s="63">
        <f>ROUND(Q36/L36,3)</f>
        <v>0</v>
      </c>
      <c r="AA36" s="63">
        <f>ROUND(R36/L36,3)</f>
        <v>0</v>
      </c>
      <c r="AB36" s="63">
        <f>ROUND(S36/L36,3)</f>
        <v>0</v>
      </c>
      <c r="AC36" s="63">
        <f>ROUND(T36/L36,3)</f>
        <v>0</v>
      </c>
      <c r="AD36" s="63">
        <f>ROUND(U36/L36,3)</f>
        <v>0</v>
      </c>
      <c r="AE36" s="171">
        <v>1479</v>
      </c>
      <c r="AF36" s="60">
        <v>0</v>
      </c>
      <c r="AG36" s="60">
        <v>0</v>
      </c>
      <c r="AH36" s="60">
        <v>0</v>
      </c>
      <c r="AI36" s="60">
        <v>99</v>
      </c>
      <c r="AJ36" s="60">
        <v>211</v>
      </c>
      <c r="AK36" s="60">
        <v>356</v>
      </c>
      <c r="AL36" s="60">
        <v>215</v>
      </c>
      <c r="AM36" s="60">
        <v>381</v>
      </c>
      <c r="AN36" s="60">
        <v>217</v>
      </c>
      <c r="AO36" s="77">
        <f>ROUND(AF36/AE36,3)</f>
        <v>0</v>
      </c>
      <c r="AP36" s="77">
        <f>ROUND(AG36/AE36,3)</f>
        <v>0</v>
      </c>
      <c r="AQ36" s="77">
        <f>ROUND(AH36/AE36,3)</f>
        <v>0</v>
      </c>
      <c r="AR36" s="77">
        <f>ROUND(AI36/AE36,3)</f>
        <v>6.7000000000000004E-2</v>
      </c>
      <c r="AS36" s="77">
        <f>ROUND(AJ36/AE36,3)</f>
        <v>0.14299999999999999</v>
      </c>
      <c r="AT36" s="77">
        <f>ROUND(AK36/AE36,3)</f>
        <v>0.24099999999999999</v>
      </c>
      <c r="AU36" s="77">
        <f>ROUND(AL36/AE36,3)</f>
        <v>0.14499999999999999</v>
      </c>
      <c r="AV36" s="77">
        <f>ROUND(AM36/AE36,3)</f>
        <v>0.25800000000000001</v>
      </c>
      <c r="AW36" s="77">
        <f>ROUND(AN36/AE36,3)</f>
        <v>0.14699999999999999</v>
      </c>
      <c r="AX36" s="175">
        <v>6.8</v>
      </c>
      <c r="AY36" s="174">
        <v>1479</v>
      </c>
      <c r="AZ36" s="60">
        <v>0</v>
      </c>
      <c r="BA36" s="60">
        <v>0</v>
      </c>
      <c r="BB36" s="60">
        <v>16</v>
      </c>
      <c r="BC36" s="60">
        <v>461</v>
      </c>
      <c r="BD36" s="60">
        <v>797</v>
      </c>
      <c r="BE36" s="60">
        <v>205</v>
      </c>
      <c r="BF36" s="60">
        <f>ROUND(AZ36/AY36,3)</f>
        <v>0</v>
      </c>
      <c r="BG36" s="60">
        <f>ROUND(BA36/AY36,3)</f>
        <v>0</v>
      </c>
      <c r="BH36" s="77">
        <f>ROUND(BB36/AY36,3)</f>
        <v>1.0999999999999999E-2</v>
      </c>
      <c r="BI36" s="60">
        <f>ROUND(BC36/AY36,3)</f>
        <v>0.312</v>
      </c>
      <c r="BJ36" s="77">
        <f>ROUND(BD36/AY36,3)</f>
        <v>0.53900000000000003</v>
      </c>
      <c r="BK36" s="60">
        <f>ROUND(BE36/AY36,3)</f>
        <v>0.13900000000000001</v>
      </c>
      <c r="BL36" s="176">
        <v>1479</v>
      </c>
      <c r="BM36" s="177">
        <v>1050</v>
      </c>
      <c r="BN36" s="178">
        <f>ROUND(BM36/BL36,3)</f>
        <v>0.71</v>
      </c>
      <c r="BO36" s="173">
        <v>2.87</v>
      </c>
      <c r="BP36" s="179">
        <v>429</v>
      </c>
      <c r="BQ36" s="204">
        <f>ROUND(BP36/BL36,3)</f>
        <v>0.28999999999999998</v>
      </c>
      <c r="BR36" s="175">
        <v>3.79</v>
      </c>
      <c r="BS36" s="181">
        <v>1479</v>
      </c>
      <c r="BT36" s="60">
        <v>86</v>
      </c>
      <c r="BU36" s="60">
        <v>354</v>
      </c>
      <c r="BV36" s="60">
        <v>626</v>
      </c>
      <c r="BW36" s="60">
        <v>302</v>
      </c>
      <c r="BX36" s="60">
        <v>111</v>
      </c>
      <c r="BY36" s="60">
        <v>0</v>
      </c>
      <c r="BZ36" s="104">
        <f>ROUND(BT36/BS36,3)</f>
        <v>5.8000000000000003E-2</v>
      </c>
      <c r="CA36" s="104">
        <f>ROUND(BU36/BS36,3)</f>
        <v>0.23899999999999999</v>
      </c>
      <c r="CB36" s="104">
        <f>ROUND(BV36/BS36,3)</f>
        <v>0.42299999999999999</v>
      </c>
      <c r="CC36" s="104">
        <f>ROUND(BW36/BS36,3)</f>
        <v>0.20399999999999999</v>
      </c>
      <c r="CD36" s="104">
        <f>ROUND(BX36/BS36,3)</f>
        <v>7.4999999999999997E-2</v>
      </c>
      <c r="CE36" s="104">
        <f>ROUND(BY36/BS36,3)</f>
        <v>0</v>
      </c>
      <c r="CF36" s="64">
        <v>1479</v>
      </c>
      <c r="CG36" s="60">
        <v>73</v>
      </c>
      <c r="CH36" s="60">
        <v>0</v>
      </c>
      <c r="CI36" s="60">
        <v>22</v>
      </c>
      <c r="CJ36" s="60">
        <v>16</v>
      </c>
      <c r="CK36" s="60">
        <v>166</v>
      </c>
      <c r="CL36" s="60">
        <v>364</v>
      </c>
      <c r="CM36" s="60">
        <v>240</v>
      </c>
      <c r="CN36" s="60">
        <v>339</v>
      </c>
      <c r="CO36" s="60">
        <v>98</v>
      </c>
      <c r="CP36" s="60">
        <v>161</v>
      </c>
      <c r="CQ36" s="63">
        <f>ROUND(CG36/CF36,3)</f>
        <v>4.9000000000000002E-2</v>
      </c>
      <c r="CR36" s="63">
        <f>ROUND(CH36/CF36,3)</f>
        <v>0</v>
      </c>
      <c r="CS36" s="63">
        <f>ROUND(CI36/CF36,3)</f>
        <v>1.4999999999999999E-2</v>
      </c>
      <c r="CT36" s="63">
        <f>ROUND(CJ36/CF36,3)</f>
        <v>1.0999999999999999E-2</v>
      </c>
      <c r="CU36" s="63">
        <f>ROUND(CK36/CF36,3)</f>
        <v>0.112</v>
      </c>
      <c r="CV36" s="63">
        <f>ROUND(CL36/CF36,3)</f>
        <v>0.246</v>
      </c>
      <c r="CW36" s="63">
        <f>ROUND(CM36/CF36,3)</f>
        <v>0.16200000000000001</v>
      </c>
      <c r="CX36" s="63">
        <f>ROUND(CN36/CF36,3)</f>
        <v>0.22900000000000001</v>
      </c>
      <c r="CY36" s="63">
        <f>ROUND(CO36/CF36,3)</f>
        <v>6.6000000000000003E-2</v>
      </c>
      <c r="CZ36" s="63">
        <f>ROUND(CP36/CF36,3)</f>
        <v>0.109</v>
      </c>
      <c r="DA36" s="65">
        <v>90741</v>
      </c>
      <c r="DB36" s="66">
        <v>107078</v>
      </c>
      <c r="DC36" s="181">
        <v>1479</v>
      </c>
      <c r="DD36" s="182">
        <v>1050</v>
      </c>
      <c r="DE36" s="60">
        <v>28</v>
      </c>
      <c r="DF36" s="60">
        <v>0</v>
      </c>
      <c r="DG36" s="60">
        <v>0</v>
      </c>
      <c r="DH36" s="60">
        <v>0</v>
      </c>
      <c r="DI36" s="60">
        <v>251</v>
      </c>
      <c r="DJ36" s="60">
        <v>718</v>
      </c>
      <c r="DK36" s="60">
        <v>53</v>
      </c>
      <c r="DL36" s="60">
        <v>0</v>
      </c>
      <c r="DM36" s="63">
        <f>ROUND(DE36/DD36,3)</f>
        <v>2.7E-2</v>
      </c>
      <c r="DN36" s="63">
        <f>ROUND(DF36/DD36,3)</f>
        <v>0</v>
      </c>
      <c r="DO36" s="63">
        <f>ROUND(DG36/DD36,3)</f>
        <v>0</v>
      </c>
      <c r="DP36" s="63">
        <f>ROUND(DH36/DD36,3)</f>
        <v>0</v>
      </c>
      <c r="DQ36" s="104">
        <f>ROUND(DI36/DD36,3)</f>
        <v>0.23899999999999999</v>
      </c>
      <c r="DR36" s="104">
        <f>ROUND(DJ36/DD36,3)</f>
        <v>0.68400000000000005</v>
      </c>
      <c r="DS36" s="104">
        <f>ROUND(DK36/DD36,3)</f>
        <v>0.05</v>
      </c>
      <c r="DT36" s="104">
        <f>ROUND(DL36/DD36,3)</f>
        <v>0</v>
      </c>
      <c r="DU36" s="183">
        <v>341200</v>
      </c>
      <c r="DV36" s="184">
        <v>429</v>
      </c>
      <c r="DW36" s="60">
        <v>0</v>
      </c>
      <c r="DX36" s="60">
        <v>73</v>
      </c>
      <c r="DY36" s="60">
        <v>14</v>
      </c>
      <c r="DZ36" s="60">
        <v>172</v>
      </c>
      <c r="EA36" s="60">
        <v>61</v>
      </c>
      <c r="EB36" s="60">
        <v>23</v>
      </c>
      <c r="EC36" s="60">
        <v>86</v>
      </c>
      <c r="ED36" s="104">
        <f>ROUND(DW36/DV36,3)</f>
        <v>0</v>
      </c>
      <c r="EE36" s="104">
        <f>ROUND(DX36/DV36,3)</f>
        <v>0.17</v>
      </c>
      <c r="EF36" s="104">
        <f>ROUND(DY36/DV36,3)</f>
        <v>3.3000000000000002E-2</v>
      </c>
      <c r="EG36" s="104">
        <f>ROUND(DZ36/DV36,3)</f>
        <v>0.40100000000000002</v>
      </c>
      <c r="EH36" s="63">
        <f>ROUND(EA36/DV36,3)</f>
        <v>0.14199999999999999</v>
      </c>
      <c r="EI36" s="104">
        <f>ROUND(EB36/DV36,3)</f>
        <v>5.3999999999999999E-2</v>
      </c>
      <c r="EJ36" s="63">
        <f>ROUND(EC36/DV36,3)</f>
        <v>0.2</v>
      </c>
      <c r="EK36" s="183">
        <v>1871</v>
      </c>
      <c r="EL36" s="185">
        <v>429</v>
      </c>
      <c r="EM36" s="185">
        <v>0</v>
      </c>
      <c r="EN36" s="180">
        <v>370</v>
      </c>
      <c r="EO36" s="60">
        <v>21</v>
      </c>
      <c r="EP36" s="60">
        <v>50</v>
      </c>
      <c r="EQ36" s="60">
        <v>0</v>
      </c>
      <c r="ER36" s="60">
        <v>0</v>
      </c>
      <c r="ES36" s="60">
        <v>51</v>
      </c>
      <c r="ET36" s="274">
        <v>248</v>
      </c>
      <c r="EU36" s="77">
        <f>ROUND(EO36/EN36,3)</f>
        <v>5.7000000000000002E-2</v>
      </c>
      <c r="EV36" s="77">
        <f>ROUND(EP36/EN36,3)</f>
        <v>0.13500000000000001</v>
      </c>
      <c r="EW36" s="77">
        <f>ROUND(EQ36/EN36,3)</f>
        <v>0</v>
      </c>
      <c r="EX36" s="77">
        <f>ROUND(ER36/EN36,3)</f>
        <v>0</v>
      </c>
      <c r="EY36" s="77">
        <f>ROUND(ES36/EN36,3)</f>
        <v>0.13800000000000001</v>
      </c>
      <c r="EZ36" s="237">
        <f>ROUND(ET36/EN36,3)</f>
        <v>0.67</v>
      </c>
      <c r="FA36" s="234">
        <f>DV36-EN36</f>
        <v>59</v>
      </c>
    </row>
    <row r="37" spans="1:157" x14ac:dyDescent="0.2">
      <c r="A37" s="56" t="s">
        <v>882</v>
      </c>
      <c r="B37" s="57" t="s">
        <v>1021</v>
      </c>
      <c r="C37" s="56" t="s">
        <v>924</v>
      </c>
      <c r="D37" s="56" t="s">
        <v>1069</v>
      </c>
      <c r="E37" s="171">
        <v>1568</v>
      </c>
      <c r="F37" s="172">
        <v>1501</v>
      </c>
      <c r="G37" s="226">
        <v>67</v>
      </c>
      <c r="H37" s="77">
        <f>ROUND(F37/E37,3)</f>
        <v>0.95699999999999996</v>
      </c>
      <c r="I37" s="186">
        <f>ROUND(G37/E37,3)</f>
        <v>4.2999999999999997E-2</v>
      </c>
      <c r="J37" s="173">
        <v>0</v>
      </c>
      <c r="K37" s="229">
        <v>0</v>
      </c>
      <c r="L37" s="174">
        <v>1568</v>
      </c>
      <c r="M37" s="60">
        <v>814</v>
      </c>
      <c r="N37" s="60">
        <v>48</v>
      </c>
      <c r="O37" s="60">
        <v>0</v>
      </c>
      <c r="P37" s="60">
        <v>81</v>
      </c>
      <c r="Q37" s="60">
        <v>437</v>
      </c>
      <c r="R37" s="60">
        <v>17</v>
      </c>
      <c r="S37" s="60">
        <v>171</v>
      </c>
      <c r="T37" s="60">
        <v>0</v>
      </c>
      <c r="U37" s="60">
        <v>0</v>
      </c>
      <c r="V37" s="63">
        <f>ROUND(M37/L37,3)</f>
        <v>0.51900000000000002</v>
      </c>
      <c r="W37" s="63">
        <f>ROUND(N37/L37,3)</f>
        <v>3.1E-2</v>
      </c>
      <c r="X37" s="63">
        <f>ROUND(O37/L37,3)</f>
        <v>0</v>
      </c>
      <c r="Y37" s="63">
        <f>ROUND(P37/L37,3)</f>
        <v>5.1999999999999998E-2</v>
      </c>
      <c r="Z37" s="63">
        <f>ROUND(Q37/L37,3)</f>
        <v>0.27900000000000003</v>
      </c>
      <c r="AA37" s="63">
        <f>ROUND(R37/L37,3)</f>
        <v>1.0999999999999999E-2</v>
      </c>
      <c r="AB37" s="63">
        <f>ROUND(S37/L37,3)</f>
        <v>0.109</v>
      </c>
      <c r="AC37" s="63">
        <f>ROUND(T37/L37,3)</f>
        <v>0</v>
      </c>
      <c r="AD37" s="63">
        <f>ROUND(U37/L37,3)</f>
        <v>0</v>
      </c>
      <c r="AE37" s="171">
        <v>1568</v>
      </c>
      <c r="AF37" s="60">
        <v>69</v>
      </c>
      <c r="AG37" s="60">
        <v>209</v>
      </c>
      <c r="AH37" s="60">
        <v>299</v>
      </c>
      <c r="AI37" s="60">
        <v>217</v>
      </c>
      <c r="AJ37" s="60">
        <v>61</v>
      </c>
      <c r="AK37" s="60">
        <v>100</v>
      </c>
      <c r="AL37" s="60">
        <v>205</v>
      </c>
      <c r="AM37" s="60">
        <v>214</v>
      </c>
      <c r="AN37" s="60">
        <v>194</v>
      </c>
      <c r="AO37" s="77">
        <f>ROUND(AF37/AE37,3)</f>
        <v>4.3999999999999997E-2</v>
      </c>
      <c r="AP37" s="77">
        <f>ROUND(AG37/AE37,3)</f>
        <v>0.13300000000000001</v>
      </c>
      <c r="AQ37" s="77">
        <f>ROUND(AH37/AE37,3)</f>
        <v>0.191</v>
      </c>
      <c r="AR37" s="77">
        <f>ROUND(AI37/AE37,3)</f>
        <v>0.13800000000000001</v>
      </c>
      <c r="AS37" s="77">
        <f>ROUND(AJ37/AE37,3)</f>
        <v>3.9E-2</v>
      </c>
      <c r="AT37" s="77">
        <f>ROUND(AK37/AE37,3)</f>
        <v>6.4000000000000001E-2</v>
      </c>
      <c r="AU37" s="77">
        <f>ROUND(AL37/AE37,3)</f>
        <v>0.13100000000000001</v>
      </c>
      <c r="AV37" s="77">
        <f>ROUND(AM37/AE37,3)</f>
        <v>0.13600000000000001</v>
      </c>
      <c r="AW37" s="77">
        <f>ROUND(AN37/AE37,3)</f>
        <v>0.124</v>
      </c>
      <c r="AX37" s="175">
        <v>4.5</v>
      </c>
      <c r="AY37" s="174">
        <v>1568</v>
      </c>
      <c r="AZ37" s="60">
        <v>98</v>
      </c>
      <c r="BA37" s="60">
        <v>609</v>
      </c>
      <c r="BB37" s="60">
        <v>75</v>
      </c>
      <c r="BC37" s="60">
        <v>241</v>
      </c>
      <c r="BD37" s="60">
        <v>413</v>
      </c>
      <c r="BE37" s="60">
        <v>132</v>
      </c>
      <c r="BF37" s="60">
        <f>ROUND(AZ37/AY37,3)</f>
        <v>6.3E-2</v>
      </c>
      <c r="BG37" s="60">
        <f>ROUND(BA37/AY37,3)</f>
        <v>0.38800000000000001</v>
      </c>
      <c r="BH37" s="77">
        <f>ROUND(BB37/AY37,3)</f>
        <v>4.8000000000000001E-2</v>
      </c>
      <c r="BI37" s="60">
        <f>ROUND(BC37/AY37,3)</f>
        <v>0.154</v>
      </c>
      <c r="BJ37" s="77">
        <f>ROUND(BD37/AY37,3)</f>
        <v>0.26300000000000001</v>
      </c>
      <c r="BK37" s="60">
        <f>ROUND(BE37/AY37,3)</f>
        <v>8.4000000000000005E-2</v>
      </c>
      <c r="BL37" s="176">
        <v>1501</v>
      </c>
      <c r="BM37" s="177">
        <v>683</v>
      </c>
      <c r="BN37" s="178">
        <f>ROUND(BM37/BL37,3)</f>
        <v>0.45500000000000002</v>
      </c>
      <c r="BO37" s="173">
        <v>2.95</v>
      </c>
      <c r="BP37" s="179">
        <v>818</v>
      </c>
      <c r="BQ37" s="204">
        <f>ROUND(BP37/BL37,3)</f>
        <v>0.54500000000000004</v>
      </c>
      <c r="BR37" s="175">
        <v>1.19</v>
      </c>
      <c r="BS37" s="181">
        <v>1501</v>
      </c>
      <c r="BT37" s="60">
        <v>17</v>
      </c>
      <c r="BU37" s="60">
        <v>536</v>
      </c>
      <c r="BV37" s="60">
        <v>478</v>
      </c>
      <c r="BW37" s="60">
        <v>362</v>
      </c>
      <c r="BX37" s="60">
        <v>70</v>
      </c>
      <c r="BY37" s="60">
        <v>38</v>
      </c>
      <c r="BZ37" s="104">
        <f>ROUND(BT37/BS37,3)</f>
        <v>1.0999999999999999E-2</v>
      </c>
      <c r="CA37" s="104">
        <f>ROUND(BU37/BS37,3)</f>
        <v>0.35699999999999998</v>
      </c>
      <c r="CB37" s="104">
        <f>ROUND(BV37/BS37,3)</f>
        <v>0.318</v>
      </c>
      <c r="CC37" s="104">
        <f>ROUND(BW37/BS37,3)</f>
        <v>0.24099999999999999</v>
      </c>
      <c r="CD37" s="104">
        <f>ROUND(BX37/BS37,3)</f>
        <v>4.7E-2</v>
      </c>
      <c r="CE37" s="104">
        <f>ROUND(BY37/BS37,3)</f>
        <v>2.5000000000000001E-2</v>
      </c>
      <c r="CF37" s="64">
        <v>1501</v>
      </c>
      <c r="CG37" s="60">
        <v>69</v>
      </c>
      <c r="CH37" s="60">
        <v>270</v>
      </c>
      <c r="CI37" s="60">
        <v>164</v>
      </c>
      <c r="CJ37" s="60">
        <v>125</v>
      </c>
      <c r="CK37" s="60">
        <v>190</v>
      </c>
      <c r="CL37" s="60">
        <v>116</v>
      </c>
      <c r="CM37" s="60">
        <v>88</v>
      </c>
      <c r="CN37" s="60">
        <v>150</v>
      </c>
      <c r="CO37" s="60">
        <v>271</v>
      </c>
      <c r="CP37" s="60">
        <v>58</v>
      </c>
      <c r="CQ37" s="63">
        <f>ROUND(CG37/CF37,3)</f>
        <v>4.5999999999999999E-2</v>
      </c>
      <c r="CR37" s="63">
        <f>ROUND(CH37/CF37,3)</f>
        <v>0.18</v>
      </c>
      <c r="CS37" s="63">
        <f>ROUND(CI37/CF37,3)</f>
        <v>0.109</v>
      </c>
      <c r="CT37" s="63">
        <f>ROUND(CJ37/CF37,3)</f>
        <v>8.3000000000000004E-2</v>
      </c>
      <c r="CU37" s="63">
        <f>ROUND(CK37/CF37,3)</f>
        <v>0.127</v>
      </c>
      <c r="CV37" s="63">
        <f>ROUND(CL37/CF37,3)</f>
        <v>7.6999999999999999E-2</v>
      </c>
      <c r="CW37" s="63">
        <f>ROUND(CM37/CF37,3)</f>
        <v>5.8999999999999997E-2</v>
      </c>
      <c r="CX37" s="63">
        <f>ROUND(CN37/CF37,3)</f>
        <v>0.1</v>
      </c>
      <c r="CY37" s="63">
        <f>ROUND(CO37/CF37,3)</f>
        <v>0.18099999999999999</v>
      </c>
      <c r="CZ37" s="63">
        <f>ROUND(CP37/CF37,3)</f>
        <v>3.9E-2</v>
      </c>
      <c r="DA37" s="65">
        <v>44418</v>
      </c>
      <c r="DB37" s="66">
        <v>76945</v>
      </c>
      <c r="DC37" s="181">
        <v>1501</v>
      </c>
      <c r="DD37" s="182">
        <v>683</v>
      </c>
      <c r="DE37" s="60">
        <v>12</v>
      </c>
      <c r="DF37" s="60">
        <v>0</v>
      </c>
      <c r="DG37" s="60">
        <v>0</v>
      </c>
      <c r="DH37" s="60">
        <v>0</v>
      </c>
      <c r="DI37" s="60">
        <v>75</v>
      </c>
      <c r="DJ37" s="60">
        <v>581</v>
      </c>
      <c r="DK37" s="60">
        <v>15</v>
      </c>
      <c r="DL37" s="60">
        <v>0</v>
      </c>
      <c r="DM37" s="63">
        <f>ROUND(DE37/DD37,3)</f>
        <v>1.7999999999999999E-2</v>
      </c>
      <c r="DN37" s="63">
        <f>ROUND(DF37/DD37,3)</f>
        <v>0</v>
      </c>
      <c r="DO37" s="63">
        <f>ROUND(DG37/DD37,3)</f>
        <v>0</v>
      </c>
      <c r="DP37" s="63">
        <f>ROUND(DH37/DD37,3)</f>
        <v>0</v>
      </c>
      <c r="DQ37" s="104">
        <f>ROUND(DI37/DD37,3)</f>
        <v>0.11</v>
      </c>
      <c r="DR37" s="104">
        <f>ROUND(DJ37/DD37,3)</f>
        <v>0.85099999999999998</v>
      </c>
      <c r="DS37" s="104">
        <f>ROUND(DK37/DD37,3)</f>
        <v>2.1999999999999999E-2</v>
      </c>
      <c r="DT37" s="104">
        <f>ROUND(DL37/DD37,3)</f>
        <v>0</v>
      </c>
      <c r="DU37" s="183">
        <v>395000</v>
      </c>
      <c r="DV37" s="184">
        <v>818</v>
      </c>
      <c r="DW37" s="60">
        <v>91</v>
      </c>
      <c r="DX37" s="60">
        <v>478</v>
      </c>
      <c r="DY37" s="60">
        <v>196</v>
      </c>
      <c r="DZ37" s="60">
        <v>17</v>
      </c>
      <c r="EA37" s="60">
        <v>36</v>
      </c>
      <c r="EB37" s="60">
        <v>0</v>
      </c>
      <c r="EC37" s="60">
        <v>0</v>
      </c>
      <c r="ED37" s="104">
        <f>ROUND(DW37/DV37,3)</f>
        <v>0.111</v>
      </c>
      <c r="EE37" s="104">
        <f>ROUND(DX37/DV37,3)</f>
        <v>0.58399999999999996</v>
      </c>
      <c r="EF37" s="104">
        <f>ROUND(DY37/DV37,3)</f>
        <v>0.24</v>
      </c>
      <c r="EG37" s="104">
        <f>ROUND(DZ37/DV37,3)</f>
        <v>2.1000000000000001E-2</v>
      </c>
      <c r="EH37" s="63">
        <f>ROUND(EA37/DV37,3)</f>
        <v>4.3999999999999997E-2</v>
      </c>
      <c r="EI37" s="104">
        <f>ROUND(EB37/DV37,3)</f>
        <v>0</v>
      </c>
      <c r="EJ37" s="63">
        <f>ROUND(EC37/DV37,3)</f>
        <v>0</v>
      </c>
      <c r="EK37" s="183">
        <v>954</v>
      </c>
      <c r="EL37" s="185">
        <v>818</v>
      </c>
      <c r="EM37" s="185">
        <v>0</v>
      </c>
      <c r="EN37" s="180">
        <v>818</v>
      </c>
      <c r="EO37" s="60">
        <v>48</v>
      </c>
      <c r="EP37" s="60">
        <v>33</v>
      </c>
      <c r="EQ37" s="60">
        <v>47</v>
      </c>
      <c r="ER37" s="60">
        <v>72</v>
      </c>
      <c r="ES37" s="60">
        <v>103</v>
      </c>
      <c r="ET37" s="274">
        <v>515</v>
      </c>
      <c r="EU37" s="77">
        <f>ROUND(EO37/EN37,3)</f>
        <v>5.8999999999999997E-2</v>
      </c>
      <c r="EV37" s="77">
        <f>ROUND(EP37/EN37,3)</f>
        <v>0.04</v>
      </c>
      <c r="EW37" s="77">
        <f>ROUND(EQ37/EN37,3)</f>
        <v>5.7000000000000002E-2</v>
      </c>
      <c r="EX37" s="77">
        <f>ROUND(ER37/EN37,3)</f>
        <v>8.7999999999999995E-2</v>
      </c>
      <c r="EY37" s="77">
        <f>ROUND(ES37/EN37,3)</f>
        <v>0.126</v>
      </c>
      <c r="EZ37" s="237">
        <f>ROUND(ET37/EN37,3)</f>
        <v>0.63</v>
      </c>
      <c r="FA37" s="234">
        <f>DV37-EN37</f>
        <v>0</v>
      </c>
    </row>
    <row r="38" spans="1:157" x14ac:dyDescent="0.2">
      <c r="A38" s="56" t="s">
        <v>882</v>
      </c>
      <c r="B38" s="57" t="s">
        <v>1021</v>
      </c>
      <c r="C38" s="56" t="s">
        <v>925</v>
      </c>
      <c r="D38" s="56" t="s">
        <v>1070</v>
      </c>
      <c r="E38" s="171">
        <v>856</v>
      </c>
      <c r="F38" s="172">
        <v>759</v>
      </c>
      <c r="G38" s="226">
        <v>97</v>
      </c>
      <c r="H38" s="77">
        <f>ROUND(F38/E38,3)</f>
        <v>0.88700000000000001</v>
      </c>
      <c r="I38" s="186">
        <f>ROUND(G38/E38,3)</f>
        <v>0.113</v>
      </c>
      <c r="J38" s="173">
        <v>2</v>
      </c>
      <c r="K38" s="229">
        <v>0</v>
      </c>
      <c r="L38" s="174">
        <v>856</v>
      </c>
      <c r="M38" s="60">
        <v>789</v>
      </c>
      <c r="N38" s="60">
        <v>0</v>
      </c>
      <c r="O38" s="60">
        <v>0</v>
      </c>
      <c r="P38" s="60">
        <v>0</v>
      </c>
      <c r="Q38" s="60">
        <v>0</v>
      </c>
      <c r="R38" s="60">
        <v>0</v>
      </c>
      <c r="S38" s="60">
        <v>0</v>
      </c>
      <c r="T38" s="60">
        <v>39</v>
      </c>
      <c r="U38" s="60">
        <v>28</v>
      </c>
      <c r="V38" s="63">
        <f>ROUND(M38/L38,3)</f>
        <v>0.92200000000000004</v>
      </c>
      <c r="W38" s="63">
        <f>ROUND(N38/L38,3)</f>
        <v>0</v>
      </c>
      <c r="X38" s="63">
        <f>ROUND(O38/L38,3)</f>
        <v>0</v>
      </c>
      <c r="Y38" s="63">
        <f>ROUND(P38/L38,3)</f>
        <v>0</v>
      </c>
      <c r="Z38" s="63">
        <f>ROUND(Q38/L38,3)</f>
        <v>0</v>
      </c>
      <c r="AA38" s="63">
        <f>ROUND(R38/L38,3)</f>
        <v>0</v>
      </c>
      <c r="AB38" s="63">
        <f>ROUND(S38/L38,3)</f>
        <v>0</v>
      </c>
      <c r="AC38" s="63">
        <f>ROUND(T38/L38,3)</f>
        <v>4.5999999999999999E-2</v>
      </c>
      <c r="AD38" s="63">
        <f>ROUND(U38/L38,3)</f>
        <v>3.3000000000000002E-2</v>
      </c>
      <c r="AE38" s="171">
        <v>856</v>
      </c>
      <c r="AF38" s="60">
        <v>0</v>
      </c>
      <c r="AG38" s="60">
        <v>39</v>
      </c>
      <c r="AH38" s="60">
        <v>13</v>
      </c>
      <c r="AI38" s="60">
        <v>43</v>
      </c>
      <c r="AJ38" s="60">
        <v>77</v>
      </c>
      <c r="AK38" s="60">
        <v>95</v>
      </c>
      <c r="AL38" s="60">
        <v>259</v>
      </c>
      <c r="AM38" s="60">
        <v>223</v>
      </c>
      <c r="AN38" s="60">
        <v>107</v>
      </c>
      <c r="AO38" s="77">
        <f>ROUND(AF38/AE38,3)</f>
        <v>0</v>
      </c>
      <c r="AP38" s="77">
        <f>ROUND(AG38/AE38,3)</f>
        <v>4.5999999999999999E-2</v>
      </c>
      <c r="AQ38" s="77">
        <f>ROUND(AH38/AE38,3)</f>
        <v>1.4999999999999999E-2</v>
      </c>
      <c r="AR38" s="77">
        <f>ROUND(AI38/AE38,3)</f>
        <v>0.05</v>
      </c>
      <c r="AS38" s="77">
        <f>ROUND(AJ38/AE38,3)</f>
        <v>0.09</v>
      </c>
      <c r="AT38" s="77">
        <f>ROUND(AK38/AE38,3)</f>
        <v>0.111</v>
      </c>
      <c r="AU38" s="77">
        <f>ROUND(AL38/AE38,3)</f>
        <v>0.30299999999999999</v>
      </c>
      <c r="AV38" s="77">
        <f>ROUND(AM38/AE38,3)</f>
        <v>0.26100000000000001</v>
      </c>
      <c r="AW38" s="77">
        <f>ROUND(AN38/AE38,3)</f>
        <v>0.125</v>
      </c>
      <c r="AX38" s="175">
        <v>7.1</v>
      </c>
      <c r="AY38" s="174">
        <v>856</v>
      </c>
      <c r="AZ38" s="60">
        <v>0</v>
      </c>
      <c r="BA38" s="60">
        <v>52</v>
      </c>
      <c r="BB38" s="60">
        <v>43</v>
      </c>
      <c r="BC38" s="60">
        <v>146</v>
      </c>
      <c r="BD38" s="60">
        <v>358</v>
      </c>
      <c r="BE38" s="60">
        <v>257</v>
      </c>
      <c r="BF38" s="60">
        <f>ROUND(AZ38/AY38,3)</f>
        <v>0</v>
      </c>
      <c r="BG38" s="60">
        <f>ROUND(BA38/AY38,3)</f>
        <v>6.0999999999999999E-2</v>
      </c>
      <c r="BH38" s="77">
        <f>ROUND(BB38/AY38,3)</f>
        <v>0.05</v>
      </c>
      <c r="BI38" s="60">
        <f>ROUND(BC38/AY38,3)</f>
        <v>0.17100000000000001</v>
      </c>
      <c r="BJ38" s="77">
        <f>ROUND(BD38/AY38,3)</f>
        <v>0.41799999999999998</v>
      </c>
      <c r="BK38" s="60">
        <f>ROUND(BE38/AY38,3)</f>
        <v>0.3</v>
      </c>
      <c r="BL38" s="176">
        <v>759</v>
      </c>
      <c r="BM38" s="177">
        <v>691</v>
      </c>
      <c r="BN38" s="178">
        <f>ROUND(BM38/BL38,3)</f>
        <v>0.91</v>
      </c>
      <c r="BO38" s="173">
        <v>3.29</v>
      </c>
      <c r="BP38" s="179">
        <v>68</v>
      </c>
      <c r="BQ38" s="204">
        <f>ROUND(BP38/BL38,3)</f>
        <v>0.09</v>
      </c>
      <c r="BR38" s="175">
        <v>1.78</v>
      </c>
      <c r="BS38" s="181">
        <v>759</v>
      </c>
      <c r="BT38" s="60">
        <v>0</v>
      </c>
      <c r="BU38" s="60">
        <v>86</v>
      </c>
      <c r="BV38" s="60">
        <v>205</v>
      </c>
      <c r="BW38" s="60">
        <v>342</v>
      </c>
      <c r="BX38" s="60">
        <v>85</v>
      </c>
      <c r="BY38" s="60">
        <v>41</v>
      </c>
      <c r="BZ38" s="104">
        <f>ROUND(BT38/BS38,3)</f>
        <v>0</v>
      </c>
      <c r="CA38" s="104">
        <f>ROUND(BU38/BS38,3)</f>
        <v>0.113</v>
      </c>
      <c r="CB38" s="104">
        <f>ROUND(BV38/BS38,3)</f>
        <v>0.27</v>
      </c>
      <c r="CC38" s="104">
        <f>ROUND(BW38/BS38,3)</f>
        <v>0.45100000000000001</v>
      </c>
      <c r="CD38" s="104">
        <f>ROUND(BX38/BS38,3)</f>
        <v>0.112</v>
      </c>
      <c r="CE38" s="104">
        <f>ROUND(BY38/BS38,3)</f>
        <v>5.3999999999999999E-2</v>
      </c>
      <c r="CF38" s="64">
        <v>759</v>
      </c>
      <c r="CG38" s="60">
        <v>27</v>
      </c>
      <c r="CH38" s="60">
        <v>14</v>
      </c>
      <c r="CI38" s="60">
        <v>15</v>
      </c>
      <c r="CJ38" s="60">
        <v>30</v>
      </c>
      <c r="CK38" s="60">
        <v>9</v>
      </c>
      <c r="CL38" s="60">
        <v>190</v>
      </c>
      <c r="CM38" s="60">
        <v>188</v>
      </c>
      <c r="CN38" s="60">
        <v>131</v>
      </c>
      <c r="CO38" s="60">
        <v>42</v>
      </c>
      <c r="CP38" s="60">
        <v>113</v>
      </c>
      <c r="CQ38" s="63">
        <f>ROUND(CG38/CF38,3)</f>
        <v>3.5999999999999997E-2</v>
      </c>
      <c r="CR38" s="63">
        <f>ROUND(CH38/CF38,3)</f>
        <v>1.7999999999999999E-2</v>
      </c>
      <c r="CS38" s="63">
        <f>ROUND(CI38/CF38,3)</f>
        <v>0.02</v>
      </c>
      <c r="CT38" s="63">
        <f>ROUND(CJ38/CF38,3)</f>
        <v>0.04</v>
      </c>
      <c r="CU38" s="63">
        <f>ROUND(CK38/CF38,3)</f>
        <v>1.2E-2</v>
      </c>
      <c r="CV38" s="63">
        <f>ROUND(CL38/CF38,3)</f>
        <v>0.25</v>
      </c>
      <c r="CW38" s="63">
        <f>ROUND(CM38/CF38,3)</f>
        <v>0.248</v>
      </c>
      <c r="CX38" s="63">
        <f>ROUND(CN38/CF38,3)</f>
        <v>0.17299999999999999</v>
      </c>
      <c r="CY38" s="63">
        <f>ROUND(CO38/CF38,3)</f>
        <v>5.5E-2</v>
      </c>
      <c r="CZ38" s="63">
        <f>ROUND(CP38/CF38,3)</f>
        <v>0.14899999999999999</v>
      </c>
      <c r="DA38" s="65">
        <v>94528</v>
      </c>
      <c r="DB38" s="66">
        <v>116563</v>
      </c>
      <c r="DC38" s="181">
        <v>759</v>
      </c>
      <c r="DD38" s="182">
        <v>691</v>
      </c>
      <c r="DE38" s="60">
        <v>0</v>
      </c>
      <c r="DF38" s="60">
        <v>0</v>
      </c>
      <c r="DG38" s="60">
        <v>0</v>
      </c>
      <c r="DH38" s="60">
        <v>0</v>
      </c>
      <c r="DI38" s="60">
        <v>25</v>
      </c>
      <c r="DJ38" s="60">
        <v>581</v>
      </c>
      <c r="DK38" s="60">
        <v>53</v>
      </c>
      <c r="DL38" s="60">
        <v>32</v>
      </c>
      <c r="DM38" s="63">
        <f>ROUND(DE38/DD38,3)</f>
        <v>0</v>
      </c>
      <c r="DN38" s="63">
        <f>ROUND(DF38/DD38,3)</f>
        <v>0</v>
      </c>
      <c r="DO38" s="63">
        <f>ROUND(DG38/DD38,3)</f>
        <v>0</v>
      </c>
      <c r="DP38" s="63">
        <f>ROUND(DH38/DD38,3)</f>
        <v>0</v>
      </c>
      <c r="DQ38" s="104">
        <f>ROUND(DI38/DD38,3)</f>
        <v>3.5999999999999997E-2</v>
      </c>
      <c r="DR38" s="104">
        <f>ROUND(DJ38/DD38,3)</f>
        <v>0.84099999999999997</v>
      </c>
      <c r="DS38" s="104">
        <f>ROUND(DK38/DD38,3)</f>
        <v>7.6999999999999999E-2</v>
      </c>
      <c r="DT38" s="104">
        <f>ROUND(DL38/DD38,3)</f>
        <v>4.5999999999999999E-2</v>
      </c>
      <c r="DU38" s="183">
        <v>442500</v>
      </c>
      <c r="DV38" s="184">
        <v>68</v>
      </c>
      <c r="DW38" s="60">
        <v>0</v>
      </c>
      <c r="DX38" s="60">
        <v>13</v>
      </c>
      <c r="DY38" s="60">
        <v>0</v>
      </c>
      <c r="DZ38" s="60">
        <v>0</v>
      </c>
      <c r="EA38" s="60">
        <v>55</v>
      </c>
      <c r="EB38" s="60">
        <v>0</v>
      </c>
      <c r="EC38" s="60">
        <v>0</v>
      </c>
      <c r="ED38" s="104">
        <f>ROUND(DW38/DV38,3)</f>
        <v>0</v>
      </c>
      <c r="EE38" s="104">
        <f>ROUND(DX38/DV38,3)</f>
        <v>0.191</v>
      </c>
      <c r="EF38" s="104">
        <f>ROUND(DY38/DV38,3)</f>
        <v>0</v>
      </c>
      <c r="EG38" s="104">
        <f>ROUND(DZ38/DV38,3)</f>
        <v>0</v>
      </c>
      <c r="EH38" s="63">
        <f>ROUND(EA38/DV38,3)</f>
        <v>0.80900000000000005</v>
      </c>
      <c r="EI38" s="104">
        <f>ROUND(EB38/DV38,3)</f>
        <v>0</v>
      </c>
      <c r="EJ38" s="63">
        <f>ROUND(EC38/DV38,3)</f>
        <v>0</v>
      </c>
      <c r="EK38" s="183"/>
      <c r="EL38" s="185">
        <v>68</v>
      </c>
      <c r="EM38" s="185">
        <v>0</v>
      </c>
      <c r="EN38" s="180">
        <v>68</v>
      </c>
      <c r="EO38" s="60">
        <v>13</v>
      </c>
      <c r="EP38" s="60">
        <v>0</v>
      </c>
      <c r="EQ38" s="60">
        <v>0</v>
      </c>
      <c r="ER38" s="60">
        <v>55</v>
      </c>
      <c r="ES38" s="60">
        <v>0</v>
      </c>
      <c r="ET38" s="274">
        <v>0</v>
      </c>
      <c r="EU38" s="77">
        <f>ROUND(EO38/EN38,3)</f>
        <v>0.191</v>
      </c>
      <c r="EV38" s="77">
        <f>ROUND(EP38/EN38,3)</f>
        <v>0</v>
      </c>
      <c r="EW38" s="77">
        <f>ROUND(EQ38/EN38,3)</f>
        <v>0</v>
      </c>
      <c r="EX38" s="77">
        <f>ROUND(ER38/EN38,3)</f>
        <v>0.80900000000000005</v>
      </c>
      <c r="EY38" s="77">
        <f>ROUND(ES38/EN38,3)</f>
        <v>0</v>
      </c>
      <c r="EZ38" s="237">
        <f>ROUND(ET38/EN38,3)</f>
        <v>0</v>
      </c>
      <c r="FA38" s="234">
        <f>DV38-EN38</f>
        <v>0</v>
      </c>
    </row>
    <row r="39" spans="1:157" x14ac:dyDescent="0.2">
      <c r="A39" s="56" t="s">
        <v>882</v>
      </c>
      <c r="B39" s="57" t="s">
        <v>1021</v>
      </c>
      <c r="C39" s="56" t="s">
        <v>931</v>
      </c>
      <c r="D39" s="56" t="s">
        <v>1076</v>
      </c>
      <c r="E39" s="171">
        <v>516</v>
      </c>
      <c r="F39" s="172">
        <v>436</v>
      </c>
      <c r="G39" s="226">
        <v>80</v>
      </c>
      <c r="H39" s="77">
        <f>ROUND(F39/E39,3)</f>
        <v>0.84499999999999997</v>
      </c>
      <c r="I39" s="186">
        <f>ROUND(G39/E39,3)</f>
        <v>0.155</v>
      </c>
      <c r="J39" s="173">
        <v>5.9</v>
      </c>
      <c r="K39" s="229">
        <v>0</v>
      </c>
      <c r="L39" s="174">
        <v>516</v>
      </c>
      <c r="M39" s="60">
        <v>516</v>
      </c>
      <c r="N39" s="60">
        <v>0</v>
      </c>
      <c r="O39" s="60">
        <v>0</v>
      </c>
      <c r="P39" s="60">
        <v>0</v>
      </c>
      <c r="Q39" s="60">
        <v>0</v>
      </c>
      <c r="R39" s="60">
        <v>0</v>
      </c>
      <c r="S39" s="60">
        <v>0</v>
      </c>
      <c r="T39" s="60">
        <v>0</v>
      </c>
      <c r="U39" s="60">
        <v>0</v>
      </c>
      <c r="V39" s="63">
        <f>ROUND(M39/L39,3)</f>
        <v>1</v>
      </c>
      <c r="W39" s="63">
        <f>ROUND(N39/L39,3)</f>
        <v>0</v>
      </c>
      <c r="X39" s="63">
        <f>ROUND(O39/L39,3)</f>
        <v>0</v>
      </c>
      <c r="Y39" s="63">
        <f>ROUND(P39/L39,3)</f>
        <v>0</v>
      </c>
      <c r="Z39" s="63">
        <f>ROUND(Q39/L39,3)</f>
        <v>0</v>
      </c>
      <c r="AA39" s="63">
        <f>ROUND(R39/L39,3)</f>
        <v>0</v>
      </c>
      <c r="AB39" s="63">
        <f>ROUND(S39/L39,3)</f>
        <v>0</v>
      </c>
      <c r="AC39" s="63">
        <f>ROUND(T39/L39,3)</f>
        <v>0</v>
      </c>
      <c r="AD39" s="63">
        <f>ROUND(U39/L39,3)</f>
        <v>0</v>
      </c>
      <c r="AE39" s="171">
        <v>516</v>
      </c>
      <c r="AF39" s="60">
        <v>0</v>
      </c>
      <c r="AG39" s="60">
        <v>0</v>
      </c>
      <c r="AH39" s="60">
        <v>0</v>
      </c>
      <c r="AI39" s="60">
        <v>0</v>
      </c>
      <c r="AJ39" s="60">
        <v>19</v>
      </c>
      <c r="AK39" s="60">
        <v>26</v>
      </c>
      <c r="AL39" s="60">
        <v>47</v>
      </c>
      <c r="AM39" s="60">
        <v>104</v>
      </c>
      <c r="AN39" s="60">
        <v>320</v>
      </c>
      <c r="AO39" s="77">
        <f>ROUND(AF39/AE39,3)</f>
        <v>0</v>
      </c>
      <c r="AP39" s="77">
        <f>ROUND(AG39/AE39,3)</f>
        <v>0</v>
      </c>
      <c r="AQ39" s="77">
        <f>ROUND(AH39/AE39,3)</f>
        <v>0</v>
      </c>
      <c r="AR39" s="77">
        <f>ROUND(AI39/AE39,3)</f>
        <v>0</v>
      </c>
      <c r="AS39" s="77">
        <f>ROUND(AJ39/AE39,3)</f>
        <v>3.6999999999999998E-2</v>
      </c>
      <c r="AT39" s="77">
        <f>ROUND(AK39/AE39,3)</f>
        <v>0.05</v>
      </c>
      <c r="AU39" s="77">
        <f>ROUND(AL39/AE39,3)</f>
        <v>9.0999999999999998E-2</v>
      </c>
      <c r="AV39" s="77">
        <f>ROUND(AM39/AE39,3)</f>
        <v>0.20200000000000001</v>
      </c>
      <c r="AW39" s="77">
        <f>ROUND(AN39/AE39,3)</f>
        <v>0.62</v>
      </c>
      <c r="AX39" s="175">
        <v>9</v>
      </c>
      <c r="AY39" s="174">
        <v>516</v>
      </c>
      <c r="AZ39" s="60">
        <v>0</v>
      </c>
      <c r="BA39" s="60">
        <v>0</v>
      </c>
      <c r="BB39" s="60">
        <v>0</v>
      </c>
      <c r="BC39" s="60">
        <v>13</v>
      </c>
      <c r="BD39" s="60">
        <v>243</v>
      </c>
      <c r="BE39" s="60">
        <v>260</v>
      </c>
      <c r="BF39" s="60">
        <f>ROUND(AZ39/AY39,3)</f>
        <v>0</v>
      </c>
      <c r="BG39" s="60">
        <f>ROUND(BA39/AY39,3)</f>
        <v>0</v>
      </c>
      <c r="BH39" s="77">
        <f>ROUND(BB39/AY39,3)</f>
        <v>0</v>
      </c>
      <c r="BI39" s="60">
        <f>ROUND(BC39/AY39,3)</f>
        <v>2.5000000000000001E-2</v>
      </c>
      <c r="BJ39" s="77">
        <f>ROUND(BD39/AY39,3)</f>
        <v>0.47099999999999997</v>
      </c>
      <c r="BK39" s="60">
        <f>ROUND(BE39/AY39,3)</f>
        <v>0.504</v>
      </c>
      <c r="BL39" s="176">
        <v>436</v>
      </c>
      <c r="BM39" s="177">
        <v>367</v>
      </c>
      <c r="BN39" s="178">
        <f>ROUND(BM39/BL39,3)</f>
        <v>0.84199999999999997</v>
      </c>
      <c r="BO39" s="173">
        <v>3.89</v>
      </c>
      <c r="BP39" s="179">
        <v>69</v>
      </c>
      <c r="BQ39" s="204">
        <f>ROUND(BP39/BL39,3)</f>
        <v>0.158</v>
      </c>
      <c r="BR39" s="175">
        <v>4.96</v>
      </c>
      <c r="BS39" s="181">
        <v>436</v>
      </c>
      <c r="BT39" s="60">
        <v>41</v>
      </c>
      <c r="BU39" s="60">
        <v>97</v>
      </c>
      <c r="BV39" s="60">
        <v>178</v>
      </c>
      <c r="BW39" s="60">
        <v>120</v>
      </c>
      <c r="BX39" s="60">
        <v>0</v>
      </c>
      <c r="BY39" s="60">
        <v>0</v>
      </c>
      <c r="BZ39" s="104">
        <f>ROUND(BT39/BS39,3)</f>
        <v>9.4E-2</v>
      </c>
      <c r="CA39" s="104">
        <f>ROUND(BU39/BS39,3)</f>
        <v>0.222</v>
      </c>
      <c r="CB39" s="104">
        <f>ROUND(BV39/BS39,3)</f>
        <v>0.40799999999999997</v>
      </c>
      <c r="CC39" s="104">
        <f>ROUND(BW39/BS39,3)</f>
        <v>0.27500000000000002</v>
      </c>
      <c r="CD39" s="104">
        <f>ROUND(BX39/BS39,3)</f>
        <v>0</v>
      </c>
      <c r="CE39" s="104">
        <f>ROUND(BY39/BS39,3)</f>
        <v>0</v>
      </c>
      <c r="CF39" s="64">
        <v>436</v>
      </c>
      <c r="CG39" s="60">
        <v>0</v>
      </c>
      <c r="CH39" s="60">
        <v>0</v>
      </c>
      <c r="CI39" s="60">
        <v>0</v>
      </c>
      <c r="CJ39" s="60">
        <v>0</v>
      </c>
      <c r="CK39" s="60">
        <v>32</v>
      </c>
      <c r="CL39" s="60">
        <v>18</v>
      </c>
      <c r="CM39" s="60">
        <v>31</v>
      </c>
      <c r="CN39" s="60">
        <v>58</v>
      </c>
      <c r="CO39" s="60">
        <v>116</v>
      </c>
      <c r="CP39" s="60">
        <v>181</v>
      </c>
      <c r="CQ39" s="63">
        <f>ROUND(CG39/CF39,3)</f>
        <v>0</v>
      </c>
      <c r="CR39" s="63">
        <f>ROUND(CH39/CF39,3)</f>
        <v>0</v>
      </c>
      <c r="CS39" s="63">
        <f>ROUND(CI39/CF39,3)</f>
        <v>0</v>
      </c>
      <c r="CT39" s="63">
        <f>ROUND(CJ39/CF39,3)</f>
        <v>0</v>
      </c>
      <c r="CU39" s="63">
        <f>ROUND(CK39/CF39,3)</f>
        <v>7.2999999999999995E-2</v>
      </c>
      <c r="CV39" s="63">
        <f>ROUND(CL39/CF39,3)</f>
        <v>4.1000000000000002E-2</v>
      </c>
      <c r="CW39" s="63">
        <f>ROUND(CM39/CF39,3)</f>
        <v>7.0999999999999994E-2</v>
      </c>
      <c r="CX39" s="63">
        <f>ROUND(CN39/CF39,3)</f>
        <v>0.13300000000000001</v>
      </c>
      <c r="CY39" s="63">
        <f>ROUND(CO39/CF39,3)</f>
        <v>0.26600000000000001</v>
      </c>
      <c r="CZ39" s="63">
        <f>ROUND(CP39/CF39,3)</f>
        <v>0.41499999999999998</v>
      </c>
      <c r="DA39" s="65">
        <v>174167</v>
      </c>
      <c r="DB39" s="66">
        <v>193892</v>
      </c>
      <c r="DC39" s="181">
        <v>436</v>
      </c>
      <c r="DD39" s="182">
        <v>367</v>
      </c>
      <c r="DE39" s="60">
        <v>0</v>
      </c>
      <c r="DF39" s="60">
        <v>0</v>
      </c>
      <c r="DG39" s="60">
        <v>0</v>
      </c>
      <c r="DH39" s="60">
        <v>0</v>
      </c>
      <c r="DI39" s="60">
        <v>0</v>
      </c>
      <c r="DJ39" s="60">
        <v>31</v>
      </c>
      <c r="DK39" s="60">
        <v>327</v>
      </c>
      <c r="DL39" s="60">
        <v>9</v>
      </c>
      <c r="DM39" s="63">
        <f>ROUND(DE39/DD39,3)</f>
        <v>0</v>
      </c>
      <c r="DN39" s="63">
        <f>ROUND(DF39/DD39,3)</f>
        <v>0</v>
      </c>
      <c r="DO39" s="63">
        <f>ROUND(DG39/DD39,3)</f>
        <v>0</v>
      </c>
      <c r="DP39" s="63">
        <f>ROUND(DH39/DD39,3)</f>
        <v>0</v>
      </c>
      <c r="DQ39" s="104">
        <f>ROUND(DI39/DD39,3)</f>
        <v>0</v>
      </c>
      <c r="DR39" s="104">
        <f>ROUND(DJ39/DD39,3)</f>
        <v>8.4000000000000005E-2</v>
      </c>
      <c r="DS39" s="104">
        <f>ROUND(DK39/DD39,3)</f>
        <v>0.89100000000000001</v>
      </c>
      <c r="DT39" s="104">
        <f>ROUND(DL39/DD39,3)</f>
        <v>2.5000000000000001E-2</v>
      </c>
      <c r="DU39" s="183">
        <v>632400</v>
      </c>
      <c r="DV39" s="184">
        <v>59</v>
      </c>
      <c r="DW39" s="60">
        <v>0</v>
      </c>
      <c r="DX39" s="60">
        <v>0</v>
      </c>
      <c r="DY39" s="60">
        <v>0</v>
      </c>
      <c r="DZ39" s="60">
        <v>18</v>
      </c>
      <c r="EA39" s="60">
        <v>0</v>
      </c>
      <c r="EB39" s="60">
        <v>0</v>
      </c>
      <c r="EC39" s="60">
        <v>41</v>
      </c>
      <c r="ED39" s="104">
        <f>ROUND(DW39/DV39,3)</f>
        <v>0</v>
      </c>
      <c r="EE39" s="104">
        <f>ROUND(DX39/DV39,3)</f>
        <v>0</v>
      </c>
      <c r="EF39" s="104">
        <f>ROUND(DY39/DV39,3)</f>
        <v>0</v>
      </c>
      <c r="EG39" s="104">
        <f>ROUND(DZ39/DV39,3)</f>
        <v>0.30499999999999999</v>
      </c>
      <c r="EH39" s="63">
        <f>ROUND(EA39/DV39,3)</f>
        <v>0</v>
      </c>
      <c r="EI39" s="104">
        <f>ROUND(EB39/DV39,3)</f>
        <v>0</v>
      </c>
      <c r="EJ39" s="63">
        <f>ROUND(EC39/DV39,3)</f>
        <v>0.69499999999999995</v>
      </c>
      <c r="EK39" s="183"/>
      <c r="EL39" s="185">
        <v>69</v>
      </c>
      <c r="EM39" s="185">
        <v>10</v>
      </c>
      <c r="EN39" s="180">
        <v>59</v>
      </c>
      <c r="EO39" s="60">
        <v>0</v>
      </c>
      <c r="EP39" s="60">
        <v>0</v>
      </c>
      <c r="EQ39" s="60">
        <v>0</v>
      </c>
      <c r="ER39" s="60">
        <v>41</v>
      </c>
      <c r="ES39" s="60">
        <v>18</v>
      </c>
      <c r="ET39" s="274">
        <v>0</v>
      </c>
      <c r="EU39" s="77">
        <f>ROUND(EO39/EN39,3)</f>
        <v>0</v>
      </c>
      <c r="EV39" s="77">
        <f>ROUND(EP39/EN39,3)</f>
        <v>0</v>
      </c>
      <c r="EW39" s="77">
        <f>ROUND(EQ39/EN39,3)</f>
        <v>0</v>
      </c>
      <c r="EX39" s="77">
        <f>ROUND(ER39/EN39,3)</f>
        <v>0.69499999999999995</v>
      </c>
      <c r="EY39" s="77">
        <f>ROUND(ES39/EN39,3)</f>
        <v>0.30499999999999999</v>
      </c>
      <c r="EZ39" s="237">
        <f>ROUND(ET39/EN39,3)</f>
        <v>0</v>
      </c>
      <c r="FA39" s="234">
        <f>DV39-EN39</f>
        <v>0</v>
      </c>
    </row>
    <row r="40" spans="1:157" s="84" customFormat="1" x14ac:dyDescent="0.2">
      <c r="A40" s="81" t="s">
        <v>882</v>
      </c>
      <c r="B40" s="82" t="s">
        <v>1021</v>
      </c>
      <c r="C40" s="81"/>
      <c r="D40" s="81"/>
      <c r="E40" s="187">
        <f>SUM(E2:E39)</f>
        <v>52383</v>
      </c>
      <c r="F40" s="188">
        <f t="shared" ref="F40:G40" si="128">SUM(F2:F39)</f>
        <v>48346</v>
      </c>
      <c r="G40" s="227">
        <f t="shared" si="128"/>
        <v>4037</v>
      </c>
      <c r="H40" s="98">
        <f t="shared" si="69"/>
        <v>0.92300000000000004</v>
      </c>
      <c r="I40" s="189">
        <f t="shared" ref="I40:I61" si="129">ROUND(G40/E40,3)</f>
        <v>7.6999999999999999E-2</v>
      </c>
      <c r="J40" s="190"/>
      <c r="K40" s="230"/>
      <c r="L40" s="191">
        <f t="shared" ref="L40:U40" si="130">SUM(L2:L39)</f>
        <v>52383</v>
      </c>
      <c r="M40" s="84">
        <f t="shared" si="130"/>
        <v>35810</v>
      </c>
      <c r="N40" s="84">
        <f t="shared" si="130"/>
        <v>856</v>
      </c>
      <c r="O40" s="84">
        <f t="shared" si="130"/>
        <v>476</v>
      </c>
      <c r="P40" s="84">
        <f t="shared" si="130"/>
        <v>2342</v>
      </c>
      <c r="Q40" s="84">
        <f t="shared" si="130"/>
        <v>3149</v>
      </c>
      <c r="R40" s="84">
        <f t="shared" si="130"/>
        <v>1306</v>
      </c>
      <c r="S40" s="84">
        <f t="shared" si="130"/>
        <v>4599</v>
      </c>
      <c r="T40" s="84">
        <f t="shared" si="130"/>
        <v>3771</v>
      </c>
      <c r="U40" s="84">
        <f t="shared" si="130"/>
        <v>74</v>
      </c>
      <c r="V40" s="97">
        <f t="shared" ref="V40:V61" si="131">ROUND(M40/L40,3)</f>
        <v>0.68400000000000005</v>
      </c>
      <c r="W40" s="97">
        <f t="shared" ref="W40:W61" si="132">ROUND(N40/L40,3)</f>
        <v>1.6E-2</v>
      </c>
      <c r="X40" s="97">
        <f t="shared" ref="X40:X61" si="133">ROUND(O40/L40,3)</f>
        <v>8.9999999999999993E-3</v>
      </c>
      <c r="Y40" s="97">
        <f t="shared" ref="Y40:Y61" si="134">ROUND(P40/L40,3)</f>
        <v>4.4999999999999998E-2</v>
      </c>
      <c r="Z40" s="97">
        <f t="shared" ref="Z40:Z61" si="135">ROUND(Q40/L40,3)</f>
        <v>0.06</v>
      </c>
      <c r="AA40" s="97">
        <f t="shared" ref="AA40:AA61" si="136">ROUND(R40/L40,3)</f>
        <v>2.5000000000000001E-2</v>
      </c>
      <c r="AB40" s="97">
        <f t="shared" ref="AB40:AB61" si="137">ROUND(S40/L40,3)</f>
        <v>8.7999999999999995E-2</v>
      </c>
      <c r="AC40" s="97">
        <f t="shared" ref="AC40:AC61" si="138">ROUND(T40/L40,3)</f>
        <v>7.1999999999999995E-2</v>
      </c>
      <c r="AD40" s="97">
        <f t="shared" ref="AD40:AD61" si="139">ROUND(U40/L40,3)</f>
        <v>1E-3</v>
      </c>
      <c r="AE40" s="187">
        <f t="shared" ref="AE40:AN40" si="140">SUM(AE2:AE39)</f>
        <v>52383</v>
      </c>
      <c r="AF40" s="84">
        <f t="shared" si="140"/>
        <v>1049</v>
      </c>
      <c r="AG40" s="84">
        <f t="shared" si="140"/>
        <v>1568</v>
      </c>
      <c r="AH40" s="84">
        <f t="shared" si="140"/>
        <v>3688</v>
      </c>
      <c r="AI40" s="84">
        <f t="shared" si="140"/>
        <v>8737</v>
      </c>
      <c r="AJ40" s="84">
        <f t="shared" si="140"/>
        <v>6482</v>
      </c>
      <c r="AK40" s="84">
        <f t="shared" si="140"/>
        <v>9984</v>
      </c>
      <c r="AL40" s="84">
        <f t="shared" si="140"/>
        <v>9498</v>
      </c>
      <c r="AM40" s="84">
        <f t="shared" si="140"/>
        <v>6594</v>
      </c>
      <c r="AN40" s="84">
        <f t="shared" si="140"/>
        <v>4783</v>
      </c>
      <c r="AO40" s="98">
        <f t="shared" si="71"/>
        <v>0.02</v>
      </c>
      <c r="AP40" s="98">
        <f t="shared" ref="AP40:AP61" si="141">ROUND(AG40/AE40,3)</f>
        <v>0.03</v>
      </c>
      <c r="AQ40" s="98">
        <f t="shared" ref="AQ40:AQ61" si="142">ROUND(AH40/AE40,3)</f>
        <v>7.0000000000000007E-2</v>
      </c>
      <c r="AR40" s="98">
        <f t="shared" ref="AR40:AR61" si="143">ROUND(AI40/AE40,3)</f>
        <v>0.16700000000000001</v>
      </c>
      <c r="AS40" s="98">
        <f t="shared" ref="AS40:AS61" si="144">ROUND(AJ40/AE40,3)</f>
        <v>0.124</v>
      </c>
      <c r="AT40" s="98">
        <f t="shared" ref="AT40:AT61" si="145">ROUND(AK40/AE40,3)</f>
        <v>0.191</v>
      </c>
      <c r="AU40" s="98">
        <f t="shared" ref="AU40:AU61" si="146">ROUND(AL40/AE40,3)</f>
        <v>0.18099999999999999</v>
      </c>
      <c r="AV40" s="98">
        <f t="shared" ref="AV40:AV61" si="147">ROUND(AM40/AE40,3)</f>
        <v>0.126</v>
      </c>
      <c r="AW40" s="98">
        <f t="shared" ref="AW40:AW61" si="148">ROUND(AN40/AE40,3)</f>
        <v>9.0999999999999998E-2</v>
      </c>
      <c r="AX40" s="192">
        <f>ROUND(MEDIAN(AX2:AX39),1)</f>
        <v>6.2</v>
      </c>
      <c r="AY40" s="191">
        <f t="shared" ref="AY40:BE40" si="149">SUM(AY2:AY39)</f>
        <v>52383</v>
      </c>
      <c r="AZ40" s="84">
        <f t="shared" si="149"/>
        <v>1152</v>
      </c>
      <c r="BA40" s="84">
        <f t="shared" si="149"/>
        <v>4132</v>
      </c>
      <c r="BB40" s="84">
        <f t="shared" si="149"/>
        <v>10112</v>
      </c>
      <c r="BC40" s="84">
        <f t="shared" si="149"/>
        <v>20336</v>
      </c>
      <c r="BD40" s="84">
        <f t="shared" si="149"/>
        <v>12860</v>
      </c>
      <c r="BE40" s="84">
        <f t="shared" si="149"/>
        <v>3791</v>
      </c>
      <c r="BF40" s="84">
        <f>ROUND(AZ40/AY40,3)</f>
        <v>2.1999999999999999E-2</v>
      </c>
      <c r="BG40" s="84">
        <f t="shared" ref="BG40:BG61" si="150">ROUND(BA40/AY40,3)</f>
        <v>7.9000000000000001E-2</v>
      </c>
      <c r="BH40" s="98">
        <f t="shared" ref="BH40:BH61" si="151">ROUND(BB40/AY40,3)</f>
        <v>0.193</v>
      </c>
      <c r="BI40" s="84">
        <f t="shared" ref="BI40:BI61" si="152">ROUND(BC40/AY40,3)</f>
        <v>0.38800000000000001</v>
      </c>
      <c r="BJ40" s="98">
        <f t="shared" ref="BJ40:BJ61" si="153">ROUND(BD40/AY40,3)</f>
        <v>0.245</v>
      </c>
      <c r="BK40" s="84">
        <f t="shared" ref="BK40:BK61" si="154">ROUND(BE40/AY40,3)</f>
        <v>7.1999999999999995E-2</v>
      </c>
      <c r="BL40" s="193">
        <f t="shared" ref="BL40:BM40" si="155">SUM(BL2:BL39)</f>
        <v>48346</v>
      </c>
      <c r="BM40" s="194">
        <f t="shared" si="155"/>
        <v>25620</v>
      </c>
      <c r="BN40" s="195">
        <f t="shared" si="70"/>
        <v>0.53</v>
      </c>
      <c r="BO40" s="233">
        <f>ROUND(AVERAGE(BO2:BO39),2)</f>
        <v>3.14</v>
      </c>
      <c r="BP40" s="196">
        <f>SUM(BP2:BP39)</f>
        <v>22726</v>
      </c>
      <c r="BQ40" s="206">
        <f t="shared" ref="BQ40:BQ84" si="156">ROUND(BP40/BL40,3)</f>
        <v>0.47</v>
      </c>
      <c r="BR40" s="232">
        <f>ROUND(AVERAGE(BR2:BR39),2)</f>
        <v>3.32</v>
      </c>
      <c r="BS40" s="198">
        <f t="shared" ref="BS40:BY40" si="157">SUM(BS2:BS39)</f>
        <v>48346</v>
      </c>
      <c r="BT40" s="84">
        <f t="shared" si="157"/>
        <v>1608</v>
      </c>
      <c r="BU40" s="84">
        <f t="shared" si="157"/>
        <v>14020</v>
      </c>
      <c r="BV40" s="84">
        <f t="shared" si="157"/>
        <v>14866</v>
      </c>
      <c r="BW40" s="84">
        <f t="shared" si="157"/>
        <v>10617</v>
      </c>
      <c r="BX40" s="84">
        <f t="shared" si="157"/>
        <v>4561</v>
      </c>
      <c r="BY40" s="84">
        <f t="shared" si="157"/>
        <v>2674</v>
      </c>
      <c r="BZ40" s="153">
        <f t="shared" si="127"/>
        <v>3.3000000000000002E-2</v>
      </c>
      <c r="CA40" s="153">
        <f t="shared" ref="CA40:CA61" si="158">ROUND(BU40/BS40,3)</f>
        <v>0.28999999999999998</v>
      </c>
      <c r="CB40" s="153">
        <f t="shared" ref="CB40:CB61" si="159">ROUND(BV40/BS40,3)</f>
        <v>0.307</v>
      </c>
      <c r="CC40" s="153">
        <f t="shared" ref="CC40:CC61" si="160">ROUND(BW40/BS40,3)</f>
        <v>0.22</v>
      </c>
      <c r="CD40" s="153">
        <f t="shared" ref="CD40:CD61" si="161">ROUND(BX40/BS40,3)</f>
        <v>9.4E-2</v>
      </c>
      <c r="CE40" s="153">
        <f t="shared" ref="CE40:CE61" si="162">ROUND(BY40/BS40,3)</f>
        <v>5.5E-2</v>
      </c>
      <c r="CF40" s="87">
        <f t="shared" ref="CF40:CP40" si="163">SUM(CF2:CF39)</f>
        <v>48346</v>
      </c>
      <c r="CG40" s="84">
        <f t="shared" si="163"/>
        <v>4413</v>
      </c>
      <c r="CH40" s="84">
        <f t="shared" si="163"/>
        <v>2618</v>
      </c>
      <c r="CI40" s="84">
        <f t="shared" si="163"/>
        <v>4301</v>
      </c>
      <c r="CJ40" s="84">
        <f t="shared" si="163"/>
        <v>3722</v>
      </c>
      <c r="CK40" s="84">
        <f t="shared" si="163"/>
        <v>6718</v>
      </c>
      <c r="CL40" s="84">
        <f t="shared" si="163"/>
        <v>8879</v>
      </c>
      <c r="CM40" s="84">
        <f t="shared" si="163"/>
        <v>5953</v>
      </c>
      <c r="CN40" s="84">
        <f t="shared" si="163"/>
        <v>6906</v>
      </c>
      <c r="CO40" s="84">
        <f t="shared" si="163"/>
        <v>2536</v>
      </c>
      <c r="CP40" s="84">
        <f t="shared" si="163"/>
        <v>2300</v>
      </c>
      <c r="CQ40" s="97">
        <f>ROUND(CG40/CF40,3)</f>
        <v>9.0999999999999998E-2</v>
      </c>
      <c r="CR40" s="97">
        <f t="shared" ref="CR40:CR94" si="164">ROUND(CH40/CF40,3)</f>
        <v>5.3999999999999999E-2</v>
      </c>
      <c r="CS40" s="97">
        <f t="shared" ref="CS40:CS94" si="165">ROUND(CI40/CF40,3)</f>
        <v>8.8999999999999996E-2</v>
      </c>
      <c r="CT40" s="97">
        <f t="shared" ref="CT40:CT94" si="166">ROUND(CJ40/CF40,3)</f>
        <v>7.6999999999999999E-2</v>
      </c>
      <c r="CU40" s="97">
        <f t="shared" ref="CU40:CU94" si="167">ROUND(CK40/CF40,3)</f>
        <v>0.13900000000000001</v>
      </c>
      <c r="CV40" s="97">
        <f t="shared" ref="CV40:CV94" si="168">ROUND(CL40/CF40,3)</f>
        <v>0.184</v>
      </c>
      <c r="CW40" s="97">
        <f t="shared" ref="CW40:CW94" si="169">ROUND(CM40/CF40,3)</f>
        <v>0.123</v>
      </c>
      <c r="CX40" s="97">
        <f t="shared" ref="CX40:CX94" si="170">ROUND(CN40/CF40,3)</f>
        <v>0.14299999999999999</v>
      </c>
      <c r="CY40" s="97">
        <f t="shared" ref="CY40:CY94" si="171">ROUND(CO40/CF40,3)</f>
        <v>5.1999999999999998E-2</v>
      </c>
      <c r="CZ40" s="97">
        <f t="shared" ref="CZ40:CZ94" si="172">ROUND(CP40/CF40,3)</f>
        <v>4.8000000000000001E-2</v>
      </c>
      <c r="DA40" s="88">
        <f>INT(MEDIAN(DA2:DA39))</f>
        <v>57378</v>
      </c>
      <c r="DB40" s="88">
        <f>INT(SUMPRODUCT(CF2:CF39,DB2:DB39)/CF40)</f>
        <v>73151</v>
      </c>
      <c r="DC40" s="198">
        <f t="shared" ref="DC40:DL40" si="173">SUM(DC2:DC39)</f>
        <v>48346</v>
      </c>
      <c r="DD40" s="199">
        <f t="shared" si="173"/>
        <v>25620</v>
      </c>
      <c r="DE40" s="84">
        <f t="shared" si="173"/>
        <v>1747</v>
      </c>
      <c r="DF40" s="84">
        <f t="shared" si="173"/>
        <v>1049</v>
      </c>
      <c r="DG40" s="84">
        <f t="shared" si="173"/>
        <v>1276</v>
      </c>
      <c r="DH40" s="84">
        <f t="shared" si="173"/>
        <v>2012</v>
      </c>
      <c r="DI40" s="84">
        <f t="shared" si="173"/>
        <v>8773</v>
      </c>
      <c r="DJ40" s="84">
        <f t="shared" si="173"/>
        <v>9234</v>
      </c>
      <c r="DK40" s="84">
        <f t="shared" si="173"/>
        <v>1224</v>
      </c>
      <c r="DL40" s="84">
        <f t="shared" si="173"/>
        <v>305</v>
      </c>
      <c r="DM40" s="97">
        <f>ROUND(DE40/DD40,3)</f>
        <v>6.8000000000000005E-2</v>
      </c>
      <c r="DN40" s="97">
        <f t="shared" ref="DN40:DN61" si="174">ROUND(DF40/DD40,3)</f>
        <v>4.1000000000000002E-2</v>
      </c>
      <c r="DO40" s="97">
        <f t="shared" ref="DO40:DO61" si="175">ROUND(DG40/DD40,3)</f>
        <v>0.05</v>
      </c>
      <c r="DP40" s="97">
        <f t="shared" ref="DP40:DP61" si="176">ROUND(DH40/DD40,3)</f>
        <v>7.9000000000000001E-2</v>
      </c>
      <c r="DQ40" s="153">
        <f t="shared" ref="DQ40:DQ61" si="177">ROUND(DI40/DD40,3)</f>
        <v>0.34200000000000003</v>
      </c>
      <c r="DR40" s="153">
        <f t="shared" ref="DR40:DR61" si="178">ROUND(DJ40/DD40,3)</f>
        <v>0.36</v>
      </c>
      <c r="DS40" s="153">
        <f t="shared" ref="DS40:DS61" si="179">ROUND(DK40/DD40,3)</f>
        <v>4.8000000000000001E-2</v>
      </c>
      <c r="DT40" s="153">
        <f t="shared" ref="DT40:DT61" si="180">ROUND(DL40/DD40,3)</f>
        <v>1.2E-2</v>
      </c>
      <c r="DU40" s="200">
        <f>INT(MEDIAN(DU2:DU39))</f>
        <v>264500</v>
      </c>
      <c r="DV40" s="201">
        <f t="shared" ref="DV40:EC40" si="181">SUM(DV2:DV39)</f>
        <v>22013</v>
      </c>
      <c r="DW40" s="84">
        <f t="shared" si="181"/>
        <v>1504</v>
      </c>
      <c r="DX40" s="84">
        <f t="shared" si="181"/>
        <v>5408</v>
      </c>
      <c r="DY40" s="84">
        <f t="shared" si="181"/>
        <v>8395</v>
      </c>
      <c r="DZ40" s="84">
        <f t="shared" si="181"/>
        <v>4840</v>
      </c>
      <c r="EA40" s="84">
        <f t="shared" si="181"/>
        <v>1396</v>
      </c>
      <c r="EB40" s="84">
        <f t="shared" si="181"/>
        <v>303</v>
      </c>
      <c r="EC40" s="84">
        <f t="shared" si="181"/>
        <v>167</v>
      </c>
      <c r="ED40" s="153">
        <f t="shared" si="52"/>
        <v>6.8000000000000005E-2</v>
      </c>
      <c r="EE40" s="153">
        <f t="shared" ref="EE40:EE61" si="182">ROUND(DX40/DV40,3)</f>
        <v>0.246</v>
      </c>
      <c r="EF40" s="153">
        <f t="shared" ref="EF40:EF61" si="183">ROUND(DY40/DV40,3)</f>
        <v>0.38100000000000001</v>
      </c>
      <c r="EG40" s="153">
        <f t="shared" ref="EG40:EG61" si="184">ROUND(DZ40/DV40,3)</f>
        <v>0.22</v>
      </c>
      <c r="EH40" s="97">
        <f t="shared" ref="EH40:EH61" si="185">ROUND(EA40/DV40,3)</f>
        <v>6.3E-2</v>
      </c>
      <c r="EI40" s="153">
        <f t="shared" ref="EI40:EI61" si="186">ROUND(EB40/DV40,3)</f>
        <v>1.4E-2</v>
      </c>
      <c r="EJ40" s="97">
        <f t="shared" ref="EJ40:EJ61" si="187">ROUND(EC40/DV40,3)</f>
        <v>8.0000000000000002E-3</v>
      </c>
      <c r="EK40" s="200">
        <f>INT(MEDIAN(EK2:EK39))</f>
        <v>1315</v>
      </c>
      <c r="EL40" s="202">
        <f t="shared" ref="EL40:ET40" si="188">SUM(EL2:EL39)</f>
        <v>22726</v>
      </c>
      <c r="EM40" s="202">
        <f t="shared" si="188"/>
        <v>713</v>
      </c>
      <c r="EN40" s="203">
        <f t="shared" si="188"/>
        <v>20076</v>
      </c>
      <c r="EO40" s="84">
        <f t="shared" si="188"/>
        <v>1715</v>
      </c>
      <c r="EP40" s="84">
        <f t="shared" si="188"/>
        <v>2210</v>
      </c>
      <c r="EQ40" s="84">
        <f t="shared" si="188"/>
        <v>2371</v>
      </c>
      <c r="ER40" s="84">
        <f t="shared" si="188"/>
        <v>1825</v>
      </c>
      <c r="ES40" s="84">
        <f t="shared" si="188"/>
        <v>1792</v>
      </c>
      <c r="ET40" s="276">
        <f t="shared" si="188"/>
        <v>10163</v>
      </c>
      <c r="EU40" s="98">
        <f t="shared" si="59"/>
        <v>8.5000000000000006E-2</v>
      </c>
      <c r="EV40" s="98">
        <f t="shared" ref="EV40:EV61" si="189">ROUND(EP40/EN40,3)</f>
        <v>0.11</v>
      </c>
      <c r="EW40" s="98">
        <f t="shared" ref="EW40:EW61" si="190">ROUND(EQ40/EN40,3)</f>
        <v>0.11799999999999999</v>
      </c>
      <c r="EX40" s="98">
        <f t="shared" ref="EX40:EX61" si="191">ROUND(ER40/EN40,3)</f>
        <v>9.0999999999999998E-2</v>
      </c>
      <c r="EY40" s="98">
        <f t="shared" ref="EY40:EY61" si="192">ROUND(ES40/EN40,3)</f>
        <v>8.8999999999999996E-2</v>
      </c>
      <c r="EZ40" s="236">
        <f t="shared" ref="EZ40:EZ61" si="193">ROUND(ET40/EN40,3)</f>
        <v>0.50600000000000001</v>
      </c>
      <c r="FA40" s="235">
        <f>SUM(FA2:FA39)</f>
        <v>1937</v>
      </c>
    </row>
    <row r="41" spans="1:157" x14ac:dyDescent="0.2">
      <c r="A41" s="56" t="s">
        <v>882</v>
      </c>
      <c r="B41" s="57" t="s">
        <v>1022</v>
      </c>
      <c r="C41" s="56" t="s">
        <v>927</v>
      </c>
      <c r="D41" s="56" t="s">
        <v>1072</v>
      </c>
      <c r="E41" s="171">
        <v>711</v>
      </c>
      <c r="F41" s="172">
        <v>699</v>
      </c>
      <c r="G41" s="226">
        <v>12</v>
      </c>
      <c r="H41" s="77">
        <f t="shared" si="69"/>
        <v>0.98299999999999998</v>
      </c>
      <c r="I41" s="186">
        <f t="shared" si="129"/>
        <v>1.7000000000000001E-2</v>
      </c>
      <c r="J41" s="173">
        <v>0</v>
      </c>
      <c r="K41" s="229">
        <v>0</v>
      </c>
      <c r="L41" s="174">
        <v>711</v>
      </c>
      <c r="M41" s="60">
        <v>711</v>
      </c>
      <c r="N41" s="60">
        <v>0</v>
      </c>
      <c r="O41" s="60">
        <v>0</v>
      </c>
      <c r="P41" s="60">
        <v>0</v>
      </c>
      <c r="Q41" s="60">
        <v>0</v>
      </c>
      <c r="R41" s="60">
        <v>0</v>
      </c>
      <c r="S41" s="60">
        <v>0</v>
      </c>
      <c r="T41" s="60">
        <v>0</v>
      </c>
      <c r="U41" s="60">
        <v>0</v>
      </c>
      <c r="V41" s="63">
        <f t="shared" si="131"/>
        <v>1</v>
      </c>
      <c r="W41" s="63">
        <f t="shared" si="132"/>
        <v>0</v>
      </c>
      <c r="X41" s="63">
        <f t="shared" si="133"/>
        <v>0</v>
      </c>
      <c r="Y41" s="63">
        <f t="shared" si="134"/>
        <v>0</v>
      </c>
      <c r="Z41" s="63">
        <f t="shared" si="135"/>
        <v>0</v>
      </c>
      <c r="AA41" s="63">
        <f t="shared" si="136"/>
        <v>0</v>
      </c>
      <c r="AB41" s="63">
        <f t="shared" si="137"/>
        <v>0</v>
      </c>
      <c r="AC41" s="63">
        <f t="shared" si="138"/>
        <v>0</v>
      </c>
      <c r="AD41" s="63">
        <f t="shared" si="139"/>
        <v>0</v>
      </c>
      <c r="AE41" s="171">
        <v>711</v>
      </c>
      <c r="AF41" s="60">
        <v>0</v>
      </c>
      <c r="AG41" s="60">
        <v>0</v>
      </c>
      <c r="AH41" s="60">
        <v>0</v>
      </c>
      <c r="AI41" s="60">
        <v>0</v>
      </c>
      <c r="AJ41" s="60">
        <v>73</v>
      </c>
      <c r="AK41" s="60">
        <v>77</v>
      </c>
      <c r="AL41" s="60">
        <v>199</v>
      </c>
      <c r="AM41" s="60">
        <v>110</v>
      </c>
      <c r="AN41" s="60">
        <v>252</v>
      </c>
      <c r="AO41" s="77">
        <f t="shared" si="71"/>
        <v>0</v>
      </c>
      <c r="AP41" s="77">
        <f t="shared" si="141"/>
        <v>0</v>
      </c>
      <c r="AQ41" s="77">
        <f t="shared" si="142"/>
        <v>0</v>
      </c>
      <c r="AR41" s="77">
        <f t="shared" si="143"/>
        <v>0</v>
      </c>
      <c r="AS41" s="77">
        <f t="shared" si="144"/>
        <v>0.10299999999999999</v>
      </c>
      <c r="AT41" s="77">
        <f t="shared" si="145"/>
        <v>0.108</v>
      </c>
      <c r="AU41" s="77">
        <f t="shared" si="146"/>
        <v>0.28000000000000003</v>
      </c>
      <c r="AV41" s="77">
        <f t="shared" si="147"/>
        <v>0.155</v>
      </c>
      <c r="AW41" s="77">
        <f t="shared" si="148"/>
        <v>0.35399999999999998</v>
      </c>
      <c r="AX41" s="175">
        <v>7.6</v>
      </c>
      <c r="AY41" s="174">
        <v>711</v>
      </c>
      <c r="AZ41" s="60">
        <v>0</v>
      </c>
      <c r="BA41" s="60">
        <v>0</v>
      </c>
      <c r="BB41" s="60">
        <v>8</v>
      </c>
      <c r="BC41" s="60">
        <v>88</v>
      </c>
      <c r="BD41" s="60">
        <v>357</v>
      </c>
      <c r="BE41" s="60">
        <v>258</v>
      </c>
      <c r="BF41" s="60">
        <f t="shared" si="66"/>
        <v>0</v>
      </c>
      <c r="BG41" s="60">
        <f t="shared" si="150"/>
        <v>0</v>
      </c>
      <c r="BH41" s="77">
        <f t="shared" si="151"/>
        <v>1.0999999999999999E-2</v>
      </c>
      <c r="BI41" s="60">
        <f t="shared" si="152"/>
        <v>0.124</v>
      </c>
      <c r="BJ41" s="77">
        <f t="shared" si="153"/>
        <v>0.502</v>
      </c>
      <c r="BK41" s="60">
        <f t="shared" si="154"/>
        <v>0.36299999999999999</v>
      </c>
      <c r="BL41" s="176">
        <v>699</v>
      </c>
      <c r="BM41" s="177">
        <v>682</v>
      </c>
      <c r="BN41" s="178">
        <f t="shared" si="70"/>
        <v>0.97599999999999998</v>
      </c>
      <c r="BO41" s="173">
        <v>3.72</v>
      </c>
      <c r="BP41" s="179">
        <v>17</v>
      </c>
      <c r="BQ41" s="204">
        <f t="shared" si="156"/>
        <v>2.4E-2</v>
      </c>
      <c r="BR41" s="175">
        <v>5.53</v>
      </c>
      <c r="BS41" s="181">
        <v>699</v>
      </c>
      <c r="BT41" s="60">
        <v>0</v>
      </c>
      <c r="BU41" s="60">
        <v>230</v>
      </c>
      <c r="BV41" s="60">
        <v>111</v>
      </c>
      <c r="BW41" s="60">
        <v>183</v>
      </c>
      <c r="BX41" s="60">
        <v>167</v>
      </c>
      <c r="BY41" s="60">
        <v>8</v>
      </c>
      <c r="BZ41" s="104">
        <f t="shared" si="127"/>
        <v>0</v>
      </c>
      <c r="CA41" s="104">
        <f t="shared" si="158"/>
        <v>0.32900000000000001</v>
      </c>
      <c r="CB41" s="104">
        <f t="shared" si="159"/>
        <v>0.159</v>
      </c>
      <c r="CC41" s="104">
        <f t="shared" si="160"/>
        <v>0.26200000000000001</v>
      </c>
      <c r="CD41" s="104">
        <f t="shared" si="161"/>
        <v>0.23899999999999999</v>
      </c>
      <c r="CE41" s="104">
        <f t="shared" si="162"/>
        <v>1.0999999999999999E-2</v>
      </c>
      <c r="CF41" s="64">
        <v>699</v>
      </c>
      <c r="CG41" s="60">
        <v>0</v>
      </c>
      <c r="CH41" s="60">
        <v>0</v>
      </c>
      <c r="CI41" s="60">
        <v>0</v>
      </c>
      <c r="CJ41" s="60">
        <v>0</v>
      </c>
      <c r="CK41" s="60">
        <v>18</v>
      </c>
      <c r="CL41" s="60">
        <v>68</v>
      </c>
      <c r="CM41" s="60">
        <v>100</v>
      </c>
      <c r="CN41" s="60">
        <v>220</v>
      </c>
      <c r="CO41" s="60">
        <v>111</v>
      </c>
      <c r="CP41" s="60">
        <v>182</v>
      </c>
      <c r="CQ41" s="63">
        <f t="shared" si="68"/>
        <v>0</v>
      </c>
      <c r="CR41" s="63">
        <f t="shared" si="164"/>
        <v>0</v>
      </c>
      <c r="CS41" s="63">
        <f t="shared" si="165"/>
        <v>0</v>
      </c>
      <c r="CT41" s="63">
        <f t="shared" si="166"/>
        <v>0</v>
      </c>
      <c r="CU41" s="63">
        <f t="shared" si="167"/>
        <v>2.5999999999999999E-2</v>
      </c>
      <c r="CV41" s="63">
        <f t="shared" si="168"/>
        <v>9.7000000000000003E-2</v>
      </c>
      <c r="CW41" s="63">
        <f t="shared" si="169"/>
        <v>0.14299999999999999</v>
      </c>
      <c r="CX41" s="63">
        <f t="shared" si="170"/>
        <v>0.315</v>
      </c>
      <c r="CY41" s="63">
        <f t="shared" si="171"/>
        <v>0.159</v>
      </c>
      <c r="CZ41" s="63">
        <f t="shared" si="172"/>
        <v>0.26</v>
      </c>
      <c r="DA41" s="65">
        <v>130199</v>
      </c>
      <c r="DB41" s="66">
        <v>169104</v>
      </c>
      <c r="DC41" s="181">
        <v>699</v>
      </c>
      <c r="DD41" s="182">
        <v>682</v>
      </c>
      <c r="DE41" s="60">
        <v>0</v>
      </c>
      <c r="DF41" s="60">
        <v>0</v>
      </c>
      <c r="DG41" s="60">
        <v>0</v>
      </c>
      <c r="DH41" s="60">
        <v>0</v>
      </c>
      <c r="DI41" s="60">
        <v>7</v>
      </c>
      <c r="DJ41" s="60">
        <v>431</v>
      </c>
      <c r="DK41" s="60">
        <v>237</v>
      </c>
      <c r="DL41" s="60">
        <v>7</v>
      </c>
      <c r="DM41" s="63">
        <f t="shared" si="67"/>
        <v>0</v>
      </c>
      <c r="DN41" s="63">
        <f t="shared" si="174"/>
        <v>0</v>
      </c>
      <c r="DO41" s="63">
        <f t="shared" si="175"/>
        <v>0</v>
      </c>
      <c r="DP41" s="63">
        <f t="shared" si="176"/>
        <v>0</v>
      </c>
      <c r="DQ41" s="104">
        <f t="shared" si="177"/>
        <v>0.01</v>
      </c>
      <c r="DR41" s="104">
        <f t="shared" si="178"/>
        <v>0.63200000000000001</v>
      </c>
      <c r="DS41" s="104">
        <f t="shared" si="179"/>
        <v>0.34799999999999998</v>
      </c>
      <c r="DT41" s="104">
        <f t="shared" si="180"/>
        <v>0.01</v>
      </c>
      <c r="DU41" s="183">
        <v>471400</v>
      </c>
      <c r="DV41" s="184">
        <v>17</v>
      </c>
      <c r="DW41" s="60">
        <v>0</v>
      </c>
      <c r="DX41" s="60">
        <v>0</v>
      </c>
      <c r="DY41" s="60">
        <v>0</v>
      </c>
      <c r="DZ41" s="60">
        <v>0</v>
      </c>
      <c r="EA41" s="60">
        <v>9</v>
      </c>
      <c r="EB41" s="60">
        <v>8</v>
      </c>
      <c r="EC41" s="60">
        <v>0</v>
      </c>
      <c r="ED41" s="104">
        <f t="shared" ref="ED41:ED84" si="194">ROUND(DW41/DV41,3)</f>
        <v>0</v>
      </c>
      <c r="EE41" s="104">
        <f t="shared" si="182"/>
        <v>0</v>
      </c>
      <c r="EF41" s="104">
        <f t="shared" si="183"/>
        <v>0</v>
      </c>
      <c r="EG41" s="104">
        <f t="shared" si="184"/>
        <v>0</v>
      </c>
      <c r="EH41" s="63">
        <f t="shared" si="185"/>
        <v>0.52900000000000003</v>
      </c>
      <c r="EI41" s="104">
        <f t="shared" si="186"/>
        <v>0.47099999999999997</v>
      </c>
      <c r="EJ41" s="63">
        <f t="shared" si="187"/>
        <v>0</v>
      </c>
      <c r="EK41" s="183"/>
      <c r="EL41" s="185">
        <v>17</v>
      </c>
      <c r="EM41" s="185">
        <v>0</v>
      </c>
      <c r="EN41" s="180">
        <v>17</v>
      </c>
      <c r="EO41" s="60">
        <v>0</v>
      </c>
      <c r="EP41" s="60">
        <v>0</v>
      </c>
      <c r="EQ41" s="60">
        <v>0</v>
      </c>
      <c r="ER41" s="60">
        <v>0</v>
      </c>
      <c r="ES41" s="60">
        <v>8</v>
      </c>
      <c r="ET41" s="274">
        <v>9</v>
      </c>
      <c r="EU41" s="77">
        <f t="shared" ref="EU41:EU84" si="195">ROUND(EO41/EN41,3)</f>
        <v>0</v>
      </c>
      <c r="EV41" s="77">
        <f t="shared" si="189"/>
        <v>0</v>
      </c>
      <c r="EW41" s="77">
        <f t="shared" si="190"/>
        <v>0</v>
      </c>
      <c r="EX41" s="77">
        <f t="shared" si="191"/>
        <v>0</v>
      </c>
      <c r="EY41" s="77">
        <f t="shared" si="192"/>
        <v>0.47099999999999997</v>
      </c>
      <c r="EZ41" s="237">
        <f t="shared" si="193"/>
        <v>0.52900000000000003</v>
      </c>
      <c r="FA41" s="234">
        <f t="shared" ref="FA41:FA62" si="196">DV41-EN41</f>
        <v>0</v>
      </c>
    </row>
    <row r="42" spans="1:157" x14ac:dyDescent="0.2">
      <c r="A42" s="56" t="s">
        <v>882</v>
      </c>
      <c r="B42" s="57" t="s">
        <v>1022</v>
      </c>
      <c r="C42" s="56" t="s">
        <v>930</v>
      </c>
      <c r="D42" s="56" t="s">
        <v>1075</v>
      </c>
      <c r="E42" s="171">
        <v>2138</v>
      </c>
      <c r="F42" s="172">
        <v>2051</v>
      </c>
      <c r="G42" s="226">
        <v>87</v>
      </c>
      <c r="H42" s="77">
        <f t="shared" si="69"/>
        <v>0.95899999999999996</v>
      </c>
      <c r="I42" s="186">
        <f t="shared" si="129"/>
        <v>4.1000000000000002E-2</v>
      </c>
      <c r="J42" s="173">
        <v>0</v>
      </c>
      <c r="K42" s="229">
        <v>0</v>
      </c>
      <c r="L42" s="174">
        <v>2138</v>
      </c>
      <c r="M42" s="60">
        <v>2124</v>
      </c>
      <c r="N42" s="60">
        <v>0</v>
      </c>
      <c r="O42" s="60">
        <v>0</v>
      </c>
      <c r="P42" s="60">
        <v>0</v>
      </c>
      <c r="Q42" s="60">
        <v>0</v>
      </c>
      <c r="R42" s="60">
        <v>0</v>
      </c>
      <c r="S42" s="60">
        <v>0</v>
      </c>
      <c r="T42" s="60">
        <v>14</v>
      </c>
      <c r="U42" s="60">
        <v>0</v>
      </c>
      <c r="V42" s="63">
        <f t="shared" si="131"/>
        <v>0.99299999999999999</v>
      </c>
      <c r="W42" s="63">
        <f t="shared" si="132"/>
        <v>0</v>
      </c>
      <c r="X42" s="63">
        <f t="shared" si="133"/>
        <v>0</v>
      </c>
      <c r="Y42" s="63">
        <f t="shared" si="134"/>
        <v>0</v>
      </c>
      <c r="Z42" s="63">
        <f t="shared" si="135"/>
        <v>0</v>
      </c>
      <c r="AA42" s="63">
        <f t="shared" si="136"/>
        <v>0</v>
      </c>
      <c r="AB42" s="63">
        <f t="shared" si="137"/>
        <v>0</v>
      </c>
      <c r="AC42" s="63">
        <f t="shared" si="138"/>
        <v>7.0000000000000001E-3</v>
      </c>
      <c r="AD42" s="63">
        <f t="shared" si="139"/>
        <v>0</v>
      </c>
      <c r="AE42" s="171">
        <v>2138</v>
      </c>
      <c r="AF42" s="60">
        <v>17</v>
      </c>
      <c r="AG42" s="60">
        <v>0</v>
      </c>
      <c r="AH42" s="60">
        <v>7</v>
      </c>
      <c r="AI42" s="60">
        <v>81</v>
      </c>
      <c r="AJ42" s="60">
        <v>211</v>
      </c>
      <c r="AK42" s="60">
        <v>464</v>
      </c>
      <c r="AL42" s="60">
        <v>293</v>
      </c>
      <c r="AM42" s="60">
        <v>296</v>
      </c>
      <c r="AN42" s="60">
        <v>769</v>
      </c>
      <c r="AO42" s="77">
        <f t="shared" si="71"/>
        <v>8.0000000000000002E-3</v>
      </c>
      <c r="AP42" s="77">
        <f t="shared" si="141"/>
        <v>0</v>
      </c>
      <c r="AQ42" s="77">
        <f t="shared" si="142"/>
        <v>3.0000000000000001E-3</v>
      </c>
      <c r="AR42" s="77">
        <f t="shared" si="143"/>
        <v>3.7999999999999999E-2</v>
      </c>
      <c r="AS42" s="77">
        <f t="shared" si="144"/>
        <v>9.9000000000000005E-2</v>
      </c>
      <c r="AT42" s="77">
        <f t="shared" si="145"/>
        <v>0.217</v>
      </c>
      <c r="AU42" s="77">
        <f t="shared" si="146"/>
        <v>0.13700000000000001</v>
      </c>
      <c r="AV42" s="77">
        <f t="shared" si="147"/>
        <v>0.13800000000000001</v>
      </c>
      <c r="AW42" s="77">
        <f t="shared" si="148"/>
        <v>0.36</v>
      </c>
      <c r="AX42" s="175">
        <v>7.5</v>
      </c>
      <c r="AY42" s="174">
        <v>2138</v>
      </c>
      <c r="AZ42" s="60">
        <v>17</v>
      </c>
      <c r="BA42" s="60">
        <v>7</v>
      </c>
      <c r="BB42" s="60">
        <v>23</v>
      </c>
      <c r="BC42" s="60">
        <v>592</v>
      </c>
      <c r="BD42" s="60">
        <v>1038</v>
      </c>
      <c r="BE42" s="60">
        <v>461</v>
      </c>
      <c r="BF42" s="60">
        <f t="shared" si="66"/>
        <v>8.0000000000000002E-3</v>
      </c>
      <c r="BG42" s="60">
        <f t="shared" si="150"/>
        <v>3.0000000000000001E-3</v>
      </c>
      <c r="BH42" s="77">
        <f t="shared" si="151"/>
        <v>1.0999999999999999E-2</v>
      </c>
      <c r="BI42" s="60">
        <f t="shared" si="152"/>
        <v>0.27700000000000002</v>
      </c>
      <c r="BJ42" s="77">
        <f t="shared" si="153"/>
        <v>0.48599999999999999</v>
      </c>
      <c r="BK42" s="60">
        <f t="shared" si="154"/>
        <v>0.216</v>
      </c>
      <c r="BL42" s="176">
        <v>2051</v>
      </c>
      <c r="BM42" s="177">
        <v>1760</v>
      </c>
      <c r="BN42" s="178">
        <f t="shared" si="70"/>
        <v>0.85799999999999998</v>
      </c>
      <c r="BO42" s="173">
        <v>3.31</v>
      </c>
      <c r="BP42" s="179">
        <v>291</v>
      </c>
      <c r="BQ42" s="204">
        <f t="shared" si="156"/>
        <v>0.14199999999999999</v>
      </c>
      <c r="BR42" s="175">
        <v>3.82</v>
      </c>
      <c r="BS42" s="181">
        <v>2051</v>
      </c>
      <c r="BT42" s="60">
        <v>11</v>
      </c>
      <c r="BU42" s="60">
        <v>783</v>
      </c>
      <c r="BV42" s="60">
        <v>421</v>
      </c>
      <c r="BW42" s="60">
        <v>626</v>
      </c>
      <c r="BX42" s="60">
        <v>199</v>
      </c>
      <c r="BY42" s="60">
        <v>11</v>
      </c>
      <c r="BZ42" s="104">
        <f t="shared" si="127"/>
        <v>5.0000000000000001E-3</v>
      </c>
      <c r="CA42" s="104">
        <f t="shared" si="158"/>
        <v>0.38200000000000001</v>
      </c>
      <c r="CB42" s="104">
        <f t="shared" si="159"/>
        <v>0.20499999999999999</v>
      </c>
      <c r="CC42" s="104">
        <f t="shared" si="160"/>
        <v>0.30499999999999999</v>
      </c>
      <c r="CD42" s="104">
        <f t="shared" si="161"/>
        <v>9.7000000000000003E-2</v>
      </c>
      <c r="CE42" s="104">
        <f t="shared" si="162"/>
        <v>5.0000000000000001E-3</v>
      </c>
      <c r="CF42" s="64">
        <v>2051</v>
      </c>
      <c r="CG42" s="60">
        <v>0</v>
      </c>
      <c r="CH42" s="60">
        <v>0</v>
      </c>
      <c r="CI42" s="60">
        <v>0</v>
      </c>
      <c r="CJ42" s="60">
        <v>59</v>
      </c>
      <c r="CK42" s="60">
        <v>159</v>
      </c>
      <c r="CL42" s="60">
        <v>364</v>
      </c>
      <c r="CM42" s="60">
        <v>347</v>
      </c>
      <c r="CN42" s="60">
        <v>531</v>
      </c>
      <c r="CO42" s="60">
        <v>236</v>
      </c>
      <c r="CP42" s="60">
        <v>355</v>
      </c>
      <c r="CQ42" s="63">
        <f t="shared" si="68"/>
        <v>0</v>
      </c>
      <c r="CR42" s="63">
        <f t="shared" si="164"/>
        <v>0</v>
      </c>
      <c r="CS42" s="63">
        <f t="shared" si="165"/>
        <v>0</v>
      </c>
      <c r="CT42" s="63">
        <f t="shared" si="166"/>
        <v>2.9000000000000001E-2</v>
      </c>
      <c r="CU42" s="63">
        <f t="shared" si="167"/>
        <v>7.8E-2</v>
      </c>
      <c r="CV42" s="63">
        <f t="shared" si="168"/>
        <v>0.17699999999999999</v>
      </c>
      <c r="CW42" s="63">
        <f t="shared" si="169"/>
        <v>0.16900000000000001</v>
      </c>
      <c r="CX42" s="63">
        <f t="shared" si="170"/>
        <v>0.25900000000000001</v>
      </c>
      <c r="CY42" s="63">
        <f t="shared" si="171"/>
        <v>0.115</v>
      </c>
      <c r="CZ42" s="63">
        <f t="shared" si="172"/>
        <v>0.17299999999999999</v>
      </c>
      <c r="DA42" s="65">
        <v>111044</v>
      </c>
      <c r="DB42" s="66">
        <v>130356</v>
      </c>
      <c r="DC42" s="181">
        <v>2051</v>
      </c>
      <c r="DD42" s="182">
        <v>1760</v>
      </c>
      <c r="DE42" s="60">
        <v>21</v>
      </c>
      <c r="DF42" s="60">
        <v>0</v>
      </c>
      <c r="DG42" s="60">
        <v>0</v>
      </c>
      <c r="DH42" s="60">
        <v>0</v>
      </c>
      <c r="DI42" s="60">
        <v>161</v>
      </c>
      <c r="DJ42" s="60">
        <v>1447</v>
      </c>
      <c r="DK42" s="60">
        <v>131</v>
      </c>
      <c r="DL42" s="60">
        <v>0</v>
      </c>
      <c r="DM42" s="63">
        <f t="shared" si="67"/>
        <v>1.2E-2</v>
      </c>
      <c r="DN42" s="63">
        <f t="shared" si="174"/>
        <v>0</v>
      </c>
      <c r="DO42" s="63">
        <f t="shared" si="175"/>
        <v>0</v>
      </c>
      <c r="DP42" s="63">
        <f t="shared" si="176"/>
        <v>0</v>
      </c>
      <c r="DQ42" s="104">
        <f t="shared" si="177"/>
        <v>9.0999999999999998E-2</v>
      </c>
      <c r="DR42" s="104">
        <f t="shared" si="178"/>
        <v>0.82199999999999995</v>
      </c>
      <c r="DS42" s="104">
        <f t="shared" si="179"/>
        <v>7.3999999999999996E-2</v>
      </c>
      <c r="DT42" s="104">
        <f t="shared" si="180"/>
        <v>0</v>
      </c>
      <c r="DU42" s="183">
        <v>404900</v>
      </c>
      <c r="DV42" s="184">
        <v>291</v>
      </c>
      <c r="DW42" s="60">
        <v>0</v>
      </c>
      <c r="DX42" s="60">
        <v>0</v>
      </c>
      <c r="DY42" s="60">
        <v>0</v>
      </c>
      <c r="DZ42" s="60">
        <v>70</v>
      </c>
      <c r="EA42" s="60">
        <v>140</v>
      </c>
      <c r="EB42" s="60">
        <v>81</v>
      </c>
      <c r="EC42" s="60">
        <v>0</v>
      </c>
      <c r="ED42" s="104">
        <f t="shared" si="194"/>
        <v>0</v>
      </c>
      <c r="EE42" s="104">
        <f t="shared" si="182"/>
        <v>0</v>
      </c>
      <c r="EF42" s="104">
        <f t="shared" si="183"/>
        <v>0</v>
      </c>
      <c r="EG42" s="104">
        <f t="shared" si="184"/>
        <v>0.24099999999999999</v>
      </c>
      <c r="EH42" s="63">
        <f t="shared" si="185"/>
        <v>0.48099999999999998</v>
      </c>
      <c r="EI42" s="104">
        <f t="shared" si="186"/>
        <v>0.27800000000000002</v>
      </c>
      <c r="EJ42" s="63">
        <f t="shared" si="187"/>
        <v>0</v>
      </c>
      <c r="EK42" s="183">
        <v>2270</v>
      </c>
      <c r="EL42" s="185">
        <v>291</v>
      </c>
      <c r="EM42" s="185">
        <v>0</v>
      </c>
      <c r="EN42" s="180">
        <v>291</v>
      </c>
      <c r="EO42" s="60">
        <v>91</v>
      </c>
      <c r="EP42" s="60">
        <v>17</v>
      </c>
      <c r="EQ42" s="60">
        <v>58</v>
      </c>
      <c r="ER42" s="60">
        <v>0</v>
      </c>
      <c r="ES42" s="60">
        <v>65</v>
      </c>
      <c r="ET42" s="274">
        <v>60</v>
      </c>
      <c r="EU42" s="77">
        <f t="shared" si="195"/>
        <v>0.313</v>
      </c>
      <c r="EV42" s="77">
        <f t="shared" si="189"/>
        <v>5.8000000000000003E-2</v>
      </c>
      <c r="EW42" s="77">
        <f t="shared" si="190"/>
        <v>0.19900000000000001</v>
      </c>
      <c r="EX42" s="77">
        <f t="shared" si="191"/>
        <v>0</v>
      </c>
      <c r="EY42" s="77">
        <f t="shared" si="192"/>
        <v>0.223</v>
      </c>
      <c r="EZ42" s="237">
        <f t="shared" si="193"/>
        <v>0.20599999999999999</v>
      </c>
      <c r="FA42" s="234">
        <f t="shared" si="196"/>
        <v>0</v>
      </c>
    </row>
    <row r="43" spans="1:157" x14ac:dyDescent="0.2">
      <c r="A43" s="56" t="s">
        <v>882</v>
      </c>
      <c r="B43" s="57" t="s">
        <v>1022</v>
      </c>
      <c r="C43" s="56" t="s">
        <v>932</v>
      </c>
      <c r="D43" s="56" t="s">
        <v>1077</v>
      </c>
      <c r="E43" s="171">
        <v>1185</v>
      </c>
      <c r="F43" s="172">
        <v>1096</v>
      </c>
      <c r="G43" s="226">
        <v>89</v>
      </c>
      <c r="H43" s="77">
        <f t="shared" si="69"/>
        <v>0.92500000000000004</v>
      </c>
      <c r="I43" s="186">
        <f t="shared" si="129"/>
        <v>7.4999999999999997E-2</v>
      </c>
      <c r="J43" s="173">
        <v>0</v>
      </c>
      <c r="K43" s="229">
        <v>0</v>
      </c>
      <c r="L43" s="174">
        <v>1185</v>
      </c>
      <c r="M43" s="60">
        <v>999</v>
      </c>
      <c r="N43" s="60">
        <v>31</v>
      </c>
      <c r="O43" s="60">
        <v>0</v>
      </c>
      <c r="P43" s="60">
        <v>35</v>
      </c>
      <c r="Q43" s="60">
        <v>0</v>
      </c>
      <c r="R43" s="60">
        <v>0</v>
      </c>
      <c r="S43" s="60">
        <v>0</v>
      </c>
      <c r="T43" s="60">
        <v>120</v>
      </c>
      <c r="U43" s="60">
        <v>0</v>
      </c>
      <c r="V43" s="63">
        <f t="shared" si="131"/>
        <v>0.84299999999999997</v>
      </c>
      <c r="W43" s="63">
        <f t="shared" si="132"/>
        <v>2.5999999999999999E-2</v>
      </c>
      <c r="X43" s="63">
        <f t="shared" si="133"/>
        <v>0</v>
      </c>
      <c r="Y43" s="63">
        <f t="shared" si="134"/>
        <v>0.03</v>
      </c>
      <c r="Z43" s="63">
        <f t="shared" si="135"/>
        <v>0</v>
      </c>
      <c r="AA43" s="63">
        <f t="shared" si="136"/>
        <v>0</v>
      </c>
      <c r="AB43" s="63">
        <f t="shared" si="137"/>
        <v>0</v>
      </c>
      <c r="AC43" s="63">
        <f t="shared" si="138"/>
        <v>0.10100000000000001</v>
      </c>
      <c r="AD43" s="63">
        <f t="shared" si="139"/>
        <v>0</v>
      </c>
      <c r="AE43" s="171">
        <v>1185</v>
      </c>
      <c r="AF43" s="60">
        <v>0</v>
      </c>
      <c r="AG43" s="60">
        <v>34</v>
      </c>
      <c r="AH43" s="60">
        <v>0</v>
      </c>
      <c r="AI43" s="60">
        <v>48</v>
      </c>
      <c r="AJ43" s="60">
        <v>113</v>
      </c>
      <c r="AK43" s="60">
        <v>174</v>
      </c>
      <c r="AL43" s="60">
        <v>317</v>
      </c>
      <c r="AM43" s="60">
        <v>239</v>
      </c>
      <c r="AN43" s="60">
        <v>260</v>
      </c>
      <c r="AO43" s="77">
        <f t="shared" si="71"/>
        <v>0</v>
      </c>
      <c r="AP43" s="77">
        <f t="shared" si="141"/>
        <v>2.9000000000000001E-2</v>
      </c>
      <c r="AQ43" s="77">
        <f t="shared" si="142"/>
        <v>0</v>
      </c>
      <c r="AR43" s="77">
        <f t="shared" si="143"/>
        <v>4.1000000000000002E-2</v>
      </c>
      <c r="AS43" s="77">
        <f t="shared" si="144"/>
        <v>9.5000000000000001E-2</v>
      </c>
      <c r="AT43" s="77">
        <f t="shared" si="145"/>
        <v>0.14699999999999999</v>
      </c>
      <c r="AU43" s="77">
        <f t="shared" si="146"/>
        <v>0.26800000000000002</v>
      </c>
      <c r="AV43" s="77">
        <f t="shared" si="147"/>
        <v>0.20200000000000001</v>
      </c>
      <c r="AW43" s="77">
        <f t="shared" si="148"/>
        <v>0.219</v>
      </c>
      <c r="AX43" s="175">
        <v>7.2</v>
      </c>
      <c r="AY43" s="174">
        <v>1185</v>
      </c>
      <c r="AZ43" s="60">
        <v>0</v>
      </c>
      <c r="BA43" s="60">
        <v>34</v>
      </c>
      <c r="BB43" s="60">
        <v>49</v>
      </c>
      <c r="BC43" s="60">
        <v>353</v>
      </c>
      <c r="BD43" s="60">
        <v>527</v>
      </c>
      <c r="BE43" s="60">
        <v>222</v>
      </c>
      <c r="BF43" s="60">
        <f t="shared" si="66"/>
        <v>0</v>
      </c>
      <c r="BG43" s="60">
        <f t="shared" si="150"/>
        <v>2.9000000000000001E-2</v>
      </c>
      <c r="BH43" s="77">
        <f t="shared" si="151"/>
        <v>4.1000000000000002E-2</v>
      </c>
      <c r="BI43" s="60">
        <f t="shared" si="152"/>
        <v>0.29799999999999999</v>
      </c>
      <c r="BJ43" s="77">
        <f t="shared" si="153"/>
        <v>0.44500000000000001</v>
      </c>
      <c r="BK43" s="60">
        <f t="shared" si="154"/>
        <v>0.187</v>
      </c>
      <c r="BL43" s="176">
        <v>1096</v>
      </c>
      <c r="BM43" s="177">
        <v>799</v>
      </c>
      <c r="BN43" s="178">
        <f t="shared" si="70"/>
        <v>0.72899999999999998</v>
      </c>
      <c r="BO43" s="173">
        <v>3.42</v>
      </c>
      <c r="BP43" s="179">
        <v>297</v>
      </c>
      <c r="BQ43" s="204">
        <f t="shared" si="156"/>
        <v>0.27100000000000002</v>
      </c>
      <c r="BR43" s="175">
        <v>3.04</v>
      </c>
      <c r="BS43" s="181">
        <v>1096</v>
      </c>
      <c r="BT43" s="60">
        <v>16</v>
      </c>
      <c r="BU43" s="60">
        <v>98</v>
      </c>
      <c r="BV43" s="60">
        <v>166</v>
      </c>
      <c r="BW43" s="60">
        <v>226</v>
      </c>
      <c r="BX43" s="60">
        <v>192</v>
      </c>
      <c r="BY43" s="60">
        <v>398</v>
      </c>
      <c r="BZ43" s="104">
        <f t="shared" si="127"/>
        <v>1.4999999999999999E-2</v>
      </c>
      <c r="CA43" s="104">
        <f t="shared" si="158"/>
        <v>8.8999999999999996E-2</v>
      </c>
      <c r="CB43" s="104">
        <f t="shared" si="159"/>
        <v>0.151</v>
      </c>
      <c r="CC43" s="104">
        <f t="shared" si="160"/>
        <v>0.20599999999999999</v>
      </c>
      <c r="CD43" s="104">
        <f t="shared" si="161"/>
        <v>0.17499999999999999</v>
      </c>
      <c r="CE43" s="104">
        <f t="shared" si="162"/>
        <v>0.36299999999999999</v>
      </c>
      <c r="CF43" s="64">
        <v>1096</v>
      </c>
      <c r="CG43" s="60">
        <v>90</v>
      </c>
      <c r="CH43" s="60">
        <v>40</v>
      </c>
      <c r="CI43" s="60">
        <v>71</v>
      </c>
      <c r="CJ43" s="60">
        <v>31</v>
      </c>
      <c r="CK43" s="60">
        <v>61</v>
      </c>
      <c r="CL43" s="60">
        <v>147</v>
      </c>
      <c r="CM43" s="60">
        <v>143</v>
      </c>
      <c r="CN43" s="60">
        <v>292</v>
      </c>
      <c r="CO43" s="60">
        <v>88</v>
      </c>
      <c r="CP43" s="60">
        <v>133</v>
      </c>
      <c r="CQ43" s="63">
        <f t="shared" si="68"/>
        <v>8.2000000000000003E-2</v>
      </c>
      <c r="CR43" s="63">
        <f t="shared" si="164"/>
        <v>3.5999999999999997E-2</v>
      </c>
      <c r="CS43" s="63">
        <f t="shared" si="165"/>
        <v>6.5000000000000002E-2</v>
      </c>
      <c r="CT43" s="63">
        <f t="shared" si="166"/>
        <v>2.8000000000000001E-2</v>
      </c>
      <c r="CU43" s="63">
        <f t="shared" si="167"/>
        <v>5.6000000000000001E-2</v>
      </c>
      <c r="CV43" s="63">
        <f t="shared" si="168"/>
        <v>0.13400000000000001</v>
      </c>
      <c r="CW43" s="63">
        <f t="shared" si="169"/>
        <v>0.13</v>
      </c>
      <c r="CX43" s="63">
        <f t="shared" si="170"/>
        <v>0.26600000000000001</v>
      </c>
      <c r="CY43" s="63">
        <f t="shared" si="171"/>
        <v>0.08</v>
      </c>
      <c r="CZ43" s="63">
        <f t="shared" si="172"/>
        <v>0.121</v>
      </c>
      <c r="DA43" s="65">
        <v>97569</v>
      </c>
      <c r="DB43" s="66">
        <v>110816</v>
      </c>
      <c r="DC43" s="181">
        <v>1096</v>
      </c>
      <c r="DD43" s="182">
        <v>799</v>
      </c>
      <c r="DE43" s="60">
        <v>15</v>
      </c>
      <c r="DF43" s="60">
        <v>0</v>
      </c>
      <c r="DG43" s="60">
        <v>0</v>
      </c>
      <c r="DH43" s="60">
        <v>0</v>
      </c>
      <c r="DI43" s="60">
        <v>52</v>
      </c>
      <c r="DJ43" s="60">
        <v>383</v>
      </c>
      <c r="DK43" s="60">
        <v>331</v>
      </c>
      <c r="DL43" s="60">
        <v>18</v>
      </c>
      <c r="DM43" s="63">
        <f t="shared" si="67"/>
        <v>1.9E-2</v>
      </c>
      <c r="DN43" s="63">
        <f t="shared" si="174"/>
        <v>0</v>
      </c>
      <c r="DO43" s="63">
        <f t="shared" si="175"/>
        <v>0</v>
      </c>
      <c r="DP43" s="63">
        <f t="shared" si="176"/>
        <v>0</v>
      </c>
      <c r="DQ43" s="104">
        <f t="shared" si="177"/>
        <v>6.5000000000000002E-2</v>
      </c>
      <c r="DR43" s="104">
        <f t="shared" si="178"/>
        <v>0.47899999999999998</v>
      </c>
      <c r="DS43" s="104">
        <f t="shared" si="179"/>
        <v>0.41399999999999998</v>
      </c>
      <c r="DT43" s="104">
        <f t="shared" si="180"/>
        <v>2.3E-2</v>
      </c>
      <c r="DU43" s="183">
        <v>479600</v>
      </c>
      <c r="DV43" s="184">
        <v>167</v>
      </c>
      <c r="DW43" s="60">
        <v>0</v>
      </c>
      <c r="DX43" s="60">
        <v>60</v>
      </c>
      <c r="DY43" s="60">
        <v>52</v>
      </c>
      <c r="DZ43" s="60">
        <v>0</v>
      </c>
      <c r="EA43" s="60">
        <v>0</v>
      </c>
      <c r="EB43" s="60">
        <v>55</v>
      </c>
      <c r="EC43" s="60">
        <v>0</v>
      </c>
      <c r="ED43" s="104">
        <f t="shared" si="194"/>
        <v>0</v>
      </c>
      <c r="EE43" s="104">
        <f t="shared" si="182"/>
        <v>0.35899999999999999</v>
      </c>
      <c r="EF43" s="104">
        <f t="shared" si="183"/>
        <v>0.311</v>
      </c>
      <c r="EG43" s="104">
        <f t="shared" si="184"/>
        <v>0</v>
      </c>
      <c r="EH43" s="63">
        <f t="shared" si="185"/>
        <v>0</v>
      </c>
      <c r="EI43" s="104">
        <f t="shared" si="186"/>
        <v>0.32900000000000001</v>
      </c>
      <c r="EJ43" s="63">
        <f t="shared" si="187"/>
        <v>0</v>
      </c>
      <c r="EK43" s="183">
        <v>1120</v>
      </c>
      <c r="EL43" s="185">
        <v>297</v>
      </c>
      <c r="EM43" s="185">
        <v>130</v>
      </c>
      <c r="EN43" s="180">
        <v>143</v>
      </c>
      <c r="EO43" s="60">
        <v>35</v>
      </c>
      <c r="EP43" s="60">
        <v>29</v>
      </c>
      <c r="EQ43" s="60">
        <v>14</v>
      </c>
      <c r="ER43" s="60">
        <v>0</v>
      </c>
      <c r="ES43" s="60">
        <v>5</v>
      </c>
      <c r="ET43" s="274">
        <v>60</v>
      </c>
      <c r="EU43" s="77">
        <f t="shared" si="195"/>
        <v>0.245</v>
      </c>
      <c r="EV43" s="77">
        <f t="shared" si="189"/>
        <v>0.20300000000000001</v>
      </c>
      <c r="EW43" s="77">
        <f t="shared" si="190"/>
        <v>9.8000000000000004E-2</v>
      </c>
      <c r="EX43" s="77">
        <f t="shared" si="191"/>
        <v>0</v>
      </c>
      <c r="EY43" s="77">
        <f t="shared" si="192"/>
        <v>3.5000000000000003E-2</v>
      </c>
      <c r="EZ43" s="237">
        <f t="shared" si="193"/>
        <v>0.42</v>
      </c>
      <c r="FA43" s="234">
        <f t="shared" si="196"/>
        <v>24</v>
      </c>
    </row>
    <row r="44" spans="1:157" x14ac:dyDescent="0.2">
      <c r="A44" s="56" t="s">
        <v>882</v>
      </c>
      <c r="B44" s="57" t="s">
        <v>1022</v>
      </c>
      <c r="C44" s="56" t="s">
        <v>933</v>
      </c>
      <c r="D44" s="56" t="s">
        <v>1078</v>
      </c>
      <c r="E44" s="171">
        <v>535</v>
      </c>
      <c r="F44" s="172">
        <v>462</v>
      </c>
      <c r="G44" s="226">
        <v>73</v>
      </c>
      <c r="H44" s="77">
        <f t="shared" si="69"/>
        <v>0.86399999999999999</v>
      </c>
      <c r="I44" s="186">
        <f t="shared" si="129"/>
        <v>0.13600000000000001</v>
      </c>
      <c r="J44" s="173">
        <v>3.7</v>
      </c>
      <c r="K44" s="229">
        <v>0</v>
      </c>
      <c r="L44" s="174">
        <v>535</v>
      </c>
      <c r="M44" s="60">
        <v>448</v>
      </c>
      <c r="N44" s="60">
        <v>0</v>
      </c>
      <c r="O44" s="60">
        <v>0</v>
      </c>
      <c r="P44" s="60">
        <v>0</v>
      </c>
      <c r="Q44" s="60">
        <v>0</v>
      </c>
      <c r="R44" s="60">
        <v>0</v>
      </c>
      <c r="S44" s="60">
        <v>0</v>
      </c>
      <c r="T44" s="60">
        <v>87</v>
      </c>
      <c r="U44" s="60">
        <v>0</v>
      </c>
      <c r="V44" s="63">
        <f t="shared" si="131"/>
        <v>0.83699999999999997</v>
      </c>
      <c r="W44" s="63">
        <f t="shared" si="132"/>
        <v>0</v>
      </c>
      <c r="X44" s="63">
        <f t="shared" si="133"/>
        <v>0</v>
      </c>
      <c r="Y44" s="63">
        <f t="shared" si="134"/>
        <v>0</v>
      </c>
      <c r="Z44" s="63">
        <f t="shared" si="135"/>
        <v>0</v>
      </c>
      <c r="AA44" s="63">
        <f t="shared" si="136"/>
        <v>0</v>
      </c>
      <c r="AB44" s="63">
        <f t="shared" si="137"/>
        <v>0</v>
      </c>
      <c r="AC44" s="63">
        <f t="shared" si="138"/>
        <v>0.16300000000000001</v>
      </c>
      <c r="AD44" s="63">
        <f t="shared" si="139"/>
        <v>0</v>
      </c>
      <c r="AE44" s="171">
        <v>535</v>
      </c>
      <c r="AF44" s="60">
        <v>0</v>
      </c>
      <c r="AG44" s="60">
        <v>0</v>
      </c>
      <c r="AH44" s="60">
        <v>33</v>
      </c>
      <c r="AI44" s="60">
        <v>64</v>
      </c>
      <c r="AJ44" s="60">
        <v>56</v>
      </c>
      <c r="AK44" s="60">
        <v>57</v>
      </c>
      <c r="AL44" s="60">
        <v>107</v>
      </c>
      <c r="AM44" s="60">
        <v>61</v>
      </c>
      <c r="AN44" s="60">
        <v>157</v>
      </c>
      <c r="AO44" s="77">
        <f t="shared" si="71"/>
        <v>0</v>
      </c>
      <c r="AP44" s="77">
        <f t="shared" si="141"/>
        <v>0</v>
      </c>
      <c r="AQ44" s="77">
        <f t="shared" si="142"/>
        <v>6.2E-2</v>
      </c>
      <c r="AR44" s="77">
        <f t="shared" si="143"/>
        <v>0.12</v>
      </c>
      <c r="AS44" s="77">
        <f t="shared" si="144"/>
        <v>0.105</v>
      </c>
      <c r="AT44" s="77">
        <f t="shared" si="145"/>
        <v>0.107</v>
      </c>
      <c r="AU44" s="77">
        <f t="shared" si="146"/>
        <v>0.2</v>
      </c>
      <c r="AV44" s="77">
        <f t="shared" si="147"/>
        <v>0.114</v>
      </c>
      <c r="AW44" s="77">
        <f t="shared" si="148"/>
        <v>0.29299999999999998</v>
      </c>
      <c r="AX44" s="175">
        <v>7</v>
      </c>
      <c r="AY44" s="174">
        <v>535</v>
      </c>
      <c r="AZ44" s="60">
        <v>0</v>
      </c>
      <c r="BA44" s="60">
        <v>9</v>
      </c>
      <c r="BB44" s="60">
        <v>64</v>
      </c>
      <c r="BC44" s="60">
        <v>232</v>
      </c>
      <c r="BD44" s="60">
        <v>165</v>
      </c>
      <c r="BE44" s="60">
        <v>65</v>
      </c>
      <c r="BF44" s="60">
        <f t="shared" si="66"/>
        <v>0</v>
      </c>
      <c r="BG44" s="60">
        <f t="shared" si="150"/>
        <v>1.7000000000000001E-2</v>
      </c>
      <c r="BH44" s="77">
        <f t="shared" si="151"/>
        <v>0.12</v>
      </c>
      <c r="BI44" s="60">
        <f t="shared" si="152"/>
        <v>0.434</v>
      </c>
      <c r="BJ44" s="77">
        <f t="shared" si="153"/>
        <v>0.308</v>
      </c>
      <c r="BK44" s="60">
        <f t="shared" si="154"/>
        <v>0.121</v>
      </c>
      <c r="BL44" s="176">
        <v>462</v>
      </c>
      <c r="BM44" s="177">
        <v>336</v>
      </c>
      <c r="BN44" s="178">
        <f t="shared" si="70"/>
        <v>0.72699999999999998</v>
      </c>
      <c r="BO44" s="173">
        <v>2.69</v>
      </c>
      <c r="BP44" s="179">
        <v>126</v>
      </c>
      <c r="BQ44" s="204">
        <f t="shared" si="156"/>
        <v>0.27300000000000002</v>
      </c>
      <c r="BR44" s="175">
        <v>4.4400000000000004</v>
      </c>
      <c r="BS44" s="181">
        <v>462</v>
      </c>
      <c r="BT44" s="60">
        <v>0</v>
      </c>
      <c r="BU44" s="60">
        <v>118</v>
      </c>
      <c r="BV44" s="60">
        <v>111</v>
      </c>
      <c r="BW44" s="60">
        <v>118</v>
      </c>
      <c r="BX44" s="60">
        <v>40</v>
      </c>
      <c r="BY44" s="60">
        <v>75</v>
      </c>
      <c r="BZ44" s="104">
        <f t="shared" si="127"/>
        <v>0</v>
      </c>
      <c r="CA44" s="104">
        <f t="shared" si="158"/>
        <v>0.255</v>
      </c>
      <c r="CB44" s="104">
        <f t="shared" si="159"/>
        <v>0.24</v>
      </c>
      <c r="CC44" s="104">
        <f t="shared" si="160"/>
        <v>0.255</v>
      </c>
      <c r="CD44" s="104">
        <f t="shared" si="161"/>
        <v>8.6999999999999994E-2</v>
      </c>
      <c r="CE44" s="104">
        <f t="shared" si="162"/>
        <v>0.16200000000000001</v>
      </c>
      <c r="CF44" s="64">
        <v>462</v>
      </c>
      <c r="CG44" s="60">
        <v>33</v>
      </c>
      <c r="CH44" s="60">
        <v>0</v>
      </c>
      <c r="CI44" s="60">
        <v>38</v>
      </c>
      <c r="CJ44" s="60">
        <v>13</v>
      </c>
      <c r="CK44" s="60">
        <v>55</v>
      </c>
      <c r="CL44" s="60">
        <v>74</v>
      </c>
      <c r="CM44" s="60">
        <v>34</v>
      </c>
      <c r="CN44" s="60">
        <v>31</v>
      </c>
      <c r="CO44" s="60">
        <v>61</v>
      </c>
      <c r="CP44" s="60">
        <v>123</v>
      </c>
      <c r="CQ44" s="63">
        <f t="shared" si="68"/>
        <v>7.0999999999999994E-2</v>
      </c>
      <c r="CR44" s="63">
        <f t="shared" si="164"/>
        <v>0</v>
      </c>
      <c r="CS44" s="63">
        <f t="shared" si="165"/>
        <v>8.2000000000000003E-2</v>
      </c>
      <c r="CT44" s="63">
        <f t="shared" si="166"/>
        <v>2.8000000000000001E-2</v>
      </c>
      <c r="CU44" s="63">
        <f t="shared" si="167"/>
        <v>0.11899999999999999</v>
      </c>
      <c r="CV44" s="63">
        <f t="shared" si="168"/>
        <v>0.16</v>
      </c>
      <c r="CW44" s="63">
        <f t="shared" si="169"/>
        <v>7.3999999999999996E-2</v>
      </c>
      <c r="CX44" s="63">
        <f t="shared" si="170"/>
        <v>6.7000000000000004E-2</v>
      </c>
      <c r="CY44" s="63">
        <f t="shared" si="171"/>
        <v>0.13200000000000001</v>
      </c>
      <c r="CZ44" s="63">
        <f t="shared" si="172"/>
        <v>0.26600000000000001</v>
      </c>
      <c r="DA44" s="65">
        <v>90682</v>
      </c>
      <c r="DB44" s="66">
        <v>139841</v>
      </c>
      <c r="DC44" s="181">
        <v>462</v>
      </c>
      <c r="DD44" s="182">
        <v>336</v>
      </c>
      <c r="DE44" s="60">
        <v>56</v>
      </c>
      <c r="DF44" s="60">
        <v>0</v>
      </c>
      <c r="DG44" s="60">
        <v>0</v>
      </c>
      <c r="DH44" s="60">
        <v>8</v>
      </c>
      <c r="DI44" s="60">
        <v>9</v>
      </c>
      <c r="DJ44" s="60">
        <v>120</v>
      </c>
      <c r="DK44" s="60">
        <v>138</v>
      </c>
      <c r="DL44" s="60">
        <v>5</v>
      </c>
      <c r="DM44" s="63">
        <f t="shared" si="67"/>
        <v>0.16700000000000001</v>
      </c>
      <c r="DN44" s="63">
        <f t="shared" si="174"/>
        <v>0</v>
      </c>
      <c r="DO44" s="63">
        <f t="shared" si="175"/>
        <v>0</v>
      </c>
      <c r="DP44" s="63">
        <f t="shared" si="176"/>
        <v>2.4E-2</v>
      </c>
      <c r="DQ44" s="104">
        <f t="shared" si="177"/>
        <v>2.7E-2</v>
      </c>
      <c r="DR44" s="104">
        <f t="shared" si="178"/>
        <v>0.35699999999999998</v>
      </c>
      <c r="DS44" s="104">
        <f t="shared" si="179"/>
        <v>0.41099999999999998</v>
      </c>
      <c r="DT44" s="104">
        <f t="shared" si="180"/>
        <v>1.4999999999999999E-2</v>
      </c>
      <c r="DU44" s="183">
        <v>472800</v>
      </c>
      <c r="DV44" s="184">
        <v>126</v>
      </c>
      <c r="DW44" s="60">
        <v>24</v>
      </c>
      <c r="DX44" s="60">
        <v>0</v>
      </c>
      <c r="DY44" s="60">
        <v>0</v>
      </c>
      <c r="DZ44" s="60">
        <v>8</v>
      </c>
      <c r="EA44" s="60">
        <v>94</v>
      </c>
      <c r="EB44" s="60">
        <v>0</v>
      </c>
      <c r="EC44" s="60">
        <v>0</v>
      </c>
      <c r="ED44" s="104">
        <f t="shared" si="194"/>
        <v>0.19</v>
      </c>
      <c r="EE44" s="104">
        <f t="shared" si="182"/>
        <v>0</v>
      </c>
      <c r="EF44" s="104">
        <f t="shared" si="183"/>
        <v>0</v>
      </c>
      <c r="EG44" s="104">
        <f t="shared" si="184"/>
        <v>6.3E-2</v>
      </c>
      <c r="EH44" s="63">
        <f t="shared" si="185"/>
        <v>0.746</v>
      </c>
      <c r="EI44" s="104">
        <f t="shared" si="186"/>
        <v>0</v>
      </c>
      <c r="EJ44" s="63">
        <f t="shared" si="187"/>
        <v>0</v>
      </c>
      <c r="EK44" s="183">
        <v>2165</v>
      </c>
      <c r="EL44" s="185">
        <v>126</v>
      </c>
      <c r="EM44" s="185">
        <v>0</v>
      </c>
      <c r="EN44" s="180">
        <v>126</v>
      </c>
      <c r="EO44" s="60">
        <v>64</v>
      </c>
      <c r="EP44" s="60">
        <v>0</v>
      </c>
      <c r="EQ44" s="60">
        <v>31</v>
      </c>
      <c r="ER44" s="60">
        <v>11</v>
      </c>
      <c r="ES44" s="60">
        <v>0</v>
      </c>
      <c r="ET44" s="274">
        <v>20</v>
      </c>
      <c r="EU44" s="77">
        <f t="shared" si="195"/>
        <v>0.50800000000000001</v>
      </c>
      <c r="EV44" s="77">
        <f t="shared" si="189"/>
        <v>0</v>
      </c>
      <c r="EW44" s="77">
        <f t="shared" si="190"/>
        <v>0.246</v>
      </c>
      <c r="EX44" s="77">
        <f t="shared" si="191"/>
        <v>8.6999999999999994E-2</v>
      </c>
      <c r="EY44" s="77">
        <f t="shared" si="192"/>
        <v>0</v>
      </c>
      <c r="EZ44" s="237">
        <f t="shared" si="193"/>
        <v>0.159</v>
      </c>
      <c r="FA44" s="234">
        <f t="shared" si="196"/>
        <v>0</v>
      </c>
    </row>
    <row r="45" spans="1:157" x14ac:dyDescent="0.2">
      <c r="A45" s="56" t="s">
        <v>882</v>
      </c>
      <c r="B45" s="57" t="s">
        <v>1022</v>
      </c>
      <c r="C45" s="56" t="s">
        <v>934</v>
      </c>
      <c r="D45" s="56" t="s">
        <v>1079</v>
      </c>
      <c r="E45" s="171">
        <v>1552</v>
      </c>
      <c r="F45" s="172">
        <v>1504</v>
      </c>
      <c r="G45" s="226">
        <v>48</v>
      </c>
      <c r="H45" s="77">
        <f t="shared" si="69"/>
        <v>0.96899999999999997</v>
      </c>
      <c r="I45" s="186">
        <f t="shared" si="129"/>
        <v>3.1E-2</v>
      </c>
      <c r="J45" s="173">
        <v>0</v>
      </c>
      <c r="K45" s="229">
        <v>7.9</v>
      </c>
      <c r="L45" s="174">
        <v>1552</v>
      </c>
      <c r="M45" s="60">
        <v>1463</v>
      </c>
      <c r="N45" s="60">
        <v>18</v>
      </c>
      <c r="O45" s="60">
        <v>0</v>
      </c>
      <c r="P45" s="60">
        <v>0</v>
      </c>
      <c r="Q45" s="60">
        <v>28</v>
      </c>
      <c r="R45" s="60">
        <v>0</v>
      </c>
      <c r="S45" s="60">
        <v>13</v>
      </c>
      <c r="T45" s="60">
        <v>30</v>
      </c>
      <c r="U45" s="60">
        <v>0</v>
      </c>
      <c r="V45" s="63">
        <f t="shared" si="131"/>
        <v>0.94299999999999995</v>
      </c>
      <c r="W45" s="63">
        <f t="shared" si="132"/>
        <v>1.2E-2</v>
      </c>
      <c r="X45" s="63">
        <f t="shared" si="133"/>
        <v>0</v>
      </c>
      <c r="Y45" s="63">
        <f t="shared" si="134"/>
        <v>0</v>
      </c>
      <c r="Z45" s="63">
        <f t="shared" si="135"/>
        <v>1.7999999999999999E-2</v>
      </c>
      <c r="AA45" s="63">
        <f t="shared" si="136"/>
        <v>0</v>
      </c>
      <c r="AB45" s="63">
        <f t="shared" si="137"/>
        <v>8.0000000000000002E-3</v>
      </c>
      <c r="AC45" s="63">
        <f t="shared" si="138"/>
        <v>1.9E-2</v>
      </c>
      <c r="AD45" s="63">
        <f t="shared" si="139"/>
        <v>0</v>
      </c>
      <c r="AE45" s="171">
        <v>1552</v>
      </c>
      <c r="AF45" s="60">
        <v>0</v>
      </c>
      <c r="AG45" s="60">
        <v>0</v>
      </c>
      <c r="AH45" s="60">
        <v>13</v>
      </c>
      <c r="AI45" s="60">
        <v>83</v>
      </c>
      <c r="AJ45" s="60">
        <v>176</v>
      </c>
      <c r="AK45" s="60">
        <v>341</v>
      </c>
      <c r="AL45" s="60">
        <v>292</v>
      </c>
      <c r="AM45" s="60">
        <v>343</v>
      </c>
      <c r="AN45" s="60">
        <v>304</v>
      </c>
      <c r="AO45" s="77">
        <f t="shared" si="71"/>
        <v>0</v>
      </c>
      <c r="AP45" s="77">
        <f t="shared" si="141"/>
        <v>0</v>
      </c>
      <c r="AQ45" s="77">
        <f t="shared" si="142"/>
        <v>8.0000000000000002E-3</v>
      </c>
      <c r="AR45" s="77">
        <f t="shared" si="143"/>
        <v>5.2999999999999999E-2</v>
      </c>
      <c r="AS45" s="77">
        <f t="shared" si="144"/>
        <v>0.113</v>
      </c>
      <c r="AT45" s="77">
        <f t="shared" si="145"/>
        <v>0.22</v>
      </c>
      <c r="AU45" s="77">
        <f t="shared" si="146"/>
        <v>0.188</v>
      </c>
      <c r="AV45" s="77">
        <f t="shared" si="147"/>
        <v>0.221</v>
      </c>
      <c r="AW45" s="77">
        <f t="shared" si="148"/>
        <v>0.19600000000000001</v>
      </c>
      <c r="AX45" s="175">
        <v>7.1</v>
      </c>
      <c r="AY45" s="174">
        <v>1552</v>
      </c>
      <c r="AZ45" s="60">
        <v>0</v>
      </c>
      <c r="BA45" s="60">
        <v>19</v>
      </c>
      <c r="BB45" s="60">
        <v>33</v>
      </c>
      <c r="BC45" s="60">
        <v>457</v>
      </c>
      <c r="BD45" s="60">
        <v>640</v>
      </c>
      <c r="BE45" s="60">
        <v>403</v>
      </c>
      <c r="BF45" s="60">
        <f t="shared" si="66"/>
        <v>0</v>
      </c>
      <c r="BG45" s="60">
        <f t="shared" si="150"/>
        <v>1.2E-2</v>
      </c>
      <c r="BH45" s="77">
        <f t="shared" si="151"/>
        <v>2.1000000000000001E-2</v>
      </c>
      <c r="BI45" s="60">
        <f t="shared" si="152"/>
        <v>0.29399999999999998</v>
      </c>
      <c r="BJ45" s="77">
        <f t="shared" si="153"/>
        <v>0.41199999999999998</v>
      </c>
      <c r="BK45" s="60">
        <f t="shared" si="154"/>
        <v>0.26</v>
      </c>
      <c r="BL45" s="176">
        <v>1504</v>
      </c>
      <c r="BM45" s="177">
        <v>1130</v>
      </c>
      <c r="BN45" s="178">
        <f t="shared" si="70"/>
        <v>0.751</v>
      </c>
      <c r="BO45" s="173">
        <v>3.44</v>
      </c>
      <c r="BP45" s="179">
        <v>374</v>
      </c>
      <c r="BQ45" s="204">
        <f t="shared" si="156"/>
        <v>0.249</v>
      </c>
      <c r="BR45" s="175">
        <v>3.36</v>
      </c>
      <c r="BS45" s="181">
        <v>1504</v>
      </c>
      <c r="BT45" s="60">
        <v>56</v>
      </c>
      <c r="BU45" s="60">
        <v>345</v>
      </c>
      <c r="BV45" s="60">
        <v>264</v>
      </c>
      <c r="BW45" s="60">
        <v>402</v>
      </c>
      <c r="BX45" s="60">
        <v>331</v>
      </c>
      <c r="BY45" s="60">
        <v>106</v>
      </c>
      <c r="BZ45" s="104">
        <f t="shared" si="127"/>
        <v>3.6999999999999998E-2</v>
      </c>
      <c r="CA45" s="104">
        <f t="shared" si="158"/>
        <v>0.22900000000000001</v>
      </c>
      <c r="CB45" s="104">
        <f t="shared" si="159"/>
        <v>0.17599999999999999</v>
      </c>
      <c r="CC45" s="104">
        <f t="shared" si="160"/>
        <v>0.26700000000000002</v>
      </c>
      <c r="CD45" s="104">
        <f t="shared" si="161"/>
        <v>0.22</v>
      </c>
      <c r="CE45" s="104">
        <f t="shared" si="162"/>
        <v>7.0000000000000007E-2</v>
      </c>
      <c r="CF45" s="64">
        <v>1504</v>
      </c>
      <c r="CG45" s="60">
        <v>47</v>
      </c>
      <c r="CH45" s="60">
        <v>8</v>
      </c>
      <c r="CI45" s="60">
        <v>81</v>
      </c>
      <c r="CJ45" s="60">
        <v>66</v>
      </c>
      <c r="CK45" s="60">
        <v>73</v>
      </c>
      <c r="CL45" s="60">
        <v>300</v>
      </c>
      <c r="CM45" s="60">
        <v>236</v>
      </c>
      <c r="CN45" s="60">
        <v>323</v>
      </c>
      <c r="CO45" s="60">
        <v>252</v>
      </c>
      <c r="CP45" s="60">
        <v>118</v>
      </c>
      <c r="CQ45" s="63">
        <f t="shared" si="68"/>
        <v>3.1E-2</v>
      </c>
      <c r="CR45" s="63">
        <f t="shared" si="164"/>
        <v>5.0000000000000001E-3</v>
      </c>
      <c r="CS45" s="63">
        <f t="shared" si="165"/>
        <v>5.3999999999999999E-2</v>
      </c>
      <c r="CT45" s="63">
        <f t="shared" si="166"/>
        <v>4.3999999999999997E-2</v>
      </c>
      <c r="CU45" s="63">
        <f t="shared" si="167"/>
        <v>4.9000000000000002E-2</v>
      </c>
      <c r="CV45" s="63">
        <f t="shared" si="168"/>
        <v>0.19900000000000001</v>
      </c>
      <c r="CW45" s="63">
        <f t="shared" si="169"/>
        <v>0.157</v>
      </c>
      <c r="CX45" s="63">
        <f t="shared" si="170"/>
        <v>0.215</v>
      </c>
      <c r="CY45" s="63">
        <f t="shared" si="171"/>
        <v>0.16800000000000001</v>
      </c>
      <c r="CZ45" s="63">
        <f t="shared" si="172"/>
        <v>7.8E-2</v>
      </c>
      <c r="DA45" s="65">
        <v>96337</v>
      </c>
      <c r="DB45" s="66">
        <v>110993</v>
      </c>
      <c r="DC45" s="181">
        <v>1504</v>
      </c>
      <c r="DD45" s="182">
        <v>1130</v>
      </c>
      <c r="DE45" s="60">
        <v>20</v>
      </c>
      <c r="DF45" s="60">
        <v>5</v>
      </c>
      <c r="DG45" s="60">
        <v>0</v>
      </c>
      <c r="DH45" s="60">
        <v>47</v>
      </c>
      <c r="DI45" s="60">
        <v>230</v>
      </c>
      <c r="DJ45" s="60">
        <v>783</v>
      </c>
      <c r="DK45" s="60">
        <v>39</v>
      </c>
      <c r="DL45" s="60">
        <v>6</v>
      </c>
      <c r="DM45" s="63">
        <f t="shared" si="67"/>
        <v>1.7999999999999999E-2</v>
      </c>
      <c r="DN45" s="63">
        <f t="shared" si="174"/>
        <v>4.0000000000000001E-3</v>
      </c>
      <c r="DO45" s="63">
        <f t="shared" si="175"/>
        <v>0</v>
      </c>
      <c r="DP45" s="63">
        <f t="shared" si="176"/>
        <v>4.2000000000000003E-2</v>
      </c>
      <c r="DQ45" s="104">
        <f t="shared" si="177"/>
        <v>0.20399999999999999</v>
      </c>
      <c r="DR45" s="104">
        <f t="shared" si="178"/>
        <v>0.69299999999999995</v>
      </c>
      <c r="DS45" s="104">
        <f t="shared" si="179"/>
        <v>3.5000000000000003E-2</v>
      </c>
      <c r="DT45" s="104">
        <f t="shared" si="180"/>
        <v>5.0000000000000001E-3</v>
      </c>
      <c r="DU45" s="183">
        <v>348600</v>
      </c>
      <c r="DV45" s="184">
        <v>354</v>
      </c>
      <c r="DW45" s="60">
        <v>55</v>
      </c>
      <c r="DX45" s="60">
        <v>21</v>
      </c>
      <c r="DY45" s="60">
        <v>50</v>
      </c>
      <c r="DZ45" s="60">
        <v>65</v>
      </c>
      <c r="EA45" s="60">
        <v>105</v>
      </c>
      <c r="EB45" s="60">
        <v>36</v>
      </c>
      <c r="EC45" s="60">
        <v>22</v>
      </c>
      <c r="ED45" s="104">
        <f t="shared" si="194"/>
        <v>0.155</v>
      </c>
      <c r="EE45" s="104">
        <f t="shared" si="182"/>
        <v>5.8999999999999997E-2</v>
      </c>
      <c r="EF45" s="104">
        <f t="shared" si="183"/>
        <v>0.14099999999999999</v>
      </c>
      <c r="EG45" s="104">
        <f t="shared" si="184"/>
        <v>0.184</v>
      </c>
      <c r="EH45" s="63">
        <f t="shared" si="185"/>
        <v>0.29699999999999999</v>
      </c>
      <c r="EI45" s="104">
        <f t="shared" si="186"/>
        <v>0.10199999999999999</v>
      </c>
      <c r="EJ45" s="63">
        <f t="shared" si="187"/>
        <v>6.2E-2</v>
      </c>
      <c r="EK45" s="183">
        <v>1892</v>
      </c>
      <c r="EL45" s="185">
        <v>374</v>
      </c>
      <c r="EM45" s="185">
        <v>20</v>
      </c>
      <c r="EN45" s="180">
        <v>345</v>
      </c>
      <c r="EO45" s="60">
        <v>137</v>
      </c>
      <c r="EP45" s="60">
        <v>73</v>
      </c>
      <c r="EQ45" s="60">
        <v>47</v>
      </c>
      <c r="ER45" s="60">
        <v>32</v>
      </c>
      <c r="ES45" s="60">
        <v>25</v>
      </c>
      <c r="ET45" s="274">
        <v>31</v>
      </c>
      <c r="EU45" s="77">
        <f t="shared" si="195"/>
        <v>0.39700000000000002</v>
      </c>
      <c r="EV45" s="77">
        <f t="shared" si="189"/>
        <v>0.21199999999999999</v>
      </c>
      <c r="EW45" s="77">
        <f t="shared" si="190"/>
        <v>0.13600000000000001</v>
      </c>
      <c r="EX45" s="77">
        <f t="shared" si="191"/>
        <v>9.2999999999999999E-2</v>
      </c>
      <c r="EY45" s="77">
        <f t="shared" si="192"/>
        <v>7.1999999999999995E-2</v>
      </c>
      <c r="EZ45" s="237">
        <f t="shared" si="193"/>
        <v>0.09</v>
      </c>
      <c r="FA45" s="234">
        <f t="shared" si="196"/>
        <v>9</v>
      </c>
    </row>
    <row r="46" spans="1:157" x14ac:dyDescent="0.2">
      <c r="A46" s="56" t="s">
        <v>882</v>
      </c>
      <c r="B46" s="57" t="s">
        <v>1022</v>
      </c>
      <c r="C46" s="56" t="s">
        <v>935</v>
      </c>
      <c r="D46" s="56" t="s">
        <v>1080</v>
      </c>
      <c r="E46" s="171">
        <v>2006</v>
      </c>
      <c r="F46" s="172">
        <v>1929</v>
      </c>
      <c r="G46" s="226">
        <v>77</v>
      </c>
      <c r="H46" s="77">
        <f t="shared" si="69"/>
        <v>0.96199999999999997</v>
      </c>
      <c r="I46" s="186">
        <f t="shared" si="129"/>
        <v>3.7999999999999999E-2</v>
      </c>
      <c r="J46" s="173">
        <v>0</v>
      </c>
      <c r="K46" s="229">
        <v>6.9</v>
      </c>
      <c r="L46" s="174">
        <v>2006</v>
      </c>
      <c r="M46" s="60">
        <v>1841</v>
      </c>
      <c r="N46" s="60">
        <v>7</v>
      </c>
      <c r="O46" s="60">
        <v>34</v>
      </c>
      <c r="P46" s="60">
        <v>51</v>
      </c>
      <c r="Q46" s="60">
        <v>52</v>
      </c>
      <c r="R46" s="60">
        <v>8</v>
      </c>
      <c r="S46" s="60">
        <v>13</v>
      </c>
      <c r="T46" s="60">
        <v>0</v>
      </c>
      <c r="U46" s="60">
        <v>0</v>
      </c>
      <c r="V46" s="63">
        <f t="shared" si="131"/>
        <v>0.91800000000000004</v>
      </c>
      <c r="W46" s="63">
        <f t="shared" si="132"/>
        <v>3.0000000000000001E-3</v>
      </c>
      <c r="X46" s="63">
        <f t="shared" si="133"/>
        <v>1.7000000000000001E-2</v>
      </c>
      <c r="Y46" s="63">
        <f t="shared" si="134"/>
        <v>2.5000000000000001E-2</v>
      </c>
      <c r="Z46" s="63">
        <f t="shared" si="135"/>
        <v>2.5999999999999999E-2</v>
      </c>
      <c r="AA46" s="63">
        <f t="shared" si="136"/>
        <v>4.0000000000000001E-3</v>
      </c>
      <c r="AB46" s="63">
        <f t="shared" si="137"/>
        <v>6.0000000000000001E-3</v>
      </c>
      <c r="AC46" s="63">
        <f t="shared" si="138"/>
        <v>0</v>
      </c>
      <c r="AD46" s="63">
        <f t="shared" si="139"/>
        <v>0</v>
      </c>
      <c r="AE46" s="171">
        <v>2006</v>
      </c>
      <c r="AF46" s="60">
        <v>7</v>
      </c>
      <c r="AG46" s="60">
        <v>22</v>
      </c>
      <c r="AH46" s="60">
        <v>77</v>
      </c>
      <c r="AI46" s="60">
        <v>174</v>
      </c>
      <c r="AJ46" s="60">
        <v>401</v>
      </c>
      <c r="AK46" s="60">
        <v>361</v>
      </c>
      <c r="AL46" s="60">
        <v>264</v>
      </c>
      <c r="AM46" s="60">
        <v>326</v>
      </c>
      <c r="AN46" s="60">
        <v>374</v>
      </c>
      <c r="AO46" s="77">
        <f t="shared" si="71"/>
        <v>3.0000000000000001E-3</v>
      </c>
      <c r="AP46" s="77">
        <f t="shared" si="141"/>
        <v>1.0999999999999999E-2</v>
      </c>
      <c r="AQ46" s="77">
        <f t="shared" si="142"/>
        <v>3.7999999999999999E-2</v>
      </c>
      <c r="AR46" s="77">
        <f t="shared" si="143"/>
        <v>8.6999999999999994E-2</v>
      </c>
      <c r="AS46" s="77">
        <f t="shared" si="144"/>
        <v>0.2</v>
      </c>
      <c r="AT46" s="77">
        <f t="shared" si="145"/>
        <v>0.18</v>
      </c>
      <c r="AU46" s="77">
        <f t="shared" si="146"/>
        <v>0.13200000000000001</v>
      </c>
      <c r="AV46" s="77">
        <f t="shared" si="147"/>
        <v>0.16300000000000001</v>
      </c>
      <c r="AW46" s="77">
        <f t="shared" si="148"/>
        <v>0.186</v>
      </c>
      <c r="AX46" s="175">
        <v>6.4</v>
      </c>
      <c r="AY46" s="174">
        <v>2006</v>
      </c>
      <c r="AZ46" s="60">
        <v>7</v>
      </c>
      <c r="BA46" s="60">
        <v>56</v>
      </c>
      <c r="BB46" s="60">
        <v>255</v>
      </c>
      <c r="BC46" s="60">
        <v>702</v>
      </c>
      <c r="BD46" s="60">
        <v>821</v>
      </c>
      <c r="BE46" s="60">
        <v>165</v>
      </c>
      <c r="BF46" s="60">
        <f t="shared" si="66"/>
        <v>3.0000000000000001E-3</v>
      </c>
      <c r="BG46" s="60">
        <f t="shared" si="150"/>
        <v>2.8000000000000001E-2</v>
      </c>
      <c r="BH46" s="77">
        <f t="shared" si="151"/>
        <v>0.127</v>
      </c>
      <c r="BI46" s="60">
        <f t="shared" si="152"/>
        <v>0.35</v>
      </c>
      <c r="BJ46" s="77">
        <f t="shared" si="153"/>
        <v>0.40899999999999997</v>
      </c>
      <c r="BK46" s="60">
        <f t="shared" si="154"/>
        <v>8.2000000000000003E-2</v>
      </c>
      <c r="BL46" s="176">
        <v>1929</v>
      </c>
      <c r="BM46" s="177">
        <v>1293</v>
      </c>
      <c r="BN46" s="178">
        <f t="shared" si="70"/>
        <v>0.67</v>
      </c>
      <c r="BO46" s="173">
        <v>3.45</v>
      </c>
      <c r="BP46" s="179">
        <v>636</v>
      </c>
      <c r="BQ46" s="204">
        <f t="shared" si="156"/>
        <v>0.33</v>
      </c>
      <c r="BR46" s="175">
        <v>3.36</v>
      </c>
      <c r="BS46" s="181">
        <v>1929</v>
      </c>
      <c r="BT46" s="60">
        <v>71</v>
      </c>
      <c r="BU46" s="60">
        <v>536</v>
      </c>
      <c r="BV46" s="60">
        <v>339</v>
      </c>
      <c r="BW46" s="60">
        <v>581</v>
      </c>
      <c r="BX46" s="60">
        <v>235</v>
      </c>
      <c r="BY46" s="60">
        <v>167</v>
      </c>
      <c r="BZ46" s="104">
        <f t="shared" si="127"/>
        <v>3.6999999999999998E-2</v>
      </c>
      <c r="CA46" s="104">
        <f t="shared" si="158"/>
        <v>0.27800000000000002</v>
      </c>
      <c r="CB46" s="104">
        <f t="shared" si="159"/>
        <v>0.17599999999999999</v>
      </c>
      <c r="CC46" s="104">
        <f t="shared" si="160"/>
        <v>0.30099999999999999</v>
      </c>
      <c r="CD46" s="104">
        <f t="shared" si="161"/>
        <v>0.122</v>
      </c>
      <c r="CE46" s="104">
        <f t="shared" si="162"/>
        <v>8.6999999999999994E-2</v>
      </c>
      <c r="CF46" s="64">
        <v>1929</v>
      </c>
      <c r="CG46" s="60">
        <v>38</v>
      </c>
      <c r="CH46" s="60">
        <v>60</v>
      </c>
      <c r="CI46" s="60">
        <v>117</v>
      </c>
      <c r="CJ46" s="60">
        <v>257</v>
      </c>
      <c r="CK46" s="60">
        <v>210</v>
      </c>
      <c r="CL46" s="60">
        <v>230</v>
      </c>
      <c r="CM46" s="60">
        <v>336</v>
      </c>
      <c r="CN46" s="60">
        <v>350</v>
      </c>
      <c r="CO46" s="60">
        <v>189</v>
      </c>
      <c r="CP46" s="60">
        <v>142</v>
      </c>
      <c r="CQ46" s="63">
        <f t="shared" si="68"/>
        <v>0.02</v>
      </c>
      <c r="CR46" s="63">
        <f t="shared" si="164"/>
        <v>3.1E-2</v>
      </c>
      <c r="CS46" s="63">
        <f t="shared" si="165"/>
        <v>6.0999999999999999E-2</v>
      </c>
      <c r="CT46" s="63">
        <f t="shared" si="166"/>
        <v>0.13300000000000001</v>
      </c>
      <c r="CU46" s="63">
        <f t="shared" si="167"/>
        <v>0.109</v>
      </c>
      <c r="CV46" s="63">
        <f t="shared" si="168"/>
        <v>0.11899999999999999</v>
      </c>
      <c r="CW46" s="63">
        <f t="shared" si="169"/>
        <v>0.17399999999999999</v>
      </c>
      <c r="CX46" s="63">
        <f t="shared" si="170"/>
        <v>0.18099999999999999</v>
      </c>
      <c r="CY46" s="63">
        <f t="shared" si="171"/>
        <v>9.8000000000000004E-2</v>
      </c>
      <c r="CZ46" s="63">
        <f t="shared" si="172"/>
        <v>7.3999999999999996E-2</v>
      </c>
      <c r="DA46" s="65">
        <v>78552</v>
      </c>
      <c r="DB46" s="66">
        <v>89256</v>
      </c>
      <c r="DC46" s="181">
        <v>1929</v>
      </c>
      <c r="DD46" s="182">
        <v>1293</v>
      </c>
      <c r="DE46" s="60">
        <v>55</v>
      </c>
      <c r="DF46" s="60">
        <v>0</v>
      </c>
      <c r="DG46" s="60">
        <v>45</v>
      </c>
      <c r="DH46" s="60">
        <v>26</v>
      </c>
      <c r="DI46" s="60">
        <v>408</v>
      </c>
      <c r="DJ46" s="60">
        <v>681</v>
      </c>
      <c r="DK46" s="60">
        <v>71</v>
      </c>
      <c r="DL46" s="60">
        <v>7</v>
      </c>
      <c r="DM46" s="63">
        <f t="shared" si="67"/>
        <v>4.2999999999999997E-2</v>
      </c>
      <c r="DN46" s="63">
        <f t="shared" si="174"/>
        <v>0</v>
      </c>
      <c r="DO46" s="63">
        <f t="shared" si="175"/>
        <v>3.5000000000000003E-2</v>
      </c>
      <c r="DP46" s="63">
        <f t="shared" si="176"/>
        <v>0.02</v>
      </c>
      <c r="DQ46" s="104">
        <f t="shared" si="177"/>
        <v>0.316</v>
      </c>
      <c r="DR46" s="104">
        <f t="shared" si="178"/>
        <v>0.52700000000000002</v>
      </c>
      <c r="DS46" s="104">
        <f t="shared" si="179"/>
        <v>5.5E-2</v>
      </c>
      <c r="DT46" s="104">
        <f t="shared" si="180"/>
        <v>5.0000000000000001E-3</v>
      </c>
      <c r="DU46" s="183">
        <v>322300</v>
      </c>
      <c r="DV46" s="184">
        <v>566</v>
      </c>
      <c r="DW46" s="60">
        <v>0</v>
      </c>
      <c r="DX46" s="60">
        <v>69</v>
      </c>
      <c r="DY46" s="60">
        <v>306</v>
      </c>
      <c r="DZ46" s="60">
        <v>144</v>
      </c>
      <c r="EA46" s="60">
        <v>34</v>
      </c>
      <c r="EB46" s="60">
        <v>13</v>
      </c>
      <c r="EC46" s="60">
        <v>0</v>
      </c>
      <c r="ED46" s="104">
        <f t="shared" si="194"/>
        <v>0</v>
      </c>
      <c r="EE46" s="104">
        <f t="shared" si="182"/>
        <v>0.122</v>
      </c>
      <c r="EF46" s="104">
        <f t="shared" si="183"/>
        <v>0.54100000000000004</v>
      </c>
      <c r="EG46" s="104">
        <f t="shared" si="184"/>
        <v>0.254</v>
      </c>
      <c r="EH46" s="63">
        <f t="shared" si="185"/>
        <v>0.06</v>
      </c>
      <c r="EI46" s="104">
        <f t="shared" si="186"/>
        <v>2.3E-2</v>
      </c>
      <c r="EJ46" s="63">
        <f t="shared" si="187"/>
        <v>0</v>
      </c>
      <c r="EK46" s="183">
        <v>1371</v>
      </c>
      <c r="EL46" s="185">
        <v>636</v>
      </c>
      <c r="EM46" s="185">
        <v>70</v>
      </c>
      <c r="EN46" s="180">
        <v>566</v>
      </c>
      <c r="EO46" s="60">
        <v>27</v>
      </c>
      <c r="EP46" s="60">
        <v>80</v>
      </c>
      <c r="EQ46" s="60">
        <v>126</v>
      </c>
      <c r="ER46" s="60">
        <v>14</v>
      </c>
      <c r="ES46" s="60">
        <v>34</v>
      </c>
      <c r="ET46" s="274">
        <v>285</v>
      </c>
      <c r="EU46" s="77">
        <f t="shared" si="195"/>
        <v>4.8000000000000001E-2</v>
      </c>
      <c r="EV46" s="77">
        <f t="shared" si="189"/>
        <v>0.14099999999999999</v>
      </c>
      <c r="EW46" s="77">
        <f t="shared" si="190"/>
        <v>0.223</v>
      </c>
      <c r="EX46" s="77">
        <f t="shared" si="191"/>
        <v>2.5000000000000001E-2</v>
      </c>
      <c r="EY46" s="77">
        <f t="shared" si="192"/>
        <v>0.06</v>
      </c>
      <c r="EZ46" s="237">
        <f t="shared" si="193"/>
        <v>0.504</v>
      </c>
      <c r="FA46" s="234">
        <f t="shared" si="196"/>
        <v>0</v>
      </c>
    </row>
    <row r="47" spans="1:157" x14ac:dyDescent="0.2">
      <c r="A47" s="56" t="s">
        <v>882</v>
      </c>
      <c r="B47" s="57" t="s">
        <v>1022</v>
      </c>
      <c r="C47" s="56" t="s">
        <v>936</v>
      </c>
      <c r="D47" s="56" t="s">
        <v>1081</v>
      </c>
      <c r="E47" s="171">
        <v>1381</v>
      </c>
      <c r="F47" s="172">
        <v>1315</v>
      </c>
      <c r="G47" s="226">
        <v>66</v>
      </c>
      <c r="H47" s="77">
        <f t="shared" si="69"/>
        <v>0.95199999999999996</v>
      </c>
      <c r="I47" s="186">
        <f t="shared" si="129"/>
        <v>4.8000000000000001E-2</v>
      </c>
      <c r="J47" s="173">
        <v>0</v>
      </c>
      <c r="K47" s="229">
        <v>15.1</v>
      </c>
      <c r="L47" s="174">
        <v>1381</v>
      </c>
      <c r="M47" s="60">
        <v>1375</v>
      </c>
      <c r="N47" s="60">
        <v>0</v>
      </c>
      <c r="O47" s="60">
        <v>0</v>
      </c>
      <c r="P47" s="60">
        <v>0</v>
      </c>
      <c r="Q47" s="60">
        <v>0</v>
      </c>
      <c r="R47" s="60">
        <v>0</v>
      </c>
      <c r="S47" s="60">
        <v>0</v>
      </c>
      <c r="T47" s="60">
        <v>6</v>
      </c>
      <c r="U47" s="60">
        <v>0</v>
      </c>
      <c r="V47" s="63">
        <f t="shared" si="131"/>
        <v>0.996</v>
      </c>
      <c r="W47" s="63">
        <f t="shared" si="132"/>
        <v>0</v>
      </c>
      <c r="X47" s="63">
        <f t="shared" si="133"/>
        <v>0</v>
      </c>
      <c r="Y47" s="63">
        <f t="shared" si="134"/>
        <v>0</v>
      </c>
      <c r="Z47" s="63">
        <f t="shared" si="135"/>
        <v>0</v>
      </c>
      <c r="AA47" s="63">
        <f t="shared" si="136"/>
        <v>0</v>
      </c>
      <c r="AB47" s="63">
        <f t="shared" si="137"/>
        <v>0</v>
      </c>
      <c r="AC47" s="63">
        <f t="shared" si="138"/>
        <v>4.0000000000000001E-3</v>
      </c>
      <c r="AD47" s="63">
        <f t="shared" si="139"/>
        <v>0</v>
      </c>
      <c r="AE47" s="171">
        <v>1381</v>
      </c>
      <c r="AF47" s="60">
        <v>0</v>
      </c>
      <c r="AG47" s="60">
        <v>0</v>
      </c>
      <c r="AH47" s="60">
        <v>0</v>
      </c>
      <c r="AI47" s="60">
        <v>28</v>
      </c>
      <c r="AJ47" s="60">
        <v>135</v>
      </c>
      <c r="AK47" s="60">
        <v>291</v>
      </c>
      <c r="AL47" s="60">
        <v>396</v>
      </c>
      <c r="AM47" s="60">
        <v>168</v>
      </c>
      <c r="AN47" s="60">
        <v>363</v>
      </c>
      <c r="AO47" s="77">
        <f t="shared" si="71"/>
        <v>0</v>
      </c>
      <c r="AP47" s="77">
        <f t="shared" si="141"/>
        <v>0</v>
      </c>
      <c r="AQ47" s="77">
        <f t="shared" si="142"/>
        <v>0</v>
      </c>
      <c r="AR47" s="77">
        <f t="shared" si="143"/>
        <v>0.02</v>
      </c>
      <c r="AS47" s="77">
        <f t="shared" si="144"/>
        <v>9.8000000000000004E-2</v>
      </c>
      <c r="AT47" s="77">
        <f t="shared" si="145"/>
        <v>0.21099999999999999</v>
      </c>
      <c r="AU47" s="77">
        <f t="shared" si="146"/>
        <v>0.28699999999999998</v>
      </c>
      <c r="AV47" s="77">
        <f t="shared" si="147"/>
        <v>0.122</v>
      </c>
      <c r="AW47" s="77">
        <f t="shared" si="148"/>
        <v>0.26300000000000001</v>
      </c>
      <c r="AX47" s="175">
        <v>7.1</v>
      </c>
      <c r="AY47" s="174">
        <v>1381</v>
      </c>
      <c r="AZ47" s="60">
        <v>0</v>
      </c>
      <c r="BA47" s="60">
        <v>0</v>
      </c>
      <c r="BB47" s="60">
        <v>9</v>
      </c>
      <c r="BC47" s="60">
        <v>388</v>
      </c>
      <c r="BD47" s="60">
        <v>772</v>
      </c>
      <c r="BE47" s="60">
        <v>212</v>
      </c>
      <c r="BF47" s="60">
        <f t="shared" si="66"/>
        <v>0</v>
      </c>
      <c r="BG47" s="60">
        <f t="shared" si="150"/>
        <v>0</v>
      </c>
      <c r="BH47" s="77">
        <f t="shared" si="151"/>
        <v>7.0000000000000001E-3</v>
      </c>
      <c r="BI47" s="60">
        <f t="shared" si="152"/>
        <v>0.28100000000000003</v>
      </c>
      <c r="BJ47" s="77">
        <f t="shared" si="153"/>
        <v>0.55900000000000005</v>
      </c>
      <c r="BK47" s="60">
        <f t="shared" si="154"/>
        <v>0.154</v>
      </c>
      <c r="BL47" s="176">
        <v>1315</v>
      </c>
      <c r="BM47" s="177">
        <v>1118</v>
      </c>
      <c r="BN47" s="178">
        <f t="shared" si="70"/>
        <v>0.85</v>
      </c>
      <c r="BO47" s="173">
        <v>3.93</v>
      </c>
      <c r="BP47" s="179">
        <v>197</v>
      </c>
      <c r="BQ47" s="204">
        <f t="shared" si="156"/>
        <v>0.15</v>
      </c>
      <c r="BR47" s="175">
        <v>5.62</v>
      </c>
      <c r="BS47" s="181">
        <v>1315</v>
      </c>
      <c r="BT47" s="60">
        <v>31</v>
      </c>
      <c r="BU47" s="60">
        <v>372</v>
      </c>
      <c r="BV47" s="60">
        <v>335</v>
      </c>
      <c r="BW47" s="60">
        <v>329</v>
      </c>
      <c r="BX47" s="60">
        <v>226</v>
      </c>
      <c r="BY47" s="60">
        <v>22</v>
      </c>
      <c r="BZ47" s="104">
        <f t="shared" si="127"/>
        <v>2.4E-2</v>
      </c>
      <c r="CA47" s="104">
        <f t="shared" si="158"/>
        <v>0.28299999999999997</v>
      </c>
      <c r="CB47" s="104">
        <f t="shared" si="159"/>
        <v>0.255</v>
      </c>
      <c r="CC47" s="104">
        <f t="shared" si="160"/>
        <v>0.25</v>
      </c>
      <c r="CD47" s="104">
        <f t="shared" si="161"/>
        <v>0.17199999999999999</v>
      </c>
      <c r="CE47" s="104">
        <f t="shared" si="162"/>
        <v>1.7000000000000001E-2</v>
      </c>
      <c r="CF47" s="64">
        <v>1315</v>
      </c>
      <c r="CG47" s="60">
        <v>40</v>
      </c>
      <c r="CH47" s="60">
        <v>5</v>
      </c>
      <c r="CI47" s="60">
        <v>13</v>
      </c>
      <c r="CJ47" s="60">
        <v>14</v>
      </c>
      <c r="CK47" s="60">
        <v>42</v>
      </c>
      <c r="CL47" s="60">
        <v>93</v>
      </c>
      <c r="CM47" s="60">
        <v>330</v>
      </c>
      <c r="CN47" s="60">
        <v>383</v>
      </c>
      <c r="CO47" s="60">
        <v>242</v>
      </c>
      <c r="CP47" s="60">
        <v>153</v>
      </c>
      <c r="CQ47" s="63">
        <f t="shared" si="68"/>
        <v>0.03</v>
      </c>
      <c r="CR47" s="63">
        <f t="shared" si="164"/>
        <v>4.0000000000000001E-3</v>
      </c>
      <c r="CS47" s="63">
        <f t="shared" si="165"/>
        <v>0.01</v>
      </c>
      <c r="CT47" s="63">
        <f t="shared" si="166"/>
        <v>1.0999999999999999E-2</v>
      </c>
      <c r="CU47" s="63">
        <f t="shared" si="167"/>
        <v>3.2000000000000001E-2</v>
      </c>
      <c r="CV47" s="63">
        <f t="shared" si="168"/>
        <v>7.0999999999999994E-2</v>
      </c>
      <c r="CW47" s="63">
        <f t="shared" si="169"/>
        <v>0.251</v>
      </c>
      <c r="CX47" s="63">
        <f t="shared" si="170"/>
        <v>0.29099999999999998</v>
      </c>
      <c r="CY47" s="63">
        <f t="shared" si="171"/>
        <v>0.184</v>
      </c>
      <c r="CZ47" s="63">
        <f t="shared" si="172"/>
        <v>0.11600000000000001</v>
      </c>
      <c r="DA47" s="65">
        <v>121563</v>
      </c>
      <c r="DB47" s="66">
        <v>131639</v>
      </c>
      <c r="DC47" s="181">
        <v>1315</v>
      </c>
      <c r="DD47" s="182">
        <v>1118</v>
      </c>
      <c r="DE47" s="60">
        <v>54</v>
      </c>
      <c r="DF47" s="60">
        <v>4</v>
      </c>
      <c r="DG47" s="60">
        <v>6</v>
      </c>
      <c r="DH47" s="60">
        <v>14</v>
      </c>
      <c r="DI47" s="60">
        <v>147</v>
      </c>
      <c r="DJ47" s="60">
        <v>822</v>
      </c>
      <c r="DK47" s="60">
        <v>49</v>
      </c>
      <c r="DL47" s="60">
        <v>22</v>
      </c>
      <c r="DM47" s="63">
        <f t="shared" si="67"/>
        <v>4.8000000000000001E-2</v>
      </c>
      <c r="DN47" s="63">
        <f t="shared" si="174"/>
        <v>4.0000000000000001E-3</v>
      </c>
      <c r="DO47" s="63">
        <f t="shared" si="175"/>
        <v>5.0000000000000001E-3</v>
      </c>
      <c r="DP47" s="63">
        <f t="shared" si="176"/>
        <v>1.2999999999999999E-2</v>
      </c>
      <c r="DQ47" s="104">
        <f t="shared" si="177"/>
        <v>0.13100000000000001</v>
      </c>
      <c r="DR47" s="104">
        <f t="shared" si="178"/>
        <v>0.73499999999999999</v>
      </c>
      <c r="DS47" s="104">
        <f t="shared" si="179"/>
        <v>4.3999999999999997E-2</v>
      </c>
      <c r="DT47" s="104">
        <f t="shared" si="180"/>
        <v>0.02</v>
      </c>
      <c r="DU47" s="183">
        <v>366900</v>
      </c>
      <c r="DV47" s="184">
        <v>197</v>
      </c>
      <c r="DW47" s="60">
        <v>0</v>
      </c>
      <c r="DX47" s="60">
        <v>0</v>
      </c>
      <c r="DY47" s="60">
        <v>0</v>
      </c>
      <c r="DZ47" s="60">
        <v>154</v>
      </c>
      <c r="EA47" s="60">
        <v>18</v>
      </c>
      <c r="EB47" s="60">
        <v>25</v>
      </c>
      <c r="EC47" s="60">
        <v>0</v>
      </c>
      <c r="ED47" s="104">
        <f t="shared" si="194"/>
        <v>0</v>
      </c>
      <c r="EE47" s="104">
        <f t="shared" si="182"/>
        <v>0</v>
      </c>
      <c r="EF47" s="104">
        <f t="shared" si="183"/>
        <v>0</v>
      </c>
      <c r="EG47" s="104">
        <f t="shared" si="184"/>
        <v>0.78200000000000003</v>
      </c>
      <c r="EH47" s="63">
        <f t="shared" si="185"/>
        <v>9.0999999999999998E-2</v>
      </c>
      <c r="EI47" s="104">
        <f t="shared" si="186"/>
        <v>0.127</v>
      </c>
      <c r="EJ47" s="63">
        <f t="shared" si="187"/>
        <v>0</v>
      </c>
      <c r="EK47" s="183">
        <v>1820</v>
      </c>
      <c r="EL47" s="185">
        <v>197</v>
      </c>
      <c r="EM47" s="185">
        <v>0</v>
      </c>
      <c r="EN47" s="180">
        <v>197</v>
      </c>
      <c r="EO47" s="60">
        <v>35</v>
      </c>
      <c r="EP47" s="60">
        <v>4</v>
      </c>
      <c r="EQ47" s="60">
        <v>70</v>
      </c>
      <c r="ER47" s="60">
        <v>0</v>
      </c>
      <c r="ES47" s="60">
        <v>0</v>
      </c>
      <c r="ET47" s="274">
        <v>88</v>
      </c>
      <c r="EU47" s="77">
        <f t="shared" si="195"/>
        <v>0.17799999999999999</v>
      </c>
      <c r="EV47" s="77">
        <f t="shared" si="189"/>
        <v>0.02</v>
      </c>
      <c r="EW47" s="77">
        <f t="shared" si="190"/>
        <v>0.35499999999999998</v>
      </c>
      <c r="EX47" s="77">
        <f t="shared" si="191"/>
        <v>0</v>
      </c>
      <c r="EY47" s="77">
        <f t="shared" si="192"/>
        <v>0</v>
      </c>
      <c r="EZ47" s="237">
        <f t="shared" si="193"/>
        <v>0.44700000000000001</v>
      </c>
      <c r="FA47" s="234">
        <f t="shared" si="196"/>
        <v>0</v>
      </c>
    </row>
    <row r="48" spans="1:157" x14ac:dyDescent="0.2">
      <c r="A48" s="56" t="s">
        <v>882</v>
      </c>
      <c r="B48" s="57" t="s">
        <v>1022</v>
      </c>
      <c r="C48" s="56" t="s">
        <v>937</v>
      </c>
      <c r="D48" s="56" t="s">
        <v>1082</v>
      </c>
      <c r="E48" s="171">
        <v>1426</v>
      </c>
      <c r="F48" s="172">
        <v>1321</v>
      </c>
      <c r="G48" s="226">
        <v>105</v>
      </c>
      <c r="H48" s="77">
        <f t="shared" si="69"/>
        <v>0.92600000000000005</v>
      </c>
      <c r="I48" s="186">
        <f t="shared" si="129"/>
        <v>7.3999999999999996E-2</v>
      </c>
      <c r="J48" s="173">
        <v>0</v>
      </c>
      <c r="K48" s="229">
        <v>8.6999999999999993</v>
      </c>
      <c r="L48" s="174">
        <v>1426</v>
      </c>
      <c r="M48" s="60">
        <v>1340</v>
      </c>
      <c r="N48" s="60">
        <v>6</v>
      </c>
      <c r="O48" s="60">
        <v>19</v>
      </c>
      <c r="P48" s="60">
        <v>0</v>
      </c>
      <c r="Q48" s="60">
        <v>0</v>
      </c>
      <c r="R48" s="60">
        <v>0</v>
      </c>
      <c r="S48" s="60">
        <v>0</v>
      </c>
      <c r="T48" s="60">
        <v>61</v>
      </c>
      <c r="U48" s="60">
        <v>0</v>
      </c>
      <c r="V48" s="63">
        <f t="shared" si="131"/>
        <v>0.94</v>
      </c>
      <c r="W48" s="63">
        <f t="shared" si="132"/>
        <v>4.0000000000000001E-3</v>
      </c>
      <c r="X48" s="63">
        <f t="shared" si="133"/>
        <v>1.2999999999999999E-2</v>
      </c>
      <c r="Y48" s="63">
        <f t="shared" si="134"/>
        <v>0</v>
      </c>
      <c r="Z48" s="63">
        <f t="shared" si="135"/>
        <v>0</v>
      </c>
      <c r="AA48" s="63">
        <f t="shared" si="136"/>
        <v>0</v>
      </c>
      <c r="AB48" s="63">
        <f t="shared" si="137"/>
        <v>0</v>
      </c>
      <c r="AC48" s="63">
        <f t="shared" si="138"/>
        <v>4.2999999999999997E-2</v>
      </c>
      <c r="AD48" s="63">
        <f t="shared" si="139"/>
        <v>0</v>
      </c>
      <c r="AE48" s="171">
        <v>1426</v>
      </c>
      <c r="AF48" s="60">
        <v>6</v>
      </c>
      <c r="AG48" s="60">
        <v>9</v>
      </c>
      <c r="AH48" s="60">
        <v>0</v>
      </c>
      <c r="AI48" s="60">
        <v>96</v>
      </c>
      <c r="AJ48" s="60">
        <v>177</v>
      </c>
      <c r="AK48" s="60">
        <v>230</v>
      </c>
      <c r="AL48" s="60">
        <v>199</v>
      </c>
      <c r="AM48" s="60">
        <v>386</v>
      </c>
      <c r="AN48" s="60">
        <v>323</v>
      </c>
      <c r="AO48" s="77">
        <f t="shared" si="71"/>
        <v>4.0000000000000001E-3</v>
      </c>
      <c r="AP48" s="77">
        <f t="shared" si="141"/>
        <v>6.0000000000000001E-3</v>
      </c>
      <c r="AQ48" s="77">
        <f t="shared" si="142"/>
        <v>0</v>
      </c>
      <c r="AR48" s="77">
        <f t="shared" si="143"/>
        <v>6.7000000000000004E-2</v>
      </c>
      <c r="AS48" s="77">
        <f t="shared" si="144"/>
        <v>0.124</v>
      </c>
      <c r="AT48" s="77">
        <f t="shared" si="145"/>
        <v>0.161</v>
      </c>
      <c r="AU48" s="77">
        <f t="shared" si="146"/>
        <v>0.14000000000000001</v>
      </c>
      <c r="AV48" s="77">
        <f t="shared" si="147"/>
        <v>0.27100000000000002</v>
      </c>
      <c r="AW48" s="77">
        <f t="shared" si="148"/>
        <v>0.22700000000000001</v>
      </c>
      <c r="AX48" s="175">
        <v>7.5</v>
      </c>
      <c r="AY48" s="174">
        <v>1426</v>
      </c>
      <c r="AZ48" s="60">
        <v>15</v>
      </c>
      <c r="BA48" s="60">
        <v>0</v>
      </c>
      <c r="BB48" s="60">
        <v>0</v>
      </c>
      <c r="BC48" s="60">
        <v>482</v>
      </c>
      <c r="BD48" s="60">
        <v>754</v>
      </c>
      <c r="BE48" s="60">
        <v>175</v>
      </c>
      <c r="BF48" s="60">
        <f t="shared" si="66"/>
        <v>1.0999999999999999E-2</v>
      </c>
      <c r="BG48" s="60">
        <f t="shared" si="150"/>
        <v>0</v>
      </c>
      <c r="BH48" s="77">
        <f t="shared" si="151"/>
        <v>0</v>
      </c>
      <c r="BI48" s="60">
        <f t="shared" si="152"/>
        <v>0.33800000000000002</v>
      </c>
      <c r="BJ48" s="77">
        <f t="shared" si="153"/>
        <v>0.52900000000000003</v>
      </c>
      <c r="BK48" s="60">
        <f t="shared" si="154"/>
        <v>0.123</v>
      </c>
      <c r="BL48" s="176">
        <v>1321</v>
      </c>
      <c r="BM48" s="177">
        <v>1038</v>
      </c>
      <c r="BN48" s="178">
        <f t="shared" si="70"/>
        <v>0.78600000000000003</v>
      </c>
      <c r="BO48" s="173">
        <v>3.35</v>
      </c>
      <c r="BP48" s="179">
        <v>283</v>
      </c>
      <c r="BQ48" s="204">
        <f t="shared" si="156"/>
        <v>0.214</v>
      </c>
      <c r="BR48" s="175">
        <v>3.31</v>
      </c>
      <c r="BS48" s="181">
        <v>1321</v>
      </c>
      <c r="BT48" s="60">
        <v>78</v>
      </c>
      <c r="BU48" s="60">
        <v>435</v>
      </c>
      <c r="BV48" s="60">
        <v>401</v>
      </c>
      <c r="BW48" s="60">
        <v>398</v>
      </c>
      <c r="BX48" s="60">
        <v>9</v>
      </c>
      <c r="BY48" s="60">
        <v>0</v>
      </c>
      <c r="BZ48" s="104">
        <f t="shared" si="127"/>
        <v>5.8999999999999997E-2</v>
      </c>
      <c r="CA48" s="104">
        <f t="shared" si="158"/>
        <v>0.32900000000000001</v>
      </c>
      <c r="CB48" s="104">
        <f t="shared" si="159"/>
        <v>0.30399999999999999</v>
      </c>
      <c r="CC48" s="104">
        <f t="shared" si="160"/>
        <v>0.30099999999999999</v>
      </c>
      <c r="CD48" s="104">
        <f t="shared" si="161"/>
        <v>7.0000000000000001E-3</v>
      </c>
      <c r="CE48" s="104">
        <f t="shared" si="162"/>
        <v>0</v>
      </c>
      <c r="CF48" s="64">
        <v>1321</v>
      </c>
      <c r="CG48" s="60">
        <v>84</v>
      </c>
      <c r="CH48" s="60">
        <v>18</v>
      </c>
      <c r="CI48" s="60">
        <v>43</v>
      </c>
      <c r="CJ48" s="60">
        <v>36</v>
      </c>
      <c r="CK48" s="60">
        <v>111</v>
      </c>
      <c r="CL48" s="60">
        <v>205</v>
      </c>
      <c r="CM48" s="60">
        <v>208</v>
      </c>
      <c r="CN48" s="60">
        <v>335</v>
      </c>
      <c r="CO48" s="60">
        <v>173</v>
      </c>
      <c r="CP48" s="60">
        <v>108</v>
      </c>
      <c r="CQ48" s="63">
        <f t="shared" si="68"/>
        <v>6.4000000000000001E-2</v>
      </c>
      <c r="CR48" s="63">
        <f t="shared" si="164"/>
        <v>1.4E-2</v>
      </c>
      <c r="CS48" s="63">
        <f t="shared" si="165"/>
        <v>3.3000000000000002E-2</v>
      </c>
      <c r="CT48" s="63">
        <f t="shared" si="166"/>
        <v>2.7E-2</v>
      </c>
      <c r="CU48" s="63">
        <f t="shared" si="167"/>
        <v>8.4000000000000005E-2</v>
      </c>
      <c r="CV48" s="63">
        <f t="shared" si="168"/>
        <v>0.155</v>
      </c>
      <c r="CW48" s="63">
        <f t="shared" si="169"/>
        <v>0.157</v>
      </c>
      <c r="CX48" s="63">
        <f t="shared" si="170"/>
        <v>0.254</v>
      </c>
      <c r="CY48" s="63">
        <f t="shared" si="171"/>
        <v>0.13100000000000001</v>
      </c>
      <c r="CZ48" s="63">
        <f t="shared" si="172"/>
        <v>8.2000000000000003E-2</v>
      </c>
      <c r="DA48" s="65">
        <v>96058</v>
      </c>
      <c r="DB48" s="66">
        <v>101668</v>
      </c>
      <c r="DC48" s="181">
        <v>1321</v>
      </c>
      <c r="DD48" s="182">
        <v>1038</v>
      </c>
      <c r="DE48" s="60">
        <v>0</v>
      </c>
      <c r="DF48" s="60">
        <v>0</v>
      </c>
      <c r="DG48" s="60">
        <v>0</v>
      </c>
      <c r="DH48" s="60">
        <v>9</v>
      </c>
      <c r="DI48" s="60">
        <v>62</v>
      </c>
      <c r="DJ48" s="60">
        <v>853</v>
      </c>
      <c r="DK48" s="60">
        <v>95</v>
      </c>
      <c r="DL48" s="60">
        <v>19</v>
      </c>
      <c r="DM48" s="63">
        <f t="shared" si="67"/>
        <v>0</v>
      </c>
      <c r="DN48" s="63">
        <f t="shared" si="174"/>
        <v>0</v>
      </c>
      <c r="DO48" s="63">
        <f t="shared" si="175"/>
        <v>0</v>
      </c>
      <c r="DP48" s="63">
        <f t="shared" si="176"/>
        <v>8.9999999999999993E-3</v>
      </c>
      <c r="DQ48" s="104">
        <f t="shared" si="177"/>
        <v>0.06</v>
      </c>
      <c r="DR48" s="104">
        <f t="shared" si="178"/>
        <v>0.82199999999999995</v>
      </c>
      <c r="DS48" s="104">
        <f t="shared" si="179"/>
        <v>9.1999999999999998E-2</v>
      </c>
      <c r="DT48" s="104">
        <f t="shared" si="180"/>
        <v>1.7999999999999999E-2</v>
      </c>
      <c r="DU48" s="183">
        <v>392400</v>
      </c>
      <c r="DV48" s="184">
        <v>262</v>
      </c>
      <c r="DW48" s="60">
        <v>0</v>
      </c>
      <c r="DX48" s="60">
        <v>0</v>
      </c>
      <c r="DY48" s="60">
        <v>0</v>
      </c>
      <c r="DZ48" s="60">
        <v>163</v>
      </c>
      <c r="EA48" s="60">
        <v>69</v>
      </c>
      <c r="EB48" s="60">
        <v>30</v>
      </c>
      <c r="EC48" s="60">
        <v>0</v>
      </c>
      <c r="ED48" s="104">
        <f t="shared" si="194"/>
        <v>0</v>
      </c>
      <c r="EE48" s="104">
        <f t="shared" si="182"/>
        <v>0</v>
      </c>
      <c r="EF48" s="104">
        <f t="shared" si="183"/>
        <v>0</v>
      </c>
      <c r="EG48" s="104">
        <f t="shared" si="184"/>
        <v>0.622</v>
      </c>
      <c r="EH48" s="63">
        <f t="shared" si="185"/>
        <v>0.26300000000000001</v>
      </c>
      <c r="EI48" s="104">
        <f t="shared" si="186"/>
        <v>0.115</v>
      </c>
      <c r="EJ48" s="63">
        <f t="shared" si="187"/>
        <v>0</v>
      </c>
      <c r="EK48" s="183">
        <v>1902</v>
      </c>
      <c r="EL48" s="185">
        <v>283</v>
      </c>
      <c r="EM48" s="185">
        <v>21</v>
      </c>
      <c r="EN48" s="180">
        <v>262</v>
      </c>
      <c r="EO48" s="60">
        <v>51</v>
      </c>
      <c r="EP48" s="60">
        <v>14</v>
      </c>
      <c r="EQ48" s="60">
        <v>20</v>
      </c>
      <c r="ER48" s="60">
        <v>20</v>
      </c>
      <c r="ES48" s="60">
        <v>0</v>
      </c>
      <c r="ET48" s="274">
        <v>157</v>
      </c>
      <c r="EU48" s="77">
        <f t="shared" si="195"/>
        <v>0.19500000000000001</v>
      </c>
      <c r="EV48" s="77">
        <f t="shared" si="189"/>
        <v>5.2999999999999999E-2</v>
      </c>
      <c r="EW48" s="77">
        <f t="shared" si="190"/>
        <v>7.5999999999999998E-2</v>
      </c>
      <c r="EX48" s="77">
        <f t="shared" si="191"/>
        <v>7.5999999999999998E-2</v>
      </c>
      <c r="EY48" s="77">
        <f t="shared" si="192"/>
        <v>0</v>
      </c>
      <c r="EZ48" s="237">
        <f t="shared" si="193"/>
        <v>0.59899999999999998</v>
      </c>
      <c r="FA48" s="234">
        <f t="shared" si="196"/>
        <v>0</v>
      </c>
    </row>
    <row r="49" spans="1:157" x14ac:dyDescent="0.2">
      <c r="A49" s="56" t="s">
        <v>882</v>
      </c>
      <c r="B49" s="57" t="s">
        <v>1022</v>
      </c>
      <c r="C49" s="56" t="s">
        <v>938</v>
      </c>
      <c r="D49" s="56" t="s">
        <v>1083</v>
      </c>
      <c r="E49" s="171">
        <v>1463</v>
      </c>
      <c r="F49" s="172">
        <v>1429</v>
      </c>
      <c r="G49" s="226">
        <v>34</v>
      </c>
      <c r="H49" s="77">
        <f t="shared" si="69"/>
        <v>0.97699999999999998</v>
      </c>
      <c r="I49" s="186">
        <f t="shared" si="129"/>
        <v>2.3E-2</v>
      </c>
      <c r="J49" s="173">
        <v>0</v>
      </c>
      <c r="K49" s="229">
        <v>5.0999999999999996</v>
      </c>
      <c r="L49" s="174">
        <v>1463</v>
      </c>
      <c r="M49" s="60">
        <v>1007</v>
      </c>
      <c r="N49" s="60">
        <v>135</v>
      </c>
      <c r="O49" s="60">
        <v>35</v>
      </c>
      <c r="P49" s="60">
        <v>26</v>
      </c>
      <c r="Q49" s="60">
        <v>0</v>
      </c>
      <c r="R49" s="60">
        <v>0</v>
      </c>
      <c r="S49" s="60">
        <v>222</v>
      </c>
      <c r="T49" s="60">
        <v>24</v>
      </c>
      <c r="U49" s="60">
        <v>14</v>
      </c>
      <c r="V49" s="63">
        <f t="shared" si="131"/>
        <v>0.68799999999999994</v>
      </c>
      <c r="W49" s="63">
        <f t="shared" si="132"/>
        <v>9.1999999999999998E-2</v>
      </c>
      <c r="X49" s="63">
        <f t="shared" si="133"/>
        <v>2.4E-2</v>
      </c>
      <c r="Y49" s="63">
        <f t="shared" si="134"/>
        <v>1.7999999999999999E-2</v>
      </c>
      <c r="Z49" s="63">
        <f t="shared" si="135"/>
        <v>0</v>
      </c>
      <c r="AA49" s="63">
        <f t="shared" si="136"/>
        <v>0</v>
      </c>
      <c r="AB49" s="63">
        <f t="shared" si="137"/>
        <v>0.152</v>
      </c>
      <c r="AC49" s="63">
        <f t="shared" si="138"/>
        <v>1.6E-2</v>
      </c>
      <c r="AD49" s="63">
        <f t="shared" si="139"/>
        <v>0.01</v>
      </c>
      <c r="AE49" s="171">
        <v>1463</v>
      </c>
      <c r="AF49" s="60">
        <v>38</v>
      </c>
      <c r="AG49" s="60">
        <v>14</v>
      </c>
      <c r="AH49" s="60">
        <v>68</v>
      </c>
      <c r="AI49" s="60">
        <v>233</v>
      </c>
      <c r="AJ49" s="60">
        <v>321</v>
      </c>
      <c r="AK49" s="60">
        <v>433</v>
      </c>
      <c r="AL49" s="60">
        <v>161</v>
      </c>
      <c r="AM49" s="60">
        <v>90</v>
      </c>
      <c r="AN49" s="60">
        <v>105</v>
      </c>
      <c r="AO49" s="77">
        <f t="shared" si="71"/>
        <v>2.5999999999999999E-2</v>
      </c>
      <c r="AP49" s="77">
        <f t="shared" si="141"/>
        <v>0.01</v>
      </c>
      <c r="AQ49" s="77">
        <f t="shared" si="142"/>
        <v>4.5999999999999999E-2</v>
      </c>
      <c r="AR49" s="77">
        <f t="shared" si="143"/>
        <v>0.159</v>
      </c>
      <c r="AS49" s="77">
        <f t="shared" si="144"/>
        <v>0.219</v>
      </c>
      <c r="AT49" s="77">
        <f t="shared" si="145"/>
        <v>0.29599999999999999</v>
      </c>
      <c r="AU49" s="77">
        <f t="shared" si="146"/>
        <v>0.11</v>
      </c>
      <c r="AV49" s="77">
        <f t="shared" si="147"/>
        <v>6.2E-2</v>
      </c>
      <c r="AW49" s="77">
        <f t="shared" si="148"/>
        <v>7.1999999999999995E-2</v>
      </c>
      <c r="AX49" s="175">
        <v>5.6</v>
      </c>
      <c r="AY49" s="174">
        <v>1463</v>
      </c>
      <c r="AZ49" s="60">
        <v>38</v>
      </c>
      <c r="BA49" s="60">
        <v>58</v>
      </c>
      <c r="BB49" s="60">
        <v>395</v>
      </c>
      <c r="BC49" s="60">
        <v>606</v>
      </c>
      <c r="BD49" s="60">
        <v>308</v>
      </c>
      <c r="BE49" s="60">
        <v>58</v>
      </c>
      <c r="BF49" s="60">
        <f t="shared" si="66"/>
        <v>2.5999999999999999E-2</v>
      </c>
      <c r="BG49" s="60">
        <f t="shared" si="150"/>
        <v>0.04</v>
      </c>
      <c r="BH49" s="77">
        <f t="shared" si="151"/>
        <v>0.27</v>
      </c>
      <c r="BI49" s="60">
        <f t="shared" si="152"/>
        <v>0.41399999999999998</v>
      </c>
      <c r="BJ49" s="77">
        <f t="shared" si="153"/>
        <v>0.21099999999999999</v>
      </c>
      <c r="BK49" s="60">
        <f t="shared" si="154"/>
        <v>0.04</v>
      </c>
      <c r="BL49" s="176">
        <v>1429</v>
      </c>
      <c r="BM49" s="177">
        <v>802</v>
      </c>
      <c r="BN49" s="178">
        <f t="shared" si="70"/>
        <v>0.56100000000000005</v>
      </c>
      <c r="BO49" s="173">
        <v>3.06</v>
      </c>
      <c r="BP49" s="179">
        <v>627</v>
      </c>
      <c r="BQ49" s="204">
        <f t="shared" si="156"/>
        <v>0.439</v>
      </c>
      <c r="BR49" s="175">
        <v>3</v>
      </c>
      <c r="BS49" s="181">
        <v>1429</v>
      </c>
      <c r="BT49" s="60">
        <v>14</v>
      </c>
      <c r="BU49" s="60">
        <v>335</v>
      </c>
      <c r="BV49" s="60">
        <v>477</v>
      </c>
      <c r="BW49" s="60">
        <v>355</v>
      </c>
      <c r="BX49" s="60">
        <v>163</v>
      </c>
      <c r="BY49" s="60">
        <v>85</v>
      </c>
      <c r="BZ49" s="104">
        <f t="shared" si="127"/>
        <v>0.01</v>
      </c>
      <c r="CA49" s="104">
        <f t="shared" si="158"/>
        <v>0.23400000000000001</v>
      </c>
      <c r="CB49" s="104">
        <f t="shared" si="159"/>
        <v>0.33400000000000002</v>
      </c>
      <c r="CC49" s="104">
        <f t="shared" si="160"/>
        <v>0.248</v>
      </c>
      <c r="CD49" s="104">
        <f t="shared" si="161"/>
        <v>0.114</v>
      </c>
      <c r="CE49" s="104">
        <f t="shared" si="162"/>
        <v>5.8999999999999997E-2</v>
      </c>
      <c r="CF49" s="64">
        <v>1429</v>
      </c>
      <c r="CG49" s="60">
        <v>180</v>
      </c>
      <c r="CH49" s="60">
        <v>61</v>
      </c>
      <c r="CI49" s="60">
        <v>122</v>
      </c>
      <c r="CJ49" s="60">
        <v>177</v>
      </c>
      <c r="CK49" s="60">
        <v>111</v>
      </c>
      <c r="CL49" s="60">
        <v>171</v>
      </c>
      <c r="CM49" s="60">
        <v>236</v>
      </c>
      <c r="CN49" s="60">
        <v>200</v>
      </c>
      <c r="CO49" s="60">
        <v>95</v>
      </c>
      <c r="CP49" s="60">
        <v>76</v>
      </c>
      <c r="CQ49" s="63">
        <f t="shared" si="68"/>
        <v>0.126</v>
      </c>
      <c r="CR49" s="63">
        <f t="shared" si="164"/>
        <v>4.2999999999999997E-2</v>
      </c>
      <c r="CS49" s="63">
        <f t="shared" si="165"/>
        <v>8.5000000000000006E-2</v>
      </c>
      <c r="CT49" s="63">
        <f t="shared" si="166"/>
        <v>0.124</v>
      </c>
      <c r="CU49" s="63">
        <f t="shared" si="167"/>
        <v>7.8E-2</v>
      </c>
      <c r="CV49" s="63">
        <f t="shared" si="168"/>
        <v>0.12</v>
      </c>
      <c r="CW49" s="63">
        <f t="shared" si="169"/>
        <v>0.16500000000000001</v>
      </c>
      <c r="CX49" s="63">
        <f t="shared" si="170"/>
        <v>0.14000000000000001</v>
      </c>
      <c r="CY49" s="63">
        <f t="shared" si="171"/>
        <v>6.6000000000000003E-2</v>
      </c>
      <c r="CZ49" s="63">
        <f t="shared" si="172"/>
        <v>5.2999999999999999E-2</v>
      </c>
      <c r="DA49" s="65">
        <v>54469</v>
      </c>
      <c r="DB49" s="66">
        <v>73181</v>
      </c>
      <c r="DC49" s="181">
        <v>1429</v>
      </c>
      <c r="DD49" s="182">
        <v>802</v>
      </c>
      <c r="DE49" s="60">
        <v>0</v>
      </c>
      <c r="DF49" s="60">
        <v>11</v>
      </c>
      <c r="DG49" s="60">
        <v>10</v>
      </c>
      <c r="DH49" s="60">
        <v>99</v>
      </c>
      <c r="DI49" s="60">
        <v>280</v>
      </c>
      <c r="DJ49" s="60">
        <v>344</v>
      </c>
      <c r="DK49" s="60">
        <v>58</v>
      </c>
      <c r="DL49" s="60">
        <v>0</v>
      </c>
      <c r="DM49" s="63">
        <f t="shared" si="67"/>
        <v>0</v>
      </c>
      <c r="DN49" s="63">
        <f t="shared" si="174"/>
        <v>1.4E-2</v>
      </c>
      <c r="DO49" s="63">
        <f t="shared" si="175"/>
        <v>1.2E-2</v>
      </c>
      <c r="DP49" s="63">
        <f t="shared" si="176"/>
        <v>0.123</v>
      </c>
      <c r="DQ49" s="104">
        <f t="shared" si="177"/>
        <v>0.34899999999999998</v>
      </c>
      <c r="DR49" s="104">
        <f t="shared" si="178"/>
        <v>0.42899999999999999</v>
      </c>
      <c r="DS49" s="104">
        <f t="shared" si="179"/>
        <v>7.1999999999999995E-2</v>
      </c>
      <c r="DT49" s="104">
        <f t="shared" si="180"/>
        <v>0</v>
      </c>
      <c r="DU49" s="183">
        <v>300400</v>
      </c>
      <c r="DV49" s="184">
        <v>607</v>
      </c>
      <c r="DW49" s="60">
        <v>27</v>
      </c>
      <c r="DX49" s="60">
        <v>0</v>
      </c>
      <c r="DY49" s="60">
        <v>291</v>
      </c>
      <c r="DZ49" s="60">
        <v>83</v>
      </c>
      <c r="EA49" s="60">
        <v>128</v>
      </c>
      <c r="EB49" s="60">
        <v>35</v>
      </c>
      <c r="EC49" s="60">
        <v>43</v>
      </c>
      <c r="ED49" s="104">
        <f t="shared" si="194"/>
        <v>4.3999999999999997E-2</v>
      </c>
      <c r="EE49" s="104">
        <f t="shared" si="182"/>
        <v>0</v>
      </c>
      <c r="EF49" s="104">
        <f t="shared" si="183"/>
        <v>0.47899999999999998</v>
      </c>
      <c r="EG49" s="104">
        <f t="shared" si="184"/>
        <v>0.13700000000000001</v>
      </c>
      <c r="EH49" s="63">
        <f t="shared" si="185"/>
        <v>0.21099999999999999</v>
      </c>
      <c r="EI49" s="104">
        <f t="shared" si="186"/>
        <v>5.8000000000000003E-2</v>
      </c>
      <c r="EJ49" s="63">
        <f t="shared" si="187"/>
        <v>7.0999999999999994E-2</v>
      </c>
      <c r="EK49" s="183">
        <v>1468</v>
      </c>
      <c r="EL49" s="185">
        <v>627</v>
      </c>
      <c r="EM49" s="185">
        <v>20</v>
      </c>
      <c r="EN49" s="180">
        <v>576</v>
      </c>
      <c r="EO49" s="60">
        <v>43</v>
      </c>
      <c r="EP49" s="60">
        <v>75</v>
      </c>
      <c r="EQ49" s="60">
        <v>68</v>
      </c>
      <c r="ER49" s="60">
        <v>60</v>
      </c>
      <c r="ES49" s="60">
        <v>15</v>
      </c>
      <c r="ET49" s="274">
        <v>315</v>
      </c>
      <c r="EU49" s="77">
        <f t="shared" si="195"/>
        <v>7.4999999999999997E-2</v>
      </c>
      <c r="EV49" s="77">
        <f t="shared" si="189"/>
        <v>0.13</v>
      </c>
      <c r="EW49" s="77">
        <f t="shared" si="190"/>
        <v>0.11799999999999999</v>
      </c>
      <c r="EX49" s="77">
        <f t="shared" si="191"/>
        <v>0.104</v>
      </c>
      <c r="EY49" s="77">
        <f t="shared" si="192"/>
        <v>2.5999999999999999E-2</v>
      </c>
      <c r="EZ49" s="237">
        <f t="shared" si="193"/>
        <v>0.54700000000000004</v>
      </c>
      <c r="FA49" s="234">
        <f t="shared" si="196"/>
        <v>31</v>
      </c>
    </row>
    <row r="50" spans="1:157" x14ac:dyDescent="0.2">
      <c r="A50" s="56" t="s">
        <v>882</v>
      </c>
      <c r="B50" s="57" t="s">
        <v>1022</v>
      </c>
      <c r="C50" s="56" t="s">
        <v>940</v>
      </c>
      <c r="D50" s="56" t="s">
        <v>1085</v>
      </c>
      <c r="E50" s="171">
        <v>1983</v>
      </c>
      <c r="F50" s="172">
        <v>1871</v>
      </c>
      <c r="G50" s="226">
        <v>112</v>
      </c>
      <c r="H50" s="77">
        <f t="shared" si="69"/>
        <v>0.94399999999999995</v>
      </c>
      <c r="I50" s="186">
        <f t="shared" si="129"/>
        <v>5.6000000000000001E-2</v>
      </c>
      <c r="J50" s="173">
        <v>1.2</v>
      </c>
      <c r="K50" s="229">
        <v>0</v>
      </c>
      <c r="L50" s="174">
        <v>1983</v>
      </c>
      <c r="M50" s="60">
        <v>1312</v>
      </c>
      <c r="N50" s="60">
        <v>0</v>
      </c>
      <c r="O50" s="60">
        <v>37</v>
      </c>
      <c r="P50" s="60">
        <v>0</v>
      </c>
      <c r="Q50" s="60">
        <v>0</v>
      </c>
      <c r="R50" s="60">
        <v>0</v>
      </c>
      <c r="S50" s="60">
        <v>0</v>
      </c>
      <c r="T50" s="60">
        <v>634</v>
      </c>
      <c r="U50" s="60">
        <v>0</v>
      </c>
      <c r="V50" s="63">
        <f t="shared" si="131"/>
        <v>0.66200000000000003</v>
      </c>
      <c r="W50" s="63">
        <f t="shared" si="132"/>
        <v>0</v>
      </c>
      <c r="X50" s="63">
        <f t="shared" si="133"/>
        <v>1.9E-2</v>
      </c>
      <c r="Y50" s="63">
        <f t="shared" si="134"/>
        <v>0</v>
      </c>
      <c r="Z50" s="63">
        <f t="shared" si="135"/>
        <v>0</v>
      </c>
      <c r="AA50" s="63">
        <f t="shared" si="136"/>
        <v>0</v>
      </c>
      <c r="AB50" s="63">
        <f t="shared" si="137"/>
        <v>0</v>
      </c>
      <c r="AC50" s="63">
        <f t="shared" si="138"/>
        <v>0.32</v>
      </c>
      <c r="AD50" s="63">
        <f t="shared" si="139"/>
        <v>0</v>
      </c>
      <c r="AE50" s="171">
        <v>1983</v>
      </c>
      <c r="AF50" s="60">
        <v>0</v>
      </c>
      <c r="AG50" s="60">
        <v>0</v>
      </c>
      <c r="AH50" s="60">
        <v>85</v>
      </c>
      <c r="AI50" s="60">
        <v>56</v>
      </c>
      <c r="AJ50" s="60">
        <v>439</v>
      </c>
      <c r="AK50" s="60">
        <v>435</v>
      </c>
      <c r="AL50" s="60">
        <v>427</v>
      </c>
      <c r="AM50" s="60">
        <v>268</v>
      </c>
      <c r="AN50" s="60">
        <v>273</v>
      </c>
      <c r="AO50" s="77">
        <f t="shared" si="71"/>
        <v>0</v>
      </c>
      <c r="AP50" s="77">
        <f t="shared" si="141"/>
        <v>0</v>
      </c>
      <c r="AQ50" s="77">
        <f t="shared" si="142"/>
        <v>4.2999999999999997E-2</v>
      </c>
      <c r="AR50" s="77">
        <f t="shared" si="143"/>
        <v>2.8000000000000001E-2</v>
      </c>
      <c r="AS50" s="77">
        <f t="shared" si="144"/>
        <v>0.221</v>
      </c>
      <c r="AT50" s="77">
        <f t="shared" si="145"/>
        <v>0.219</v>
      </c>
      <c r="AU50" s="77">
        <f t="shared" si="146"/>
        <v>0.215</v>
      </c>
      <c r="AV50" s="77">
        <f t="shared" si="147"/>
        <v>0.13500000000000001</v>
      </c>
      <c r="AW50" s="77">
        <f t="shared" si="148"/>
        <v>0.13800000000000001</v>
      </c>
      <c r="AX50" s="175">
        <v>6.4</v>
      </c>
      <c r="AY50" s="174">
        <v>1983</v>
      </c>
      <c r="AZ50" s="60">
        <v>0</v>
      </c>
      <c r="BA50" s="60">
        <v>0</v>
      </c>
      <c r="BB50" s="60">
        <v>120</v>
      </c>
      <c r="BC50" s="60">
        <v>969</v>
      </c>
      <c r="BD50" s="60">
        <v>719</v>
      </c>
      <c r="BE50" s="60">
        <v>175</v>
      </c>
      <c r="BF50" s="60">
        <f t="shared" si="66"/>
        <v>0</v>
      </c>
      <c r="BG50" s="60">
        <f t="shared" si="150"/>
        <v>0</v>
      </c>
      <c r="BH50" s="77">
        <f t="shared" si="151"/>
        <v>6.0999999999999999E-2</v>
      </c>
      <c r="BI50" s="60">
        <f t="shared" si="152"/>
        <v>0.48899999999999999</v>
      </c>
      <c r="BJ50" s="77">
        <f t="shared" si="153"/>
        <v>0.36299999999999999</v>
      </c>
      <c r="BK50" s="60">
        <f t="shared" si="154"/>
        <v>8.7999999999999995E-2</v>
      </c>
      <c r="BL50" s="176">
        <v>1871</v>
      </c>
      <c r="BM50" s="177">
        <v>1497</v>
      </c>
      <c r="BN50" s="178">
        <f t="shared" si="70"/>
        <v>0.8</v>
      </c>
      <c r="BO50" s="173">
        <v>2.8</v>
      </c>
      <c r="BP50" s="179">
        <v>374</v>
      </c>
      <c r="BQ50" s="204">
        <f t="shared" si="156"/>
        <v>0.2</v>
      </c>
      <c r="BR50" s="175">
        <v>2.4500000000000002</v>
      </c>
      <c r="BS50" s="181">
        <v>1871</v>
      </c>
      <c r="BT50" s="60">
        <v>41</v>
      </c>
      <c r="BU50" s="60">
        <v>437</v>
      </c>
      <c r="BV50" s="60">
        <v>411</v>
      </c>
      <c r="BW50" s="60">
        <v>630</v>
      </c>
      <c r="BX50" s="60">
        <v>297</v>
      </c>
      <c r="BY50" s="60">
        <v>55</v>
      </c>
      <c r="BZ50" s="104">
        <f t="shared" si="127"/>
        <v>2.1999999999999999E-2</v>
      </c>
      <c r="CA50" s="104">
        <f t="shared" si="158"/>
        <v>0.23400000000000001</v>
      </c>
      <c r="CB50" s="104">
        <f t="shared" si="159"/>
        <v>0.22</v>
      </c>
      <c r="CC50" s="104">
        <f t="shared" si="160"/>
        <v>0.33700000000000002</v>
      </c>
      <c r="CD50" s="104">
        <f t="shared" si="161"/>
        <v>0.159</v>
      </c>
      <c r="CE50" s="104">
        <f t="shared" si="162"/>
        <v>2.9000000000000001E-2</v>
      </c>
      <c r="CF50" s="64">
        <v>1871</v>
      </c>
      <c r="CG50" s="60">
        <v>29</v>
      </c>
      <c r="CH50" s="60">
        <v>0</v>
      </c>
      <c r="CI50" s="60">
        <v>144</v>
      </c>
      <c r="CJ50" s="60">
        <v>219</v>
      </c>
      <c r="CK50" s="60">
        <v>225</v>
      </c>
      <c r="CL50" s="60">
        <v>228</v>
      </c>
      <c r="CM50" s="60">
        <v>313</v>
      </c>
      <c r="CN50" s="60">
        <v>335</v>
      </c>
      <c r="CO50" s="60">
        <v>189</v>
      </c>
      <c r="CP50" s="60">
        <v>189</v>
      </c>
      <c r="CQ50" s="63">
        <f t="shared" si="68"/>
        <v>1.4999999999999999E-2</v>
      </c>
      <c r="CR50" s="63">
        <f t="shared" si="164"/>
        <v>0</v>
      </c>
      <c r="CS50" s="63">
        <f t="shared" si="165"/>
        <v>7.6999999999999999E-2</v>
      </c>
      <c r="CT50" s="63">
        <f t="shared" si="166"/>
        <v>0.11700000000000001</v>
      </c>
      <c r="CU50" s="63">
        <f t="shared" si="167"/>
        <v>0.12</v>
      </c>
      <c r="CV50" s="63">
        <f t="shared" si="168"/>
        <v>0.122</v>
      </c>
      <c r="CW50" s="63">
        <f t="shared" si="169"/>
        <v>0.16700000000000001</v>
      </c>
      <c r="CX50" s="63">
        <f t="shared" si="170"/>
        <v>0.17899999999999999</v>
      </c>
      <c r="CY50" s="63">
        <f t="shared" si="171"/>
        <v>0.10100000000000001</v>
      </c>
      <c r="CZ50" s="63">
        <f t="shared" si="172"/>
        <v>0.10100000000000001</v>
      </c>
      <c r="DA50" s="65">
        <v>86375</v>
      </c>
      <c r="DB50" s="66">
        <v>100658</v>
      </c>
      <c r="DC50" s="181">
        <v>1871</v>
      </c>
      <c r="DD50" s="182">
        <v>1497</v>
      </c>
      <c r="DE50" s="60">
        <v>59</v>
      </c>
      <c r="DF50" s="60">
        <v>289</v>
      </c>
      <c r="DG50" s="60">
        <v>182</v>
      </c>
      <c r="DH50" s="60">
        <v>0</v>
      </c>
      <c r="DI50" s="60">
        <v>110</v>
      </c>
      <c r="DJ50" s="60">
        <v>677</v>
      </c>
      <c r="DK50" s="60">
        <v>180</v>
      </c>
      <c r="DL50" s="60">
        <v>0</v>
      </c>
      <c r="DM50" s="63">
        <f t="shared" si="67"/>
        <v>3.9E-2</v>
      </c>
      <c r="DN50" s="63">
        <f t="shared" si="174"/>
        <v>0.193</v>
      </c>
      <c r="DO50" s="63">
        <f t="shared" si="175"/>
        <v>0.122</v>
      </c>
      <c r="DP50" s="63">
        <f t="shared" si="176"/>
        <v>0</v>
      </c>
      <c r="DQ50" s="104">
        <f t="shared" si="177"/>
        <v>7.2999999999999995E-2</v>
      </c>
      <c r="DR50" s="104">
        <f t="shared" si="178"/>
        <v>0.45200000000000001</v>
      </c>
      <c r="DS50" s="104">
        <f t="shared" si="179"/>
        <v>0.12</v>
      </c>
      <c r="DT50" s="104">
        <f t="shared" si="180"/>
        <v>0</v>
      </c>
      <c r="DU50" s="183">
        <v>331400</v>
      </c>
      <c r="DV50" s="184">
        <v>292</v>
      </c>
      <c r="DW50" s="60">
        <v>0</v>
      </c>
      <c r="DX50" s="60">
        <v>62</v>
      </c>
      <c r="DY50" s="60">
        <v>0</v>
      </c>
      <c r="DZ50" s="60">
        <v>120</v>
      </c>
      <c r="EA50" s="60">
        <v>57</v>
      </c>
      <c r="EB50" s="60">
        <v>41</v>
      </c>
      <c r="EC50" s="60">
        <v>12</v>
      </c>
      <c r="ED50" s="104">
        <f t="shared" si="194"/>
        <v>0</v>
      </c>
      <c r="EE50" s="104">
        <f t="shared" si="182"/>
        <v>0.21199999999999999</v>
      </c>
      <c r="EF50" s="104">
        <f t="shared" si="183"/>
        <v>0</v>
      </c>
      <c r="EG50" s="104">
        <f t="shared" si="184"/>
        <v>0.41099999999999998</v>
      </c>
      <c r="EH50" s="63">
        <f t="shared" si="185"/>
        <v>0.19500000000000001</v>
      </c>
      <c r="EI50" s="104">
        <f t="shared" si="186"/>
        <v>0.14000000000000001</v>
      </c>
      <c r="EJ50" s="63">
        <f t="shared" si="187"/>
        <v>4.1000000000000002E-2</v>
      </c>
      <c r="EK50" s="183">
        <v>1850</v>
      </c>
      <c r="EL50" s="185">
        <v>374</v>
      </c>
      <c r="EM50" s="185">
        <v>82</v>
      </c>
      <c r="EN50" s="180">
        <v>292</v>
      </c>
      <c r="EO50" s="60">
        <v>62</v>
      </c>
      <c r="EP50" s="60">
        <v>14</v>
      </c>
      <c r="EQ50" s="60">
        <v>131</v>
      </c>
      <c r="ER50" s="60">
        <v>0</v>
      </c>
      <c r="ES50" s="60">
        <v>0</v>
      </c>
      <c r="ET50" s="274">
        <v>85</v>
      </c>
      <c r="EU50" s="77">
        <f t="shared" si="195"/>
        <v>0.21199999999999999</v>
      </c>
      <c r="EV50" s="77">
        <f t="shared" si="189"/>
        <v>4.8000000000000001E-2</v>
      </c>
      <c r="EW50" s="77">
        <f t="shared" si="190"/>
        <v>0.44900000000000001</v>
      </c>
      <c r="EX50" s="77">
        <f t="shared" si="191"/>
        <v>0</v>
      </c>
      <c r="EY50" s="77">
        <f t="shared" si="192"/>
        <v>0</v>
      </c>
      <c r="EZ50" s="237">
        <f t="shared" si="193"/>
        <v>0.29099999999999998</v>
      </c>
      <c r="FA50" s="234">
        <f t="shared" si="196"/>
        <v>0</v>
      </c>
    </row>
    <row r="51" spans="1:157" x14ac:dyDescent="0.2">
      <c r="A51" s="56" t="s">
        <v>882</v>
      </c>
      <c r="B51" s="57" t="s">
        <v>1022</v>
      </c>
      <c r="C51" s="56" t="s">
        <v>941</v>
      </c>
      <c r="D51" s="56" t="s">
        <v>1086</v>
      </c>
      <c r="E51" s="171">
        <v>2042</v>
      </c>
      <c r="F51" s="172">
        <v>1896</v>
      </c>
      <c r="G51" s="226">
        <v>146</v>
      </c>
      <c r="H51" s="77">
        <f t="shared" si="69"/>
        <v>0.92900000000000005</v>
      </c>
      <c r="I51" s="186">
        <f t="shared" si="129"/>
        <v>7.0999999999999994E-2</v>
      </c>
      <c r="J51" s="173">
        <v>0</v>
      </c>
      <c r="K51" s="229">
        <v>4.9000000000000004</v>
      </c>
      <c r="L51" s="174">
        <v>2042</v>
      </c>
      <c r="M51" s="60">
        <v>1534</v>
      </c>
      <c r="N51" s="60">
        <v>15</v>
      </c>
      <c r="O51" s="60">
        <v>0</v>
      </c>
      <c r="P51" s="60">
        <v>44</v>
      </c>
      <c r="Q51" s="60">
        <v>198</v>
      </c>
      <c r="R51" s="60">
        <v>91</v>
      </c>
      <c r="S51" s="60">
        <v>160</v>
      </c>
      <c r="T51" s="60">
        <v>0</v>
      </c>
      <c r="U51" s="60">
        <v>0</v>
      </c>
      <c r="V51" s="63">
        <f t="shared" si="131"/>
        <v>0.751</v>
      </c>
      <c r="W51" s="63">
        <f t="shared" si="132"/>
        <v>7.0000000000000001E-3</v>
      </c>
      <c r="X51" s="63">
        <f t="shared" si="133"/>
        <v>0</v>
      </c>
      <c r="Y51" s="63">
        <f t="shared" si="134"/>
        <v>2.1999999999999999E-2</v>
      </c>
      <c r="Z51" s="63">
        <f t="shared" si="135"/>
        <v>9.7000000000000003E-2</v>
      </c>
      <c r="AA51" s="63">
        <f t="shared" si="136"/>
        <v>4.4999999999999998E-2</v>
      </c>
      <c r="AB51" s="63">
        <f t="shared" si="137"/>
        <v>7.8E-2</v>
      </c>
      <c r="AC51" s="63">
        <f t="shared" si="138"/>
        <v>0</v>
      </c>
      <c r="AD51" s="63">
        <f t="shared" si="139"/>
        <v>0</v>
      </c>
      <c r="AE51" s="171">
        <v>2042</v>
      </c>
      <c r="AF51" s="60">
        <v>68</v>
      </c>
      <c r="AG51" s="60">
        <v>107</v>
      </c>
      <c r="AH51" s="60">
        <v>71</v>
      </c>
      <c r="AI51" s="60">
        <v>292</v>
      </c>
      <c r="AJ51" s="60">
        <v>311</v>
      </c>
      <c r="AK51" s="60">
        <v>520</v>
      </c>
      <c r="AL51" s="60">
        <v>357</v>
      </c>
      <c r="AM51" s="60">
        <v>143</v>
      </c>
      <c r="AN51" s="60">
        <v>173</v>
      </c>
      <c r="AO51" s="77">
        <f t="shared" si="71"/>
        <v>3.3000000000000002E-2</v>
      </c>
      <c r="AP51" s="77">
        <f t="shared" si="141"/>
        <v>5.1999999999999998E-2</v>
      </c>
      <c r="AQ51" s="77">
        <f t="shared" si="142"/>
        <v>3.5000000000000003E-2</v>
      </c>
      <c r="AR51" s="77">
        <f t="shared" si="143"/>
        <v>0.14299999999999999</v>
      </c>
      <c r="AS51" s="77">
        <f t="shared" si="144"/>
        <v>0.152</v>
      </c>
      <c r="AT51" s="77">
        <f t="shared" si="145"/>
        <v>0.255</v>
      </c>
      <c r="AU51" s="77">
        <f t="shared" si="146"/>
        <v>0.17499999999999999</v>
      </c>
      <c r="AV51" s="77">
        <f t="shared" si="147"/>
        <v>7.0000000000000007E-2</v>
      </c>
      <c r="AW51" s="77">
        <f t="shared" si="148"/>
        <v>8.5000000000000006E-2</v>
      </c>
      <c r="AX51" s="175">
        <v>5.8</v>
      </c>
      <c r="AY51" s="174">
        <v>2042</v>
      </c>
      <c r="AZ51" s="60">
        <v>68</v>
      </c>
      <c r="BA51" s="60">
        <v>259</v>
      </c>
      <c r="BB51" s="60">
        <v>227</v>
      </c>
      <c r="BC51" s="60">
        <v>739</v>
      </c>
      <c r="BD51" s="60">
        <v>676</v>
      </c>
      <c r="BE51" s="60">
        <v>73</v>
      </c>
      <c r="BF51" s="60">
        <f t="shared" si="66"/>
        <v>3.3000000000000002E-2</v>
      </c>
      <c r="BG51" s="60">
        <f t="shared" si="150"/>
        <v>0.127</v>
      </c>
      <c r="BH51" s="77">
        <f t="shared" si="151"/>
        <v>0.111</v>
      </c>
      <c r="BI51" s="60">
        <f t="shared" si="152"/>
        <v>0.36199999999999999</v>
      </c>
      <c r="BJ51" s="77">
        <f t="shared" si="153"/>
        <v>0.33100000000000002</v>
      </c>
      <c r="BK51" s="60">
        <f t="shared" si="154"/>
        <v>3.5999999999999997E-2</v>
      </c>
      <c r="BL51" s="176">
        <v>1896</v>
      </c>
      <c r="BM51" s="177">
        <v>1035</v>
      </c>
      <c r="BN51" s="178">
        <f t="shared" si="70"/>
        <v>0.54600000000000004</v>
      </c>
      <c r="BO51" s="173">
        <v>3.04</v>
      </c>
      <c r="BP51" s="179">
        <v>861</v>
      </c>
      <c r="BQ51" s="204">
        <f t="shared" si="156"/>
        <v>0.45400000000000001</v>
      </c>
      <c r="BR51" s="175">
        <v>2.87</v>
      </c>
      <c r="BS51" s="181">
        <v>1896</v>
      </c>
      <c r="BT51" s="60">
        <v>105</v>
      </c>
      <c r="BU51" s="60">
        <v>599</v>
      </c>
      <c r="BV51" s="60">
        <v>228</v>
      </c>
      <c r="BW51" s="60">
        <v>527</v>
      </c>
      <c r="BX51" s="60">
        <v>322</v>
      </c>
      <c r="BY51" s="60">
        <v>115</v>
      </c>
      <c r="BZ51" s="104">
        <f t="shared" si="127"/>
        <v>5.5E-2</v>
      </c>
      <c r="CA51" s="104">
        <f t="shared" si="158"/>
        <v>0.316</v>
      </c>
      <c r="CB51" s="104">
        <f t="shared" si="159"/>
        <v>0.12</v>
      </c>
      <c r="CC51" s="104">
        <f t="shared" si="160"/>
        <v>0.27800000000000002</v>
      </c>
      <c r="CD51" s="104">
        <f t="shared" si="161"/>
        <v>0.17</v>
      </c>
      <c r="CE51" s="104">
        <f t="shared" si="162"/>
        <v>6.0999999999999999E-2</v>
      </c>
      <c r="CF51" s="64">
        <v>1896</v>
      </c>
      <c r="CG51" s="60">
        <v>68</v>
      </c>
      <c r="CH51" s="60">
        <v>55</v>
      </c>
      <c r="CI51" s="60">
        <v>82</v>
      </c>
      <c r="CJ51" s="60">
        <v>127</v>
      </c>
      <c r="CK51" s="60">
        <v>247</v>
      </c>
      <c r="CL51" s="60">
        <v>355</v>
      </c>
      <c r="CM51" s="60">
        <v>356</v>
      </c>
      <c r="CN51" s="60">
        <v>409</v>
      </c>
      <c r="CO51" s="60">
        <v>75</v>
      </c>
      <c r="CP51" s="60">
        <v>122</v>
      </c>
      <c r="CQ51" s="63">
        <f t="shared" si="68"/>
        <v>3.5999999999999997E-2</v>
      </c>
      <c r="CR51" s="63">
        <f t="shared" si="164"/>
        <v>2.9000000000000001E-2</v>
      </c>
      <c r="CS51" s="63">
        <f t="shared" si="165"/>
        <v>4.2999999999999997E-2</v>
      </c>
      <c r="CT51" s="63">
        <f t="shared" si="166"/>
        <v>6.7000000000000004E-2</v>
      </c>
      <c r="CU51" s="63">
        <f t="shared" si="167"/>
        <v>0.13</v>
      </c>
      <c r="CV51" s="63">
        <f t="shared" si="168"/>
        <v>0.187</v>
      </c>
      <c r="CW51" s="63">
        <f t="shared" si="169"/>
        <v>0.188</v>
      </c>
      <c r="CX51" s="63">
        <f t="shared" si="170"/>
        <v>0.216</v>
      </c>
      <c r="CY51" s="63">
        <f t="shared" si="171"/>
        <v>0.04</v>
      </c>
      <c r="CZ51" s="63">
        <f t="shared" si="172"/>
        <v>6.4000000000000001E-2</v>
      </c>
      <c r="DA51" s="65">
        <v>76522</v>
      </c>
      <c r="DB51" s="66">
        <v>94439</v>
      </c>
      <c r="DC51" s="181">
        <v>1896</v>
      </c>
      <c r="DD51" s="182">
        <v>1035</v>
      </c>
      <c r="DE51" s="60">
        <v>0</v>
      </c>
      <c r="DF51" s="60">
        <v>0</v>
      </c>
      <c r="DG51" s="60">
        <v>0</v>
      </c>
      <c r="DH51" s="60">
        <v>0</v>
      </c>
      <c r="DI51" s="60">
        <v>314</v>
      </c>
      <c r="DJ51" s="60">
        <v>660</v>
      </c>
      <c r="DK51" s="60">
        <v>61</v>
      </c>
      <c r="DL51" s="60">
        <v>0</v>
      </c>
      <c r="DM51" s="63">
        <f t="shared" si="67"/>
        <v>0</v>
      </c>
      <c r="DN51" s="63">
        <f t="shared" si="174"/>
        <v>0</v>
      </c>
      <c r="DO51" s="63">
        <f t="shared" si="175"/>
        <v>0</v>
      </c>
      <c r="DP51" s="63">
        <f t="shared" si="176"/>
        <v>0</v>
      </c>
      <c r="DQ51" s="104">
        <f t="shared" si="177"/>
        <v>0.30299999999999999</v>
      </c>
      <c r="DR51" s="104">
        <f t="shared" si="178"/>
        <v>0.63800000000000001</v>
      </c>
      <c r="DS51" s="104">
        <f t="shared" si="179"/>
        <v>5.8999999999999997E-2</v>
      </c>
      <c r="DT51" s="104">
        <f t="shared" si="180"/>
        <v>0</v>
      </c>
      <c r="DU51" s="183">
        <v>338800</v>
      </c>
      <c r="DV51" s="184">
        <v>829</v>
      </c>
      <c r="DW51" s="60">
        <v>14</v>
      </c>
      <c r="DX51" s="60">
        <v>62</v>
      </c>
      <c r="DY51" s="60">
        <v>222</v>
      </c>
      <c r="DZ51" s="60">
        <v>423</v>
      </c>
      <c r="EA51" s="60">
        <v>79</v>
      </c>
      <c r="EB51" s="60">
        <v>29</v>
      </c>
      <c r="EC51" s="60">
        <v>0</v>
      </c>
      <c r="ED51" s="104">
        <f t="shared" si="194"/>
        <v>1.7000000000000001E-2</v>
      </c>
      <c r="EE51" s="104">
        <f t="shared" si="182"/>
        <v>7.4999999999999997E-2</v>
      </c>
      <c r="EF51" s="104">
        <f t="shared" si="183"/>
        <v>0.26800000000000002</v>
      </c>
      <c r="EG51" s="104">
        <f t="shared" si="184"/>
        <v>0.51</v>
      </c>
      <c r="EH51" s="63">
        <f t="shared" si="185"/>
        <v>9.5000000000000001E-2</v>
      </c>
      <c r="EI51" s="104">
        <f t="shared" si="186"/>
        <v>3.5000000000000003E-2</v>
      </c>
      <c r="EJ51" s="63">
        <f t="shared" si="187"/>
        <v>0</v>
      </c>
      <c r="EK51" s="183">
        <v>1638</v>
      </c>
      <c r="EL51" s="185">
        <v>861</v>
      </c>
      <c r="EM51" s="185">
        <v>32</v>
      </c>
      <c r="EN51" s="180">
        <v>829</v>
      </c>
      <c r="EO51" s="60">
        <v>49</v>
      </c>
      <c r="EP51" s="60">
        <v>100</v>
      </c>
      <c r="EQ51" s="60">
        <v>65</v>
      </c>
      <c r="ER51" s="60">
        <v>176</v>
      </c>
      <c r="ES51" s="60">
        <v>117</v>
      </c>
      <c r="ET51" s="274">
        <v>322</v>
      </c>
      <c r="EU51" s="77">
        <f t="shared" si="195"/>
        <v>5.8999999999999997E-2</v>
      </c>
      <c r="EV51" s="77">
        <f t="shared" si="189"/>
        <v>0.121</v>
      </c>
      <c r="EW51" s="77">
        <f t="shared" si="190"/>
        <v>7.8E-2</v>
      </c>
      <c r="EX51" s="77">
        <f t="shared" si="191"/>
        <v>0.21199999999999999</v>
      </c>
      <c r="EY51" s="77">
        <f t="shared" si="192"/>
        <v>0.14099999999999999</v>
      </c>
      <c r="EZ51" s="237">
        <f t="shared" si="193"/>
        <v>0.38800000000000001</v>
      </c>
      <c r="FA51" s="234">
        <f t="shared" si="196"/>
        <v>0</v>
      </c>
    </row>
    <row r="52" spans="1:157" x14ac:dyDescent="0.2">
      <c r="A52" s="56" t="s">
        <v>882</v>
      </c>
      <c r="B52" s="57" t="s">
        <v>1022</v>
      </c>
      <c r="C52" s="56" t="s">
        <v>942</v>
      </c>
      <c r="D52" s="56" t="s">
        <v>1087</v>
      </c>
      <c r="E52" s="171">
        <v>1136</v>
      </c>
      <c r="F52" s="172">
        <v>1092</v>
      </c>
      <c r="G52" s="226">
        <v>44</v>
      </c>
      <c r="H52" s="77">
        <f t="shared" si="69"/>
        <v>0.96099999999999997</v>
      </c>
      <c r="I52" s="186">
        <f t="shared" si="129"/>
        <v>3.9E-2</v>
      </c>
      <c r="J52" s="173">
        <v>0</v>
      </c>
      <c r="K52" s="229">
        <v>0</v>
      </c>
      <c r="L52" s="174">
        <v>1136</v>
      </c>
      <c r="M52" s="60">
        <v>910</v>
      </c>
      <c r="N52" s="60">
        <v>5</v>
      </c>
      <c r="O52" s="60">
        <v>0</v>
      </c>
      <c r="P52" s="60">
        <v>27</v>
      </c>
      <c r="Q52" s="60">
        <v>131</v>
      </c>
      <c r="R52" s="60">
        <v>0</v>
      </c>
      <c r="S52" s="60">
        <v>63</v>
      </c>
      <c r="T52" s="60">
        <v>0</v>
      </c>
      <c r="U52" s="60">
        <v>0</v>
      </c>
      <c r="V52" s="63">
        <f t="shared" si="131"/>
        <v>0.80100000000000005</v>
      </c>
      <c r="W52" s="63">
        <f t="shared" si="132"/>
        <v>4.0000000000000001E-3</v>
      </c>
      <c r="X52" s="63">
        <f t="shared" si="133"/>
        <v>0</v>
      </c>
      <c r="Y52" s="63">
        <f t="shared" si="134"/>
        <v>2.4E-2</v>
      </c>
      <c r="Z52" s="63">
        <f t="shared" si="135"/>
        <v>0.115</v>
      </c>
      <c r="AA52" s="63">
        <f t="shared" si="136"/>
        <v>0</v>
      </c>
      <c r="AB52" s="63">
        <f t="shared" si="137"/>
        <v>5.5E-2</v>
      </c>
      <c r="AC52" s="63">
        <f t="shared" si="138"/>
        <v>0</v>
      </c>
      <c r="AD52" s="63">
        <f t="shared" si="139"/>
        <v>0</v>
      </c>
      <c r="AE52" s="171">
        <v>1136</v>
      </c>
      <c r="AF52" s="60">
        <v>0</v>
      </c>
      <c r="AG52" s="60">
        <v>63</v>
      </c>
      <c r="AH52" s="60">
        <v>24</v>
      </c>
      <c r="AI52" s="60">
        <v>139</v>
      </c>
      <c r="AJ52" s="60">
        <v>304</v>
      </c>
      <c r="AK52" s="60">
        <v>350</v>
      </c>
      <c r="AL52" s="60">
        <v>97</v>
      </c>
      <c r="AM52" s="60">
        <v>107</v>
      </c>
      <c r="AN52" s="60">
        <v>52</v>
      </c>
      <c r="AO52" s="77">
        <f t="shared" si="71"/>
        <v>0</v>
      </c>
      <c r="AP52" s="77">
        <f t="shared" si="141"/>
        <v>5.5E-2</v>
      </c>
      <c r="AQ52" s="77">
        <f t="shared" si="142"/>
        <v>2.1000000000000001E-2</v>
      </c>
      <c r="AR52" s="77">
        <f t="shared" si="143"/>
        <v>0.122</v>
      </c>
      <c r="AS52" s="77">
        <f t="shared" si="144"/>
        <v>0.26800000000000002</v>
      </c>
      <c r="AT52" s="77">
        <f t="shared" si="145"/>
        <v>0.308</v>
      </c>
      <c r="AU52" s="77">
        <f t="shared" si="146"/>
        <v>8.5000000000000006E-2</v>
      </c>
      <c r="AV52" s="77">
        <f t="shared" si="147"/>
        <v>9.4E-2</v>
      </c>
      <c r="AW52" s="77">
        <f t="shared" si="148"/>
        <v>4.5999999999999999E-2</v>
      </c>
      <c r="AX52" s="175">
        <v>5.6</v>
      </c>
      <c r="AY52" s="174">
        <v>1136</v>
      </c>
      <c r="AZ52" s="60">
        <v>0</v>
      </c>
      <c r="BA52" s="60">
        <v>127</v>
      </c>
      <c r="BB52" s="60">
        <v>124</v>
      </c>
      <c r="BC52" s="60">
        <v>616</v>
      </c>
      <c r="BD52" s="60">
        <v>263</v>
      </c>
      <c r="BE52" s="60">
        <v>6</v>
      </c>
      <c r="BF52" s="60">
        <f t="shared" si="66"/>
        <v>0</v>
      </c>
      <c r="BG52" s="60">
        <f t="shared" si="150"/>
        <v>0.112</v>
      </c>
      <c r="BH52" s="77">
        <f t="shared" si="151"/>
        <v>0.109</v>
      </c>
      <c r="BI52" s="60">
        <f t="shared" si="152"/>
        <v>0.54200000000000004</v>
      </c>
      <c r="BJ52" s="77">
        <f t="shared" si="153"/>
        <v>0.23200000000000001</v>
      </c>
      <c r="BK52" s="60">
        <f t="shared" si="154"/>
        <v>5.0000000000000001E-3</v>
      </c>
      <c r="BL52" s="176">
        <v>1092</v>
      </c>
      <c r="BM52" s="177">
        <v>611</v>
      </c>
      <c r="BN52" s="178">
        <f t="shared" si="70"/>
        <v>0.56000000000000005</v>
      </c>
      <c r="BO52" s="173">
        <v>3.67</v>
      </c>
      <c r="BP52" s="179">
        <v>481</v>
      </c>
      <c r="BQ52" s="204">
        <f t="shared" si="156"/>
        <v>0.44</v>
      </c>
      <c r="BR52" s="175">
        <v>4.1900000000000004</v>
      </c>
      <c r="BS52" s="181">
        <v>1092</v>
      </c>
      <c r="BT52" s="60">
        <v>16</v>
      </c>
      <c r="BU52" s="60">
        <v>308</v>
      </c>
      <c r="BV52" s="60">
        <v>293</v>
      </c>
      <c r="BW52" s="60">
        <v>272</v>
      </c>
      <c r="BX52" s="60">
        <v>151</v>
      </c>
      <c r="BY52" s="60">
        <v>52</v>
      </c>
      <c r="BZ52" s="104">
        <f t="shared" si="127"/>
        <v>1.4999999999999999E-2</v>
      </c>
      <c r="CA52" s="104">
        <f t="shared" si="158"/>
        <v>0.28199999999999997</v>
      </c>
      <c r="CB52" s="104">
        <f t="shared" si="159"/>
        <v>0.26800000000000002</v>
      </c>
      <c r="CC52" s="104">
        <f t="shared" si="160"/>
        <v>0.249</v>
      </c>
      <c r="CD52" s="104">
        <f t="shared" si="161"/>
        <v>0.13800000000000001</v>
      </c>
      <c r="CE52" s="104">
        <f t="shared" si="162"/>
        <v>4.8000000000000001E-2</v>
      </c>
      <c r="CF52" s="64">
        <v>1092</v>
      </c>
      <c r="CG52" s="60">
        <v>48</v>
      </c>
      <c r="CH52" s="60">
        <v>71</v>
      </c>
      <c r="CI52" s="60">
        <v>74</v>
      </c>
      <c r="CJ52" s="60">
        <v>104</v>
      </c>
      <c r="CK52" s="60">
        <v>187</v>
      </c>
      <c r="CL52" s="60">
        <v>288</v>
      </c>
      <c r="CM52" s="60">
        <v>115</v>
      </c>
      <c r="CN52" s="60">
        <v>135</v>
      </c>
      <c r="CO52" s="60">
        <v>54</v>
      </c>
      <c r="CP52" s="60">
        <v>16</v>
      </c>
      <c r="CQ52" s="63">
        <f t="shared" si="68"/>
        <v>4.3999999999999997E-2</v>
      </c>
      <c r="CR52" s="63">
        <f t="shared" si="164"/>
        <v>6.5000000000000002E-2</v>
      </c>
      <c r="CS52" s="63">
        <f t="shared" si="165"/>
        <v>6.8000000000000005E-2</v>
      </c>
      <c r="CT52" s="63">
        <f t="shared" si="166"/>
        <v>9.5000000000000001E-2</v>
      </c>
      <c r="CU52" s="63">
        <f t="shared" si="167"/>
        <v>0.17100000000000001</v>
      </c>
      <c r="CV52" s="63">
        <f t="shared" si="168"/>
        <v>0.26400000000000001</v>
      </c>
      <c r="CW52" s="63">
        <f t="shared" si="169"/>
        <v>0.105</v>
      </c>
      <c r="CX52" s="63">
        <f t="shared" si="170"/>
        <v>0.124</v>
      </c>
      <c r="CY52" s="63">
        <f t="shared" si="171"/>
        <v>4.9000000000000002E-2</v>
      </c>
      <c r="CZ52" s="63">
        <f t="shared" si="172"/>
        <v>1.4999999999999999E-2</v>
      </c>
      <c r="DA52" s="65">
        <v>53598</v>
      </c>
      <c r="DB52" s="66">
        <v>64806</v>
      </c>
      <c r="DC52" s="181">
        <v>1092</v>
      </c>
      <c r="DD52" s="182">
        <v>611</v>
      </c>
      <c r="DE52" s="60">
        <v>25</v>
      </c>
      <c r="DF52" s="60">
        <v>14</v>
      </c>
      <c r="DG52" s="60">
        <v>42</v>
      </c>
      <c r="DH52" s="60">
        <v>29</v>
      </c>
      <c r="DI52" s="60">
        <v>254</v>
      </c>
      <c r="DJ52" s="60">
        <v>230</v>
      </c>
      <c r="DK52" s="60">
        <v>0</v>
      </c>
      <c r="DL52" s="60">
        <v>17</v>
      </c>
      <c r="DM52" s="63">
        <f t="shared" si="67"/>
        <v>4.1000000000000002E-2</v>
      </c>
      <c r="DN52" s="63">
        <f t="shared" si="174"/>
        <v>2.3E-2</v>
      </c>
      <c r="DO52" s="63">
        <f t="shared" si="175"/>
        <v>6.9000000000000006E-2</v>
      </c>
      <c r="DP52" s="63">
        <f t="shared" si="176"/>
        <v>4.7E-2</v>
      </c>
      <c r="DQ52" s="104">
        <f t="shared" si="177"/>
        <v>0.41599999999999998</v>
      </c>
      <c r="DR52" s="104">
        <f t="shared" si="178"/>
        <v>0.376</v>
      </c>
      <c r="DS52" s="104">
        <f t="shared" si="179"/>
        <v>0</v>
      </c>
      <c r="DT52" s="104">
        <f t="shared" si="180"/>
        <v>2.8000000000000001E-2</v>
      </c>
      <c r="DU52" s="183">
        <v>280600</v>
      </c>
      <c r="DV52" s="184">
        <v>464</v>
      </c>
      <c r="DW52" s="60">
        <v>0</v>
      </c>
      <c r="DX52" s="60">
        <v>21</v>
      </c>
      <c r="DY52" s="60">
        <v>243</v>
      </c>
      <c r="DZ52" s="60">
        <v>165</v>
      </c>
      <c r="EA52" s="60">
        <v>17</v>
      </c>
      <c r="EB52" s="60">
        <v>18</v>
      </c>
      <c r="EC52" s="60">
        <v>0</v>
      </c>
      <c r="ED52" s="104">
        <f t="shared" si="194"/>
        <v>0</v>
      </c>
      <c r="EE52" s="104">
        <f t="shared" si="182"/>
        <v>4.4999999999999998E-2</v>
      </c>
      <c r="EF52" s="104">
        <f t="shared" si="183"/>
        <v>0.52400000000000002</v>
      </c>
      <c r="EG52" s="104">
        <f t="shared" si="184"/>
        <v>0.35599999999999998</v>
      </c>
      <c r="EH52" s="63">
        <f t="shared" si="185"/>
        <v>3.6999999999999998E-2</v>
      </c>
      <c r="EI52" s="104">
        <f t="shared" si="186"/>
        <v>3.9E-2</v>
      </c>
      <c r="EJ52" s="63">
        <f t="shared" si="187"/>
        <v>0</v>
      </c>
      <c r="EK52" s="183">
        <v>1395</v>
      </c>
      <c r="EL52" s="185">
        <v>481</v>
      </c>
      <c r="EM52" s="185">
        <v>17</v>
      </c>
      <c r="EN52" s="180">
        <v>464</v>
      </c>
      <c r="EO52" s="60">
        <v>28</v>
      </c>
      <c r="EP52" s="60">
        <v>40</v>
      </c>
      <c r="EQ52" s="60">
        <v>84</v>
      </c>
      <c r="ER52" s="60">
        <v>91</v>
      </c>
      <c r="ES52" s="60">
        <v>36</v>
      </c>
      <c r="ET52" s="274">
        <v>185</v>
      </c>
      <c r="EU52" s="77">
        <f t="shared" si="195"/>
        <v>0.06</v>
      </c>
      <c r="EV52" s="77">
        <f t="shared" si="189"/>
        <v>8.5999999999999993E-2</v>
      </c>
      <c r="EW52" s="77">
        <f t="shared" si="190"/>
        <v>0.18099999999999999</v>
      </c>
      <c r="EX52" s="77">
        <f t="shared" si="191"/>
        <v>0.19600000000000001</v>
      </c>
      <c r="EY52" s="77">
        <f t="shared" si="192"/>
        <v>7.8E-2</v>
      </c>
      <c r="EZ52" s="237">
        <f t="shared" si="193"/>
        <v>0.39900000000000002</v>
      </c>
      <c r="FA52" s="234">
        <f t="shared" si="196"/>
        <v>0</v>
      </c>
    </row>
    <row r="53" spans="1:157" x14ac:dyDescent="0.2">
      <c r="A53" s="56" t="s">
        <v>882</v>
      </c>
      <c r="B53" s="57" t="s">
        <v>1022</v>
      </c>
      <c r="C53" s="56" t="s">
        <v>943</v>
      </c>
      <c r="D53" s="56" t="s">
        <v>1088</v>
      </c>
      <c r="E53" s="171">
        <v>1731</v>
      </c>
      <c r="F53" s="172">
        <v>1546</v>
      </c>
      <c r="G53" s="226">
        <v>185</v>
      </c>
      <c r="H53" s="77">
        <f t="shared" si="69"/>
        <v>0.89300000000000002</v>
      </c>
      <c r="I53" s="186">
        <f t="shared" si="129"/>
        <v>0.107</v>
      </c>
      <c r="J53" s="173">
        <v>3.1</v>
      </c>
      <c r="K53" s="229">
        <v>7.2</v>
      </c>
      <c r="L53" s="174">
        <v>1731</v>
      </c>
      <c r="M53" s="60">
        <v>472</v>
      </c>
      <c r="N53" s="60">
        <v>21</v>
      </c>
      <c r="O53" s="60">
        <v>124</v>
      </c>
      <c r="P53" s="60">
        <v>266</v>
      </c>
      <c r="Q53" s="60">
        <v>285</v>
      </c>
      <c r="R53" s="60">
        <v>394</v>
      </c>
      <c r="S53" s="60">
        <v>169</v>
      </c>
      <c r="T53" s="60">
        <v>0</v>
      </c>
      <c r="U53" s="60">
        <v>0</v>
      </c>
      <c r="V53" s="63">
        <f t="shared" si="131"/>
        <v>0.27300000000000002</v>
      </c>
      <c r="W53" s="63">
        <f t="shared" si="132"/>
        <v>1.2E-2</v>
      </c>
      <c r="X53" s="63">
        <f t="shared" si="133"/>
        <v>7.1999999999999995E-2</v>
      </c>
      <c r="Y53" s="63">
        <f t="shared" si="134"/>
        <v>0.154</v>
      </c>
      <c r="Z53" s="63">
        <f t="shared" si="135"/>
        <v>0.16500000000000001</v>
      </c>
      <c r="AA53" s="63">
        <f t="shared" si="136"/>
        <v>0.22800000000000001</v>
      </c>
      <c r="AB53" s="63">
        <f t="shared" si="137"/>
        <v>9.8000000000000004E-2</v>
      </c>
      <c r="AC53" s="63">
        <f t="shared" si="138"/>
        <v>0</v>
      </c>
      <c r="AD53" s="63">
        <f t="shared" si="139"/>
        <v>0</v>
      </c>
      <c r="AE53" s="171">
        <v>1731</v>
      </c>
      <c r="AF53" s="60">
        <v>44</v>
      </c>
      <c r="AG53" s="60">
        <v>11</v>
      </c>
      <c r="AH53" s="60">
        <v>290</v>
      </c>
      <c r="AI53" s="60">
        <v>673</v>
      </c>
      <c r="AJ53" s="60">
        <v>331</v>
      </c>
      <c r="AK53" s="60">
        <v>235</v>
      </c>
      <c r="AL53" s="60">
        <v>84</v>
      </c>
      <c r="AM53" s="60">
        <v>38</v>
      </c>
      <c r="AN53" s="60">
        <v>25</v>
      </c>
      <c r="AO53" s="77">
        <f t="shared" si="71"/>
        <v>2.5000000000000001E-2</v>
      </c>
      <c r="AP53" s="77">
        <f t="shared" si="141"/>
        <v>6.0000000000000001E-3</v>
      </c>
      <c r="AQ53" s="77">
        <f t="shared" si="142"/>
        <v>0.16800000000000001</v>
      </c>
      <c r="AR53" s="77">
        <f t="shared" si="143"/>
        <v>0.38900000000000001</v>
      </c>
      <c r="AS53" s="77">
        <f t="shared" si="144"/>
        <v>0.191</v>
      </c>
      <c r="AT53" s="77">
        <f t="shared" si="145"/>
        <v>0.13600000000000001</v>
      </c>
      <c r="AU53" s="77">
        <f t="shared" si="146"/>
        <v>4.9000000000000002E-2</v>
      </c>
      <c r="AV53" s="77">
        <f t="shared" si="147"/>
        <v>2.1999999999999999E-2</v>
      </c>
      <c r="AW53" s="77">
        <f t="shared" si="148"/>
        <v>1.4E-2</v>
      </c>
      <c r="AX53" s="175">
        <v>4.3</v>
      </c>
      <c r="AY53" s="174">
        <v>1731</v>
      </c>
      <c r="AZ53" s="60">
        <v>49</v>
      </c>
      <c r="BA53" s="60">
        <v>263</v>
      </c>
      <c r="BB53" s="60">
        <v>849</v>
      </c>
      <c r="BC53" s="60">
        <v>441</v>
      </c>
      <c r="BD53" s="60">
        <v>94</v>
      </c>
      <c r="BE53" s="60">
        <v>35</v>
      </c>
      <c r="BF53" s="60">
        <f t="shared" si="66"/>
        <v>2.8000000000000001E-2</v>
      </c>
      <c r="BG53" s="60">
        <f t="shared" si="150"/>
        <v>0.152</v>
      </c>
      <c r="BH53" s="77">
        <f t="shared" si="151"/>
        <v>0.49</v>
      </c>
      <c r="BI53" s="60">
        <f t="shared" si="152"/>
        <v>0.255</v>
      </c>
      <c r="BJ53" s="77">
        <f t="shared" si="153"/>
        <v>5.3999999999999999E-2</v>
      </c>
      <c r="BK53" s="60">
        <f t="shared" si="154"/>
        <v>0.02</v>
      </c>
      <c r="BL53" s="176">
        <v>1546</v>
      </c>
      <c r="BM53" s="177">
        <v>314</v>
      </c>
      <c r="BN53" s="178">
        <f t="shared" si="70"/>
        <v>0.20300000000000001</v>
      </c>
      <c r="BO53" s="173">
        <v>3.98</v>
      </c>
      <c r="BP53" s="179">
        <v>1232</v>
      </c>
      <c r="BQ53" s="204">
        <f t="shared" si="156"/>
        <v>0.79700000000000004</v>
      </c>
      <c r="BR53" s="175">
        <v>3.46</v>
      </c>
      <c r="BS53" s="181">
        <v>1546</v>
      </c>
      <c r="BT53" s="60">
        <v>133</v>
      </c>
      <c r="BU53" s="60">
        <v>463</v>
      </c>
      <c r="BV53" s="60">
        <v>581</v>
      </c>
      <c r="BW53" s="60">
        <v>224</v>
      </c>
      <c r="BX53" s="60">
        <v>91</v>
      </c>
      <c r="BY53" s="60">
        <v>54</v>
      </c>
      <c r="BZ53" s="104">
        <f t="shared" si="127"/>
        <v>8.5999999999999993E-2</v>
      </c>
      <c r="CA53" s="104">
        <f t="shared" si="158"/>
        <v>0.29899999999999999</v>
      </c>
      <c r="CB53" s="104">
        <f t="shared" si="159"/>
        <v>0.376</v>
      </c>
      <c r="CC53" s="104">
        <f t="shared" si="160"/>
        <v>0.14499999999999999</v>
      </c>
      <c r="CD53" s="104">
        <f t="shared" si="161"/>
        <v>5.8999999999999997E-2</v>
      </c>
      <c r="CE53" s="104">
        <f t="shared" si="162"/>
        <v>3.5000000000000003E-2</v>
      </c>
      <c r="CF53" s="64">
        <v>1546</v>
      </c>
      <c r="CG53" s="60">
        <v>99</v>
      </c>
      <c r="CH53" s="60">
        <v>108</v>
      </c>
      <c r="CI53" s="60">
        <v>336</v>
      </c>
      <c r="CJ53" s="60">
        <v>319</v>
      </c>
      <c r="CK53" s="60">
        <v>215</v>
      </c>
      <c r="CL53" s="60">
        <v>249</v>
      </c>
      <c r="CM53" s="60">
        <v>95</v>
      </c>
      <c r="CN53" s="60">
        <v>95</v>
      </c>
      <c r="CO53" s="60">
        <v>0</v>
      </c>
      <c r="CP53" s="60">
        <v>30</v>
      </c>
      <c r="CQ53" s="63">
        <f t="shared" si="68"/>
        <v>6.4000000000000001E-2</v>
      </c>
      <c r="CR53" s="63">
        <f t="shared" si="164"/>
        <v>7.0000000000000007E-2</v>
      </c>
      <c r="CS53" s="63">
        <f t="shared" si="165"/>
        <v>0.217</v>
      </c>
      <c r="CT53" s="63">
        <f t="shared" si="166"/>
        <v>0.20599999999999999</v>
      </c>
      <c r="CU53" s="63">
        <f t="shared" si="167"/>
        <v>0.13900000000000001</v>
      </c>
      <c r="CV53" s="63">
        <f t="shared" si="168"/>
        <v>0.161</v>
      </c>
      <c r="CW53" s="63">
        <f t="shared" si="169"/>
        <v>6.0999999999999999E-2</v>
      </c>
      <c r="CX53" s="63">
        <f t="shared" si="170"/>
        <v>6.0999999999999999E-2</v>
      </c>
      <c r="CY53" s="63">
        <f t="shared" si="171"/>
        <v>0</v>
      </c>
      <c r="CZ53" s="63">
        <f t="shared" si="172"/>
        <v>1.9E-2</v>
      </c>
      <c r="DA53" s="65">
        <v>31827</v>
      </c>
      <c r="DB53" s="66">
        <v>47075</v>
      </c>
      <c r="DC53" s="181">
        <v>1546</v>
      </c>
      <c r="DD53" s="182">
        <v>314</v>
      </c>
      <c r="DE53" s="60">
        <v>4</v>
      </c>
      <c r="DF53" s="60">
        <v>12</v>
      </c>
      <c r="DG53" s="60">
        <v>43</v>
      </c>
      <c r="DH53" s="60">
        <v>87</v>
      </c>
      <c r="DI53" s="60">
        <v>132</v>
      </c>
      <c r="DJ53" s="60">
        <v>32</v>
      </c>
      <c r="DK53" s="60">
        <v>0</v>
      </c>
      <c r="DL53" s="60">
        <v>4</v>
      </c>
      <c r="DM53" s="63">
        <f t="shared" si="67"/>
        <v>1.2999999999999999E-2</v>
      </c>
      <c r="DN53" s="63">
        <f t="shared" si="174"/>
        <v>3.7999999999999999E-2</v>
      </c>
      <c r="DO53" s="63">
        <f t="shared" si="175"/>
        <v>0.13700000000000001</v>
      </c>
      <c r="DP53" s="63">
        <f t="shared" si="176"/>
        <v>0.27700000000000002</v>
      </c>
      <c r="DQ53" s="104">
        <f t="shared" si="177"/>
        <v>0.42</v>
      </c>
      <c r="DR53" s="104">
        <f t="shared" si="178"/>
        <v>0.10199999999999999</v>
      </c>
      <c r="DS53" s="104">
        <f t="shared" si="179"/>
        <v>0</v>
      </c>
      <c r="DT53" s="104">
        <f t="shared" si="180"/>
        <v>1.2999999999999999E-2</v>
      </c>
      <c r="DU53" s="183">
        <v>207100</v>
      </c>
      <c r="DV53" s="184">
        <v>1199</v>
      </c>
      <c r="DW53" s="60">
        <v>32</v>
      </c>
      <c r="DX53" s="60">
        <v>531</v>
      </c>
      <c r="DY53" s="60">
        <v>561</v>
      </c>
      <c r="DZ53" s="60">
        <v>45</v>
      </c>
      <c r="EA53" s="60">
        <v>30</v>
      </c>
      <c r="EB53" s="60">
        <v>0</v>
      </c>
      <c r="EC53" s="60">
        <v>0</v>
      </c>
      <c r="ED53" s="104">
        <f t="shared" si="194"/>
        <v>2.7E-2</v>
      </c>
      <c r="EE53" s="104">
        <f t="shared" si="182"/>
        <v>0.443</v>
      </c>
      <c r="EF53" s="104">
        <f t="shared" si="183"/>
        <v>0.46800000000000003</v>
      </c>
      <c r="EG53" s="104">
        <f t="shared" si="184"/>
        <v>3.7999999999999999E-2</v>
      </c>
      <c r="EH53" s="63">
        <f t="shared" si="185"/>
        <v>2.5000000000000001E-2</v>
      </c>
      <c r="EI53" s="104">
        <f t="shared" si="186"/>
        <v>0</v>
      </c>
      <c r="EJ53" s="63">
        <f t="shared" si="187"/>
        <v>0</v>
      </c>
      <c r="EK53" s="183">
        <v>1032</v>
      </c>
      <c r="EL53" s="185">
        <v>1232</v>
      </c>
      <c r="EM53" s="185">
        <v>33</v>
      </c>
      <c r="EN53" s="180">
        <v>1188</v>
      </c>
      <c r="EO53" s="60">
        <v>57</v>
      </c>
      <c r="EP53" s="60">
        <v>106</v>
      </c>
      <c r="EQ53" s="60">
        <v>70</v>
      </c>
      <c r="ER53" s="60">
        <v>154</v>
      </c>
      <c r="ES53" s="60">
        <v>73</v>
      </c>
      <c r="ET53" s="274">
        <v>728</v>
      </c>
      <c r="EU53" s="77">
        <f t="shared" si="195"/>
        <v>4.8000000000000001E-2</v>
      </c>
      <c r="EV53" s="77">
        <f t="shared" si="189"/>
        <v>8.8999999999999996E-2</v>
      </c>
      <c r="EW53" s="77">
        <f t="shared" si="190"/>
        <v>5.8999999999999997E-2</v>
      </c>
      <c r="EX53" s="77">
        <f t="shared" si="191"/>
        <v>0.13</v>
      </c>
      <c r="EY53" s="77">
        <f t="shared" si="192"/>
        <v>6.0999999999999999E-2</v>
      </c>
      <c r="EZ53" s="237">
        <f t="shared" si="193"/>
        <v>0.61299999999999999</v>
      </c>
      <c r="FA53" s="234">
        <f t="shared" si="196"/>
        <v>11</v>
      </c>
    </row>
    <row r="54" spans="1:157" x14ac:dyDescent="0.2">
      <c r="A54" s="56" t="s">
        <v>882</v>
      </c>
      <c r="B54" s="57" t="s">
        <v>1022</v>
      </c>
      <c r="C54" s="56" t="s">
        <v>944</v>
      </c>
      <c r="D54" s="56" t="s">
        <v>1089</v>
      </c>
      <c r="E54" s="171">
        <v>2120</v>
      </c>
      <c r="F54" s="172">
        <v>1902</v>
      </c>
      <c r="G54" s="226">
        <v>218</v>
      </c>
      <c r="H54" s="77">
        <f t="shared" si="69"/>
        <v>0.89700000000000002</v>
      </c>
      <c r="I54" s="186">
        <f t="shared" si="129"/>
        <v>0.10299999999999999</v>
      </c>
      <c r="J54" s="173">
        <v>0</v>
      </c>
      <c r="K54" s="229">
        <v>8</v>
      </c>
      <c r="L54" s="174">
        <v>2120</v>
      </c>
      <c r="M54" s="60">
        <v>206</v>
      </c>
      <c r="N54" s="60">
        <v>38</v>
      </c>
      <c r="O54" s="60">
        <v>59</v>
      </c>
      <c r="P54" s="60">
        <v>157</v>
      </c>
      <c r="Q54" s="60">
        <v>382</v>
      </c>
      <c r="R54" s="60">
        <v>385</v>
      </c>
      <c r="S54" s="60">
        <v>893</v>
      </c>
      <c r="T54" s="60">
        <v>0</v>
      </c>
      <c r="U54" s="60">
        <v>0</v>
      </c>
      <c r="V54" s="63">
        <f t="shared" si="131"/>
        <v>9.7000000000000003E-2</v>
      </c>
      <c r="W54" s="63">
        <f t="shared" si="132"/>
        <v>1.7999999999999999E-2</v>
      </c>
      <c r="X54" s="63">
        <f t="shared" si="133"/>
        <v>2.8000000000000001E-2</v>
      </c>
      <c r="Y54" s="63">
        <f t="shared" si="134"/>
        <v>7.3999999999999996E-2</v>
      </c>
      <c r="Z54" s="63">
        <f t="shared" si="135"/>
        <v>0.18</v>
      </c>
      <c r="AA54" s="63">
        <f t="shared" si="136"/>
        <v>0.182</v>
      </c>
      <c r="AB54" s="63">
        <f t="shared" si="137"/>
        <v>0.42099999999999999</v>
      </c>
      <c r="AC54" s="63">
        <f t="shared" si="138"/>
        <v>0</v>
      </c>
      <c r="AD54" s="63">
        <f t="shared" si="139"/>
        <v>0</v>
      </c>
      <c r="AE54" s="171">
        <v>2120</v>
      </c>
      <c r="AF54" s="60">
        <v>50</v>
      </c>
      <c r="AG54" s="60">
        <v>140</v>
      </c>
      <c r="AH54" s="60">
        <v>520</v>
      </c>
      <c r="AI54" s="60">
        <v>955</v>
      </c>
      <c r="AJ54" s="60">
        <v>320</v>
      </c>
      <c r="AK54" s="60">
        <v>89</v>
      </c>
      <c r="AL54" s="60">
        <v>20</v>
      </c>
      <c r="AM54" s="60">
        <v>16</v>
      </c>
      <c r="AN54" s="60">
        <v>10</v>
      </c>
      <c r="AO54" s="77">
        <f t="shared" si="71"/>
        <v>2.4E-2</v>
      </c>
      <c r="AP54" s="77">
        <f t="shared" si="141"/>
        <v>6.6000000000000003E-2</v>
      </c>
      <c r="AQ54" s="77">
        <f t="shared" si="142"/>
        <v>0.245</v>
      </c>
      <c r="AR54" s="77">
        <f t="shared" si="143"/>
        <v>0.45</v>
      </c>
      <c r="AS54" s="77">
        <f t="shared" si="144"/>
        <v>0.151</v>
      </c>
      <c r="AT54" s="77">
        <f t="shared" si="145"/>
        <v>4.2000000000000003E-2</v>
      </c>
      <c r="AU54" s="77">
        <f t="shared" si="146"/>
        <v>8.9999999999999993E-3</v>
      </c>
      <c r="AV54" s="77">
        <f t="shared" si="147"/>
        <v>8.0000000000000002E-3</v>
      </c>
      <c r="AW54" s="77">
        <f t="shared" si="148"/>
        <v>5.0000000000000001E-3</v>
      </c>
      <c r="AX54" s="175">
        <v>3.9</v>
      </c>
      <c r="AY54" s="174">
        <v>2120</v>
      </c>
      <c r="AZ54" s="60">
        <v>68</v>
      </c>
      <c r="BA54" s="60">
        <v>688</v>
      </c>
      <c r="BB54" s="60">
        <v>1054</v>
      </c>
      <c r="BC54" s="60">
        <v>290</v>
      </c>
      <c r="BD54" s="60">
        <v>12</v>
      </c>
      <c r="BE54" s="60">
        <v>8</v>
      </c>
      <c r="BF54" s="60">
        <f t="shared" si="66"/>
        <v>3.2000000000000001E-2</v>
      </c>
      <c r="BG54" s="60">
        <f t="shared" si="150"/>
        <v>0.32500000000000001</v>
      </c>
      <c r="BH54" s="77">
        <f t="shared" si="151"/>
        <v>0.497</v>
      </c>
      <c r="BI54" s="60">
        <f t="shared" si="152"/>
        <v>0.13700000000000001</v>
      </c>
      <c r="BJ54" s="77">
        <f t="shared" si="153"/>
        <v>6.0000000000000001E-3</v>
      </c>
      <c r="BK54" s="60">
        <f t="shared" si="154"/>
        <v>4.0000000000000001E-3</v>
      </c>
      <c r="BL54" s="176">
        <v>1902</v>
      </c>
      <c r="BM54" s="177">
        <v>54</v>
      </c>
      <c r="BN54" s="178">
        <f t="shared" si="70"/>
        <v>2.8000000000000001E-2</v>
      </c>
      <c r="BO54" s="173">
        <v>3.69</v>
      </c>
      <c r="BP54" s="179">
        <v>1848</v>
      </c>
      <c r="BQ54" s="204">
        <f t="shared" si="156"/>
        <v>0.97199999999999998</v>
      </c>
      <c r="BR54" s="175">
        <v>2.64</v>
      </c>
      <c r="BS54" s="181">
        <v>1902</v>
      </c>
      <c r="BT54" s="60">
        <v>126</v>
      </c>
      <c r="BU54" s="60">
        <v>878</v>
      </c>
      <c r="BV54" s="60">
        <v>547</v>
      </c>
      <c r="BW54" s="60">
        <v>248</v>
      </c>
      <c r="BX54" s="60">
        <v>101</v>
      </c>
      <c r="BY54" s="60">
        <v>2</v>
      </c>
      <c r="BZ54" s="104">
        <f t="shared" si="127"/>
        <v>6.6000000000000003E-2</v>
      </c>
      <c r="CA54" s="104">
        <f t="shared" si="158"/>
        <v>0.46200000000000002</v>
      </c>
      <c r="CB54" s="104">
        <f t="shared" si="159"/>
        <v>0.28799999999999998</v>
      </c>
      <c r="CC54" s="104">
        <f t="shared" si="160"/>
        <v>0.13</v>
      </c>
      <c r="CD54" s="104">
        <f t="shared" si="161"/>
        <v>5.2999999999999999E-2</v>
      </c>
      <c r="CE54" s="104">
        <f t="shared" si="162"/>
        <v>1E-3</v>
      </c>
      <c r="CF54" s="64">
        <v>1902</v>
      </c>
      <c r="CG54" s="60">
        <v>279</v>
      </c>
      <c r="CH54" s="60">
        <v>340</v>
      </c>
      <c r="CI54" s="60">
        <v>335</v>
      </c>
      <c r="CJ54" s="60">
        <v>311</v>
      </c>
      <c r="CK54" s="60">
        <v>226</v>
      </c>
      <c r="CL54" s="60">
        <v>234</v>
      </c>
      <c r="CM54" s="60">
        <v>129</v>
      </c>
      <c r="CN54" s="60">
        <v>27</v>
      </c>
      <c r="CO54" s="60">
        <v>16</v>
      </c>
      <c r="CP54" s="60">
        <v>5</v>
      </c>
      <c r="CQ54" s="63">
        <f t="shared" si="68"/>
        <v>0.14699999999999999</v>
      </c>
      <c r="CR54" s="63">
        <f t="shared" si="164"/>
        <v>0.17899999999999999</v>
      </c>
      <c r="CS54" s="63">
        <f t="shared" si="165"/>
        <v>0.17599999999999999</v>
      </c>
      <c r="CT54" s="63">
        <f t="shared" si="166"/>
        <v>0.16400000000000001</v>
      </c>
      <c r="CU54" s="63">
        <f t="shared" si="167"/>
        <v>0.11899999999999999</v>
      </c>
      <c r="CV54" s="63">
        <f t="shared" si="168"/>
        <v>0.123</v>
      </c>
      <c r="CW54" s="63">
        <f t="shared" si="169"/>
        <v>6.8000000000000005E-2</v>
      </c>
      <c r="CX54" s="63">
        <f t="shared" si="170"/>
        <v>1.4E-2</v>
      </c>
      <c r="CY54" s="63">
        <f t="shared" si="171"/>
        <v>8.0000000000000002E-3</v>
      </c>
      <c r="CZ54" s="63">
        <f t="shared" si="172"/>
        <v>3.0000000000000001E-3</v>
      </c>
      <c r="DA54" s="65">
        <v>24914</v>
      </c>
      <c r="DB54" s="66">
        <v>33604</v>
      </c>
      <c r="DC54" s="181">
        <v>1902</v>
      </c>
      <c r="DD54" s="182">
        <v>54</v>
      </c>
      <c r="DE54" s="60">
        <v>0</v>
      </c>
      <c r="DF54" s="60">
        <v>0</v>
      </c>
      <c r="DG54" s="60">
        <v>22</v>
      </c>
      <c r="DH54" s="60">
        <v>17</v>
      </c>
      <c r="DI54" s="60">
        <v>13</v>
      </c>
      <c r="DJ54" s="60">
        <v>2</v>
      </c>
      <c r="DK54" s="60">
        <v>0</v>
      </c>
      <c r="DL54" s="60">
        <v>0</v>
      </c>
      <c r="DM54" s="63">
        <f t="shared" si="67"/>
        <v>0</v>
      </c>
      <c r="DN54" s="63">
        <f t="shared" si="174"/>
        <v>0</v>
      </c>
      <c r="DO54" s="63">
        <f t="shared" si="175"/>
        <v>0.40699999999999997</v>
      </c>
      <c r="DP54" s="63">
        <f t="shared" si="176"/>
        <v>0.315</v>
      </c>
      <c r="DQ54" s="104">
        <f t="shared" si="177"/>
        <v>0.24099999999999999</v>
      </c>
      <c r="DR54" s="104">
        <f t="shared" si="178"/>
        <v>3.6999999999999998E-2</v>
      </c>
      <c r="DS54" s="104">
        <f t="shared" si="179"/>
        <v>0</v>
      </c>
      <c r="DT54" s="104">
        <f t="shared" si="180"/>
        <v>0</v>
      </c>
      <c r="DU54" s="183">
        <v>159600</v>
      </c>
      <c r="DV54" s="184">
        <v>1805</v>
      </c>
      <c r="DW54" s="60">
        <v>316</v>
      </c>
      <c r="DX54" s="60">
        <v>758</v>
      </c>
      <c r="DY54" s="60">
        <v>632</v>
      </c>
      <c r="DZ54" s="60">
        <v>79</v>
      </c>
      <c r="EA54" s="60">
        <v>20</v>
      </c>
      <c r="EB54" s="60">
        <v>0</v>
      </c>
      <c r="EC54" s="60">
        <v>0</v>
      </c>
      <c r="ED54" s="104">
        <f t="shared" si="194"/>
        <v>0.17499999999999999</v>
      </c>
      <c r="EE54" s="104">
        <f t="shared" si="182"/>
        <v>0.42</v>
      </c>
      <c r="EF54" s="104">
        <f t="shared" si="183"/>
        <v>0.35</v>
      </c>
      <c r="EG54" s="104">
        <f t="shared" si="184"/>
        <v>4.3999999999999997E-2</v>
      </c>
      <c r="EH54" s="63">
        <f t="shared" si="185"/>
        <v>1.0999999999999999E-2</v>
      </c>
      <c r="EI54" s="104">
        <f t="shared" si="186"/>
        <v>0</v>
      </c>
      <c r="EJ54" s="63">
        <f t="shared" si="187"/>
        <v>0</v>
      </c>
      <c r="EK54" s="183">
        <v>929</v>
      </c>
      <c r="EL54" s="185">
        <v>1848</v>
      </c>
      <c r="EM54" s="185">
        <v>43</v>
      </c>
      <c r="EN54" s="180">
        <v>1758</v>
      </c>
      <c r="EO54" s="60">
        <v>150</v>
      </c>
      <c r="EP54" s="60">
        <v>141</v>
      </c>
      <c r="EQ54" s="60">
        <v>143</v>
      </c>
      <c r="ER54" s="60">
        <v>151</v>
      </c>
      <c r="ES54" s="60">
        <v>165</v>
      </c>
      <c r="ET54" s="274">
        <v>1008</v>
      </c>
      <c r="EU54" s="77">
        <f t="shared" si="195"/>
        <v>8.5000000000000006E-2</v>
      </c>
      <c r="EV54" s="77">
        <f t="shared" si="189"/>
        <v>0.08</v>
      </c>
      <c r="EW54" s="77">
        <f t="shared" si="190"/>
        <v>8.1000000000000003E-2</v>
      </c>
      <c r="EX54" s="77">
        <f t="shared" si="191"/>
        <v>8.5999999999999993E-2</v>
      </c>
      <c r="EY54" s="77">
        <f t="shared" si="192"/>
        <v>9.4E-2</v>
      </c>
      <c r="EZ54" s="237">
        <f t="shared" si="193"/>
        <v>0.57299999999999995</v>
      </c>
      <c r="FA54" s="234">
        <f t="shared" si="196"/>
        <v>47</v>
      </c>
    </row>
    <row r="55" spans="1:157" x14ac:dyDescent="0.2">
      <c r="A55" s="56" t="s">
        <v>882</v>
      </c>
      <c r="B55" s="57" t="s">
        <v>1022</v>
      </c>
      <c r="C55" s="56" t="s">
        <v>945</v>
      </c>
      <c r="D55" s="56" t="s">
        <v>1090</v>
      </c>
      <c r="E55" s="171">
        <v>1263</v>
      </c>
      <c r="F55" s="172">
        <v>1189</v>
      </c>
      <c r="G55" s="226">
        <v>74</v>
      </c>
      <c r="H55" s="77">
        <f t="shared" si="69"/>
        <v>0.94099999999999995</v>
      </c>
      <c r="I55" s="186">
        <f t="shared" si="129"/>
        <v>5.8999999999999997E-2</v>
      </c>
      <c r="J55" s="173">
        <v>0</v>
      </c>
      <c r="K55" s="229">
        <v>3.2</v>
      </c>
      <c r="L55" s="174">
        <v>1263</v>
      </c>
      <c r="M55" s="60">
        <v>708</v>
      </c>
      <c r="N55" s="60">
        <v>49</v>
      </c>
      <c r="O55" s="60">
        <v>11</v>
      </c>
      <c r="P55" s="60">
        <v>79</v>
      </c>
      <c r="Q55" s="60">
        <v>77</v>
      </c>
      <c r="R55" s="60">
        <v>63</v>
      </c>
      <c r="S55" s="60">
        <v>276</v>
      </c>
      <c r="T55" s="60">
        <v>0</v>
      </c>
      <c r="U55" s="60">
        <v>0</v>
      </c>
      <c r="V55" s="63">
        <f t="shared" si="131"/>
        <v>0.56100000000000005</v>
      </c>
      <c r="W55" s="63">
        <f t="shared" si="132"/>
        <v>3.9E-2</v>
      </c>
      <c r="X55" s="63">
        <f t="shared" si="133"/>
        <v>8.9999999999999993E-3</v>
      </c>
      <c r="Y55" s="63">
        <f t="shared" si="134"/>
        <v>6.3E-2</v>
      </c>
      <c r="Z55" s="63">
        <f t="shared" si="135"/>
        <v>6.0999999999999999E-2</v>
      </c>
      <c r="AA55" s="63">
        <f t="shared" si="136"/>
        <v>0.05</v>
      </c>
      <c r="AB55" s="63">
        <f t="shared" si="137"/>
        <v>0.219</v>
      </c>
      <c r="AC55" s="63">
        <f t="shared" si="138"/>
        <v>0</v>
      </c>
      <c r="AD55" s="63">
        <f t="shared" si="139"/>
        <v>0</v>
      </c>
      <c r="AE55" s="171">
        <v>1263</v>
      </c>
      <c r="AF55" s="60">
        <v>16</v>
      </c>
      <c r="AG55" s="60">
        <v>37</v>
      </c>
      <c r="AH55" s="60">
        <v>149</v>
      </c>
      <c r="AI55" s="60">
        <v>266</v>
      </c>
      <c r="AJ55" s="60">
        <v>399</v>
      </c>
      <c r="AK55" s="60">
        <v>199</v>
      </c>
      <c r="AL55" s="60">
        <v>54</v>
      </c>
      <c r="AM55" s="60">
        <v>69</v>
      </c>
      <c r="AN55" s="60">
        <v>74</v>
      </c>
      <c r="AO55" s="77">
        <f t="shared" si="71"/>
        <v>1.2999999999999999E-2</v>
      </c>
      <c r="AP55" s="77">
        <f t="shared" si="141"/>
        <v>2.9000000000000001E-2</v>
      </c>
      <c r="AQ55" s="77">
        <f t="shared" si="142"/>
        <v>0.11799999999999999</v>
      </c>
      <c r="AR55" s="77">
        <f t="shared" si="143"/>
        <v>0.21099999999999999</v>
      </c>
      <c r="AS55" s="77">
        <f t="shared" si="144"/>
        <v>0.316</v>
      </c>
      <c r="AT55" s="77">
        <f t="shared" si="145"/>
        <v>0.158</v>
      </c>
      <c r="AU55" s="77">
        <f t="shared" si="146"/>
        <v>4.2999999999999997E-2</v>
      </c>
      <c r="AV55" s="77">
        <f t="shared" si="147"/>
        <v>5.5E-2</v>
      </c>
      <c r="AW55" s="77">
        <f t="shared" si="148"/>
        <v>5.8999999999999997E-2</v>
      </c>
      <c r="AX55" s="175">
        <v>4.9000000000000004</v>
      </c>
      <c r="AY55" s="174">
        <v>1263</v>
      </c>
      <c r="AZ55" s="60">
        <v>16</v>
      </c>
      <c r="BA55" s="60">
        <v>185</v>
      </c>
      <c r="BB55" s="60">
        <v>333</v>
      </c>
      <c r="BC55" s="60">
        <v>583</v>
      </c>
      <c r="BD55" s="60">
        <v>146</v>
      </c>
      <c r="BE55" s="60">
        <v>0</v>
      </c>
      <c r="BF55" s="60">
        <f t="shared" si="66"/>
        <v>1.2999999999999999E-2</v>
      </c>
      <c r="BG55" s="60">
        <f t="shared" si="150"/>
        <v>0.14599999999999999</v>
      </c>
      <c r="BH55" s="77">
        <f t="shared" si="151"/>
        <v>0.26400000000000001</v>
      </c>
      <c r="BI55" s="60">
        <f t="shared" si="152"/>
        <v>0.46200000000000002</v>
      </c>
      <c r="BJ55" s="77">
        <f t="shared" si="153"/>
        <v>0.11600000000000001</v>
      </c>
      <c r="BK55" s="60">
        <f t="shared" si="154"/>
        <v>0</v>
      </c>
      <c r="BL55" s="176">
        <v>1189</v>
      </c>
      <c r="BM55" s="177">
        <v>380</v>
      </c>
      <c r="BN55" s="178">
        <f t="shared" si="70"/>
        <v>0.32</v>
      </c>
      <c r="BO55" s="173">
        <v>3.52</v>
      </c>
      <c r="BP55" s="179">
        <v>809</v>
      </c>
      <c r="BQ55" s="204">
        <f t="shared" si="156"/>
        <v>0.68</v>
      </c>
      <c r="BR55" s="175">
        <v>3.82</v>
      </c>
      <c r="BS55" s="181">
        <v>1189</v>
      </c>
      <c r="BT55" s="60">
        <v>119</v>
      </c>
      <c r="BU55" s="60">
        <v>375</v>
      </c>
      <c r="BV55" s="60">
        <v>298</v>
      </c>
      <c r="BW55" s="60">
        <v>231</v>
      </c>
      <c r="BX55" s="60">
        <v>35</v>
      </c>
      <c r="BY55" s="60">
        <v>131</v>
      </c>
      <c r="BZ55" s="104">
        <f t="shared" si="127"/>
        <v>0.1</v>
      </c>
      <c r="CA55" s="104">
        <f t="shared" si="158"/>
        <v>0.315</v>
      </c>
      <c r="CB55" s="104">
        <f t="shared" si="159"/>
        <v>0.251</v>
      </c>
      <c r="CC55" s="104">
        <f t="shared" si="160"/>
        <v>0.19400000000000001</v>
      </c>
      <c r="CD55" s="104">
        <f t="shared" si="161"/>
        <v>2.9000000000000001E-2</v>
      </c>
      <c r="CE55" s="104">
        <f t="shared" si="162"/>
        <v>0.11</v>
      </c>
      <c r="CF55" s="64">
        <v>1189</v>
      </c>
      <c r="CG55" s="60">
        <v>158</v>
      </c>
      <c r="CH55" s="60">
        <v>38</v>
      </c>
      <c r="CI55" s="60">
        <v>147</v>
      </c>
      <c r="CJ55" s="60">
        <v>142</v>
      </c>
      <c r="CK55" s="60">
        <v>238</v>
      </c>
      <c r="CL55" s="60">
        <v>214</v>
      </c>
      <c r="CM55" s="60">
        <v>137</v>
      </c>
      <c r="CN55" s="60">
        <v>84</v>
      </c>
      <c r="CO55" s="60">
        <v>23</v>
      </c>
      <c r="CP55" s="60">
        <v>8</v>
      </c>
      <c r="CQ55" s="63">
        <f t="shared" si="68"/>
        <v>0.13300000000000001</v>
      </c>
      <c r="CR55" s="63">
        <f t="shared" si="164"/>
        <v>3.2000000000000001E-2</v>
      </c>
      <c r="CS55" s="63">
        <f t="shared" si="165"/>
        <v>0.124</v>
      </c>
      <c r="CT55" s="63">
        <f t="shared" si="166"/>
        <v>0.11899999999999999</v>
      </c>
      <c r="CU55" s="63">
        <f t="shared" si="167"/>
        <v>0.2</v>
      </c>
      <c r="CV55" s="63">
        <f t="shared" si="168"/>
        <v>0.18</v>
      </c>
      <c r="CW55" s="63">
        <f t="shared" si="169"/>
        <v>0.115</v>
      </c>
      <c r="CX55" s="63">
        <f t="shared" si="170"/>
        <v>7.0999999999999994E-2</v>
      </c>
      <c r="CY55" s="63">
        <f t="shared" si="171"/>
        <v>1.9E-2</v>
      </c>
      <c r="CZ55" s="63">
        <f t="shared" si="172"/>
        <v>7.0000000000000001E-3</v>
      </c>
      <c r="DA55" s="65">
        <v>40788</v>
      </c>
      <c r="DB55" s="66">
        <v>50487</v>
      </c>
      <c r="DC55" s="181">
        <v>1189</v>
      </c>
      <c r="DD55" s="182">
        <v>380</v>
      </c>
      <c r="DE55" s="60">
        <v>14</v>
      </c>
      <c r="DF55" s="60">
        <v>0</v>
      </c>
      <c r="DG55" s="60">
        <v>81</v>
      </c>
      <c r="DH55" s="60">
        <v>58</v>
      </c>
      <c r="DI55" s="60">
        <v>189</v>
      </c>
      <c r="DJ55" s="60">
        <v>32</v>
      </c>
      <c r="DK55" s="60">
        <v>0</v>
      </c>
      <c r="DL55" s="60">
        <v>6</v>
      </c>
      <c r="DM55" s="63">
        <f t="shared" si="67"/>
        <v>3.6999999999999998E-2</v>
      </c>
      <c r="DN55" s="63">
        <f t="shared" si="174"/>
        <v>0</v>
      </c>
      <c r="DO55" s="63">
        <f t="shared" si="175"/>
        <v>0.21299999999999999</v>
      </c>
      <c r="DP55" s="63">
        <f t="shared" si="176"/>
        <v>0.153</v>
      </c>
      <c r="DQ55" s="104">
        <f t="shared" si="177"/>
        <v>0.497</v>
      </c>
      <c r="DR55" s="104">
        <f t="shared" si="178"/>
        <v>8.4000000000000005E-2</v>
      </c>
      <c r="DS55" s="104">
        <f t="shared" si="179"/>
        <v>0</v>
      </c>
      <c r="DT55" s="104">
        <f t="shared" si="180"/>
        <v>1.6E-2</v>
      </c>
      <c r="DU55" s="183">
        <v>217300</v>
      </c>
      <c r="DV55" s="184">
        <v>761</v>
      </c>
      <c r="DW55" s="60">
        <v>25</v>
      </c>
      <c r="DX55" s="60">
        <v>232</v>
      </c>
      <c r="DY55" s="60">
        <v>474</v>
      </c>
      <c r="DZ55" s="60">
        <v>22</v>
      </c>
      <c r="EA55" s="60">
        <v>8</v>
      </c>
      <c r="EB55" s="60">
        <v>0</v>
      </c>
      <c r="EC55" s="60">
        <v>0</v>
      </c>
      <c r="ED55" s="104">
        <f t="shared" si="194"/>
        <v>3.3000000000000002E-2</v>
      </c>
      <c r="EE55" s="104">
        <f t="shared" si="182"/>
        <v>0.30499999999999999</v>
      </c>
      <c r="EF55" s="104">
        <f t="shared" si="183"/>
        <v>0.623</v>
      </c>
      <c r="EG55" s="104">
        <f t="shared" si="184"/>
        <v>2.9000000000000001E-2</v>
      </c>
      <c r="EH55" s="63">
        <f t="shared" si="185"/>
        <v>1.0999999999999999E-2</v>
      </c>
      <c r="EI55" s="104">
        <f t="shared" si="186"/>
        <v>0</v>
      </c>
      <c r="EJ55" s="63">
        <f t="shared" si="187"/>
        <v>0</v>
      </c>
      <c r="EK55" s="183">
        <v>1116</v>
      </c>
      <c r="EL55" s="185">
        <v>809</v>
      </c>
      <c r="EM55" s="185">
        <v>48</v>
      </c>
      <c r="EN55" s="180">
        <v>708</v>
      </c>
      <c r="EO55" s="60">
        <v>82</v>
      </c>
      <c r="EP55" s="60">
        <v>125</v>
      </c>
      <c r="EQ55" s="60">
        <v>0</v>
      </c>
      <c r="ER55" s="60">
        <v>75</v>
      </c>
      <c r="ES55" s="60">
        <v>74</v>
      </c>
      <c r="ET55" s="274">
        <v>352</v>
      </c>
      <c r="EU55" s="77">
        <f t="shared" si="195"/>
        <v>0.11600000000000001</v>
      </c>
      <c r="EV55" s="77">
        <f t="shared" si="189"/>
        <v>0.17699999999999999</v>
      </c>
      <c r="EW55" s="77">
        <f t="shared" si="190"/>
        <v>0</v>
      </c>
      <c r="EX55" s="77">
        <f t="shared" si="191"/>
        <v>0.106</v>
      </c>
      <c r="EY55" s="77">
        <f t="shared" si="192"/>
        <v>0.105</v>
      </c>
      <c r="EZ55" s="237">
        <f t="shared" si="193"/>
        <v>0.497</v>
      </c>
      <c r="FA55" s="234">
        <f t="shared" si="196"/>
        <v>53</v>
      </c>
    </row>
    <row r="56" spans="1:157" x14ac:dyDescent="0.2">
      <c r="A56" s="56" t="s">
        <v>882</v>
      </c>
      <c r="B56" s="57" t="s">
        <v>1022</v>
      </c>
      <c r="C56" s="56" t="s">
        <v>946</v>
      </c>
      <c r="D56" s="56" t="s">
        <v>1091</v>
      </c>
      <c r="E56" s="171">
        <v>1143</v>
      </c>
      <c r="F56" s="172">
        <v>1087</v>
      </c>
      <c r="G56" s="226">
        <v>56</v>
      </c>
      <c r="H56" s="77">
        <f t="shared" si="69"/>
        <v>0.95099999999999996</v>
      </c>
      <c r="I56" s="186">
        <f t="shared" si="129"/>
        <v>4.9000000000000002E-2</v>
      </c>
      <c r="J56" s="173">
        <v>0</v>
      </c>
      <c r="K56" s="229">
        <v>6.2</v>
      </c>
      <c r="L56" s="174">
        <v>1143</v>
      </c>
      <c r="M56" s="60">
        <v>1030</v>
      </c>
      <c r="N56" s="60">
        <v>3</v>
      </c>
      <c r="O56" s="60">
        <v>0</v>
      </c>
      <c r="P56" s="60">
        <v>30</v>
      </c>
      <c r="Q56" s="60">
        <v>0</v>
      </c>
      <c r="R56" s="60">
        <v>24</v>
      </c>
      <c r="S56" s="60">
        <v>56</v>
      </c>
      <c r="T56" s="60">
        <v>0</v>
      </c>
      <c r="U56" s="60">
        <v>0</v>
      </c>
      <c r="V56" s="63">
        <f t="shared" si="131"/>
        <v>0.90100000000000002</v>
      </c>
      <c r="W56" s="63">
        <f t="shared" si="132"/>
        <v>3.0000000000000001E-3</v>
      </c>
      <c r="X56" s="63">
        <f t="shared" si="133"/>
        <v>0</v>
      </c>
      <c r="Y56" s="63">
        <f t="shared" si="134"/>
        <v>2.5999999999999999E-2</v>
      </c>
      <c r="Z56" s="63">
        <f t="shared" si="135"/>
        <v>0</v>
      </c>
      <c r="AA56" s="63">
        <f t="shared" si="136"/>
        <v>2.1000000000000001E-2</v>
      </c>
      <c r="AB56" s="63">
        <f t="shared" si="137"/>
        <v>4.9000000000000002E-2</v>
      </c>
      <c r="AC56" s="63">
        <f t="shared" si="138"/>
        <v>0</v>
      </c>
      <c r="AD56" s="63">
        <f t="shared" si="139"/>
        <v>0</v>
      </c>
      <c r="AE56" s="171">
        <v>1143</v>
      </c>
      <c r="AF56" s="60">
        <v>13</v>
      </c>
      <c r="AG56" s="60">
        <v>28</v>
      </c>
      <c r="AH56" s="60">
        <v>59</v>
      </c>
      <c r="AI56" s="60">
        <v>140</v>
      </c>
      <c r="AJ56" s="60">
        <v>495</v>
      </c>
      <c r="AK56" s="60">
        <v>268</v>
      </c>
      <c r="AL56" s="60">
        <v>53</v>
      </c>
      <c r="AM56" s="60">
        <v>70</v>
      </c>
      <c r="AN56" s="60">
        <v>17</v>
      </c>
      <c r="AO56" s="77">
        <f t="shared" si="71"/>
        <v>1.0999999999999999E-2</v>
      </c>
      <c r="AP56" s="77">
        <f t="shared" si="141"/>
        <v>2.4E-2</v>
      </c>
      <c r="AQ56" s="77">
        <f t="shared" si="142"/>
        <v>5.1999999999999998E-2</v>
      </c>
      <c r="AR56" s="77">
        <f t="shared" si="143"/>
        <v>0.122</v>
      </c>
      <c r="AS56" s="77">
        <f t="shared" si="144"/>
        <v>0.433</v>
      </c>
      <c r="AT56" s="77">
        <f t="shared" si="145"/>
        <v>0.23400000000000001</v>
      </c>
      <c r="AU56" s="77">
        <f t="shared" si="146"/>
        <v>4.5999999999999999E-2</v>
      </c>
      <c r="AV56" s="77">
        <f t="shared" si="147"/>
        <v>6.0999999999999999E-2</v>
      </c>
      <c r="AW56" s="77">
        <f t="shared" si="148"/>
        <v>1.4999999999999999E-2</v>
      </c>
      <c r="AX56" s="175">
        <v>5.2</v>
      </c>
      <c r="AY56" s="174">
        <v>1143</v>
      </c>
      <c r="AZ56" s="60">
        <v>13</v>
      </c>
      <c r="BA56" s="60">
        <v>28</v>
      </c>
      <c r="BB56" s="60">
        <v>204</v>
      </c>
      <c r="BC56" s="60">
        <v>673</v>
      </c>
      <c r="BD56" s="60">
        <v>225</v>
      </c>
      <c r="BE56" s="60">
        <v>0</v>
      </c>
      <c r="BF56" s="60">
        <f t="shared" si="66"/>
        <v>1.0999999999999999E-2</v>
      </c>
      <c r="BG56" s="60">
        <f t="shared" si="150"/>
        <v>2.4E-2</v>
      </c>
      <c r="BH56" s="77">
        <f t="shared" si="151"/>
        <v>0.17799999999999999</v>
      </c>
      <c r="BI56" s="60">
        <f t="shared" si="152"/>
        <v>0.58899999999999997</v>
      </c>
      <c r="BJ56" s="77">
        <f t="shared" si="153"/>
        <v>0.19700000000000001</v>
      </c>
      <c r="BK56" s="60">
        <f t="shared" si="154"/>
        <v>0</v>
      </c>
      <c r="BL56" s="176">
        <v>1087</v>
      </c>
      <c r="BM56" s="177">
        <v>635</v>
      </c>
      <c r="BN56" s="178">
        <f t="shared" si="70"/>
        <v>0.58399999999999996</v>
      </c>
      <c r="BO56" s="173">
        <v>3.3</v>
      </c>
      <c r="BP56" s="179">
        <v>452</v>
      </c>
      <c r="BQ56" s="204">
        <f t="shared" si="156"/>
        <v>0.41599999999999998</v>
      </c>
      <c r="BR56" s="175">
        <v>4.0999999999999996</v>
      </c>
      <c r="BS56" s="181">
        <v>1087</v>
      </c>
      <c r="BT56" s="60">
        <v>28</v>
      </c>
      <c r="BU56" s="60">
        <v>195</v>
      </c>
      <c r="BV56" s="60">
        <v>282</v>
      </c>
      <c r="BW56" s="60">
        <v>302</v>
      </c>
      <c r="BX56" s="60">
        <v>148</v>
      </c>
      <c r="BY56" s="60">
        <v>132</v>
      </c>
      <c r="BZ56" s="104">
        <f t="shared" si="127"/>
        <v>2.5999999999999999E-2</v>
      </c>
      <c r="CA56" s="104">
        <f t="shared" si="158"/>
        <v>0.17899999999999999</v>
      </c>
      <c r="CB56" s="104">
        <f t="shared" si="159"/>
        <v>0.25900000000000001</v>
      </c>
      <c r="CC56" s="104">
        <f t="shared" si="160"/>
        <v>0.27800000000000002</v>
      </c>
      <c r="CD56" s="104">
        <f t="shared" si="161"/>
        <v>0.13600000000000001</v>
      </c>
      <c r="CE56" s="104">
        <f t="shared" si="162"/>
        <v>0.121</v>
      </c>
      <c r="CF56" s="64">
        <v>1087</v>
      </c>
      <c r="CG56" s="60">
        <v>39</v>
      </c>
      <c r="CH56" s="60">
        <v>137</v>
      </c>
      <c r="CI56" s="60">
        <v>115</v>
      </c>
      <c r="CJ56" s="60">
        <v>55</v>
      </c>
      <c r="CK56" s="60">
        <v>153</v>
      </c>
      <c r="CL56" s="60">
        <v>286</v>
      </c>
      <c r="CM56" s="60">
        <v>107</v>
      </c>
      <c r="CN56" s="60">
        <v>152</v>
      </c>
      <c r="CO56" s="60">
        <v>43</v>
      </c>
      <c r="CP56" s="60">
        <v>0</v>
      </c>
      <c r="CQ56" s="63">
        <f t="shared" si="68"/>
        <v>3.5999999999999997E-2</v>
      </c>
      <c r="CR56" s="63">
        <f t="shared" si="164"/>
        <v>0.126</v>
      </c>
      <c r="CS56" s="63">
        <f t="shared" si="165"/>
        <v>0.106</v>
      </c>
      <c r="CT56" s="63">
        <f t="shared" si="166"/>
        <v>5.0999999999999997E-2</v>
      </c>
      <c r="CU56" s="63">
        <f t="shared" si="167"/>
        <v>0.14099999999999999</v>
      </c>
      <c r="CV56" s="63">
        <f t="shared" si="168"/>
        <v>0.26300000000000001</v>
      </c>
      <c r="CW56" s="63">
        <f t="shared" si="169"/>
        <v>9.8000000000000004E-2</v>
      </c>
      <c r="CX56" s="63">
        <f t="shared" si="170"/>
        <v>0.14000000000000001</v>
      </c>
      <c r="CY56" s="63">
        <f t="shared" si="171"/>
        <v>0.04</v>
      </c>
      <c r="CZ56" s="63">
        <f t="shared" si="172"/>
        <v>0</v>
      </c>
      <c r="DA56" s="65">
        <v>51636</v>
      </c>
      <c r="DB56" s="66">
        <v>57470</v>
      </c>
      <c r="DC56" s="181">
        <v>1087</v>
      </c>
      <c r="DD56" s="182">
        <v>635</v>
      </c>
      <c r="DE56" s="60">
        <v>0</v>
      </c>
      <c r="DF56" s="60">
        <v>41</v>
      </c>
      <c r="DG56" s="60">
        <v>41</v>
      </c>
      <c r="DH56" s="60">
        <v>140</v>
      </c>
      <c r="DI56" s="60">
        <v>330</v>
      </c>
      <c r="DJ56" s="60">
        <v>83</v>
      </c>
      <c r="DK56" s="60">
        <v>0</v>
      </c>
      <c r="DL56" s="60">
        <v>0</v>
      </c>
      <c r="DM56" s="63">
        <f t="shared" si="67"/>
        <v>0</v>
      </c>
      <c r="DN56" s="63">
        <f t="shared" si="174"/>
        <v>6.5000000000000002E-2</v>
      </c>
      <c r="DO56" s="63">
        <f t="shared" si="175"/>
        <v>6.5000000000000002E-2</v>
      </c>
      <c r="DP56" s="63">
        <f t="shared" si="176"/>
        <v>0.22</v>
      </c>
      <c r="DQ56" s="104">
        <f t="shared" si="177"/>
        <v>0.52</v>
      </c>
      <c r="DR56" s="104">
        <f t="shared" si="178"/>
        <v>0.13100000000000001</v>
      </c>
      <c r="DS56" s="104">
        <f t="shared" si="179"/>
        <v>0</v>
      </c>
      <c r="DT56" s="104">
        <f t="shared" si="180"/>
        <v>0</v>
      </c>
      <c r="DU56" s="183">
        <v>227600</v>
      </c>
      <c r="DV56" s="184">
        <v>452</v>
      </c>
      <c r="DW56" s="60">
        <v>33</v>
      </c>
      <c r="DX56" s="60">
        <v>109</v>
      </c>
      <c r="DY56" s="60">
        <v>125</v>
      </c>
      <c r="DZ56" s="60">
        <v>185</v>
      </c>
      <c r="EA56" s="60">
        <v>0</v>
      </c>
      <c r="EB56" s="60">
        <v>0</v>
      </c>
      <c r="EC56" s="60">
        <v>0</v>
      </c>
      <c r="ED56" s="104">
        <f t="shared" si="194"/>
        <v>7.2999999999999995E-2</v>
      </c>
      <c r="EE56" s="104">
        <f t="shared" si="182"/>
        <v>0.24099999999999999</v>
      </c>
      <c r="EF56" s="104">
        <f t="shared" si="183"/>
        <v>0.27700000000000002</v>
      </c>
      <c r="EG56" s="104">
        <f t="shared" si="184"/>
        <v>0.40899999999999997</v>
      </c>
      <c r="EH56" s="63">
        <f t="shared" si="185"/>
        <v>0</v>
      </c>
      <c r="EI56" s="104">
        <f t="shared" si="186"/>
        <v>0</v>
      </c>
      <c r="EJ56" s="63">
        <f t="shared" si="187"/>
        <v>0</v>
      </c>
      <c r="EK56" s="183">
        <v>1326</v>
      </c>
      <c r="EL56" s="185">
        <v>452</v>
      </c>
      <c r="EM56" s="185">
        <v>0</v>
      </c>
      <c r="EN56" s="180">
        <v>452</v>
      </c>
      <c r="EO56" s="60">
        <v>59</v>
      </c>
      <c r="EP56" s="60">
        <v>15</v>
      </c>
      <c r="EQ56" s="60">
        <v>6</v>
      </c>
      <c r="ER56" s="60">
        <v>63</v>
      </c>
      <c r="ES56" s="60">
        <v>87</v>
      </c>
      <c r="ET56" s="274">
        <v>222</v>
      </c>
      <c r="EU56" s="77">
        <f t="shared" si="195"/>
        <v>0.13100000000000001</v>
      </c>
      <c r="EV56" s="77">
        <f t="shared" si="189"/>
        <v>3.3000000000000002E-2</v>
      </c>
      <c r="EW56" s="77">
        <f t="shared" si="190"/>
        <v>1.2999999999999999E-2</v>
      </c>
      <c r="EX56" s="77">
        <f t="shared" si="191"/>
        <v>0.13900000000000001</v>
      </c>
      <c r="EY56" s="77">
        <f t="shared" si="192"/>
        <v>0.192</v>
      </c>
      <c r="EZ56" s="237">
        <f t="shared" si="193"/>
        <v>0.49099999999999999</v>
      </c>
      <c r="FA56" s="234">
        <f t="shared" si="196"/>
        <v>0</v>
      </c>
    </row>
    <row r="57" spans="1:157" x14ac:dyDescent="0.2">
      <c r="A57" s="56" t="s">
        <v>882</v>
      </c>
      <c r="B57" s="57" t="s">
        <v>1022</v>
      </c>
      <c r="C57" s="56" t="s">
        <v>947</v>
      </c>
      <c r="D57" s="56" t="s">
        <v>1092</v>
      </c>
      <c r="E57" s="171">
        <v>849</v>
      </c>
      <c r="F57" s="172">
        <v>805</v>
      </c>
      <c r="G57" s="226">
        <v>44</v>
      </c>
      <c r="H57" s="77">
        <f t="shared" si="69"/>
        <v>0.94799999999999995</v>
      </c>
      <c r="I57" s="186">
        <f t="shared" si="129"/>
        <v>5.1999999999999998E-2</v>
      </c>
      <c r="J57" s="173">
        <v>0</v>
      </c>
      <c r="K57" s="229">
        <v>12.4</v>
      </c>
      <c r="L57" s="174">
        <v>849</v>
      </c>
      <c r="M57" s="60">
        <v>830</v>
      </c>
      <c r="N57" s="60">
        <v>0</v>
      </c>
      <c r="O57" s="60">
        <v>0</v>
      </c>
      <c r="P57" s="60">
        <v>0</v>
      </c>
      <c r="Q57" s="60">
        <v>0</v>
      </c>
      <c r="R57" s="60">
        <v>0</v>
      </c>
      <c r="S57" s="60">
        <v>14</v>
      </c>
      <c r="T57" s="60">
        <v>5</v>
      </c>
      <c r="U57" s="60">
        <v>0</v>
      </c>
      <c r="V57" s="63">
        <f t="shared" si="131"/>
        <v>0.97799999999999998</v>
      </c>
      <c r="W57" s="63">
        <f t="shared" si="132"/>
        <v>0</v>
      </c>
      <c r="X57" s="63">
        <f t="shared" si="133"/>
        <v>0</v>
      </c>
      <c r="Y57" s="63">
        <f t="shared" si="134"/>
        <v>0</v>
      </c>
      <c r="Z57" s="63">
        <f t="shared" si="135"/>
        <v>0</v>
      </c>
      <c r="AA57" s="63">
        <f t="shared" si="136"/>
        <v>0</v>
      </c>
      <c r="AB57" s="63">
        <f t="shared" si="137"/>
        <v>1.6E-2</v>
      </c>
      <c r="AC57" s="63">
        <f t="shared" si="138"/>
        <v>6.0000000000000001E-3</v>
      </c>
      <c r="AD57" s="63">
        <f t="shared" si="139"/>
        <v>0</v>
      </c>
      <c r="AE57" s="171">
        <v>849</v>
      </c>
      <c r="AF57" s="60">
        <v>0</v>
      </c>
      <c r="AG57" s="60">
        <v>0</v>
      </c>
      <c r="AH57" s="60">
        <v>40</v>
      </c>
      <c r="AI57" s="60">
        <v>84</v>
      </c>
      <c r="AJ57" s="60">
        <v>141</v>
      </c>
      <c r="AK57" s="60">
        <v>310</v>
      </c>
      <c r="AL57" s="60">
        <v>118</v>
      </c>
      <c r="AM57" s="60">
        <v>83</v>
      </c>
      <c r="AN57" s="60">
        <v>73</v>
      </c>
      <c r="AO57" s="77">
        <f t="shared" si="71"/>
        <v>0</v>
      </c>
      <c r="AP57" s="77">
        <f t="shared" si="141"/>
        <v>0</v>
      </c>
      <c r="AQ57" s="77">
        <f t="shared" si="142"/>
        <v>4.7E-2</v>
      </c>
      <c r="AR57" s="77">
        <f t="shared" si="143"/>
        <v>9.9000000000000005E-2</v>
      </c>
      <c r="AS57" s="77">
        <f t="shared" si="144"/>
        <v>0.16600000000000001</v>
      </c>
      <c r="AT57" s="77">
        <f t="shared" si="145"/>
        <v>0.36499999999999999</v>
      </c>
      <c r="AU57" s="77">
        <f t="shared" si="146"/>
        <v>0.13900000000000001</v>
      </c>
      <c r="AV57" s="77">
        <f t="shared" si="147"/>
        <v>9.8000000000000004E-2</v>
      </c>
      <c r="AW57" s="77">
        <f t="shared" si="148"/>
        <v>8.5999999999999993E-2</v>
      </c>
      <c r="AX57" s="175">
        <v>6</v>
      </c>
      <c r="AY57" s="174">
        <v>849</v>
      </c>
      <c r="AZ57" s="60">
        <v>0</v>
      </c>
      <c r="BA57" s="60">
        <v>40</v>
      </c>
      <c r="BB57" s="60">
        <v>103</v>
      </c>
      <c r="BC57" s="60">
        <v>371</v>
      </c>
      <c r="BD57" s="60">
        <v>293</v>
      </c>
      <c r="BE57" s="60">
        <v>42</v>
      </c>
      <c r="BF57" s="60">
        <f t="shared" si="66"/>
        <v>0</v>
      </c>
      <c r="BG57" s="60">
        <f t="shared" si="150"/>
        <v>4.7E-2</v>
      </c>
      <c r="BH57" s="77">
        <f t="shared" si="151"/>
        <v>0.121</v>
      </c>
      <c r="BI57" s="60">
        <f t="shared" si="152"/>
        <v>0.437</v>
      </c>
      <c r="BJ57" s="77">
        <f t="shared" si="153"/>
        <v>0.34499999999999997</v>
      </c>
      <c r="BK57" s="60">
        <f t="shared" si="154"/>
        <v>4.9000000000000002E-2</v>
      </c>
      <c r="BL57" s="176">
        <v>805</v>
      </c>
      <c r="BM57" s="177">
        <v>585</v>
      </c>
      <c r="BN57" s="178">
        <f t="shared" si="70"/>
        <v>0.72699999999999998</v>
      </c>
      <c r="BO57" s="173">
        <v>4.09</v>
      </c>
      <c r="BP57" s="179">
        <v>220</v>
      </c>
      <c r="BQ57" s="204">
        <f t="shared" si="156"/>
        <v>0.27300000000000002</v>
      </c>
      <c r="BR57" s="175">
        <v>4.6100000000000003</v>
      </c>
      <c r="BS57" s="181">
        <v>805</v>
      </c>
      <c r="BT57" s="60">
        <v>26</v>
      </c>
      <c r="BU57" s="60">
        <v>98</v>
      </c>
      <c r="BV57" s="60">
        <v>267</v>
      </c>
      <c r="BW57" s="60">
        <v>235</v>
      </c>
      <c r="BX57" s="60">
        <v>71</v>
      </c>
      <c r="BY57" s="60">
        <v>108</v>
      </c>
      <c r="BZ57" s="104">
        <f t="shared" si="127"/>
        <v>3.2000000000000001E-2</v>
      </c>
      <c r="CA57" s="104">
        <f t="shared" si="158"/>
        <v>0.122</v>
      </c>
      <c r="CB57" s="104">
        <f t="shared" si="159"/>
        <v>0.33200000000000002</v>
      </c>
      <c r="CC57" s="104">
        <f t="shared" si="160"/>
        <v>0.29199999999999998</v>
      </c>
      <c r="CD57" s="104">
        <f t="shared" si="161"/>
        <v>8.7999999999999995E-2</v>
      </c>
      <c r="CE57" s="104">
        <f t="shared" si="162"/>
        <v>0.13400000000000001</v>
      </c>
      <c r="CF57" s="64">
        <v>805</v>
      </c>
      <c r="CG57" s="60">
        <v>28</v>
      </c>
      <c r="CH57" s="60">
        <v>14</v>
      </c>
      <c r="CI57" s="60">
        <v>108</v>
      </c>
      <c r="CJ57" s="60">
        <v>78</v>
      </c>
      <c r="CK57" s="60">
        <v>98</v>
      </c>
      <c r="CL57" s="60">
        <v>111</v>
      </c>
      <c r="CM57" s="60">
        <v>156</v>
      </c>
      <c r="CN57" s="60">
        <v>139</v>
      </c>
      <c r="CO57" s="60">
        <v>34</v>
      </c>
      <c r="CP57" s="60">
        <v>39</v>
      </c>
      <c r="CQ57" s="63">
        <f t="shared" si="68"/>
        <v>3.5000000000000003E-2</v>
      </c>
      <c r="CR57" s="63">
        <f t="shared" si="164"/>
        <v>1.7000000000000001E-2</v>
      </c>
      <c r="CS57" s="63">
        <f t="shared" si="165"/>
        <v>0.13400000000000001</v>
      </c>
      <c r="CT57" s="63">
        <f t="shared" si="166"/>
        <v>9.7000000000000003E-2</v>
      </c>
      <c r="CU57" s="63">
        <f t="shared" si="167"/>
        <v>0.122</v>
      </c>
      <c r="CV57" s="63">
        <f t="shared" si="168"/>
        <v>0.13800000000000001</v>
      </c>
      <c r="CW57" s="63">
        <f t="shared" si="169"/>
        <v>0.19400000000000001</v>
      </c>
      <c r="CX57" s="63">
        <f t="shared" si="170"/>
        <v>0.17299999999999999</v>
      </c>
      <c r="CY57" s="63">
        <f t="shared" si="171"/>
        <v>4.2000000000000003E-2</v>
      </c>
      <c r="CZ57" s="63">
        <f t="shared" si="172"/>
        <v>4.8000000000000001E-2</v>
      </c>
      <c r="DA57" s="65">
        <v>64813</v>
      </c>
      <c r="DB57" s="66">
        <v>76141</v>
      </c>
      <c r="DC57" s="181">
        <v>805</v>
      </c>
      <c r="DD57" s="182">
        <v>585</v>
      </c>
      <c r="DE57" s="60">
        <v>9</v>
      </c>
      <c r="DF57" s="60">
        <v>0</v>
      </c>
      <c r="DG57" s="60">
        <v>17</v>
      </c>
      <c r="DH57" s="60">
        <v>71</v>
      </c>
      <c r="DI57" s="60">
        <v>303</v>
      </c>
      <c r="DJ57" s="60">
        <v>166</v>
      </c>
      <c r="DK57" s="60">
        <v>10</v>
      </c>
      <c r="DL57" s="60">
        <v>9</v>
      </c>
      <c r="DM57" s="63">
        <f t="shared" si="67"/>
        <v>1.4999999999999999E-2</v>
      </c>
      <c r="DN57" s="63">
        <f t="shared" si="174"/>
        <v>0</v>
      </c>
      <c r="DO57" s="63">
        <f t="shared" si="175"/>
        <v>2.9000000000000001E-2</v>
      </c>
      <c r="DP57" s="63">
        <f t="shared" si="176"/>
        <v>0.121</v>
      </c>
      <c r="DQ57" s="104">
        <f t="shared" si="177"/>
        <v>0.51800000000000002</v>
      </c>
      <c r="DR57" s="104">
        <f t="shared" si="178"/>
        <v>0.28399999999999997</v>
      </c>
      <c r="DS57" s="104">
        <f t="shared" si="179"/>
        <v>1.7000000000000001E-2</v>
      </c>
      <c r="DT57" s="104">
        <f t="shared" si="180"/>
        <v>1.4999999999999999E-2</v>
      </c>
      <c r="DU57" s="183">
        <v>254800</v>
      </c>
      <c r="DV57" s="184">
        <v>207</v>
      </c>
      <c r="DW57" s="60">
        <v>0</v>
      </c>
      <c r="DX57" s="60">
        <v>5</v>
      </c>
      <c r="DY57" s="60">
        <v>94</v>
      </c>
      <c r="DZ57" s="60">
        <v>93</v>
      </c>
      <c r="EA57" s="60">
        <v>15</v>
      </c>
      <c r="EB57" s="60">
        <v>0</v>
      </c>
      <c r="EC57" s="60">
        <v>0</v>
      </c>
      <c r="ED57" s="104">
        <f t="shared" si="194"/>
        <v>0</v>
      </c>
      <c r="EE57" s="104">
        <f t="shared" si="182"/>
        <v>2.4E-2</v>
      </c>
      <c r="EF57" s="104">
        <f t="shared" si="183"/>
        <v>0.45400000000000001</v>
      </c>
      <c r="EG57" s="104">
        <f t="shared" si="184"/>
        <v>0.44900000000000001</v>
      </c>
      <c r="EH57" s="63">
        <f t="shared" si="185"/>
        <v>7.1999999999999995E-2</v>
      </c>
      <c r="EI57" s="104">
        <f t="shared" si="186"/>
        <v>0</v>
      </c>
      <c r="EJ57" s="63">
        <f t="shared" si="187"/>
        <v>0</v>
      </c>
      <c r="EK57" s="183">
        <v>1524</v>
      </c>
      <c r="EL57" s="185">
        <v>220</v>
      </c>
      <c r="EM57" s="185">
        <v>13</v>
      </c>
      <c r="EN57" s="180">
        <v>194</v>
      </c>
      <c r="EO57" s="60">
        <v>0</v>
      </c>
      <c r="EP57" s="60">
        <v>43</v>
      </c>
      <c r="EQ57" s="60">
        <v>20</v>
      </c>
      <c r="ER57" s="60">
        <v>0</v>
      </c>
      <c r="ES57" s="60">
        <v>9</v>
      </c>
      <c r="ET57" s="274">
        <v>122</v>
      </c>
      <c r="EU57" s="77">
        <f t="shared" si="195"/>
        <v>0</v>
      </c>
      <c r="EV57" s="77">
        <f t="shared" si="189"/>
        <v>0.222</v>
      </c>
      <c r="EW57" s="77">
        <f t="shared" si="190"/>
        <v>0.10299999999999999</v>
      </c>
      <c r="EX57" s="77">
        <f t="shared" si="191"/>
        <v>0</v>
      </c>
      <c r="EY57" s="77">
        <f t="shared" si="192"/>
        <v>4.5999999999999999E-2</v>
      </c>
      <c r="EZ57" s="237">
        <f t="shared" si="193"/>
        <v>0.629</v>
      </c>
      <c r="FA57" s="234">
        <f t="shared" si="196"/>
        <v>13</v>
      </c>
    </row>
    <row r="58" spans="1:157" x14ac:dyDescent="0.2">
      <c r="A58" s="56" t="s">
        <v>882</v>
      </c>
      <c r="B58" s="57" t="s">
        <v>1022</v>
      </c>
      <c r="C58" s="56" t="s">
        <v>948</v>
      </c>
      <c r="D58" s="56" t="s">
        <v>1093</v>
      </c>
      <c r="E58" s="171">
        <v>1703</v>
      </c>
      <c r="F58" s="172">
        <v>1530</v>
      </c>
      <c r="G58" s="226">
        <v>173</v>
      </c>
      <c r="H58" s="77">
        <f t="shared" si="69"/>
        <v>0.89800000000000002</v>
      </c>
      <c r="I58" s="186">
        <f t="shared" si="129"/>
        <v>0.10199999999999999</v>
      </c>
      <c r="J58" s="173">
        <v>1.7</v>
      </c>
      <c r="K58" s="229">
        <v>15</v>
      </c>
      <c r="L58" s="174">
        <v>1703</v>
      </c>
      <c r="M58" s="60">
        <v>1489</v>
      </c>
      <c r="N58" s="60">
        <v>114</v>
      </c>
      <c r="O58" s="60">
        <v>7</v>
      </c>
      <c r="P58" s="60">
        <v>0</v>
      </c>
      <c r="Q58" s="60">
        <v>37</v>
      </c>
      <c r="R58" s="60">
        <v>3</v>
      </c>
      <c r="S58" s="60">
        <v>53</v>
      </c>
      <c r="T58" s="60">
        <v>0</v>
      </c>
      <c r="U58" s="60">
        <v>0</v>
      </c>
      <c r="V58" s="63">
        <f t="shared" si="131"/>
        <v>0.874</v>
      </c>
      <c r="W58" s="63">
        <f t="shared" si="132"/>
        <v>6.7000000000000004E-2</v>
      </c>
      <c r="X58" s="63">
        <f t="shared" si="133"/>
        <v>4.0000000000000001E-3</v>
      </c>
      <c r="Y58" s="63">
        <f t="shared" si="134"/>
        <v>0</v>
      </c>
      <c r="Z58" s="63">
        <f t="shared" si="135"/>
        <v>2.1999999999999999E-2</v>
      </c>
      <c r="AA58" s="63">
        <f t="shared" si="136"/>
        <v>2E-3</v>
      </c>
      <c r="AB58" s="63">
        <f t="shared" si="137"/>
        <v>3.1E-2</v>
      </c>
      <c r="AC58" s="63">
        <f t="shared" si="138"/>
        <v>0</v>
      </c>
      <c r="AD58" s="63">
        <f t="shared" si="139"/>
        <v>0</v>
      </c>
      <c r="AE58" s="171">
        <v>1703</v>
      </c>
      <c r="AF58" s="60">
        <v>0</v>
      </c>
      <c r="AG58" s="60">
        <v>37</v>
      </c>
      <c r="AH58" s="60">
        <v>66</v>
      </c>
      <c r="AI58" s="60">
        <v>189</v>
      </c>
      <c r="AJ58" s="60">
        <v>321</v>
      </c>
      <c r="AK58" s="60">
        <v>684</v>
      </c>
      <c r="AL58" s="60">
        <v>244</v>
      </c>
      <c r="AM58" s="60">
        <v>94</v>
      </c>
      <c r="AN58" s="60">
        <v>68</v>
      </c>
      <c r="AO58" s="77">
        <f t="shared" si="71"/>
        <v>0</v>
      </c>
      <c r="AP58" s="77">
        <f t="shared" si="141"/>
        <v>2.1999999999999999E-2</v>
      </c>
      <c r="AQ58" s="77">
        <f t="shared" si="142"/>
        <v>3.9E-2</v>
      </c>
      <c r="AR58" s="77">
        <f t="shared" si="143"/>
        <v>0.111</v>
      </c>
      <c r="AS58" s="77">
        <f t="shared" si="144"/>
        <v>0.188</v>
      </c>
      <c r="AT58" s="77">
        <f t="shared" si="145"/>
        <v>0.40200000000000002</v>
      </c>
      <c r="AU58" s="77">
        <f t="shared" si="146"/>
        <v>0.14299999999999999</v>
      </c>
      <c r="AV58" s="77">
        <f t="shared" si="147"/>
        <v>5.5E-2</v>
      </c>
      <c r="AW58" s="77">
        <f t="shared" si="148"/>
        <v>0.04</v>
      </c>
      <c r="AX58" s="175">
        <v>5.8</v>
      </c>
      <c r="AY58" s="174">
        <v>1703</v>
      </c>
      <c r="AZ58" s="60">
        <v>0</v>
      </c>
      <c r="BA58" s="60">
        <v>37</v>
      </c>
      <c r="BB58" s="60">
        <v>243</v>
      </c>
      <c r="BC58" s="60">
        <v>743</v>
      </c>
      <c r="BD58" s="60">
        <v>576</v>
      </c>
      <c r="BE58" s="60">
        <v>104</v>
      </c>
      <c r="BF58" s="60">
        <f t="shared" si="66"/>
        <v>0</v>
      </c>
      <c r="BG58" s="60">
        <f t="shared" si="150"/>
        <v>2.1999999999999999E-2</v>
      </c>
      <c r="BH58" s="77">
        <f t="shared" si="151"/>
        <v>0.14299999999999999</v>
      </c>
      <c r="BI58" s="60">
        <f t="shared" si="152"/>
        <v>0.436</v>
      </c>
      <c r="BJ58" s="77">
        <f t="shared" si="153"/>
        <v>0.33800000000000002</v>
      </c>
      <c r="BK58" s="60">
        <f t="shared" si="154"/>
        <v>6.0999999999999999E-2</v>
      </c>
      <c r="BL58" s="176">
        <v>1530</v>
      </c>
      <c r="BM58" s="177">
        <v>1117</v>
      </c>
      <c r="BN58" s="178">
        <f t="shared" si="70"/>
        <v>0.73</v>
      </c>
      <c r="BO58" s="173">
        <v>4.05</v>
      </c>
      <c r="BP58" s="179">
        <v>413</v>
      </c>
      <c r="BQ58" s="204">
        <f t="shared" si="156"/>
        <v>0.27</v>
      </c>
      <c r="BR58" s="175">
        <v>3.9</v>
      </c>
      <c r="BS58" s="181">
        <v>1530</v>
      </c>
      <c r="BT58" s="60">
        <v>0</v>
      </c>
      <c r="BU58" s="60">
        <v>634</v>
      </c>
      <c r="BV58" s="60">
        <v>283</v>
      </c>
      <c r="BW58" s="60">
        <v>325</v>
      </c>
      <c r="BX58" s="60">
        <v>134</v>
      </c>
      <c r="BY58" s="60">
        <v>154</v>
      </c>
      <c r="BZ58" s="104">
        <f t="shared" si="127"/>
        <v>0</v>
      </c>
      <c r="CA58" s="104">
        <f t="shared" si="158"/>
        <v>0.41399999999999998</v>
      </c>
      <c r="CB58" s="104">
        <f t="shared" si="159"/>
        <v>0.185</v>
      </c>
      <c r="CC58" s="104">
        <f t="shared" si="160"/>
        <v>0.21199999999999999</v>
      </c>
      <c r="CD58" s="104">
        <f t="shared" si="161"/>
        <v>8.7999999999999995E-2</v>
      </c>
      <c r="CE58" s="104">
        <f t="shared" si="162"/>
        <v>0.10100000000000001</v>
      </c>
      <c r="CF58" s="64">
        <v>1530</v>
      </c>
      <c r="CG58" s="60">
        <v>74</v>
      </c>
      <c r="CH58" s="60">
        <v>84</v>
      </c>
      <c r="CI58" s="60">
        <v>87</v>
      </c>
      <c r="CJ58" s="60">
        <v>194</v>
      </c>
      <c r="CK58" s="60">
        <v>332</v>
      </c>
      <c r="CL58" s="60">
        <v>220</v>
      </c>
      <c r="CM58" s="60">
        <v>304</v>
      </c>
      <c r="CN58" s="60">
        <v>94</v>
      </c>
      <c r="CO58" s="60">
        <v>83</v>
      </c>
      <c r="CP58" s="60">
        <v>58</v>
      </c>
      <c r="CQ58" s="63">
        <f t="shared" si="68"/>
        <v>4.8000000000000001E-2</v>
      </c>
      <c r="CR58" s="63">
        <f t="shared" si="164"/>
        <v>5.5E-2</v>
      </c>
      <c r="CS58" s="63">
        <f t="shared" si="165"/>
        <v>5.7000000000000002E-2</v>
      </c>
      <c r="CT58" s="63">
        <f t="shared" si="166"/>
        <v>0.127</v>
      </c>
      <c r="CU58" s="63">
        <f t="shared" si="167"/>
        <v>0.217</v>
      </c>
      <c r="CV58" s="63">
        <f t="shared" si="168"/>
        <v>0.14399999999999999</v>
      </c>
      <c r="CW58" s="63">
        <f t="shared" si="169"/>
        <v>0.19900000000000001</v>
      </c>
      <c r="CX58" s="63">
        <f t="shared" si="170"/>
        <v>6.0999999999999999E-2</v>
      </c>
      <c r="CY58" s="63">
        <f t="shared" si="171"/>
        <v>5.3999999999999999E-2</v>
      </c>
      <c r="CZ58" s="63">
        <f t="shared" si="172"/>
        <v>3.7999999999999999E-2</v>
      </c>
      <c r="DA58" s="65">
        <v>49583</v>
      </c>
      <c r="DB58" s="66">
        <v>66497</v>
      </c>
      <c r="DC58" s="181">
        <v>1530</v>
      </c>
      <c r="DD58" s="182">
        <v>1117</v>
      </c>
      <c r="DE58" s="60">
        <v>0</v>
      </c>
      <c r="DF58" s="60">
        <v>52</v>
      </c>
      <c r="DG58" s="60">
        <v>138</v>
      </c>
      <c r="DH58" s="60">
        <v>419</v>
      </c>
      <c r="DI58" s="60">
        <v>406</v>
      </c>
      <c r="DJ58" s="60">
        <v>89</v>
      </c>
      <c r="DK58" s="60">
        <v>13</v>
      </c>
      <c r="DL58" s="60">
        <v>0</v>
      </c>
      <c r="DM58" s="63">
        <f t="shared" si="67"/>
        <v>0</v>
      </c>
      <c r="DN58" s="63">
        <f t="shared" si="174"/>
        <v>4.7E-2</v>
      </c>
      <c r="DO58" s="63">
        <f t="shared" si="175"/>
        <v>0.124</v>
      </c>
      <c r="DP58" s="63">
        <f t="shared" si="176"/>
        <v>0.375</v>
      </c>
      <c r="DQ58" s="104">
        <f t="shared" si="177"/>
        <v>0.36299999999999999</v>
      </c>
      <c r="DR58" s="104">
        <f t="shared" si="178"/>
        <v>0.08</v>
      </c>
      <c r="DS58" s="104">
        <f t="shared" si="179"/>
        <v>1.2E-2</v>
      </c>
      <c r="DT58" s="104">
        <f t="shared" si="180"/>
        <v>0</v>
      </c>
      <c r="DU58" s="183">
        <v>195800</v>
      </c>
      <c r="DV58" s="184">
        <v>413</v>
      </c>
      <c r="DW58" s="60">
        <v>7</v>
      </c>
      <c r="DX58" s="60">
        <v>157</v>
      </c>
      <c r="DY58" s="60">
        <v>68</v>
      </c>
      <c r="DZ58" s="60">
        <v>117</v>
      </c>
      <c r="EA58" s="60">
        <v>45</v>
      </c>
      <c r="EB58" s="60">
        <v>19</v>
      </c>
      <c r="EC58" s="60">
        <v>0</v>
      </c>
      <c r="ED58" s="104">
        <f t="shared" si="194"/>
        <v>1.7000000000000001E-2</v>
      </c>
      <c r="EE58" s="104">
        <f t="shared" si="182"/>
        <v>0.38</v>
      </c>
      <c r="EF58" s="104">
        <f t="shared" si="183"/>
        <v>0.16500000000000001</v>
      </c>
      <c r="EG58" s="104">
        <f t="shared" si="184"/>
        <v>0.28299999999999997</v>
      </c>
      <c r="EH58" s="63">
        <f t="shared" si="185"/>
        <v>0.109</v>
      </c>
      <c r="EI58" s="104">
        <f t="shared" si="186"/>
        <v>4.5999999999999999E-2</v>
      </c>
      <c r="EJ58" s="63">
        <f t="shared" si="187"/>
        <v>0</v>
      </c>
      <c r="EK58" s="183">
        <v>1382</v>
      </c>
      <c r="EL58" s="185">
        <v>413</v>
      </c>
      <c r="EM58" s="185">
        <v>0</v>
      </c>
      <c r="EN58" s="180">
        <v>413</v>
      </c>
      <c r="EO58" s="60">
        <v>137</v>
      </c>
      <c r="EP58" s="60">
        <v>24</v>
      </c>
      <c r="EQ58" s="60">
        <v>29</v>
      </c>
      <c r="ER58" s="60">
        <v>48</v>
      </c>
      <c r="ES58" s="60">
        <v>0</v>
      </c>
      <c r="ET58" s="274">
        <v>175</v>
      </c>
      <c r="EU58" s="77">
        <f t="shared" si="195"/>
        <v>0.33200000000000002</v>
      </c>
      <c r="EV58" s="77">
        <f t="shared" si="189"/>
        <v>5.8000000000000003E-2</v>
      </c>
      <c r="EW58" s="77">
        <f t="shared" si="190"/>
        <v>7.0000000000000007E-2</v>
      </c>
      <c r="EX58" s="77">
        <f t="shared" si="191"/>
        <v>0.11600000000000001</v>
      </c>
      <c r="EY58" s="77">
        <f t="shared" si="192"/>
        <v>0</v>
      </c>
      <c r="EZ58" s="237">
        <f t="shared" si="193"/>
        <v>0.42399999999999999</v>
      </c>
      <c r="FA58" s="234">
        <f t="shared" si="196"/>
        <v>0</v>
      </c>
    </row>
    <row r="59" spans="1:157" x14ac:dyDescent="0.2">
      <c r="A59" s="56" t="s">
        <v>882</v>
      </c>
      <c r="B59" s="57" t="s">
        <v>1022</v>
      </c>
      <c r="C59" s="56" t="s">
        <v>949</v>
      </c>
      <c r="D59" s="56" t="s">
        <v>1094</v>
      </c>
      <c r="E59" s="171">
        <v>1424</v>
      </c>
      <c r="F59" s="172">
        <v>1356</v>
      </c>
      <c r="G59" s="226">
        <v>68</v>
      </c>
      <c r="H59" s="77">
        <f t="shared" si="69"/>
        <v>0.95199999999999996</v>
      </c>
      <c r="I59" s="186">
        <f t="shared" si="129"/>
        <v>4.8000000000000001E-2</v>
      </c>
      <c r="J59" s="173">
        <v>0</v>
      </c>
      <c r="K59" s="229">
        <v>5.3</v>
      </c>
      <c r="L59" s="174">
        <v>1424</v>
      </c>
      <c r="M59" s="60">
        <v>519</v>
      </c>
      <c r="N59" s="60">
        <v>0</v>
      </c>
      <c r="O59" s="60">
        <v>0</v>
      </c>
      <c r="P59" s="60">
        <v>102</v>
      </c>
      <c r="Q59" s="60">
        <v>62</v>
      </c>
      <c r="R59" s="60">
        <v>156</v>
      </c>
      <c r="S59" s="60">
        <v>253</v>
      </c>
      <c r="T59" s="60">
        <v>332</v>
      </c>
      <c r="U59" s="60">
        <v>0</v>
      </c>
      <c r="V59" s="63">
        <f t="shared" si="131"/>
        <v>0.36399999999999999</v>
      </c>
      <c r="W59" s="63">
        <f t="shared" si="132"/>
        <v>0</v>
      </c>
      <c r="X59" s="63">
        <f t="shared" si="133"/>
        <v>0</v>
      </c>
      <c r="Y59" s="63">
        <f t="shared" si="134"/>
        <v>7.1999999999999995E-2</v>
      </c>
      <c r="Z59" s="63">
        <f t="shared" si="135"/>
        <v>4.3999999999999997E-2</v>
      </c>
      <c r="AA59" s="63">
        <f t="shared" si="136"/>
        <v>0.11</v>
      </c>
      <c r="AB59" s="63">
        <f t="shared" si="137"/>
        <v>0.17799999999999999</v>
      </c>
      <c r="AC59" s="63">
        <f t="shared" si="138"/>
        <v>0.23300000000000001</v>
      </c>
      <c r="AD59" s="63">
        <f t="shared" si="139"/>
        <v>0</v>
      </c>
      <c r="AE59" s="171">
        <v>1424</v>
      </c>
      <c r="AF59" s="60">
        <v>43</v>
      </c>
      <c r="AG59" s="60">
        <v>33</v>
      </c>
      <c r="AH59" s="60">
        <v>280</v>
      </c>
      <c r="AI59" s="60">
        <v>437</v>
      </c>
      <c r="AJ59" s="60">
        <v>189</v>
      </c>
      <c r="AK59" s="60">
        <v>132</v>
      </c>
      <c r="AL59" s="60">
        <v>126</v>
      </c>
      <c r="AM59" s="60">
        <v>70</v>
      </c>
      <c r="AN59" s="60">
        <v>114</v>
      </c>
      <c r="AO59" s="77">
        <f t="shared" si="71"/>
        <v>0.03</v>
      </c>
      <c r="AP59" s="77">
        <f t="shared" si="141"/>
        <v>2.3E-2</v>
      </c>
      <c r="AQ59" s="77">
        <f t="shared" si="142"/>
        <v>0.19700000000000001</v>
      </c>
      <c r="AR59" s="77">
        <f t="shared" si="143"/>
        <v>0.307</v>
      </c>
      <c r="AS59" s="77">
        <f t="shared" si="144"/>
        <v>0.13300000000000001</v>
      </c>
      <c r="AT59" s="77">
        <f t="shared" si="145"/>
        <v>9.2999999999999999E-2</v>
      </c>
      <c r="AU59" s="77">
        <f t="shared" si="146"/>
        <v>8.7999999999999995E-2</v>
      </c>
      <c r="AV59" s="77">
        <f t="shared" si="147"/>
        <v>4.9000000000000002E-2</v>
      </c>
      <c r="AW59" s="77">
        <f t="shared" si="148"/>
        <v>0.08</v>
      </c>
      <c r="AX59" s="175">
        <v>4.3</v>
      </c>
      <c r="AY59" s="174">
        <v>1424</v>
      </c>
      <c r="AZ59" s="60">
        <v>43</v>
      </c>
      <c r="BA59" s="60">
        <v>222</v>
      </c>
      <c r="BB59" s="60">
        <v>658</v>
      </c>
      <c r="BC59" s="60">
        <v>273</v>
      </c>
      <c r="BD59" s="60">
        <v>160</v>
      </c>
      <c r="BE59" s="60">
        <v>68</v>
      </c>
      <c r="BF59" s="60">
        <f t="shared" si="66"/>
        <v>0.03</v>
      </c>
      <c r="BG59" s="60">
        <f t="shared" si="150"/>
        <v>0.156</v>
      </c>
      <c r="BH59" s="77">
        <f t="shared" si="151"/>
        <v>0.46200000000000002</v>
      </c>
      <c r="BI59" s="60">
        <f t="shared" si="152"/>
        <v>0.192</v>
      </c>
      <c r="BJ59" s="77">
        <f t="shared" si="153"/>
        <v>0.112</v>
      </c>
      <c r="BK59" s="60">
        <f t="shared" si="154"/>
        <v>4.8000000000000001E-2</v>
      </c>
      <c r="BL59" s="176">
        <v>1356</v>
      </c>
      <c r="BM59" s="177">
        <v>526</v>
      </c>
      <c r="BN59" s="178">
        <f t="shared" si="70"/>
        <v>0.38800000000000001</v>
      </c>
      <c r="BO59" s="173">
        <v>3.73</v>
      </c>
      <c r="BP59" s="179">
        <v>830</v>
      </c>
      <c r="BQ59" s="204">
        <f t="shared" si="156"/>
        <v>0.61199999999999999</v>
      </c>
      <c r="BR59" s="175">
        <v>2.91</v>
      </c>
      <c r="BS59" s="181">
        <v>1356</v>
      </c>
      <c r="BT59" s="60">
        <v>55</v>
      </c>
      <c r="BU59" s="60">
        <v>464</v>
      </c>
      <c r="BV59" s="60">
        <v>352</v>
      </c>
      <c r="BW59" s="60">
        <v>326</v>
      </c>
      <c r="BX59" s="60">
        <v>64</v>
      </c>
      <c r="BY59" s="60">
        <v>95</v>
      </c>
      <c r="BZ59" s="104">
        <f t="shared" si="127"/>
        <v>4.1000000000000002E-2</v>
      </c>
      <c r="CA59" s="104">
        <f t="shared" si="158"/>
        <v>0.34200000000000003</v>
      </c>
      <c r="CB59" s="104">
        <f t="shared" si="159"/>
        <v>0.26</v>
      </c>
      <c r="CC59" s="104">
        <f t="shared" si="160"/>
        <v>0.24</v>
      </c>
      <c r="CD59" s="104">
        <f t="shared" si="161"/>
        <v>4.7E-2</v>
      </c>
      <c r="CE59" s="104">
        <f t="shared" si="162"/>
        <v>7.0000000000000007E-2</v>
      </c>
      <c r="CF59" s="64">
        <v>1356</v>
      </c>
      <c r="CG59" s="60">
        <v>101</v>
      </c>
      <c r="CH59" s="60">
        <v>139</v>
      </c>
      <c r="CI59" s="60">
        <v>182</v>
      </c>
      <c r="CJ59" s="60">
        <v>142</v>
      </c>
      <c r="CK59" s="60">
        <v>290</v>
      </c>
      <c r="CL59" s="60">
        <v>175</v>
      </c>
      <c r="CM59" s="60">
        <v>109</v>
      </c>
      <c r="CN59" s="60">
        <v>101</v>
      </c>
      <c r="CO59" s="60">
        <v>46</v>
      </c>
      <c r="CP59" s="60">
        <v>71</v>
      </c>
      <c r="CQ59" s="63">
        <f t="shared" si="68"/>
        <v>7.3999999999999996E-2</v>
      </c>
      <c r="CR59" s="63">
        <f t="shared" si="164"/>
        <v>0.10299999999999999</v>
      </c>
      <c r="CS59" s="63">
        <f t="shared" si="165"/>
        <v>0.13400000000000001</v>
      </c>
      <c r="CT59" s="63">
        <f t="shared" si="166"/>
        <v>0.105</v>
      </c>
      <c r="CU59" s="63">
        <f t="shared" si="167"/>
        <v>0.214</v>
      </c>
      <c r="CV59" s="63">
        <f t="shared" si="168"/>
        <v>0.129</v>
      </c>
      <c r="CW59" s="63">
        <f t="shared" si="169"/>
        <v>0.08</v>
      </c>
      <c r="CX59" s="63">
        <f t="shared" si="170"/>
        <v>7.3999999999999996E-2</v>
      </c>
      <c r="CY59" s="63">
        <f t="shared" si="171"/>
        <v>3.4000000000000002E-2</v>
      </c>
      <c r="CZ59" s="63">
        <f t="shared" si="172"/>
        <v>5.1999999999999998E-2</v>
      </c>
      <c r="DA59" s="65">
        <v>41081</v>
      </c>
      <c r="DB59" s="66">
        <v>58283</v>
      </c>
      <c r="DC59" s="181">
        <v>1356</v>
      </c>
      <c r="DD59" s="182">
        <v>526</v>
      </c>
      <c r="DE59" s="60">
        <v>201</v>
      </c>
      <c r="DF59" s="60">
        <v>82</v>
      </c>
      <c r="DG59" s="60">
        <v>9</v>
      </c>
      <c r="DH59" s="60">
        <v>37</v>
      </c>
      <c r="DI59" s="60">
        <v>143</v>
      </c>
      <c r="DJ59" s="60">
        <v>54</v>
      </c>
      <c r="DK59" s="60">
        <v>0</v>
      </c>
      <c r="DL59" s="60">
        <v>0</v>
      </c>
      <c r="DM59" s="63">
        <f t="shared" si="67"/>
        <v>0.38200000000000001</v>
      </c>
      <c r="DN59" s="63">
        <f t="shared" si="174"/>
        <v>0.156</v>
      </c>
      <c r="DO59" s="63">
        <f t="shared" si="175"/>
        <v>1.7000000000000001E-2</v>
      </c>
      <c r="DP59" s="63">
        <f t="shared" si="176"/>
        <v>7.0000000000000007E-2</v>
      </c>
      <c r="DQ59" s="104">
        <f t="shared" si="177"/>
        <v>0.27200000000000002</v>
      </c>
      <c r="DR59" s="104">
        <f t="shared" si="178"/>
        <v>0.10299999999999999</v>
      </c>
      <c r="DS59" s="104">
        <f t="shared" si="179"/>
        <v>0</v>
      </c>
      <c r="DT59" s="104">
        <f t="shared" si="180"/>
        <v>0</v>
      </c>
      <c r="DU59" s="183"/>
      <c r="DV59" s="184">
        <v>783</v>
      </c>
      <c r="DW59" s="60">
        <v>64</v>
      </c>
      <c r="DX59" s="60">
        <v>172</v>
      </c>
      <c r="DY59" s="60">
        <v>364</v>
      </c>
      <c r="DZ59" s="60">
        <v>169</v>
      </c>
      <c r="EA59" s="60">
        <v>0</v>
      </c>
      <c r="EB59" s="60">
        <v>0</v>
      </c>
      <c r="EC59" s="60">
        <v>14</v>
      </c>
      <c r="ED59" s="104">
        <f t="shared" si="194"/>
        <v>8.2000000000000003E-2</v>
      </c>
      <c r="EE59" s="104">
        <f t="shared" si="182"/>
        <v>0.22</v>
      </c>
      <c r="EF59" s="104">
        <f t="shared" si="183"/>
        <v>0.46500000000000002</v>
      </c>
      <c r="EG59" s="104">
        <f t="shared" si="184"/>
        <v>0.216</v>
      </c>
      <c r="EH59" s="63">
        <f t="shared" si="185"/>
        <v>0</v>
      </c>
      <c r="EI59" s="104">
        <f t="shared" si="186"/>
        <v>0</v>
      </c>
      <c r="EJ59" s="63">
        <f t="shared" si="187"/>
        <v>1.7999999999999999E-2</v>
      </c>
      <c r="EK59" s="183">
        <v>1214</v>
      </c>
      <c r="EL59" s="185">
        <v>830</v>
      </c>
      <c r="EM59" s="185">
        <v>47</v>
      </c>
      <c r="EN59" s="180">
        <v>756</v>
      </c>
      <c r="EO59" s="60">
        <v>44</v>
      </c>
      <c r="EP59" s="60">
        <v>62</v>
      </c>
      <c r="EQ59" s="60">
        <v>55</v>
      </c>
      <c r="ER59" s="60">
        <v>69</v>
      </c>
      <c r="ES59" s="60">
        <v>101</v>
      </c>
      <c r="ET59" s="274">
        <v>425</v>
      </c>
      <c r="EU59" s="77">
        <f t="shared" si="195"/>
        <v>5.8000000000000003E-2</v>
      </c>
      <c r="EV59" s="77">
        <f t="shared" si="189"/>
        <v>8.2000000000000003E-2</v>
      </c>
      <c r="EW59" s="77">
        <f t="shared" si="190"/>
        <v>7.2999999999999995E-2</v>
      </c>
      <c r="EX59" s="77">
        <f t="shared" si="191"/>
        <v>9.0999999999999998E-2</v>
      </c>
      <c r="EY59" s="77">
        <f t="shared" si="192"/>
        <v>0.13400000000000001</v>
      </c>
      <c r="EZ59" s="237">
        <f t="shared" si="193"/>
        <v>0.56200000000000006</v>
      </c>
      <c r="FA59" s="234">
        <f t="shared" si="196"/>
        <v>27</v>
      </c>
    </row>
    <row r="60" spans="1:157" x14ac:dyDescent="0.2">
      <c r="A60" s="56" t="s">
        <v>882</v>
      </c>
      <c r="B60" s="57" t="s">
        <v>1022</v>
      </c>
      <c r="C60" s="56" t="s">
        <v>950</v>
      </c>
      <c r="D60" s="56" t="s">
        <v>1095</v>
      </c>
      <c r="E60" s="171">
        <v>1291</v>
      </c>
      <c r="F60" s="172">
        <v>1183</v>
      </c>
      <c r="G60" s="226">
        <v>108</v>
      </c>
      <c r="H60" s="77">
        <f t="shared" si="69"/>
        <v>0.91600000000000004</v>
      </c>
      <c r="I60" s="186">
        <f t="shared" si="129"/>
        <v>8.4000000000000005E-2</v>
      </c>
      <c r="J60" s="173">
        <v>0</v>
      </c>
      <c r="K60" s="229">
        <v>5.3</v>
      </c>
      <c r="L60" s="174">
        <v>1291</v>
      </c>
      <c r="M60" s="60">
        <v>904</v>
      </c>
      <c r="N60" s="60">
        <v>0</v>
      </c>
      <c r="O60" s="60">
        <v>0</v>
      </c>
      <c r="P60" s="60">
        <v>0</v>
      </c>
      <c r="Q60" s="60">
        <v>0</v>
      </c>
      <c r="R60" s="60">
        <v>29</v>
      </c>
      <c r="S60" s="60">
        <v>31</v>
      </c>
      <c r="T60" s="60">
        <v>327</v>
      </c>
      <c r="U60" s="60">
        <v>0</v>
      </c>
      <c r="V60" s="63">
        <f t="shared" si="131"/>
        <v>0.7</v>
      </c>
      <c r="W60" s="63">
        <f t="shared" si="132"/>
        <v>0</v>
      </c>
      <c r="X60" s="63">
        <f t="shared" si="133"/>
        <v>0</v>
      </c>
      <c r="Y60" s="63">
        <f t="shared" si="134"/>
        <v>0</v>
      </c>
      <c r="Z60" s="63">
        <f t="shared" si="135"/>
        <v>0</v>
      </c>
      <c r="AA60" s="63">
        <f t="shared" si="136"/>
        <v>2.1999999999999999E-2</v>
      </c>
      <c r="AB60" s="63">
        <f t="shared" si="137"/>
        <v>2.4E-2</v>
      </c>
      <c r="AC60" s="63">
        <f t="shared" si="138"/>
        <v>0.253</v>
      </c>
      <c r="AD60" s="63">
        <f t="shared" si="139"/>
        <v>0</v>
      </c>
      <c r="AE60" s="171">
        <v>1291</v>
      </c>
      <c r="AF60" s="60">
        <v>27</v>
      </c>
      <c r="AG60" s="60">
        <v>0</v>
      </c>
      <c r="AH60" s="60">
        <v>32</v>
      </c>
      <c r="AI60" s="60">
        <v>253</v>
      </c>
      <c r="AJ60" s="60">
        <v>312</v>
      </c>
      <c r="AK60" s="60">
        <v>420</v>
      </c>
      <c r="AL60" s="60">
        <v>74</v>
      </c>
      <c r="AM60" s="60">
        <v>84</v>
      </c>
      <c r="AN60" s="60">
        <v>89</v>
      </c>
      <c r="AO60" s="77">
        <f t="shared" si="71"/>
        <v>2.1000000000000001E-2</v>
      </c>
      <c r="AP60" s="77">
        <f t="shared" si="141"/>
        <v>0</v>
      </c>
      <c r="AQ60" s="77">
        <f t="shared" si="142"/>
        <v>2.5000000000000001E-2</v>
      </c>
      <c r="AR60" s="77">
        <f t="shared" si="143"/>
        <v>0.19600000000000001</v>
      </c>
      <c r="AS60" s="77">
        <f t="shared" si="144"/>
        <v>0.24199999999999999</v>
      </c>
      <c r="AT60" s="77">
        <f t="shared" si="145"/>
        <v>0.32500000000000001</v>
      </c>
      <c r="AU60" s="77">
        <f t="shared" si="146"/>
        <v>5.7000000000000002E-2</v>
      </c>
      <c r="AV60" s="77">
        <f t="shared" si="147"/>
        <v>6.5000000000000002E-2</v>
      </c>
      <c r="AW60" s="77">
        <f t="shared" si="148"/>
        <v>6.9000000000000006E-2</v>
      </c>
      <c r="AX60" s="175">
        <v>5.6</v>
      </c>
      <c r="AY60" s="174">
        <v>1291</v>
      </c>
      <c r="AZ60" s="60">
        <v>27</v>
      </c>
      <c r="BA60" s="60">
        <v>0</v>
      </c>
      <c r="BB60" s="60">
        <v>151</v>
      </c>
      <c r="BC60" s="60">
        <v>747</v>
      </c>
      <c r="BD60" s="60">
        <v>332</v>
      </c>
      <c r="BE60" s="60">
        <v>34</v>
      </c>
      <c r="BF60" s="60">
        <f t="shared" si="66"/>
        <v>2.1000000000000001E-2</v>
      </c>
      <c r="BG60" s="60">
        <f t="shared" si="150"/>
        <v>0</v>
      </c>
      <c r="BH60" s="77">
        <f t="shared" si="151"/>
        <v>0.11700000000000001</v>
      </c>
      <c r="BI60" s="60">
        <f t="shared" si="152"/>
        <v>0.57899999999999996</v>
      </c>
      <c r="BJ60" s="77">
        <f t="shared" si="153"/>
        <v>0.25700000000000001</v>
      </c>
      <c r="BK60" s="60">
        <f t="shared" si="154"/>
        <v>2.5999999999999999E-2</v>
      </c>
      <c r="BL60" s="176">
        <v>1183</v>
      </c>
      <c r="BM60" s="177">
        <v>772</v>
      </c>
      <c r="BN60" s="178">
        <f t="shared" si="70"/>
        <v>0.65300000000000002</v>
      </c>
      <c r="BO60" s="173">
        <v>3.72</v>
      </c>
      <c r="BP60" s="179">
        <v>411</v>
      </c>
      <c r="BQ60" s="204">
        <f t="shared" si="156"/>
        <v>0.34699999999999998</v>
      </c>
      <c r="BR60" s="175">
        <v>4.42</v>
      </c>
      <c r="BS60" s="181">
        <v>1183</v>
      </c>
      <c r="BT60" s="60">
        <v>30</v>
      </c>
      <c r="BU60" s="60">
        <v>296</v>
      </c>
      <c r="BV60" s="60">
        <v>241</v>
      </c>
      <c r="BW60" s="60">
        <v>291</v>
      </c>
      <c r="BX60" s="60">
        <v>215</v>
      </c>
      <c r="BY60" s="60">
        <v>110</v>
      </c>
      <c r="BZ60" s="104">
        <f t="shared" si="127"/>
        <v>2.5000000000000001E-2</v>
      </c>
      <c r="CA60" s="104">
        <f t="shared" si="158"/>
        <v>0.25</v>
      </c>
      <c r="CB60" s="104">
        <f t="shared" si="159"/>
        <v>0.20399999999999999</v>
      </c>
      <c r="CC60" s="104">
        <f t="shared" si="160"/>
        <v>0.246</v>
      </c>
      <c r="CD60" s="104">
        <f t="shared" si="161"/>
        <v>0.182</v>
      </c>
      <c r="CE60" s="104">
        <f t="shared" si="162"/>
        <v>9.2999999999999999E-2</v>
      </c>
      <c r="CF60" s="64">
        <v>1183</v>
      </c>
      <c r="CG60" s="60">
        <v>44</v>
      </c>
      <c r="CH60" s="60">
        <v>56</v>
      </c>
      <c r="CI60" s="60">
        <v>134</v>
      </c>
      <c r="CJ60" s="60">
        <v>186</v>
      </c>
      <c r="CK60" s="60">
        <v>186</v>
      </c>
      <c r="CL60" s="60">
        <v>345</v>
      </c>
      <c r="CM60" s="60">
        <v>84</v>
      </c>
      <c r="CN60" s="60">
        <v>87</v>
      </c>
      <c r="CO60" s="60">
        <v>49</v>
      </c>
      <c r="CP60" s="60">
        <v>12</v>
      </c>
      <c r="CQ60" s="63">
        <f t="shared" si="68"/>
        <v>3.6999999999999998E-2</v>
      </c>
      <c r="CR60" s="63">
        <f t="shared" si="164"/>
        <v>4.7E-2</v>
      </c>
      <c r="CS60" s="63">
        <f t="shared" si="165"/>
        <v>0.113</v>
      </c>
      <c r="CT60" s="63">
        <f t="shared" si="166"/>
        <v>0.157</v>
      </c>
      <c r="CU60" s="63">
        <f t="shared" si="167"/>
        <v>0.157</v>
      </c>
      <c r="CV60" s="63">
        <f t="shared" si="168"/>
        <v>0.29199999999999998</v>
      </c>
      <c r="CW60" s="63">
        <f t="shared" si="169"/>
        <v>7.0999999999999994E-2</v>
      </c>
      <c r="CX60" s="63">
        <f t="shared" si="170"/>
        <v>7.3999999999999996E-2</v>
      </c>
      <c r="CY60" s="63">
        <f t="shared" si="171"/>
        <v>4.1000000000000002E-2</v>
      </c>
      <c r="CZ60" s="63">
        <f t="shared" si="172"/>
        <v>0.01</v>
      </c>
      <c r="DA60" s="65">
        <v>48705</v>
      </c>
      <c r="DB60" s="66">
        <v>61769</v>
      </c>
      <c r="DC60" s="181">
        <v>1183</v>
      </c>
      <c r="DD60" s="182">
        <v>772</v>
      </c>
      <c r="DE60" s="60">
        <v>76</v>
      </c>
      <c r="DF60" s="60">
        <v>107</v>
      </c>
      <c r="DG60" s="60">
        <v>11</v>
      </c>
      <c r="DH60" s="60">
        <v>60</v>
      </c>
      <c r="DI60" s="60">
        <v>339</v>
      </c>
      <c r="DJ60" s="60">
        <v>141</v>
      </c>
      <c r="DK60" s="60">
        <v>38</v>
      </c>
      <c r="DL60" s="60">
        <v>0</v>
      </c>
      <c r="DM60" s="63">
        <f t="shared" si="67"/>
        <v>9.8000000000000004E-2</v>
      </c>
      <c r="DN60" s="63">
        <f t="shared" si="174"/>
        <v>0.13900000000000001</v>
      </c>
      <c r="DO60" s="63">
        <f t="shared" si="175"/>
        <v>1.4E-2</v>
      </c>
      <c r="DP60" s="63">
        <f t="shared" si="176"/>
        <v>7.8E-2</v>
      </c>
      <c r="DQ60" s="104">
        <f t="shared" si="177"/>
        <v>0.439</v>
      </c>
      <c r="DR60" s="104">
        <f t="shared" si="178"/>
        <v>0.183</v>
      </c>
      <c r="DS60" s="104">
        <f t="shared" si="179"/>
        <v>4.9000000000000002E-2</v>
      </c>
      <c r="DT60" s="104">
        <f t="shared" si="180"/>
        <v>0</v>
      </c>
      <c r="DU60" s="183">
        <v>239300</v>
      </c>
      <c r="DV60" s="184">
        <v>391</v>
      </c>
      <c r="DW60" s="60">
        <v>36</v>
      </c>
      <c r="DX60" s="60">
        <v>70</v>
      </c>
      <c r="DY60" s="60">
        <v>82</v>
      </c>
      <c r="DZ60" s="60">
        <v>188</v>
      </c>
      <c r="EA60" s="60">
        <v>15</v>
      </c>
      <c r="EB60" s="60">
        <v>0</v>
      </c>
      <c r="EC60" s="60">
        <v>0</v>
      </c>
      <c r="ED60" s="104">
        <f t="shared" si="194"/>
        <v>9.1999999999999998E-2</v>
      </c>
      <c r="EE60" s="104">
        <f t="shared" si="182"/>
        <v>0.17899999999999999</v>
      </c>
      <c r="EF60" s="104">
        <f t="shared" si="183"/>
        <v>0.21</v>
      </c>
      <c r="EG60" s="104">
        <f t="shared" si="184"/>
        <v>0.48099999999999998</v>
      </c>
      <c r="EH60" s="63">
        <f t="shared" si="185"/>
        <v>3.7999999999999999E-2</v>
      </c>
      <c r="EI60" s="104">
        <f t="shared" si="186"/>
        <v>0</v>
      </c>
      <c r="EJ60" s="63">
        <f t="shared" si="187"/>
        <v>0</v>
      </c>
      <c r="EK60" s="183">
        <v>1520</v>
      </c>
      <c r="EL60" s="185">
        <v>411</v>
      </c>
      <c r="EM60" s="185">
        <v>20</v>
      </c>
      <c r="EN60" s="180">
        <v>391</v>
      </c>
      <c r="EO60" s="60">
        <v>39</v>
      </c>
      <c r="EP60" s="60">
        <v>43</v>
      </c>
      <c r="EQ60" s="60">
        <v>41</v>
      </c>
      <c r="ER60" s="60">
        <v>53</v>
      </c>
      <c r="ES60" s="60">
        <v>50</v>
      </c>
      <c r="ET60" s="274">
        <v>165</v>
      </c>
      <c r="EU60" s="77">
        <f t="shared" si="195"/>
        <v>0.1</v>
      </c>
      <c r="EV60" s="77">
        <f t="shared" si="189"/>
        <v>0.11</v>
      </c>
      <c r="EW60" s="77">
        <f t="shared" si="190"/>
        <v>0.105</v>
      </c>
      <c r="EX60" s="77">
        <f t="shared" si="191"/>
        <v>0.13600000000000001</v>
      </c>
      <c r="EY60" s="77">
        <f t="shared" si="192"/>
        <v>0.128</v>
      </c>
      <c r="EZ60" s="237">
        <f t="shared" si="193"/>
        <v>0.42199999999999999</v>
      </c>
      <c r="FA60" s="234">
        <f t="shared" si="196"/>
        <v>0</v>
      </c>
    </row>
    <row r="61" spans="1:157" x14ac:dyDescent="0.2">
      <c r="A61" s="56" t="s">
        <v>882</v>
      </c>
      <c r="B61" s="57" t="s">
        <v>1022</v>
      </c>
      <c r="C61" s="56" t="s">
        <v>951</v>
      </c>
      <c r="D61" s="56" t="s">
        <v>1096</v>
      </c>
      <c r="E61" s="171">
        <v>778</v>
      </c>
      <c r="F61" s="172">
        <v>753</v>
      </c>
      <c r="G61" s="226">
        <v>25</v>
      </c>
      <c r="H61" s="77">
        <f t="shared" si="69"/>
        <v>0.96799999999999997</v>
      </c>
      <c r="I61" s="186">
        <f t="shared" si="129"/>
        <v>3.2000000000000001E-2</v>
      </c>
      <c r="J61" s="173">
        <v>0</v>
      </c>
      <c r="K61" s="229">
        <v>3</v>
      </c>
      <c r="L61" s="174">
        <v>778</v>
      </c>
      <c r="M61" s="60">
        <v>748</v>
      </c>
      <c r="N61" s="60">
        <v>0</v>
      </c>
      <c r="O61" s="60">
        <v>0</v>
      </c>
      <c r="P61" s="60">
        <v>0</v>
      </c>
      <c r="Q61" s="60">
        <v>0</v>
      </c>
      <c r="R61" s="60">
        <v>9</v>
      </c>
      <c r="S61" s="60">
        <v>6</v>
      </c>
      <c r="T61" s="60">
        <v>15</v>
      </c>
      <c r="U61" s="60">
        <v>0</v>
      </c>
      <c r="V61" s="63">
        <f t="shared" si="131"/>
        <v>0.96099999999999997</v>
      </c>
      <c r="W61" s="63">
        <f t="shared" si="132"/>
        <v>0</v>
      </c>
      <c r="X61" s="63">
        <f t="shared" si="133"/>
        <v>0</v>
      </c>
      <c r="Y61" s="63">
        <f t="shared" si="134"/>
        <v>0</v>
      </c>
      <c r="Z61" s="63">
        <f t="shared" si="135"/>
        <v>0</v>
      </c>
      <c r="AA61" s="63">
        <f t="shared" si="136"/>
        <v>1.2E-2</v>
      </c>
      <c r="AB61" s="63">
        <f t="shared" si="137"/>
        <v>8.0000000000000002E-3</v>
      </c>
      <c r="AC61" s="63">
        <f t="shared" si="138"/>
        <v>1.9E-2</v>
      </c>
      <c r="AD61" s="63">
        <f t="shared" si="139"/>
        <v>0</v>
      </c>
      <c r="AE61" s="171">
        <v>778</v>
      </c>
      <c r="AF61" s="60">
        <v>0</v>
      </c>
      <c r="AG61" s="60">
        <v>12</v>
      </c>
      <c r="AH61" s="60">
        <v>9</v>
      </c>
      <c r="AI61" s="60">
        <v>140</v>
      </c>
      <c r="AJ61" s="60">
        <v>169</v>
      </c>
      <c r="AK61" s="60">
        <v>194</v>
      </c>
      <c r="AL61" s="60">
        <v>108</v>
      </c>
      <c r="AM61" s="60">
        <v>120</v>
      </c>
      <c r="AN61" s="60">
        <v>26</v>
      </c>
      <c r="AO61" s="77">
        <f t="shared" si="71"/>
        <v>0</v>
      </c>
      <c r="AP61" s="77">
        <f t="shared" si="141"/>
        <v>1.4999999999999999E-2</v>
      </c>
      <c r="AQ61" s="77">
        <f t="shared" si="142"/>
        <v>1.2E-2</v>
      </c>
      <c r="AR61" s="77">
        <f t="shared" si="143"/>
        <v>0.18</v>
      </c>
      <c r="AS61" s="77">
        <f t="shared" si="144"/>
        <v>0.217</v>
      </c>
      <c r="AT61" s="77">
        <f t="shared" si="145"/>
        <v>0.249</v>
      </c>
      <c r="AU61" s="77">
        <f t="shared" si="146"/>
        <v>0.13900000000000001</v>
      </c>
      <c r="AV61" s="77">
        <f t="shared" si="147"/>
        <v>0.154</v>
      </c>
      <c r="AW61" s="77">
        <f t="shared" si="148"/>
        <v>3.3000000000000002E-2</v>
      </c>
      <c r="AX61" s="175">
        <v>5.8</v>
      </c>
      <c r="AY61" s="174">
        <v>778</v>
      </c>
      <c r="AZ61" s="60">
        <v>6</v>
      </c>
      <c r="BA61" s="60">
        <v>23</v>
      </c>
      <c r="BB61" s="60">
        <v>110</v>
      </c>
      <c r="BC61" s="60">
        <v>404</v>
      </c>
      <c r="BD61" s="60">
        <v>232</v>
      </c>
      <c r="BE61" s="60">
        <v>3</v>
      </c>
      <c r="BF61" s="60">
        <f t="shared" si="66"/>
        <v>8.0000000000000002E-3</v>
      </c>
      <c r="BG61" s="60">
        <f t="shared" si="150"/>
        <v>0.03</v>
      </c>
      <c r="BH61" s="77">
        <f t="shared" si="151"/>
        <v>0.14099999999999999</v>
      </c>
      <c r="BI61" s="60">
        <f t="shared" si="152"/>
        <v>0.51900000000000002</v>
      </c>
      <c r="BJ61" s="77">
        <f t="shared" si="153"/>
        <v>0.29799999999999999</v>
      </c>
      <c r="BK61" s="60">
        <f t="shared" si="154"/>
        <v>4.0000000000000001E-3</v>
      </c>
      <c r="BL61" s="176">
        <v>753</v>
      </c>
      <c r="BM61" s="177">
        <v>463</v>
      </c>
      <c r="BN61" s="178">
        <f t="shared" si="70"/>
        <v>0.61499999999999999</v>
      </c>
      <c r="BO61" s="173">
        <v>3.89</v>
      </c>
      <c r="BP61" s="179">
        <v>290</v>
      </c>
      <c r="BQ61" s="204">
        <f t="shared" si="156"/>
        <v>0.38500000000000001</v>
      </c>
      <c r="BR61" s="175">
        <v>4.66</v>
      </c>
      <c r="BS61" s="181">
        <v>753</v>
      </c>
      <c r="BT61" s="60">
        <v>12</v>
      </c>
      <c r="BU61" s="60">
        <v>120</v>
      </c>
      <c r="BV61" s="60">
        <v>263</v>
      </c>
      <c r="BW61" s="60">
        <v>206</v>
      </c>
      <c r="BX61" s="60">
        <v>74</v>
      </c>
      <c r="BY61" s="60">
        <v>78</v>
      </c>
      <c r="BZ61" s="104">
        <f t="shared" si="127"/>
        <v>1.6E-2</v>
      </c>
      <c r="CA61" s="104">
        <f t="shared" si="158"/>
        <v>0.159</v>
      </c>
      <c r="CB61" s="104">
        <f t="shared" si="159"/>
        <v>0.34899999999999998</v>
      </c>
      <c r="CC61" s="104">
        <f t="shared" si="160"/>
        <v>0.27400000000000002</v>
      </c>
      <c r="CD61" s="104">
        <f t="shared" si="161"/>
        <v>9.8000000000000004E-2</v>
      </c>
      <c r="CE61" s="104">
        <f t="shared" si="162"/>
        <v>0.104</v>
      </c>
      <c r="CF61" s="64">
        <v>753</v>
      </c>
      <c r="CG61" s="60">
        <v>50</v>
      </c>
      <c r="CH61" s="60">
        <v>66</v>
      </c>
      <c r="CI61" s="60">
        <v>77</v>
      </c>
      <c r="CJ61" s="60">
        <v>80</v>
      </c>
      <c r="CK61" s="60">
        <v>107</v>
      </c>
      <c r="CL61" s="60">
        <v>138</v>
      </c>
      <c r="CM61" s="60">
        <v>129</v>
      </c>
      <c r="CN61" s="60">
        <v>51</v>
      </c>
      <c r="CO61" s="60">
        <v>43</v>
      </c>
      <c r="CP61" s="60">
        <v>12</v>
      </c>
      <c r="CQ61" s="63">
        <f t="shared" si="68"/>
        <v>6.6000000000000003E-2</v>
      </c>
      <c r="CR61" s="63">
        <f t="shared" si="164"/>
        <v>8.7999999999999995E-2</v>
      </c>
      <c r="CS61" s="63">
        <f t="shared" si="165"/>
        <v>0.10199999999999999</v>
      </c>
      <c r="CT61" s="63">
        <f t="shared" si="166"/>
        <v>0.106</v>
      </c>
      <c r="CU61" s="63">
        <f t="shared" si="167"/>
        <v>0.14199999999999999</v>
      </c>
      <c r="CV61" s="63">
        <f t="shared" si="168"/>
        <v>0.183</v>
      </c>
      <c r="CW61" s="63">
        <f t="shared" si="169"/>
        <v>0.17100000000000001</v>
      </c>
      <c r="CX61" s="63">
        <f t="shared" si="170"/>
        <v>6.8000000000000005E-2</v>
      </c>
      <c r="CY61" s="63">
        <f t="shared" si="171"/>
        <v>5.7000000000000002E-2</v>
      </c>
      <c r="CZ61" s="63">
        <f t="shared" si="172"/>
        <v>1.6E-2</v>
      </c>
      <c r="DA61" s="65">
        <v>47083</v>
      </c>
      <c r="DB61" s="66">
        <v>61565</v>
      </c>
      <c r="DC61" s="181">
        <v>753</v>
      </c>
      <c r="DD61" s="182">
        <v>463</v>
      </c>
      <c r="DE61" s="60">
        <v>6</v>
      </c>
      <c r="DF61" s="60">
        <v>0</v>
      </c>
      <c r="DG61" s="60">
        <v>12</v>
      </c>
      <c r="DH61" s="60">
        <v>66</v>
      </c>
      <c r="DI61" s="60">
        <v>282</v>
      </c>
      <c r="DJ61" s="60">
        <v>88</v>
      </c>
      <c r="DK61" s="60">
        <v>9</v>
      </c>
      <c r="DL61" s="60">
        <v>0</v>
      </c>
      <c r="DM61" s="63">
        <f t="shared" si="67"/>
        <v>1.2999999999999999E-2</v>
      </c>
      <c r="DN61" s="63">
        <f t="shared" si="174"/>
        <v>0</v>
      </c>
      <c r="DO61" s="63">
        <f t="shared" si="175"/>
        <v>2.5999999999999999E-2</v>
      </c>
      <c r="DP61" s="63">
        <f t="shared" si="176"/>
        <v>0.14299999999999999</v>
      </c>
      <c r="DQ61" s="104">
        <f t="shared" si="177"/>
        <v>0.60899999999999999</v>
      </c>
      <c r="DR61" s="104">
        <f t="shared" si="178"/>
        <v>0.19</v>
      </c>
      <c r="DS61" s="104">
        <f t="shared" si="179"/>
        <v>1.9E-2</v>
      </c>
      <c r="DT61" s="104">
        <f t="shared" si="180"/>
        <v>0</v>
      </c>
      <c r="DU61" s="183">
        <v>266500</v>
      </c>
      <c r="DV61" s="184">
        <v>284</v>
      </c>
      <c r="DW61" s="60">
        <v>6</v>
      </c>
      <c r="DX61" s="60">
        <v>44</v>
      </c>
      <c r="DY61" s="60">
        <v>92</v>
      </c>
      <c r="DZ61" s="60">
        <v>123</v>
      </c>
      <c r="EA61" s="60">
        <v>13</v>
      </c>
      <c r="EB61" s="60">
        <v>0</v>
      </c>
      <c r="EC61" s="60">
        <v>6</v>
      </c>
      <c r="ED61" s="104">
        <f t="shared" si="194"/>
        <v>2.1000000000000001E-2</v>
      </c>
      <c r="EE61" s="104">
        <f t="shared" si="182"/>
        <v>0.155</v>
      </c>
      <c r="EF61" s="104">
        <f t="shared" si="183"/>
        <v>0.32400000000000001</v>
      </c>
      <c r="EG61" s="104">
        <f t="shared" si="184"/>
        <v>0.433</v>
      </c>
      <c r="EH61" s="63">
        <f t="shared" si="185"/>
        <v>4.5999999999999999E-2</v>
      </c>
      <c r="EI61" s="104">
        <f t="shared" si="186"/>
        <v>0</v>
      </c>
      <c r="EJ61" s="63">
        <f t="shared" si="187"/>
        <v>2.1000000000000001E-2</v>
      </c>
      <c r="EK61" s="183">
        <v>1500</v>
      </c>
      <c r="EL61" s="185">
        <v>290</v>
      </c>
      <c r="EM61" s="185">
        <v>6</v>
      </c>
      <c r="EN61" s="180">
        <v>284</v>
      </c>
      <c r="EO61" s="60">
        <v>24</v>
      </c>
      <c r="EP61" s="60">
        <v>45</v>
      </c>
      <c r="EQ61" s="60">
        <v>39</v>
      </c>
      <c r="ER61" s="60">
        <v>24</v>
      </c>
      <c r="ES61" s="60">
        <v>32</v>
      </c>
      <c r="ET61" s="274">
        <v>120</v>
      </c>
      <c r="EU61" s="77">
        <f t="shared" si="195"/>
        <v>8.5000000000000006E-2</v>
      </c>
      <c r="EV61" s="77">
        <f t="shared" si="189"/>
        <v>0.158</v>
      </c>
      <c r="EW61" s="77">
        <f t="shared" si="190"/>
        <v>0.13700000000000001</v>
      </c>
      <c r="EX61" s="77">
        <f t="shared" si="191"/>
        <v>8.5000000000000006E-2</v>
      </c>
      <c r="EY61" s="77">
        <f t="shared" si="192"/>
        <v>0.113</v>
      </c>
      <c r="EZ61" s="237">
        <f t="shared" si="193"/>
        <v>0.42299999999999999</v>
      </c>
      <c r="FA61" s="234">
        <f t="shared" si="196"/>
        <v>0</v>
      </c>
    </row>
    <row r="62" spans="1:157" x14ac:dyDescent="0.2">
      <c r="A62" s="56" t="s">
        <v>882</v>
      </c>
      <c r="B62" s="57" t="s">
        <v>1022</v>
      </c>
      <c r="C62" s="56" t="s">
        <v>952</v>
      </c>
      <c r="D62" s="56" t="s">
        <v>1097</v>
      </c>
      <c r="E62" s="171">
        <v>1118</v>
      </c>
      <c r="F62" s="172">
        <v>1099</v>
      </c>
      <c r="G62" s="226">
        <v>19</v>
      </c>
      <c r="H62" s="77">
        <f t="shared" si="69"/>
        <v>0.98299999999999998</v>
      </c>
      <c r="I62" s="186">
        <f t="shared" ref="I62:I95" si="197">ROUND(G62/E62,3)</f>
        <v>1.7000000000000001E-2</v>
      </c>
      <c r="J62" s="173">
        <v>0</v>
      </c>
      <c r="K62" s="229">
        <v>3.4</v>
      </c>
      <c r="L62" s="174">
        <v>1118</v>
      </c>
      <c r="M62" s="60">
        <v>837</v>
      </c>
      <c r="N62" s="60">
        <v>0</v>
      </c>
      <c r="O62" s="60">
        <v>0</v>
      </c>
      <c r="P62" s="60">
        <v>59</v>
      </c>
      <c r="Q62" s="60">
        <v>120</v>
      </c>
      <c r="R62" s="60">
        <v>32</v>
      </c>
      <c r="S62" s="60">
        <v>70</v>
      </c>
      <c r="T62" s="60">
        <v>0</v>
      </c>
      <c r="U62" s="60">
        <v>0</v>
      </c>
      <c r="V62" s="63">
        <f t="shared" ref="V62:V92" si="198">ROUND(M62/L62,3)</f>
        <v>0.749</v>
      </c>
      <c r="W62" s="63">
        <f t="shared" ref="W62:W95" si="199">ROUND(N62/L62,3)</f>
        <v>0</v>
      </c>
      <c r="X62" s="63">
        <f t="shared" ref="X62:X95" si="200">ROUND(O62/L62,3)</f>
        <v>0</v>
      </c>
      <c r="Y62" s="63">
        <f t="shared" ref="Y62:Y95" si="201">ROUND(P62/L62,3)</f>
        <v>5.2999999999999999E-2</v>
      </c>
      <c r="Z62" s="63">
        <f t="shared" ref="Z62:Z95" si="202">ROUND(Q62/L62,3)</f>
        <v>0.107</v>
      </c>
      <c r="AA62" s="63">
        <f t="shared" ref="AA62:AA95" si="203">ROUND(R62/L62,3)</f>
        <v>2.9000000000000001E-2</v>
      </c>
      <c r="AB62" s="63">
        <f t="shared" ref="AB62:AB95" si="204">ROUND(S62/L62,3)</f>
        <v>6.3E-2</v>
      </c>
      <c r="AC62" s="63">
        <f t="shared" ref="AC62:AC95" si="205">ROUND(T62/L62,3)</f>
        <v>0</v>
      </c>
      <c r="AD62" s="63">
        <f t="shared" ref="AD62:AD77" si="206">ROUND(U62/L62,3)</f>
        <v>0</v>
      </c>
      <c r="AE62" s="171">
        <v>1118</v>
      </c>
      <c r="AF62" s="60">
        <v>18</v>
      </c>
      <c r="AG62" s="60">
        <v>40</v>
      </c>
      <c r="AH62" s="60">
        <v>112</v>
      </c>
      <c r="AI62" s="60">
        <v>89</v>
      </c>
      <c r="AJ62" s="60">
        <v>430</v>
      </c>
      <c r="AK62" s="60">
        <v>136</v>
      </c>
      <c r="AL62" s="60">
        <v>153</v>
      </c>
      <c r="AM62" s="60">
        <v>80</v>
      </c>
      <c r="AN62" s="60">
        <v>60</v>
      </c>
      <c r="AO62" s="77">
        <f t="shared" si="71"/>
        <v>1.6E-2</v>
      </c>
      <c r="AP62" s="77">
        <f t="shared" ref="AP62:AP95" si="207">ROUND(AG62/AE62,3)</f>
        <v>3.5999999999999997E-2</v>
      </c>
      <c r="AQ62" s="77">
        <f t="shared" ref="AQ62:AQ95" si="208">ROUND(AH62/AE62,3)</f>
        <v>0.1</v>
      </c>
      <c r="AR62" s="77">
        <f t="shared" ref="AR62:AR95" si="209">ROUND(AI62/AE62,3)</f>
        <v>0.08</v>
      </c>
      <c r="AS62" s="77">
        <f t="shared" ref="AS62:AS95" si="210">ROUND(AJ62/AE62,3)</f>
        <v>0.38500000000000001</v>
      </c>
      <c r="AT62" s="77">
        <f t="shared" ref="AT62:AT95" si="211">ROUND(AK62/AE62,3)</f>
        <v>0.122</v>
      </c>
      <c r="AU62" s="77">
        <f t="shared" ref="AU62:AU95" si="212">ROUND(AL62/AE62,3)</f>
        <v>0.13700000000000001</v>
      </c>
      <c r="AV62" s="77">
        <f t="shared" ref="AV62:AV95" si="213">ROUND(AM62/AE62,3)</f>
        <v>7.1999999999999995E-2</v>
      </c>
      <c r="AW62" s="77">
        <f t="shared" ref="AW62:AW95" si="214">ROUND(AN62/AE62,3)</f>
        <v>5.3999999999999999E-2</v>
      </c>
      <c r="AX62" s="175">
        <v>5.2</v>
      </c>
      <c r="AY62" s="174">
        <v>1118</v>
      </c>
      <c r="AZ62" s="60">
        <v>18</v>
      </c>
      <c r="BA62" s="60">
        <v>161</v>
      </c>
      <c r="BB62" s="60">
        <v>151</v>
      </c>
      <c r="BC62" s="60">
        <v>542</v>
      </c>
      <c r="BD62" s="60">
        <v>224</v>
      </c>
      <c r="BE62" s="60">
        <v>22</v>
      </c>
      <c r="BF62" s="60">
        <f t="shared" si="66"/>
        <v>1.6E-2</v>
      </c>
      <c r="BG62" s="60">
        <f t="shared" ref="BG62:BG95" si="215">ROUND(BA62/AY62,3)</f>
        <v>0.14399999999999999</v>
      </c>
      <c r="BH62" s="77">
        <f t="shared" ref="BH62:BH95" si="216">ROUND(BB62/AY62,3)</f>
        <v>0.13500000000000001</v>
      </c>
      <c r="BI62" s="60">
        <f t="shared" ref="BI62:BI95" si="217">ROUND(BC62/AY62,3)</f>
        <v>0.48499999999999999</v>
      </c>
      <c r="BJ62" s="77">
        <f t="shared" ref="BJ62:BJ95" si="218">ROUND(BD62/AY62,3)</f>
        <v>0.2</v>
      </c>
      <c r="BK62" s="60">
        <f t="shared" ref="BK62:BK95" si="219">ROUND(BE62/AY62,3)</f>
        <v>0.02</v>
      </c>
      <c r="BL62" s="176">
        <v>1099</v>
      </c>
      <c r="BM62" s="177">
        <v>565</v>
      </c>
      <c r="BN62" s="178">
        <f t="shared" si="70"/>
        <v>0.51400000000000001</v>
      </c>
      <c r="BO62" s="173">
        <v>3.97</v>
      </c>
      <c r="BP62" s="179">
        <v>534</v>
      </c>
      <c r="BQ62" s="204">
        <f t="shared" si="156"/>
        <v>0.48599999999999999</v>
      </c>
      <c r="BR62" s="175">
        <v>2.79</v>
      </c>
      <c r="BS62" s="181">
        <v>1099</v>
      </c>
      <c r="BT62" s="60">
        <v>62</v>
      </c>
      <c r="BU62" s="60">
        <v>256</v>
      </c>
      <c r="BV62" s="60">
        <v>398</v>
      </c>
      <c r="BW62" s="60">
        <v>226</v>
      </c>
      <c r="BX62" s="60">
        <v>67</v>
      </c>
      <c r="BY62" s="60">
        <v>90</v>
      </c>
      <c r="BZ62" s="104">
        <f t="shared" si="127"/>
        <v>5.6000000000000001E-2</v>
      </c>
      <c r="CA62" s="104">
        <f t="shared" ref="CA62:CA95" si="220">ROUND(BU62/BS62,3)</f>
        <v>0.23300000000000001</v>
      </c>
      <c r="CB62" s="104">
        <f t="shared" ref="CB62:CB95" si="221">ROUND(BV62/BS62,3)</f>
        <v>0.36199999999999999</v>
      </c>
      <c r="CC62" s="104">
        <f t="shared" ref="CC62:CC95" si="222">ROUND(BW62/BS62,3)</f>
        <v>0.20599999999999999</v>
      </c>
      <c r="CD62" s="104">
        <f t="shared" ref="CD62:CD95" si="223">ROUND(BX62/BS62,3)</f>
        <v>6.0999999999999999E-2</v>
      </c>
      <c r="CE62" s="104">
        <f t="shared" ref="CE62:CE95" si="224">ROUND(BY62/BS62,3)</f>
        <v>8.2000000000000003E-2</v>
      </c>
      <c r="CF62" s="64">
        <v>1099</v>
      </c>
      <c r="CG62" s="60">
        <v>68</v>
      </c>
      <c r="CH62" s="60">
        <v>106</v>
      </c>
      <c r="CI62" s="60">
        <v>123</v>
      </c>
      <c r="CJ62" s="60">
        <v>213</v>
      </c>
      <c r="CK62" s="60">
        <v>119</v>
      </c>
      <c r="CL62" s="60">
        <v>158</v>
      </c>
      <c r="CM62" s="60">
        <v>134</v>
      </c>
      <c r="CN62" s="60">
        <v>77</v>
      </c>
      <c r="CO62" s="60">
        <v>77</v>
      </c>
      <c r="CP62" s="60">
        <v>24</v>
      </c>
      <c r="CQ62" s="63">
        <f t="shared" si="68"/>
        <v>6.2E-2</v>
      </c>
      <c r="CR62" s="63">
        <f t="shared" si="164"/>
        <v>9.6000000000000002E-2</v>
      </c>
      <c r="CS62" s="63">
        <f t="shared" si="165"/>
        <v>0.112</v>
      </c>
      <c r="CT62" s="63">
        <f t="shared" si="166"/>
        <v>0.19400000000000001</v>
      </c>
      <c r="CU62" s="63">
        <f t="shared" si="167"/>
        <v>0.108</v>
      </c>
      <c r="CV62" s="63">
        <f t="shared" si="168"/>
        <v>0.14399999999999999</v>
      </c>
      <c r="CW62" s="63">
        <f t="shared" si="169"/>
        <v>0.122</v>
      </c>
      <c r="CX62" s="63">
        <f t="shared" si="170"/>
        <v>7.0000000000000007E-2</v>
      </c>
      <c r="CY62" s="63">
        <f t="shared" si="171"/>
        <v>7.0000000000000007E-2</v>
      </c>
      <c r="CZ62" s="63">
        <f t="shared" si="172"/>
        <v>2.1999999999999999E-2</v>
      </c>
      <c r="DA62" s="65">
        <v>40250</v>
      </c>
      <c r="DB62" s="66">
        <v>57890</v>
      </c>
      <c r="DC62" s="181">
        <v>1099</v>
      </c>
      <c r="DD62" s="182">
        <v>565</v>
      </c>
      <c r="DE62" s="60">
        <v>18</v>
      </c>
      <c r="DF62" s="60">
        <v>0</v>
      </c>
      <c r="DG62" s="60">
        <v>0</v>
      </c>
      <c r="DH62" s="60">
        <v>37</v>
      </c>
      <c r="DI62" s="60">
        <v>268</v>
      </c>
      <c r="DJ62" s="60">
        <v>238</v>
      </c>
      <c r="DK62" s="60">
        <v>4</v>
      </c>
      <c r="DL62" s="60">
        <v>0</v>
      </c>
      <c r="DM62" s="63">
        <f t="shared" si="67"/>
        <v>3.2000000000000001E-2</v>
      </c>
      <c r="DN62" s="63">
        <f t="shared" ref="DN62:DN95" si="225">ROUND(DF62/DD62,3)</f>
        <v>0</v>
      </c>
      <c r="DO62" s="63">
        <f t="shared" ref="DO62:DO95" si="226">ROUND(DG62/DD62,3)</f>
        <v>0</v>
      </c>
      <c r="DP62" s="63">
        <f t="shared" ref="DP62:DP95" si="227">ROUND(DH62/DD62,3)</f>
        <v>6.5000000000000002E-2</v>
      </c>
      <c r="DQ62" s="104">
        <f t="shared" ref="DQ62:DQ95" si="228">ROUND(DI62/DD62,3)</f>
        <v>0.47399999999999998</v>
      </c>
      <c r="DR62" s="104">
        <f t="shared" ref="DR62:DR95" si="229">ROUND(DJ62/DD62,3)</f>
        <v>0.42099999999999999</v>
      </c>
      <c r="DS62" s="104">
        <f t="shared" ref="DS62:DS95" si="230">ROUND(DK62/DD62,3)</f>
        <v>7.0000000000000001E-3</v>
      </c>
      <c r="DT62" s="104">
        <f t="shared" ref="DT62:DT95" si="231">ROUND(DL62/DD62,3)</f>
        <v>0</v>
      </c>
      <c r="DU62" s="183">
        <v>283800</v>
      </c>
      <c r="DV62" s="184">
        <v>534</v>
      </c>
      <c r="DW62" s="60">
        <v>58</v>
      </c>
      <c r="DX62" s="60">
        <v>214</v>
      </c>
      <c r="DY62" s="60">
        <v>119</v>
      </c>
      <c r="DZ62" s="60">
        <v>111</v>
      </c>
      <c r="EA62" s="60">
        <v>32</v>
      </c>
      <c r="EB62" s="60">
        <v>0</v>
      </c>
      <c r="EC62" s="60">
        <v>0</v>
      </c>
      <c r="ED62" s="104">
        <f t="shared" si="194"/>
        <v>0.109</v>
      </c>
      <c r="EE62" s="104">
        <f t="shared" ref="EE62:EE95" si="232">ROUND(DX62/DV62,3)</f>
        <v>0.40100000000000002</v>
      </c>
      <c r="EF62" s="104">
        <f t="shared" ref="EF62:EF95" si="233">ROUND(DY62/DV62,3)</f>
        <v>0.223</v>
      </c>
      <c r="EG62" s="104">
        <f t="shared" ref="EG62:EG95" si="234">ROUND(DZ62/DV62,3)</f>
        <v>0.20799999999999999</v>
      </c>
      <c r="EH62" s="63">
        <f t="shared" ref="EH62:EH95" si="235">ROUND(EA62/DV62,3)</f>
        <v>0.06</v>
      </c>
      <c r="EI62" s="104">
        <f t="shared" ref="EI62:EI95" si="236">ROUND(EB62/DV62,3)</f>
        <v>0</v>
      </c>
      <c r="EJ62" s="63">
        <f t="shared" ref="EJ62:EJ84" si="237">ROUND(EC62/DV62,3)</f>
        <v>0</v>
      </c>
      <c r="EK62" s="183">
        <v>975</v>
      </c>
      <c r="EL62" s="185">
        <v>534</v>
      </c>
      <c r="EM62" s="185">
        <v>0</v>
      </c>
      <c r="EN62" s="180">
        <v>519</v>
      </c>
      <c r="EO62" s="60">
        <v>42</v>
      </c>
      <c r="EP62" s="60">
        <v>22</v>
      </c>
      <c r="EQ62" s="60">
        <v>25</v>
      </c>
      <c r="ER62" s="60">
        <v>56</v>
      </c>
      <c r="ES62" s="60">
        <v>24</v>
      </c>
      <c r="ET62" s="274">
        <v>350</v>
      </c>
      <c r="EU62" s="77">
        <f t="shared" si="195"/>
        <v>8.1000000000000003E-2</v>
      </c>
      <c r="EV62" s="77">
        <f t="shared" ref="EV62:EV95" si="238">ROUND(EP62/EN62,3)</f>
        <v>4.2000000000000003E-2</v>
      </c>
      <c r="EW62" s="77">
        <f t="shared" ref="EW62:EW95" si="239">ROUND(EQ62/EN62,3)</f>
        <v>4.8000000000000001E-2</v>
      </c>
      <c r="EX62" s="77">
        <f t="shared" ref="EX62:EX95" si="240">ROUND(ER62/EN62,3)</f>
        <v>0.108</v>
      </c>
      <c r="EY62" s="77">
        <f t="shared" ref="EY62:EY95" si="241">ROUND(ES62/EN62,3)</f>
        <v>4.5999999999999999E-2</v>
      </c>
      <c r="EZ62" s="237">
        <f t="shared" ref="EZ62:EZ95" si="242">ROUND(ET62/EN62,3)</f>
        <v>0.67400000000000004</v>
      </c>
      <c r="FA62" s="234">
        <f t="shared" si="196"/>
        <v>15</v>
      </c>
    </row>
    <row r="63" spans="1:157" x14ac:dyDescent="0.2">
      <c r="A63" s="56" t="s">
        <v>882</v>
      </c>
      <c r="B63" s="57" t="s">
        <v>1022</v>
      </c>
      <c r="C63" s="56" t="s">
        <v>953</v>
      </c>
      <c r="D63" s="56" t="s">
        <v>1098</v>
      </c>
      <c r="E63" s="171">
        <v>1016</v>
      </c>
      <c r="F63" s="172">
        <v>988</v>
      </c>
      <c r="G63" s="226">
        <v>28</v>
      </c>
      <c r="H63" s="77">
        <f t="shared" si="69"/>
        <v>0.97199999999999998</v>
      </c>
      <c r="I63" s="186">
        <f t="shared" si="197"/>
        <v>2.8000000000000001E-2</v>
      </c>
      <c r="J63" s="173">
        <v>0</v>
      </c>
      <c r="K63" s="229">
        <v>6.1</v>
      </c>
      <c r="L63" s="174">
        <v>1016</v>
      </c>
      <c r="M63" s="60">
        <v>916</v>
      </c>
      <c r="N63" s="60">
        <v>10</v>
      </c>
      <c r="O63" s="60">
        <v>0</v>
      </c>
      <c r="P63" s="60">
        <v>0</v>
      </c>
      <c r="Q63" s="60">
        <v>0</v>
      </c>
      <c r="R63" s="60">
        <v>0</v>
      </c>
      <c r="S63" s="60">
        <v>90</v>
      </c>
      <c r="T63" s="60">
        <v>0</v>
      </c>
      <c r="U63" s="60">
        <v>0</v>
      </c>
      <c r="V63" s="63">
        <f t="shared" si="198"/>
        <v>0.90200000000000002</v>
      </c>
      <c r="W63" s="63">
        <f t="shared" si="199"/>
        <v>0.01</v>
      </c>
      <c r="X63" s="63">
        <f t="shared" si="200"/>
        <v>0</v>
      </c>
      <c r="Y63" s="63">
        <f t="shared" si="201"/>
        <v>0</v>
      </c>
      <c r="Z63" s="63">
        <f t="shared" si="202"/>
        <v>0</v>
      </c>
      <c r="AA63" s="63">
        <f t="shared" si="203"/>
        <v>0</v>
      </c>
      <c r="AB63" s="63">
        <f t="shared" si="204"/>
        <v>8.8999999999999996E-2</v>
      </c>
      <c r="AC63" s="63">
        <f t="shared" si="205"/>
        <v>0</v>
      </c>
      <c r="AD63" s="63">
        <f t="shared" si="206"/>
        <v>0</v>
      </c>
      <c r="AE63" s="171">
        <v>1016</v>
      </c>
      <c r="AF63" s="60">
        <v>0</v>
      </c>
      <c r="AG63" s="60">
        <v>19</v>
      </c>
      <c r="AH63" s="60">
        <v>51</v>
      </c>
      <c r="AI63" s="60">
        <v>57</v>
      </c>
      <c r="AJ63" s="60">
        <v>294</v>
      </c>
      <c r="AK63" s="60">
        <v>175</v>
      </c>
      <c r="AL63" s="60">
        <v>141</v>
      </c>
      <c r="AM63" s="60">
        <v>235</v>
      </c>
      <c r="AN63" s="60">
        <v>44</v>
      </c>
      <c r="AO63" s="77">
        <f t="shared" si="71"/>
        <v>0</v>
      </c>
      <c r="AP63" s="77">
        <f t="shared" si="207"/>
        <v>1.9E-2</v>
      </c>
      <c r="AQ63" s="77">
        <f t="shared" si="208"/>
        <v>0.05</v>
      </c>
      <c r="AR63" s="77">
        <f t="shared" si="209"/>
        <v>5.6000000000000001E-2</v>
      </c>
      <c r="AS63" s="77">
        <f t="shared" si="210"/>
        <v>0.28899999999999998</v>
      </c>
      <c r="AT63" s="77">
        <f t="shared" si="211"/>
        <v>0.17199999999999999</v>
      </c>
      <c r="AU63" s="77">
        <f t="shared" si="212"/>
        <v>0.13900000000000001</v>
      </c>
      <c r="AV63" s="77">
        <f t="shared" si="213"/>
        <v>0.23100000000000001</v>
      </c>
      <c r="AW63" s="77">
        <f t="shared" si="214"/>
        <v>4.2999999999999997E-2</v>
      </c>
      <c r="AX63" s="175">
        <v>6</v>
      </c>
      <c r="AY63" s="174">
        <v>1016</v>
      </c>
      <c r="AZ63" s="60">
        <v>0</v>
      </c>
      <c r="BA63" s="60">
        <v>78</v>
      </c>
      <c r="BB63" s="60">
        <v>41</v>
      </c>
      <c r="BC63" s="60">
        <v>511</v>
      </c>
      <c r="BD63" s="60">
        <v>355</v>
      </c>
      <c r="BE63" s="60">
        <v>31</v>
      </c>
      <c r="BF63" s="60">
        <f t="shared" si="66"/>
        <v>0</v>
      </c>
      <c r="BG63" s="60">
        <f t="shared" si="215"/>
        <v>7.6999999999999999E-2</v>
      </c>
      <c r="BH63" s="77">
        <f t="shared" si="216"/>
        <v>0.04</v>
      </c>
      <c r="BI63" s="60">
        <f t="shared" si="217"/>
        <v>0.503</v>
      </c>
      <c r="BJ63" s="77">
        <f t="shared" si="218"/>
        <v>0.34899999999999998</v>
      </c>
      <c r="BK63" s="60">
        <f t="shared" si="219"/>
        <v>3.1E-2</v>
      </c>
      <c r="BL63" s="176">
        <v>988</v>
      </c>
      <c r="BM63" s="177">
        <v>554</v>
      </c>
      <c r="BN63" s="178">
        <f t="shared" si="70"/>
        <v>0.56100000000000005</v>
      </c>
      <c r="BO63" s="173">
        <v>3.17</v>
      </c>
      <c r="BP63" s="179">
        <v>434</v>
      </c>
      <c r="BQ63" s="204">
        <f t="shared" si="156"/>
        <v>0.439</v>
      </c>
      <c r="BR63" s="175">
        <v>3.99</v>
      </c>
      <c r="BS63" s="181">
        <v>988</v>
      </c>
      <c r="BT63" s="60">
        <v>52</v>
      </c>
      <c r="BU63" s="60">
        <v>230</v>
      </c>
      <c r="BV63" s="60">
        <v>166</v>
      </c>
      <c r="BW63" s="60">
        <v>251</v>
      </c>
      <c r="BX63" s="60">
        <v>64</v>
      </c>
      <c r="BY63" s="60">
        <v>225</v>
      </c>
      <c r="BZ63" s="104">
        <f t="shared" si="127"/>
        <v>5.2999999999999999E-2</v>
      </c>
      <c r="CA63" s="104">
        <f t="shared" si="220"/>
        <v>0.23300000000000001</v>
      </c>
      <c r="CB63" s="104">
        <f t="shared" si="221"/>
        <v>0.16800000000000001</v>
      </c>
      <c r="CC63" s="104">
        <f t="shared" si="222"/>
        <v>0.254</v>
      </c>
      <c r="CD63" s="104">
        <f t="shared" si="223"/>
        <v>6.5000000000000002E-2</v>
      </c>
      <c r="CE63" s="104">
        <f t="shared" si="224"/>
        <v>0.22800000000000001</v>
      </c>
      <c r="CF63" s="64">
        <v>988</v>
      </c>
      <c r="CG63" s="60">
        <v>70</v>
      </c>
      <c r="CH63" s="60">
        <v>8</v>
      </c>
      <c r="CI63" s="60">
        <v>207</v>
      </c>
      <c r="CJ63" s="60">
        <v>36</v>
      </c>
      <c r="CK63" s="60">
        <v>119</v>
      </c>
      <c r="CL63" s="60">
        <v>257</v>
      </c>
      <c r="CM63" s="60">
        <v>211</v>
      </c>
      <c r="CN63" s="60">
        <v>72</v>
      </c>
      <c r="CO63" s="60">
        <v>8</v>
      </c>
      <c r="CP63" s="60">
        <v>0</v>
      </c>
      <c r="CQ63" s="63">
        <f t="shared" si="68"/>
        <v>7.0999999999999994E-2</v>
      </c>
      <c r="CR63" s="63">
        <f t="shared" si="164"/>
        <v>8.0000000000000002E-3</v>
      </c>
      <c r="CS63" s="63">
        <f t="shared" si="165"/>
        <v>0.21</v>
      </c>
      <c r="CT63" s="63">
        <f t="shared" si="166"/>
        <v>3.5999999999999997E-2</v>
      </c>
      <c r="CU63" s="63">
        <f t="shared" si="167"/>
        <v>0.12</v>
      </c>
      <c r="CV63" s="63">
        <f t="shared" si="168"/>
        <v>0.26</v>
      </c>
      <c r="CW63" s="63">
        <f t="shared" si="169"/>
        <v>0.214</v>
      </c>
      <c r="CX63" s="63">
        <f t="shared" si="170"/>
        <v>7.2999999999999995E-2</v>
      </c>
      <c r="CY63" s="63">
        <f t="shared" si="171"/>
        <v>8.0000000000000002E-3</v>
      </c>
      <c r="CZ63" s="63">
        <f t="shared" si="172"/>
        <v>0</v>
      </c>
      <c r="DA63" s="65">
        <v>57760</v>
      </c>
      <c r="DB63" s="66">
        <v>56794</v>
      </c>
      <c r="DC63" s="181">
        <v>988</v>
      </c>
      <c r="DD63" s="182">
        <v>554</v>
      </c>
      <c r="DE63" s="60">
        <v>0</v>
      </c>
      <c r="DF63" s="60">
        <v>7</v>
      </c>
      <c r="DG63" s="60">
        <v>33</v>
      </c>
      <c r="DH63" s="60">
        <v>36</v>
      </c>
      <c r="DI63" s="60">
        <v>337</v>
      </c>
      <c r="DJ63" s="60">
        <v>141</v>
      </c>
      <c r="DK63" s="60">
        <v>0</v>
      </c>
      <c r="DL63" s="60">
        <v>0</v>
      </c>
      <c r="DM63" s="63">
        <f t="shared" si="67"/>
        <v>0</v>
      </c>
      <c r="DN63" s="63">
        <f t="shared" si="225"/>
        <v>1.2999999999999999E-2</v>
      </c>
      <c r="DO63" s="63">
        <f t="shared" si="226"/>
        <v>0.06</v>
      </c>
      <c r="DP63" s="63">
        <f t="shared" si="227"/>
        <v>6.5000000000000002E-2</v>
      </c>
      <c r="DQ63" s="104">
        <f t="shared" si="228"/>
        <v>0.60799999999999998</v>
      </c>
      <c r="DR63" s="104">
        <f t="shared" si="229"/>
        <v>0.255</v>
      </c>
      <c r="DS63" s="104">
        <f t="shared" si="230"/>
        <v>0</v>
      </c>
      <c r="DT63" s="104">
        <f t="shared" si="231"/>
        <v>0</v>
      </c>
      <c r="DU63" s="183">
        <v>249000</v>
      </c>
      <c r="DV63" s="184">
        <v>374</v>
      </c>
      <c r="DW63" s="60">
        <v>0</v>
      </c>
      <c r="DX63" s="60">
        <v>0</v>
      </c>
      <c r="DY63" s="60">
        <v>122</v>
      </c>
      <c r="DZ63" s="60">
        <v>121</v>
      </c>
      <c r="EA63" s="60">
        <v>131</v>
      </c>
      <c r="EB63" s="60">
        <v>0</v>
      </c>
      <c r="EC63" s="60">
        <v>0</v>
      </c>
      <c r="ED63" s="104">
        <f t="shared" si="194"/>
        <v>0</v>
      </c>
      <c r="EE63" s="104">
        <f t="shared" si="232"/>
        <v>0</v>
      </c>
      <c r="EF63" s="104">
        <f t="shared" si="233"/>
        <v>0.32600000000000001</v>
      </c>
      <c r="EG63" s="104">
        <f t="shared" si="234"/>
        <v>0.32400000000000001</v>
      </c>
      <c r="EH63" s="63">
        <f t="shared" si="235"/>
        <v>0.35</v>
      </c>
      <c r="EI63" s="104">
        <f t="shared" si="236"/>
        <v>0</v>
      </c>
      <c r="EJ63" s="63">
        <f t="shared" si="237"/>
        <v>0</v>
      </c>
      <c r="EK63" s="183">
        <v>1769</v>
      </c>
      <c r="EL63" s="185">
        <v>434</v>
      </c>
      <c r="EM63" s="185">
        <v>60</v>
      </c>
      <c r="EN63" s="180">
        <v>374</v>
      </c>
      <c r="EO63" s="60">
        <v>0</v>
      </c>
      <c r="EP63" s="60">
        <v>66</v>
      </c>
      <c r="EQ63" s="60">
        <v>30</v>
      </c>
      <c r="ER63" s="60">
        <v>84</v>
      </c>
      <c r="ES63" s="60">
        <v>0</v>
      </c>
      <c r="ET63" s="274">
        <v>194</v>
      </c>
      <c r="EU63" s="77">
        <f t="shared" si="195"/>
        <v>0</v>
      </c>
      <c r="EV63" s="77">
        <f t="shared" si="238"/>
        <v>0.17599999999999999</v>
      </c>
      <c r="EW63" s="77">
        <f t="shared" si="239"/>
        <v>0.08</v>
      </c>
      <c r="EX63" s="77">
        <f t="shared" si="240"/>
        <v>0.22500000000000001</v>
      </c>
      <c r="EY63" s="77">
        <f t="shared" si="241"/>
        <v>0</v>
      </c>
      <c r="EZ63" s="237">
        <f t="shared" si="242"/>
        <v>0.51900000000000002</v>
      </c>
      <c r="FA63" s="234">
        <f t="shared" ref="FA63:FA77" si="243">DV63-EN63</f>
        <v>0</v>
      </c>
    </row>
    <row r="64" spans="1:157" x14ac:dyDescent="0.2">
      <c r="A64" s="56" t="s">
        <v>882</v>
      </c>
      <c r="B64" s="57" t="s">
        <v>1022</v>
      </c>
      <c r="C64" s="56" t="s">
        <v>954</v>
      </c>
      <c r="D64" s="56" t="s">
        <v>1099</v>
      </c>
      <c r="E64" s="171">
        <v>1590</v>
      </c>
      <c r="F64" s="172">
        <v>1490</v>
      </c>
      <c r="G64" s="226">
        <v>100</v>
      </c>
      <c r="H64" s="77">
        <f t="shared" si="69"/>
        <v>0.93700000000000006</v>
      </c>
      <c r="I64" s="186">
        <f t="shared" si="197"/>
        <v>6.3E-2</v>
      </c>
      <c r="J64" s="173">
        <v>4.9000000000000004</v>
      </c>
      <c r="K64" s="229">
        <v>0</v>
      </c>
      <c r="L64" s="174">
        <v>1590</v>
      </c>
      <c r="M64" s="60">
        <v>1455</v>
      </c>
      <c r="N64" s="60">
        <v>23</v>
      </c>
      <c r="O64" s="60">
        <v>0</v>
      </c>
      <c r="P64" s="60">
        <v>0</v>
      </c>
      <c r="Q64" s="60">
        <v>0</v>
      </c>
      <c r="R64" s="60">
        <v>0</v>
      </c>
      <c r="S64" s="60">
        <v>15</v>
      </c>
      <c r="T64" s="60">
        <v>97</v>
      </c>
      <c r="U64" s="60">
        <v>0</v>
      </c>
      <c r="V64" s="63">
        <f t="shared" si="198"/>
        <v>0.91500000000000004</v>
      </c>
      <c r="W64" s="63">
        <f t="shared" si="199"/>
        <v>1.4E-2</v>
      </c>
      <c r="X64" s="63">
        <f t="shared" si="200"/>
        <v>0</v>
      </c>
      <c r="Y64" s="63">
        <f t="shared" si="201"/>
        <v>0</v>
      </c>
      <c r="Z64" s="63">
        <f t="shared" si="202"/>
        <v>0</v>
      </c>
      <c r="AA64" s="63">
        <f t="shared" si="203"/>
        <v>0</v>
      </c>
      <c r="AB64" s="63">
        <f t="shared" si="204"/>
        <v>8.9999999999999993E-3</v>
      </c>
      <c r="AC64" s="63">
        <f t="shared" si="205"/>
        <v>6.0999999999999999E-2</v>
      </c>
      <c r="AD64" s="63">
        <f t="shared" si="206"/>
        <v>0</v>
      </c>
      <c r="AE64" s="171">
        <v>1590</v>
      </c>
      <c r="AF64" s="60">
        <v>0</v>
      </c>
      <c r="AG64" s="60">
        <v>11</v>
      </c>
      <c r="AH64" s="60">
        <v>76</v>
      </c>
      <c r="AI64" s="60">
        <v>80</v>
      </c>
      <c r="AJ64" s="60">
        <v>347</v>
      </c>
      <c r="AK64" s="60">
        <v>294</v>
      </c>
      <c r="AL64" s="60">
        <v>237</v>
      </c>
      <c r="AM64" s="60">
        <v>322</v>
      </c>
      <c r="AN64" s="60">
        <v>223</v>
      </c>
      <c r="AO64" s="77">
        <f t="shared" si="71"/>
        <v>0</v>
      </c>
      <c r="AP64" s="77">
        <f t="shared" si="207"/>
        <v>7.0000000000000001E-3</v>
      </c>
      <c r="AQ64" s="77">
        <f t="shared" si="208"/>
        <v>4.8000000000000001E-2</v>
      </c>
      <c r="AR64" s="77">
        <f t="shared" si="209"/>
        <v>0.05</v>
      </c>
      <c r="AS64" s="77">
        <f t="shared" si="210"/>
        <v>0.218</v>
      </c>
      <c r="AT64" s="77">
        <f t="shared" si="211"/>
        <v>0.185</v>
      </c>
      <c r="AU64" s="77">
        <f t="shared" si="212"/>
        <v>0.14899999999999999</v>
      </c>
      <c r="AV64" s="77">
        <f t="shared" si="213"/>
        <v>0.20300000000000001</v>
      </c>
      <c r="AW64" s="77">
        <f t="shared" si="214"/>
        <v>0.14000000000000001</v>
      </c>
      <c r="AX64" s="175">
        <v>6.5</v>
      </c>
      <c r="AY64" s="174">
        <v>1590</v>
      </c>
      <c r="AZ64" s="60">
        <v>0</v>
      </c>
      <c r="BA64" s="60">
        <v>26</v>
      </c>
      <c r="BB64" s="60">
        <v>144</v>
      </c>
      <c r="BC64" s="60">
        <v>684</v>
      </c>
      <c r="BD64" s="60">
        <v>615</v>
      </c>
      <c r="BE64" s="60">
        <v>121</v>
      </c>
      <c r="BF64" s="60">
        <f t="shared" si="66"/>
        <v>0</v>
      </c>
      <c r="BG64" s="60">
        <f t="shared" si="215"/>
        <v>1.6E-2</v>
      </c>
      <c r="BH64" s="77">
        <f t="shared" si="216"/>
        <v>9.0999999999999998E-2</v>
      </c>
      <c r="BI64" s="60">
        <f t="shared" si="217"/>
        <v>0.43</v>
      </c>
      <c r="BJ64" s="77">
        <f t="shared" si="218"/>
        <v>0.38700000000000001</v>
      </c>
      <c r="BK64" s="60">
        <f t="shared" si="219"/>
        <v>7.5999999999999998E-2</v>
      </c>
      <c r="BL64" s="176">
        <v>1490</v>
      </c>
      <c r="BM64" s="177">
        <v>1073</v>
      </c>
      <c r="BN64" s="178">
        <f t="shared" si="70"/>
        <v>0.72</v>
      </c>
      <c r="BO64" s="173">
        <v>3.98</v>
      </c>
      <c r="BP64" s="179">
        <v>417</v>
      </c>
      <c r="BQ64" s="204">
        <f t="shared" si="156"/>
        <v>0.28000000000000003</v>
      </c>
      <c r="BR64" s="175">
        <v>4.5199999999999996</v>
      </c>
      <c r="BS64" s="181">
        <v>1490</v>
      </c>
      <c r="BT64" s="60">
        <v>29</v>
      </c>
      <c r="BU64" s="60">
        <v>444</v>
      </c>
      <c r="BV64" s="60">
        <v>308</v>
      </c>
      <c r="BW64" s="60">
        <v>481</v>
      </c>
      <c r="BX64" s="60">
        <v>221</v>
      </c>
      <c r="BY64" s="60">
        <v>7</v>
      </c>
      <c r="BZ64" s="104">
        <f t="shared" si="127"/>
        <v>1.9E-2</v>
      </c>
      <c r="CA64" s="104">
        <f t="shared" si="220"/>
        <v>0.29799999999999999</v>
      </c>
      <c r="CB64" s="104">
        <f t="shared" si="221"/>
        <v>0.20699999999999999</v>
      </c>
      <c r="CC64" s="104">
        <f t="shared" si="222"/>
        <v>0.32300000000000001</v>
      </c>
      <c r="CD64" s="104">
        <f t="shared" si="223"/>
        <v>0.14799999999999999</v>
      </c>
      <c r="CE64" s="104">
        <f t="shared" si="224"/>
        <v>5.0000000000000001E-3</v>
      </c>
      <c r="CF64" s="64">
        <v>1490</v>
      </c>
      <c r="CG64" s="60">
        <v>70</v>
      </c>
      <c r="CH64" s="60">
        <v>65</v>
      </c>
      <c r="CI64" s="60">
        <v>83</v>
      </c>
      <c r="CJ64" s="60">
        <v>128</v>
      </c>
      <c r="CK64" s="60">
        <v>179</v>
      </c>
      <c r="CL64" s="60">
        <v>333</v>
      </c>
      <c r="CM64" s="60">
        <v>235</v>
      </c>
      <c r="CN64" s="60">
        <v>345</v>
      </c>
      <c r="CO64" s="60">
        <v>42</v>
      </c>
      <c r="CP64" s="60">
        <v>10</v>
      </c>
      <c r="CQ64" s="63">
        <f t="shared" si="68"/>
        <v>4.7E-2</v>
      </c>
      <c r="CR64" s="63">
        <f t="shared" si="164"/>
        <v>4.3999999999999997E-2</v>
      </c>
      <c r="CS64" s="63">
        <f t="shared" si="165"/>
        <v>5.6000000000000001E-2</v>
      </c>
      <c r="CT64" s="63">
        <f t="shared" si="166"/>
        <v>8.5999999999999993E-2</v>
      </c>
      <c r="CU64" s="63">
        <f t="shared" si="167"/>
        <v>0.12</v>
      </c>
      <c r="CV64" s="63">
        <f t="shared" si="168"/>
        <v>0.223</v>
      </c>
      <c r="CW64" s="63">
        <f t="shared" si="169"/>
        <v>0.158</v>
      </c>
      <c r="CX64" s="63">
        <f t="shared" si="170"/>
        <v>0.23200000000000001</v>
      </c>
      <c r="CY64" s="63">
        <f t="shared" si="171"/>
        <v>2.8000000000000001E-2</v>
      </c>
      <c r="CZ64" s="63">
        <f t="shared" si="172"/>
        <v>7.0000000000000001E-3</v>
      </c>
      <c r="DA64" s="65">
        <v>66724</v>
      </c>
      <c r="DB64" s="66">
        <v>73688</v>
      </c>
      <c r="DC64" s="181">
        <v>1490</v>
      </c>
      <c r="DD64" s="182">
        <v>1073</v>
      </c>
      <c r="DE64" s="60">
        <v>18</v>
      </c>
      <c r="DF64" s="60">
        <v>0</v>
      </c>
      <c r="DG64" s="60">
        <v>0</v>
      </c>
      <c r="DH64" s="60">
        <v>147</v>
      </c>
      <c r="DI64" s="60">
        <v>298</v>
      </c>
      <c r="DJ64" s="60">
        <v>607</v>
      </c>
      <c r="DK64" s="60">
        <v>3</v>
      </c>
      <c r="DL64" s="60">
        <v>0</v>
      </c>
      <c r="DM64" s="63">
        <f t="shared" si="67"/>
        <v>1.7000000000000001E-2</v>
      </c>
      <c r="DN64" s="63">
        <f t="shared" si="225"/>
        <v>0</v>
      </c>
      <c r="DO64" s="63">
        <f t="shared" si="226"/>
        <v>0</v>
      </c>
      <c r="DP64" s="63">
        <f t="shared" si="227"/>
        <v>0.13700000000000001</v>
      </c>
      <c r="DQ64" s="104">
        <f t="shared" si="228"/>
        <v>0.27800000000000002</v>
      </c>
      <c r="DR64" s="104">
        <f t="shared" si="229"/>
        <v>0.56599999999999995</v>
      </c>
      <c r="DS64" s="104">
        <f t="shared" si="230"/>
        <v>3.0000000000000001E-3</v>
      </c>
      <c r="DT64" s="104">
        <f t="shared" si="231"/>
        <v>0</v>
      </c>
      <c r="DU64" s="183">
        <v>313300</v>
      </c>
      <c r="DV64" s="184">
        <v>387</v>
      </c>
      <c r="DW64" s="60">
        <v>0</v>
      </c>
      <c r="DX64" s="60">
        <v>100</v>
      </c>
      <c r="DY64" s="60">
        <v>43</v>
      </c>
      <c r="DZ64" s="60">
        <v>158</v>
      </c>
      <c r="EA64" s="60">
        <v>66</v>
      </c>
      <c r="EB64" s="60">
        <v>20</v>
      </c>
      <c r="EC64" s="60">
        <v>0</v>
      </c>
      <c r="ED64" s="104">
        <f t="shared" si="194"/>
        <v>0</v>
      </c>
      <c r="EE64" s="104">
        <f t="shared" si="232"/>
        <v>0.25800000000000001</v>
      </c>
      <c r="EF64" s="104">
        <f t="shared" si="233"/>
        <v>0.111</v>
      </c>
      <c r="EG64" s="104">
        <f t="shared" si="234"/>
        <v>0.40799999999999997</v>
      </c>
      <c r="EH64" s="63">
        <f t="shared" si="235"/>
        <v>0.17100000000000001</v>
      </c>
      <c r="EI64" s="104">
        <f t="shared" si="236"/>
        <v>5.1999999999999998E-2</v>
      </c>
      <c r="EJ64" s="63">
        <f t="shared" si="237"/>
        <v>0</v>
      </c>
      <c r="EK64" s="183">
        <v>1660</v>
      </c>
      <c r="EL64" s="185">
        <v>417</v>
      </c>
      <c r="EM64" s="185">
        <v>30</v>
      </c>
      <c r="EN64" s="180">
        <v>368</v>
      </c>
      <c r="EO64" s="60">
        <v>38</v>
      </c>
      <c r="EP64" s="60">
        <v>41</v>
      </c>
      <c r="EQ64" s="60">
        <v>13</v>
      </c>
      <c r="ER64" s="60">
        <v>15</v>
      </c>
      <c r="ES64" s="60">
        <v>11</v>
      </c>
      <c r="ET64" s="274">
        <v>250</v>
      </c>
      <c r="EU64" s="77">
        <f t="shared" si="195"/>
        <v>0.10299999999999999</v>
      </c>
      <c r="EV64" s="77">
        <f t="shared" si="238"/>
        <v>0.111</v>
      </c>
      <c r="EW64" s="77">
        <f t="shared" si="239"/>
        <v>3.5000000000000003E-2</v>
      </c>
      <c r="EX64" s="77">
        <f t="shared" si="240"/>
        <v>4.1000000000000002E-2</v>
      </c>
      <c r="EY64" s="77">
        <f t="shared" si="241"/>
        <v>0.03</v>
      </c>
      <c r="EZ64" s="237">
        <f t="shared" si="242"/>
        <v>0.67900000000000005</v>
      </c>
      <c r="FA64" s="234">
        <f t="shared" si="243"/>
        <v>19</v>
      </c>
    </row>
    <row r="65" spans="1:157" x14ac:dyDescent="0.2">
      <c r="A65" s="56" t="s">
        <v>882</v>
      </c>
      <c r="B65" s="57" t="s">
        <v>1022</v>
      </c>
      <c r="C65" s="56" t="s">
        <v>955</v>
      </c>
      <c r="D65" s="56" t="s">
        <v>1100</v>
      </c>
      <c r="E65" s="171">
        <v>1449</v>
      </c>
      <c r="F65" s="172">
        <v>1361</v>
      </c>
      <c r="G65" s="226">
        <v>88</v>
      </c>
      <c r="H65" s="77">
        <f t="shared" si="69"/>
        <v>0.93899999999999995</v>
      </c>
      <c r="I65" s="186">
        <f t="shared" si="197"/>
        <v>6.0999999999999999E-2</v>
      </c>
      <c r="J65" s="173">
        <v>0</v>
      </c>
      <c r="K65" s="229">
        <v>0</v>
      </c>
      <c r="L65" s="174">
        <v>1449</v>
      </c>
      <c r="M65" s="60">
        <v>912</v>
      </c>
      <c r="N65" s="60">
        <v>0</v>
      </c>
      <c r="O65" s="60">
        <v>8</v>
      </c>
      <c r="P65" s="60">
        <v>20</v>
      </c>
      <c r="Q65" s="60">
        <v>196</v>
      </c>
      <c r="R65" s="60">
        <v>94</v>
      </c>
      <c r="S65" s="60">
        <v>88</v>
      </c>
      <c r="T65" s="60">
        <v>131</v>
      </c>
      <c r="U65" s="60">
        <v>0</v>
      </c>
      <c r="V65" s="63">
        <f t="shared" si="198"/>
        <v>0.629</v>
      </c>
      <c r="W65" s="63">
        <f t="shared" si="199"/>
        <v>0</v>
      </c>
      <c r="X65" s="63">
        <f t="shared" si="200"/>
        <v>6.0000000000000001E-3</v>
      </c>
      <c r="Y65" s="63">
        <f t="shared" si="201"/>
        <v>1.4E-2</v>
      </c>
      <c r="Z65" s="63">
        <f t="shared" si="202"/>
        <v>0.13500000000000001</v>
      </c>
      <c r="AA65" s="63">
        <f t="shared" si="203"/>
        <v>6.5000000000000002E-2</v>
      </c>
      <c r="AB65" s="63">
        <f t="shared" si="204"/>
        <v>6.0999999999999999E-2</v>
      </c>
      <c r="AC65" s="63">
        <f t="shared" si="205"/>
        <v>0.09</v>
      </c>
      <c r="AD65" s="63">
        <f t="shared" si="206"/>
        <v>0</v>
      </c>
      <c r="AE65" s="171">
        <v>1449</v>
      </c>
      <c r="AF65" s="60">
        <v>7</v>
      </c>
      <c r="AG65" s="60">
        <v>8</v>
      </c>
      <c r="AH65" s="60">
        <v>25</v>
      </c>
      <c r="AI65" s="60">
        <v>214</v>
      </c>
      <c r="AJ65" s="60">
        <v>522</v>
      </c>
      <c r="AK65" s="60">
        <v>263</v>
      </c>
      <c r="AL65" s="60">
        <v>231</v>
      </c>
      <c r="AM65" s="60">
        <v>132</v>
      </c>
      <c r="AN65" s="60">
        <v>47</v>
      </c>
      <c r="AO65" s="77">
        <f t="shared" si="71"/>
        <v>5.0000000000000001E-3</v>
      </c>
      <c r="AP65" s="77">
        <f t="shared" si="207"/>
        <v>6.0000000000000001E-3</v>
      </c>
      <c r="AQ65" s="77">
        <f t="shared" si="208"/>
        <v>1.7000000000000001E-2</v>
      </c>
      <c r="AR65" s="77">
        <f t="shared" si="209"/>
        <v>0.14799999999999999</v>
      </c>
      <c r="AS65" s="77">
        <f t="shared" si="210"/>
        <v>0.36</v>
      </c>
      <c r="AT65" s="77">
        <f t="shared" si="211"/>
        <v>0.182</v>
      </c>
      <c r="AU65" s="77">
        <f t="shared" si="212"/>
        <v>0.159</v>
      </c>
      <c r="AV65" s="77">
        <f t="shared" si="213"/>
        <v>9.0999999999999998E-2</v>
      </c>
      <c r="AW65" s="77">
        <f t="shared" si="214"/>
        <v>3.2000000000000001E-2</v>
      </c>
      <c r="AX65" s="175">
        <v>5.4</v>
      </c>
      <c r="AY65" s="174">
        <v>1449</v>
      </c>
      <c r="AZ65" s="60">
        <v>7</v>
      </c>
      <c r="BA65" s="60">
        <v>83</v>
      </c>
      <c r="BB65" s="60">
        <v>179</v>
      </c>
      <c r="BC65" s="60">
        <v>635</v>
      </c>
      <c r="BD65" s="60">
        <v>479</v>
      </c>
      <c r="BE65" s="60">
        <v>66</v>
      </c>
      <c r="BF65" s="60">
        <f t="shared" si="66"/>
        <v>5.0000000000000001E-3</v>
      </c>
      <c r="BG65" s="60">
        <f t="shared" si="215"/>
        <v>5.7000000000000002E-2</v>
      </c>
      <c r="BH65" s="77">
        <f t="shared" si="216"/>
        <v>0.124</v>
      </c>
      <c r="BI65" s="60">
        <f t="shared" si="217"/>
        <v>0.438</v>
      </c>
      <c r="BJ65" s="77">
        <f t="shared" si="218"/>
        <v>0.33100000000000002</v>
      </c>
      <c r="BK65" s="60">
        <f t="shared" si="219"/>
        <v>4.5999999999999999E-2</v>
      </c>
      <c r="BL65" s="176">
        <v>1361</v>
      </c>
      <c r="BM65" s="177">
        <v>814</v>
      </c>
      <c r="BN65" s="178">
        <f t="shared" si="70"/>
        <v>0.59799999999999998</v>
      </c>
      <c r="BO65" s="173">
        <v>3.58</v>
      </c>
      <c r="BP65" s="179">
        <v>547</v>
      </c>
      <c r="BQ65" s="204">
        <f t="shared" si="156"/>
        <v>0.40200000000000002</v>
      </c>
      <c r="BR65" s="175">
        <v>3.45</v>
      </c>
      <c r="BS65" s="181">
        <v>1361</v>
      </c>
      <c r="BT65" s="60">
        <v>77</v>
      </c>
      <c r="BU65" s="60">
        <v>439</v>
      </c>
      <c r="BV65" s="60">
        <v>465</v>
      </c>
      <c r="BW65" s="60">
        <v>194</v>
      </c>
      <c r="BX65" s="60">
        <v>137</v>
      </c>
      <c r="BY65" s="60">
        <v>49</v>
      </c>
      <c r="BZ65" s="104">
        <f t="shared" si="127"/>
        <v>5.7000000000000002E-2</v>
      </c>
      <c r="CA65" s="104">
        <f t="shared" si="220"/>
        <v>0.32300000000000001</v>
      </c>
      <c r="CB65" s="104">
        <f t="shared" si="221"/>
        <v>0.34200000000000003</v>
      </c>
      <c r="CC65" s="104">
        <f t="shared" si="222"/>
        <v>0.14299999999999999</v>
      </c>
      <c r="CD65" s="104">
        <f t="shared" si="223"/>
        <v>0.10100000000000001</v>
      </c>
      <c r="CE65" s="104">
        <f t="shared" si="224"/>
        <v>3.5999999999999997E-2</v>
      </c>
      <c r="CF65" s="64">
        <v>1361</v>
      </c>
      <c r="CG65" s="60">
        <v>103</v>
      </c>
      <c r="CH65" s="60">
        <v>40</v>
      </c>
      <c r="CI65" s="60">
        <v>86</v>
      </c>
      <c r="CJ65" s="60">
        <v>42</v>
      </c>
      <c r="CK65" s="60">
        <v>254</v>
      </c>
      <c r="CL65" s="60">
        <v>376</v>
      </c>
      <c r="CM65" s="60">
        <v>178</v>
      </c>
      <c r="CN65" s="60">
        <v>185</v>
      </c>
      <c r="CO65" s="60">
        <v>97</v>
      </c>
      <c r="CP65" s="60">
        <v>0</v>
      </c>
      <c r="CQ65" s="63">
        <f t="shared" si="68"/>
        <v>7.5999999999999998E-2</v>
      </c>
      <c r="CR65" s="63">
        <f t="shared" si="164"/>
        <v>2.9000000000000001E-2</v>
      </c>
      <c r="CS65" s="63">
        <f t="shared" si="165"/>
        <v>6.3E-2</v>
      </c>
      <c r="CT65" s="63">
        <f t="shared" si="166"/>
        <v>3.1E-2</v>
      </c>
      <c r="CU65" s="63">
        <f t="shared" si="167"/>
        <v>0.187</v>
      </c>
      <c r="CV65" s="63">
        <f t="shared" si="168"/>
        <v>0.27600000000000002</v>
      </c>
      <c r="CW65" s="63">
        <f t="shared" si="169"/>
        <v>0.13100000000000001</v>
      </c>
      <c r="CX65" s="63">
        <f t="shared" si="170"/>
        <v>0.13600000000000001</v>
      </c>
      <c r="CY65" s="63">
        <f t="shared" si="171"/>
        <v>7.0999999999999994E-2</v>
      </c>
      <c r="CZ65" s="63">
        <f t="shared" si="172"/>
        <v>0</v>
      </c>
      <c r="DA65" s="65">
        <v>57250</v>
      </c>
      <c r="DB65" s="66">
        <v>67196</v>
      </c>
      <c r="DC65" s="181">
        <v>1361</v>
      </c>
      <c r="DD65" s="182">
        <v>814</v>
      </c>
      <c r="DE65" s="60">
        <v>24</v>
      </c>
      <c r="DF65" s="60">
        <v>92</v>
      </c>
      <c r="DG65" s="60">
        <v>22</v>
      </c>
      <c r="DH65" s="60">
        <v>38</v>
      </c>
      <c r="DI65" s="60">
        <v>309</v>
      </c>
      <c r="DJ65" s="60">
        <v>311</v>
      </c>
      <c r="DK65" s="60">
        <v>18</v>
      </c>
      <c r="DL65" s="60">
        <v>0</v>
      </c>
      <c r="DM65" s="63">
        <f t="shared" si="67"/>
        <v>2.9000000000000001E-2</v>
      </c>
      <c r="DN65" s="63">
        <f t="shared" si="225"/>
        <v>0.113</v>
      </c>
      <c r="DO65" s="63">
        <f t="shared" si="226"/>
        <v>2.7E-2</v>
      </c>
      <c r="DP65" s="63">
        <f t="shared" si="227"/>
        <v>4.7E-2</v>
      </c>
      <c r="DQ65" s="104">
        <f t="shared" si="228"/>
        <v>0.38</v>
      </c>
      <c r="DR65" s="104">
        <f t="shared" si="229"/>
        <v>0.38200000000000001</v>
      </c>
      <c r="DS65" s="104">
        <f t="shared" si="230"/>
        <v>2.1999999999999999E-2</v>
      </c>
      <c r="DT65" s="104">
        <f t="shared" si="231"/>
        <v>0</v>
      </c>
      <c r="DU65" s="183">
        <v>277500</v>
      </c>
      <c r="DV65" s="184">
        <v>525</v>
      </c>
      <c r="DW65" s="60">
        <v>16</v>
      </c>
      <c r="DX65" s="60">
        <v>16</v>
      </c>
      <c r="DY65" s="60">
        <v>380</v>
      </c>
      <c r="DZ65" s="60">
        <v>59</v>
      </c>
      <c r="EA65" s="60">
        <v>39</v>
      </c>
      <c r="EB65" s="60">
        <v>15</v>
      </c>
      <c r="EC65" s="60">
        <v>0</v>
      </c>
      <c r="ED65" s="104">
        <f t="shared" si="194"/>
        <v>0.03</v>
      </c>
      <c r="EE65" s="104">
        <f t="shared" si="232"/>
        <v>0.03</v>
      </c>
      <c r="EF65" s="104">
        <f t="shared" si="233"/>
        <v>0.72399999999999998</v>
      </c>
      <c r="EG65" s="104">
        <f t="shared" si="234"/>
        <v>0.112</v>
      </c>
      <c r="EH65" s="63">
        <f t="shared" si="235"/>
        <v>7.3999999999999996E-2</v>
      </c>
      <c r="EI65" s="104">
        <f t="shared" si="236"/>
        <v>2.9000000000000001E-2</v>
      </c>
      <c r="EJ65" s="63">
        <f t="shared" si="237"/>
        <v>0</v>
      </c>
      <c r="EK65" s="183">
        <v>1279</v>
      </c>
      <c r="EL65" s="185">
        <v>547</v>
      </c>
      <c r="EM65" s="185">
        <v>22</v>
      </c>
      <c r="EN65" s="180">
        <v>489</v>
      </c>
      <c r="EO65" s="60">
        <v>10</v>
      </c>
      <c r="EP65" s="60">
        <v>61</v>
      </c>
      <c r="EQ65" s="60">
        <v>38</v>
      </c>
      <c r="ER65" s="60">
        <v>39</v>
      </c>
      <c r="ES65" s="60">
        <v>59</v>
      </c>
      <c r="ET65" s="274">
        <v>282</v>
      </c>
      <c r="EU65" s="77">
        <f t="shared" si="195"/>
        <v>0.02</v>
      </c>
      <c r="EV65" s="77">
        <f t="shared" si="238"/>
        <v>0.125</v>
      </c>
      <c r="EW65" s="77">
        <f t="shared" si="239"/>
        <v>7.8E-2</v>
      </c>
      <c r="EX65" s="77">
        <f t="shared" si="240"/>
        <v>0.08</v>
      </c>
      <c r="EY65" s="77">
        <f t="shared" si="241"/>
        <v>0.121</v>
      </c>
      <c r="EZ65" s="237">
        <f t="shared" si="242"/>
        <v>0.57699999999999996</v>
      </c>
      <c r="FA65" s="234">
        <f t="shared" si="243"/>
        <v>36</v>
      </c>
    </row>
    <row r="66" spans="1:157" x14ac:dyDescent="0.2">
      <c r="A66" s="56" t="s">
        <v>882</v>
      </c>
      <c r="B66" s="57" t="s">
        <v>1022</v>
      </c>
      <c r="C66" s="56" t="s">
        <v>956</v>
      </c>
      <c r="D66" s="56" t="s">
        <v>1101</v>
      </c>
      <c r="E66" s="171">
        <v>492</v>
      </c>
      <c r="F66" s="172">
        <v>492</v>
      </c>
      <c r="G66" s="226">
        <v>0</v>
      </c>
      <c r="H66" s="77">
        <f t="shared" si="69"/>
        <v>1</v>
      </c>
      <c r="I66" s="186">
        <f t="shared" si="197"/>
        <v>0</v>
      </c>
      <c r="J66" s="173">
        <v>0</v>
      </c>
      <c r="K66" s="229">
        <v>0</v>
      </c>
      <c r="L66" s="174">
        <v>492</v>
      </c>
      <c r="M66" s="60">
        <v>477</v>
      </c>
      <c r="N66" s="60">
        <v>5</v>
      </c>
      <c r="O66" s="60">
        <v>0</v>
      </c>
      <c r="P66" s="60">
        <v>0</v>
      </c>
      <c r="Q66" s="60">
        <v>0</v>
      </c>
      <c r="R66" s="60">
        <v>0</v>
      </c>
      <c r="S66" s="60">
        <v>0</v>
      </c>
      <c r="T66" s="60">
        <v>10</v>
      </c>
      <c r="U66" s="60">
        <v>0</v>
      </c>
      <c r="V66" s="63">
        <f t="shared" si="198"/>
        <v>0.97</v>
      </c>
      <c r="W66" s="63">
        <f t="shared" si="199"/>
        <v>0.01</v>
      </c>
      <c r="X66" s="63">
        <f t="shared" si="200"/>
        <v>0</v>
      </c>
      <c r="Y66" s="63">
        <f t="shared" si="201"/>
        <v>0</v>
      </c>
      <c r="Z66" s="63">
        <f t="shared" si="202"/>
        <v>0</v>
      </c>
      <c r="AA66" s="63">
        <f t="shared" si="203"/>
        <v>0</v>
      </c>
      <c r="AB66" s="63">
        <f t="shared" si="204"/>
        <v>0</v>
      </c>
      <c r="AC66" s="63">
        <f t="shared" si="205"/>
        <v>0.02</v>
      </c>
      <c r="AD66" s="63">
        <f t="shared" si="206"/>
        <v>0</v>
      </c>
      <c r="AE66" s="171">
        <v>492</v>
      </c>
      <c r="AF66" s="60">
        <v>0</v>
      </c>
      <c r="AG66" s="60">
        <v>0</v>
      </c>
      <c r="AH66" s="60">
        <v>0</v>
      </c>
      <c r="AI66" s="60">
        <v>19</v>
      </c>
      <c r="AJ66" s="60">
        <v>112</v>
      </c>
      <c r="AK66" s="60">
        <v>68</v>
      </c>
      <c r="AL66" s="60">
        <v>166</v>
      </c>
      <c r="AM66" s="60">
        <v>85</v>
      </c>
      <c r="AN66" s="60">
        <v>42</v>
      </c>
      <c r="AO66" s="77">
        <f t="shared" si="71"/>
        <v>0</v>
      </c>
      <c r="AP66" s="77">
        <f t="shared" si="207"/>
        <v>0</v>
      </c>
      <c r="AQ66" s="77">
        <f t="shared" si="208"/>
        <v>0</v>
      </c>
      <c r="AR66" s="77">
        <f t="shared" si="209"/>
        <v>3.9E-2</v>
      </c>
      <c r="AS66" s="77">
        <f t="shared" si="210"/>
        <v>0.22800000000000001</v>
      </c>
      <c r="AT66" s="77">
        <f t="shared" si="211"/>
        <v>0.13800000000000001</v>
      </c>
      <c r="AU66" s="77">
        <f t="shared" si="212"/>
        <v>0.33700000000000002</v>
      </c>
      <c r="AV66" s="77">
        <f t="shared" si="213"/>
        <v>0.17299999999999999</v>
      </c>
      <c r="AW66" s="77">
        <f t="shared" si="214"/>
        <v>8.5000000000000006E-2</v>
      </c>
      <c r="AX66" s="175">
        <v>6.8</v>
      </c>
      <c r="AY66" s="174">
        <v>492</v>
      </c>
      <c r="AZ66" s="60">
        <v>0</v>
      </c>
      <c r="BA66" s="60">
        <v>0</v>
      </c>
      <c r="BB66" s="60">
        <v>12</v>
      </c>
      <c r="BC66" s="60">
        <v>240</v>
      </c>
      <c r="BD66" s="60">
        <v>199</v>
      </c>
      <c r="BE66" s="60">
        <v>41</v>
      </c>
      <c r="BF66" s="60">
        <f t="shared" si="66"/>
        <v>0</v>
      </c>
      <c r="BG66" s="60">
        <f t="shared" si="215"/>
        <v>0</v>
      </c>
      <c r="BH66" s="77">
        <f t="shared" si="216"/>
        <v>2.4E-2</v>
      </c>
      <c r="BI66" s="60">
        <f t="shared" si="217"/>
        <v>0.48799999999999999</v>
      </c>
      <c r="BJ66" s="77">
        <f t="shared" si="218"/>
        <v>0.40400000000000003</v>
      </c>
      <c r="BK66" s="60">
        <f t="shared" si="219"/>
        <v>8.3000000000000004E-2</v>
      </c>
      <c r="BL66" s="176">
        <v>492</v>
      </c>
      <c r="BM66" s="177">
        <v>442</v>
      </c>
      <c r="BN66" s="178">
        <f t="shared" si="70"/>
        <v>0.89800000000000002</v>
      </c>
      <c r="BO66" s="173">
        <v>3.59</v>
      </c>
      <c r="BP66" s="179">
        <v>50</v>
      </c>
      <c r="BQ66" s="204">
        <f t="shared" si="156"/>
        <v>0.10199999999999999</v>
      </c>
      <c r="BR66" s="175">
        <v>3.44</v>
      </c>
      <c r="BS66" s="181">
        <v>492</v>
      </c>
      <c r="BT66" s="60">
        <v>0</v>
      </c>
      <c r="BU66" s="60">
        <v>61</v>
      </c>
      <c r="BV66" s="60">
        <v>50</v>
      </c>
      <c r="BW66" s="60">
        <v>183</v>
      </c>
      <c r="BX66" s="60">
        <v>130</v>
      </c>
      <c r="BY66" s="60">
        <v>68</v>
      </c>
      <c r="BZ66" s="104">
        <f t="shared" si="127"/>
        <v>0</v>
      </c>
      <c r="CA66" s="104">
        <f t="shared" si="220"/>
        <v>0.124</v>
      </c>
      <c r="CB66" s="104">
        <f t="shared" si="221"/>
        <v>0.10199999999999999</v>
      </c>
      <c r="CC66" s="104">
        <f t="shared" si="222"/>
        <v>0.372</v>
      </c>
      <c r="CD66" s="104">
        <f t="shared" si="223"/>
        <v>0.26400000000000001</v>
      </c>
      <c r="CE66" s="104">
        <f t="shared" si="224"/>
        <v>0.13800000000000001</v>
      </c>
      <c r="CF66" s="64">
        <v>492</v>
      </c>
      <c r="CG66" s="60">
        <v>11</v>
      </c>
      <c r="CH66" s="60">
        <v>6</v>
      </c>
      <c r="CI66" s="60">
        <v>7</v>
      </c>
      <c r="CJ66" s="60">
        <v>54</v>
      </c>
      <c r="CK66" s="60">
        <v>21</v>
      </c>
      <c r="CL66" s="60">
        <v>100</v>
      </c>
      <c r="CM66" s="60">
        <v>60</v>
      </c>
      <c r="CN66" s="60">
        <v>147</v>
      </c>
      <c r="CO66" s="60">
        <v>49</v>
      </c>
      <c r="CP66" s="60">
        <v>37</v>
      </c>
      <c r="CQ66" s="63">
        <f t="shared" si="68"/>
        <v>2.1999999999999999E-2</v>
      </c>
      <c r="CR66" s="63">
        <f t="shared" si="164"/>
        <v>1.2E-2</v>
      </c>
      <c r="CS66" s="63">
        <f t="shared" si="165"/>
        <v>1.4E-2</v>
      </c>
      <c r="CT66" s="63">
        <f t="shared" si="166"/>
        <v>0.11</v>
      </c>
      <c r="CU66" s="63">
        <f t="shared" si="167"/>
        <v>4.2999999999999997E-2</v>
      </c>
      <c r="CV66" s="63">
        <f t="shared" si="168"/>
        <v>0.20300000000000001</v>
      </c>
      <c r="CW66" s="63">
        <f t="shared" si="169"/>
        <v>0.122</v>
      </c>
      <c r="CX66" s="63">
        <f t="shared" si="170"/>
        <v>0.29899999999999999</v>
      </c>
      <c r="CY66" s="63">
        <f t="shared" si="171"/>
        <v>0.1</v>
      </c>
      <c r="CZ66" s="63">
        <f t="shared" si="172"/>
        <v>7.4999999999999997E-2</v>
      </c>
      <c r="DA66" s="65">
        <v>98088</v>
      </c>
      <c r="DB66" s="66">
        <v>98357</v>
      </c>
      <c r="DC66" s="181">
        <v>492</v>
      </c>
      <c r="DD66" s="182">
        <v>442</v>
      </c>
      <c r="DE66" s="60">
        <v>0</v>
      </c>
      <c r="DF66" s="60">
        <v>5</v>
      </c>
      <c r="DG66" s="60">
        <v>7</v>
      </c>
      <c r="DH66" s="60">
        <v>15</v>
      </c>
      <c r="DI66" s="60">
        <v>17</v>
      </c>
      <c r="DJ66" s="60">
        <v>360</v>
      </c>
      <c r="DK66" s="60">
        <v>38</v>
      </c>
      <c r="DL66" s="60">
        <v>0</v>
      </c>
      <c r="DM66" s="63">
        <f t="shared" si="67"/>
        <v>0</v>
      </c>
      <c r="DN66" s="63">
        <f t="shared" si="225"/>
        <v>1.0999999999999999E-2</v>
      </c>
      <c r="DO66" s="63">
        <f t="shared" si="226"/>
        <v>1.6E-2</v>
      </c>
      <c r="DP66" s="63">
        <f t="shared" si="227"/>
        <v>3.4000000000000002E-2</v>
      </c>
      <c r="DQ66" s="104">
        <f t="shared" si="228"/>
        <v>3.7999999999999999E-2</v>
      </c>
      <c r="DR66" s="104">
        <f t="shared" si="229"/>
        <v>0.81399999999999995</v>
      </c>
      <c r="DS66" s="104">
        <f t="shared" si="230"/>
        <v>8.5999999999999993E-2</v>
      </c>
      <c r="DT66" s="104">
        <f t="shared" si="231"/>
        <v>0</v>
      </c>
      <c r="DU66" s="183">
        <v>404200</v>
      </c>
      <c r="DV66" s="184">
        <v>17</v>
      </c>
      <c r="DW66" s="60">
        <v>0</v>
      </c>
      <c r="DX66" s="60">
        <v>0</v>
      </c>
      <c r="DY66" s="60">
        <v>0</v>
      </c>
      <c r="DZ66" s="60">
        <v>0</v>
      </c>
      <c r="EA66" s="60">
        <v>15</v>
      </c>
      <c r="EB66" s="60">
        <v>2</v>
      </c>
      <c r="EC66" s="60">
        <v>0</v>
      </c>
      <c r="ED66" s="104">
        <f t="shared" si="194"/>
        <v>0</v>
      </c>
      <c r="EE66" s="104">
        <f t="shared" si="232"/>
        <v>0</v>
      </c>
      <c r="EF66" s="104">
        <f t="shared" si="233"/>
        <v>0</v>
      </c>
      <c r="EG66" s="104">
        <f t="shared" si="234"/>
        <v>0</v>
      </c>
      <c r="EH66" s="63">
        <f t="shared" si="235"/>
        <v>0.88200000000000001</v>
      </c>
      <c r="EI66" s="104">
        <f t="shared" si="236"/>
        <v>0.11799999999999999</v>
      </c>
      <c r="EJ66" s="63">
        <f t="shared" si="237"/>
        <v>0</v>
      </c>
      <c r="EK66" s="183">
        <v>2283</v>
      </c>
      <c r="EL66" s="185">
        <v>50</v>
      </c>
      <c r="EM66" s="185">
        <v>33</v>
      </c>
      <c r="EN66" s="180">
        <v>17</v>
      </c>
      <c r="EO66" s="60">
        <v>5</v>
      </c>
      <c r="EP66" s="60">
        <v>0</v>
      </c>
      <c r="EQ66" s="60">
        <v>0</v>
      </c>
      <c r="ER66" s="60">
        <v>10</v>
      </c>
      <c r="ES66" s="60">
        <v>0</v>
      </c>
      <c r="ET66" s="274">
        <v>2</v>
      </c>
      <c r="EU66" s="77">
        <f t="shared" si="195"/>
        <v>0.29399999999999998</v>
      </c>
      <c r="EV66" s="77">
        <f t="shared" si="238"/>
        <v>0</v>
      </c>
      <c r="EW66" s="77">
        <f t="shared" si="239"/>
        <v>0</v>
      </c>
      <c r="EX66" s="77">
        <f t="shared" si="240"/>
        <v>0.58799999999999997</v>
      </c>
      <c r="EY66" s="77">
        <f t="shared" si="241"/>
        <v>0</v>
      </c>
      <c r="EZ66" s="237">
        <f t="shared" si="242"/>
        <v>0.11799999999999999</v>
      </c>
      <c r="FA66" s="234">
        <f t="shared" si="243"/>
        <v>0</v>
      </c>
    </row>
    <row r="67" spans="1:157" x14ac:dyDescent="0.2">
      <c r="A67" s="56" t="s">
        <v>882</v>
      </c>
      <c r="B67" s="57" t="s">
        <v>1022</v>
      </c>
      <c r="C67" s="56" t="s">
        <v>957</v>
      </c>
      <c r="D67" s="56" t="s">
        <v>1102</v>
      </c>
      <c r="E67" s="171">
        <v>800</v>
      </c>
      <c r="F67" s="172">
        <v>710</v>
      </c>
      <c r="G67" s="226">
        <v>90</v>
      </c>
      <c r="H67" s="77">
        <f t="shared" si="69"/>
        <v>0.88800000000000001</v>
      </c>
      <c r="I67" s="186">
        <f t="shared" si="197"/>
        <v>0.113</v>
      </c>
      <c r="J67" s="173">
        <v>2.7</v>
      </c>
      <c r="K67" s="229">
        <v>8.6</v>
      </c>
      <c r="L67" s="174">
        <v>800</v>
      </c>
      <c r="M67" s="60">
        <v>800</v>
      </c>
      <c r="N67" s="60">
        <v>0</v>
      </c>
      <c r="O67" s="60">
        <v>0</v>
      </c>
      <c r="P67" s="60">
        <v>0</v>
      </c>
      <c r="Q67" s="60">
        <v>0</v>
      </c>
      <c r="R67" s="60">
        <v>0</v>
      </c>
      <c r="S67" s="60">
        <v>0</v>
      </c>
      <c r="T67" s="60">
        <v>0</v>
      </c>
      <c r="U67" s="60">
        <v>0</v>
      </c>
      <c r="V67" s="63">
        <f t="shared" si="198"/>
        <v>1</v>
      </c>
      <c r="W67" s="63">
        <f t="shared" si="199"/>
        <v>0</v>
      </c>
      <c r="X67" s="63">
        <f t="shared" si="200"/>
        <v>0</v>
      </c>
      <c r="Y67" s="63">
        <f t="shared" si="201"/>
        <v>0</v>
      </c>
      <c r="Z67" s="63">
        <f t="shared" si="202"/>
        <v>0</v>
      </c>
      <c r="AA67" s="63">
        <f t="shared" si="203"/>
        <v>0</v>
      </c>
      <c r="AB67" s="63">
        <f t="shared" si="204"/>
        <v>0</v>
      </c>
      <c r="AC67" s="63">
        <f t="shared" si="205"/>
        <v>0</v>
      </c>
      <c r="AD67" s="63">
        <f t="shared" si="206"/>
        <v>0</v>
      </c>
      <c r="AE67" s="171">
        <v>800</v>
      </c>
      <c r="AF67" s="60">
        <v>0</v>
      </c>
      <c r="AG67" s="60">
        <v>0</v>
      </c>
      <c r="AH67" s="60">
        <v>5</v>
      </c>
      <c r="AI67" s="60">
        <v>10</v>
      </c>
      <c r="AJ67" s="60">
        <v>101</v>
      </c>
      <c r="AK67" s="60">
        <v>184</v>
      </c>
      <c r="AL67" s="60">
        <v>310</v>
      </c>
      <c r="AM67" s="60">
        <v>112</v>
      </c>
      <c r="AN67" s="60">
        <v>78</v>
      </c>
      <c r="AO67" s="77">
        <f t="shared" si="71"/>
        <v>0</v>
      </c>
      <c r="AP67" s="77">
        <f t="shared" si="207"/>
        <v>0</v>
      </c>
      <c r="AQ67" s="77">
        <f t="shared" si="208"/>
        <v>6.0000000000000001E-3</v>
      </c>
      <c r="AR67" s="77">
        <f t="shared" si="209"/>
        <v>1.2999999999999999E-2</v>
      </c>
      <c r="AS67" s="77">
        <f t="shared" si="210"/>
        <v>0.126</v>
      </c>
      <c r="AT67" s="77">
        <f t="shared" si="211"/>
        <v>0.23</v>
      </c>
      <c r="AU67" s="77">
        <f t="shared" si="212"/>
        <v>0.38800000000000001</v>
      </c>
      <c r="AV67" s="77">
        <f t="shared" si="213"/>
        <v>0.14000000000000001</v>
      </c>
      <c r="AW67" s="77">
        <f t="shared" si="214"/>
        <v>9.8000000000000004E-2</v>
      </c>
      <c r="AX67" s="175">
        <v>6.8</v>
      </c>
      <c r="AY67" s="174">
        <v>800</v>
      </c>
      <c r="AZ67" s="60">
        <v>5</v>
      </c>
      <c r="BA67" s="60">
        <v>0</v>
      </c>
      <c r="BB67" s="60">
        <v>5</v>
      </c>
      <c r="BC67" s="60">
        <v>399</v>
      </c>
      <c r="BD67" s="60">
        <v>296</v>
      </c>
      <c r="BE67" s="60">
        <v>95</v>
      </c>
      <c r="BF67" s="60">
        <f t="shared" si="66"/>
        <v>6.0000000000000001E-3</v>
      </c>
      <c r="BG67" s="60">
        <f t="shared" si="215"/>
        <v>0</v>
      </c>
      <c r="BH67" s="77">
        <f t="shared" si="216"/>
        <v>6.0000000000000001E-3</v>
      </c>
      <c r="BI67" s="60">
        <f t="shared" si="217"/>
        <v>0.499</v>
      </c>
      <c r="BJ67" s="77">
        <f t="shared" si="218"/>
        <v>0.37</v>
      </c>
      <c r="BK67" s="60">
        <f t="shared" si="219"/>
        <v>0.11899999999999999</v>
      </c>
      <c r="BL67" s="176">
        <v>710</v>
      </c>
      <c r="BM67" s="177">
        <v>571</v>
      </c>
      <c r="BN67" s="178">
        <f t="shared" si="70"/>
        <v>0.80400000000000005</v>
      </c>
      <c r="BO67" s="173">
        <v>4.13</v>
      </c>
      <c r="BP67" s="179">
        <v>139</v>
      </c>
      <c r="BQ67" s="204">
        <f t="shared" si="156"/>
        <v>0.19600000000000001</v>
      </c>
      <c r="BR67" s="175">
        <v>4.83</v>
      </c>
      <c r="BS67" s="181">
        <v>710</v>
      </c>
      <c r="BT67" s="60">
        <v>0</v>
      </c>
      <c r="BU67" s="60">
        <v>112</v>
      </c>
      <c r="BV67" s="60">
        <v>172</v>
      </c>
      <c r="BW67" s="60">
        <v>224</v>
      </c>
      <c r="BX67" s="60">
        <v>155</v>
      </c>
      <c r="BY67" s="60">
        <v>47</v>
      </c>
      <c r="BZ67" s="104">
        <f t="shared" si="127"/>
        <v>0</v>
      </c>
      <c r="CA67" s="104">
        <f t="shared" si="220"/>
        <v>0.158</v>
      </c>
      <c r="CB67" s="104">
        <f t="shared" si="221"/>
        <v>0.24199999999999999</v>
      </c>
      <c r="CC67" s="104">
        <f t="shared" si="222"/>
        <v>0.315</v>
      </c>
      <c r="CD67" s="104">
        <f t="shared" si="223"/>
        <v>0.218</v>
      </c>
      <c r="CE67" s="104">
        <f t="shared" si="224"/>
        <v>6.6000000000000003E-2</v>
      </c>
      <c r="CF67" s="64">
        <v>710</v>
      </c>
      <c r="CG67" s="60">
        <v>18</v>
      </c>
      <c r="CH67" s="60">
        <v>4</v>
      </c>
      <c r="CI67" s="60">
        <v>40</v>
      </c>
      <c r="CJ67" s="60">
        <v>48</v>
      </c>
      <c r="CK67" s="60">
        <v>134</v>
      </c>
      <c r="CL67" s="60">
        <v>116</v>
      </c>
      <c r="CM67" s="60">
        <v>77</v>
      </c>
      <c r="CN67" s="60">
        <v>227</v>
      </c>
      <c r="CO67" s="60">
        <v>21</v>
      </c>
      <c r="CP67" s="60">
        <v>25</v>
      </c>
      <c r="CQ67" s="63">
        <f t="shared" si="68"/>
        <v>2.5000000000000001E-2</v>
      </c>
      <c r="CR67" s="63">
        <f t="shared" si="164"/>
        <v>6.0000000000000001E-3</v>
      </c>
      <c r="CS67" s="63">
        <f t="shared" si="165"/>
        <v>5.6000000000000001E-2</v>
      </c>
      <c r="CT67" s="63">
        <f t="shared" si="166"/>
        <v>6.8000000000000005E-2</v>
      </c>
      <c r="CU67" s="63">
        <f t="shared" si="167"/>
        <v>0.189</v>
      </c>
      <c r="CV67" s="63">
        <f t="shared" si="168"/>
        <v>0.16300000000000001</v>
      </c>
      <c r="CW67" s="63">
        <f t="shared" si="169"/>
        <v>0.108</v>
      </c>
      <c r="CX67" s="63">
        <f t="shared" si="170"/>
        <v>0.32</v>
      </c>
      <c r="CY67" s="63">
        <f t="shared" si="171"/>
        <v>0.03</v>
      </c>
      <c r="CZ67" s="63">
        <f t="shared" si="172"/>
        <v>3.5000000000000003E-2</v>
      </c>
      <c r="DA67" s="65">
        <v>71842</v>
      </c>
      <c r="DB67" s="66">
        <v>84636</v>
      </c>
      <c r="DC67" s="181">
        <v>710</v>
      </c>
      <c r="DD67" s="182">
        <v>571</v>
      </c>
      <c r="DE67" s="60">
        <v>0</v>
      </c>
      <c r="DF67" s="60">
        <v>0</v>
      </c>
      <c r="DG67" s="60">
        <v>38</v>
      </c>
      <c r="DH67" s="60">
        <v>67</v>
      </c>
      <c r="DI67" s="60">
        <v>141</v>
      </c>
      <c r="DJ67" s="60">
        <v>309</v>
      </c>
      <c r="DK67" s="60">
        <v>0</v>
      </c>
      <c r="DL67" s="60">
        <v>16</v>
      </c>
      <c r="DM67" s="63">
        <f t="shared" si="67"/>
        <v>0</v>
      </c>
      <c r="DN67" s="63">
        <f t="shared" si="225"/>
        <v>0</v>
      </c>
      <c r="DO67" s="63">
        <f t="shared" si="226"/>
        <v>6.7000000000000004E-2</v>
      </c>
      <c r="DP67" s="63">
        <f t="shared" si="227"/>
        <v>0.11700000000000001</v>
      </c>
      <c r="DQ67" s="104">
        <f t="shared" si="228"/>
        <v>0.247</v>
      </c>
      <c r="DR67" s="104">
        <f t="shared" si="229"/>
        <v>0.54100000000000004</v>
      </c>
      <c r="DS67" s="104">
        <f t="shared" si="230"/>
        <v>0</v>
      </c>
      <c r="DT67" s="104">
        <f t="shared" si="231"/>
        <v>2.8000000000000001E-2</v>
      </c>
      <c r="DU67" s="183">
        <v>312800</v>
      </c>
      <c r="DV67" s="184">
        <v>139</v>
      </c>
      <c r="DW67" s="60">
        <v>0</v>
      </c>
      <c r="DX67" s="60">
        <v>14</v>
      </c>
      <c r="DY67" s="60">
        <v>15</v>
      </c>
      <c r="DZ67" s="60">
        <v>57</v>
      </c>
      <c r="EA67" s="60">
        <v>53</v>
      </c>
      <c r="EB67" s="60">
        <v>0</v>
      </c>
      <c r="EC67" s="60">
        <v>0</v>
      </c>
      <c r="ED67" s="104">
        <f t="shared" si="194"/>
        <v>0</v>
      </c>
      <c r="EE67" s="104">
        <f t="shared" si="232"/>
        <v>0.10100000000000001</v>
      </c>
      <c r="EF67" s="104">
        <f t="shared" si="233"/>
        <v>0.108</v>
      </c>
      <c r="EG67" s="104">
        <f t="shared" si="234"/>
        <v>0.41</v>
      </c>
      <c r="EH67" s="63">
        <f t="shared" si="235"/>
        <v>0.38100000000000001</v>
      </c>
      <c r="EI67" s="104">
        <f t="shared" si="236"/>
        <v>0</v>
      </c>
      <c r="EJ67" s="63">
        <f t="shared" si="237"/>
        <v>0</v>
      </c>
      <c r="EK67" s="183">
        <v>1855</v>
      </c>
      <c r="EL67" s="185">
        <v>139</v>
      </c>
      <c r="EM67" s="185">
        <v>0</v>
      </c>
      <c r="EN67" s="180">
        <v>139</v>
      </c>
      <c r="EO67" s="60">
        <v>10</v>
      </c>
      <c r="EP67" s="60">
        <v>3</v>
      </c>
      <c r="EQ67" s="60">
        <v>14</v>
      </c>
      <c r="ER67" s="60">
        <v>41</v>
      </c>
      <c r="ES67" s="60">
        <v>14</v>
      </c>
      <c r="ET67" s="274">
        <v>57</v>
      </c>
      <c r="EU67" s="77">
        <f t="shared" si="195"/>
        <v>7.1999999999999995E-2</v>
      </c>
      <c r="EV67" s="77">
        <f t="shared" si="238"/>
        <v>2.1999999999999999E-2</v>
      </c>
      <c r="EW67" s="77">
        <f t="shared" si="239"/>
        <v>0.10100000000000001</v>
      </c>
      <c r="EX67" s="77">
        <f t="shared" si="240"/>
        <v>0.29499999999999998</v>
      </c>
      <c r="EY67" s="77">
        <f t="shared" si="241"/>
        <v>0.10100000000000001</v>
      </c>
      <c r="EZ67" s="237">
        <f t="shared" si="242"/>
        <v>0.41</v>
      </c>
      <c r="FA67" s="234">
        <f t="shared" si="243"/>
        <v>0</v>
      </c>
    </row>
    <row r="68" spans="1:157" x14ac:dyDescent="0.2">
      <c r="A68" s="56" t="s">
        <v>882</v>
      </c>
      <c r="B68" s="57" t="s">
        <v>1022</v>
      </c>
      <c r="C68" s="56" t="s">
        <v>958</v>
      </c>
      <c r="D68" s="56" t="s">
        <v>1103</v>
      </c>
      <c r="E68" s="171">
        <v>1511</v>
      </c>
      <c r="F68" s="172">
        <v>1470</v>
      </c>
      <c r="G68" s="226">
        <v>41</v>
      </c>
      <c r="H68" s="77">
        <f t="shared" si="69"/>
        <v>0.97299999999999998</v>
      </c>
      <c r="I68" s="186">
        <f t="shared" si="197"/>
        <v>2.7E-2</v>
      </c>
      <c r="J68" s="173">
        <v>1.8</v>
      </c>
      <c r="K68" s="229">
        <v>0</v>
      </c>
      <c r="L68" s="174">
        <v>1511</v>
      </c>
      <c r="M68" s="60">
        <v>1494</v>
      </c>
      <c r="N68" s="60">
        <v>17</v>
      </c>
      <c r="O68" s="60">
        <v>0</v>
      </c>
      <c r="P68" s="60">
        <v>0</v>
      </c>
      <c r="Q68" s="60">
        <v>0</v>
      </c>
      <c r="R68" s="60">
        <v>0</v>
      </c>
      <c r="S68" s="60">
        <v>0</v>
      </c>
      <c r="T68" s="60">
        <v>0</v>
      </c>
      <c r="U68" s="60">
        <v>0</v>
      </c>
      <c r="V68" s="63">
        <f t="shared" si="198"/>
        <v>0.98899999999999999</v>
      </c>
      <c r="W68" s="63">
        <f t="shared" si="199"/>
        <v>1.0999999999999999E-2</v>
      </c>
      <c r="X68" s="63">
        <f t="shared" si="200"/>
        <v>0</v>
      </c>
      <c r="Y68" s="63">
        <f t="shared" si="201"/>
        <v>0</v>
      </c>
      <c r="Z68" s="63">
        <f t="shared" si="202"/>
        <v>0</v>
      </c>
      <c r="AA68" s="63">
        <f t="shared" si="203"/>
        <v>0</v>
      </c>
      <c r="AB68" s="63">
        <f t="shared" si="204"/>
        <v>0</v>
      </c>
      <c r="AC68" s="63">
        <f t="shared" si="205"/>
        <v>0</v>
      </c>
      <c r="AD68" s="63">
        <f t="shared" si="206"/>
        <v>0</v>
      </c>
      <c r="AE68" s="171">
        <v>1511</v>
      </c>
      <c r="AF68" s="60">
        <v>0</v>
      </c>
      <c r="AG68" s="60">
        <v>18</v>
      </c>
      <c r="AH68" s="60">
        <v>0</v>
      </c>
      <c r="AI68" s="60">
        <v>67</v>
      </c>
      <c r="AJ68" s="60">
        <v>280</v>
      </c>
      <c r="AK68" s="60">
        <v>388</v>
      </c>
      <c r="AL68" s="60">
        <v>289</v>
      </c>
      <c r="AM68" s="60">
        <v>336</v>
      </c>
      <c r="AN68" s="60">
        <v>133</v>
      </c>
      <c r="AO68" s="77">
        <f t="shared" si="71"/>
        <v>0</v>
      </c>
      <c r="AP68" s="77">
        <f t="shared" si="207"/>
        <v>1.2E-2</v>
      </c>
      <c r="AQ68" s="77">
        <f t="shared" si="208"/>
        <v>0</v>
      </c>
      <c r="AR68" s="77">
        <f t="shared" si="209"/>
        <v>4.3999999999999997E-2</v>
      </c>
      <c r="AS68" s="77">
        <f t="shared" si="210"/>
        <v>0.185</v>
      </c>
      <c r="AT68" s="77">
        <f t="shared" si="211"/>
        <v>0.25700000000000001</v>
      </c>
      <c r="AU68" s="77">
        <f t="shared" si="212"/>
        <v>0.191</v>
      </c>
      <c r="AV68" s="77">
        <f t="shared" si="213"/>
        <v>0.222</v>
      </c>
      <c r="AW68" s="77">
        <f t="shared" si="214"/>
        <v>8.7999999999999995E-2</v>
      </c>
      <c r="AX68" s="175">
        <v>6.5</v>
      </c>
      <c r="AY68" s="174">
        <v>1511</v>
      </c>
      <c r="AZ68" s="60">
        <v>18</v>
      </c>
      <c r="BA68" s="60">
        <v>0</v>
      </c>
      <c r="BB68" s="60">
        <v>60</v>
      </c>
      <c r="BC68" s="60">
        <v>649</v>
      </c>
      <c r="BD68" s="60">
        <v>664</v>
      </c>
      <c r="BE68" s="60">
        <v>120</v>
      </c>
      <c r="BF68" s="60">
        <f t="shared" ref="BF68:BF92" si="244">ROUND(AZ68/AY68,3)</f>
        <v>1.2E-2</v>
      </c>
      <c r="BG68" s="60">
        <f t="shared" si="215"/>
        <v>0</v>
      </c>
      <c r="BH68" s="77">
        <f t="shared" si="216"/>
        <v>0.04</v>
      </c>
      <c r="BI68" s="60">
        <f t="shared" si="217"/>
        <v>0.43</v>
      </c>
      <c r="BJ68" s="77">
        <f t="shared" si="218"/>
        <v>0.439</v>
      </c>
      <c r="BK68" s="60">
        <f t="shared" si="219"/>
        <v>7.9000000000000001E-2</v>
      </c>
      <c r="BL68" s="176">
        <v>1470</v>
      </c>
      <c r="BM68" s="177">
        <v>1083</v>
      </c>
      <c r="BN68" s="178">
        <f t="shared" si="70"/>
        <v>0.73699999999999999</v>
      </c>
      <c r="BO68" s="173">
        <v>4.32</v>
      </c>
      <c r="BP68" s="179">
        <v>387</v>
      </c>
      <c r="BQ68" s="204">
        <f t="shared" si="156"/>
        <v>0.26300000000000001</v>
      </c>
      <c r="BR68" s="175">
        <v>4.22</v>
      </c>
      <c r="BS68" s="181">
        <v>1470</v>
      </c>
      <c r="BT68" s="60">
        <v>16</v>
      </c>
      <c r="BU68" s="60">
        <v>444</v>
      </c>
      <c r="BV68" s="60">
        <v>383</v>
      </c>
      <c r="BW68" s="60">
        <v>431</v>
      </c>
      <c r="BX68" s="60">
        <v>164</v>
      </c>
      <c r="BY68" s="60">
        <v>32</v>
      </c>
      <c r="BZ68" s="104">
        <f t="shared" si="127"/>
        <v>1.0999999999999999E-2</v>
      </c>
      <c r="CA68" s="104">
        <f t="shared" si="220"/>
        <v>0.30199999999999999</v>
      </c>
      <c r="CB68" s="104">
        <f t="shared" si="221"/>
        <v>0.26100000000000001</v>
      </c>
      <c r="CC68" s="104">
        <f t="shared" si="222"/>
        <v>0.29299999999999998</v>
      </c>
      <c r="CD68" s="104">
        <f t="shared" si="223"/>
        <v>0.112</v>
      </c>
      <c r="CE68" s="104">
        <f t="shared" si="224"/>
        <v>2.1999999999999999E-2</v>
      </c>
      <c r="CF68" s="64">
        <v>1470</v>
      </c>
      <c r="CG68" s="60">
        <v>32</v>
      </c>
      <c r="CH68" s="60">
        <v>20</v>
      </c>
      <c r="CI68" s="60">
        <v>39</v>
      </c>
      <c r="CJ68" s="60">
        <v>162</v>
      </c>
      <c r="CK68" s="60">
        <v>275</v>
      </c>
      <c r="CL68" s="60">
        <v>380</v>
      </c>
      <c r="CM68" s="60">
        <v>262</v>
      </c>
      <c r="CN68" s="60">
        <v>232</v>
      </c>
      <c r="CO68" s="60">
        <v>68</v>
      </c>
      <c r="CP68" s="60">
        <v>0</v>
      </c>
      <c r="CQ68" s="63">
        <f t="shared" si="68"/>
        <v>2.1999999999999999E-2</v>
      </c>
      <c r="CR68" s="63">
        <f t="shared" si="164"/>
        <v>1.4E-2</v>
      </c>
      <c r="CS68" s="63">
        <f t="shared" si="165"/>
        <v>2.7E-2</v>
      </c>
      <c r="CT68" s="63">
        <f t="shared" si="166"/>
        <v>0.11</v>
      </c>
      <c r="CU68" s="63">
        <f t="shared" si="167"/>
        <v>0.187</v>
      </c>
      <c r="CV68" s="63">
        <f t="shared" si="168"/>
        <v>0.25900000000000001</v>
      </c>
      <c r="CW68" s="63">
        <f t="shared" si="169"/>
        <v>0.17799999999999999</v>
      </c>
      <c r="CX68" s="63">
        <f t="shared" si="170"/>
        <v>0.158</v>
      </c>
      <c r="CY68" s="63">
        <f t="shared" si="171"/>
        <v>4.5999999999999999E-2</v>
      </c>
      <c r="CZ68" s="63">
        <f t="shared" si="172"/>
        <v>0</v>
      </c>
      <c r="DA68" s="65">
        <v>64313</v>
      </c>
      <c r="DB68" s="66">
        <v>69546</v>
      </c>
      <c r="DC68" s="181">
        <v>1470</v>
      </c>
      <c r="DD68" s="182">
        <v>1083</v>
      </c>
      <c r="DE68" s="60">
        <v>26</v>
      </c>
      <c r="DF68" s="60">
        <v>0</v>
      </c>
      <c r="DG68" s="60">
        <v>8</v>
      </c>
      <c r="DH68" s="60">
        <v>49</v>
      </c>
      <c r="DI68" s="60">
        <v>577</v>
      </c>
      <c r="DJ68" s="60">
        <v>413</v>
      </c>
      <c r="DK68" s="60">
        <v>0</v>
      </c>
      <c r="DL68" s="60">
        <v>10</v>
      </c>
      <c r="DM68" s="63">
        <f t="shared" ref="DM68:DM92" si="245">ROUND(DE68/DD68,3)</f>
        <v>2.4E-2</v>
      </c>
      <c r="DN68" s="63">
        <f t="shared" si="225"/>
        <v>0</v>
      </c>
      <c r="DO68" s="63">
        <f t="shared" si="226"/>
        <v>7.0000000000000001E-3</v>
      </c>
      <c r="DP68" s="63">
        <f t="shared" si="227"/>
        <v>4.4999999999999998E-2</v>
      </c>
      <c r="DQ68" s="104">
        <f t="shared" si="228"/>
        <v>0.53300000000000003</v>
      </c>
      <c r="DR68" s="104">
        <f t="shared" si="229"/>
        <v>0.38100000000000001</v>
      </c>
      <c r="DS68" s="104">
        <f t="shared" si="230"/>
        <v>0</v>
      </c>
      <c r="DT68" s="104">
        <f t="shared" si="231"/>
        <v>8.9999999999999993E-3</v>
      </c>
      <c r="DU68" s="183">
        <v>282900</v>
      </c>
      <c r="DV68" s="184">
        <v>283</v>
      </c>
      <c r="DW68" s="60">
        <v>0</v>
      </c>
      <c r="DX68" s="60">
        <v>0</v>
      </c>
      <c r="DY68" s="60">
        <v>54</v>
      </c>
      <c r="DZ68" s="60">
        <v>147</v>
      </c>
      <c r="EA68" s="60">
        <v>72</v>
      </c>
      <c r="EB68" s="60">
        <v>10</v>
      </c>
      <c r="EC68" s="60">
        <v>0</v>
      </c>
      <c r="ED68" s="104">
        <f t="shared" si="194"/>
        <v>0</v>
      </c>
      <c r="EE68" s="104">
        <f t="shared" si="232"/>
        <v>0</v>
      </c>
      <c r="EF68" s="104">
        <f t="shared" si="233"/>
        <v>0.191</v>
      </c>
      <c r="EG68" s="104">
        <f t="shared" si="234"/>
        <v>0.51900000000000002</v>
      </c>
      <c r="EH68" s="63">
        <f t="shared" si="235"/>
        <v>0.254</v>
      </c>
      <c r="EI68" s="104">
        <f t="shared" si="236"/>
        <v>3.5000000000000003E-2</v>
      </c>
      <c r="EJ68" s="63">
        <f t="shared" si="237"/>
        <v>0</v>
      </c>
      <c r="EK68" s="183">
        <v>1798</v>
      </c>
      <c r="EL68" s="185">
        <v>387</v>
      </c>
      <c r="EM68" s="185">
        <v>104</v>
      </c>
      <c r="EN68" s="180">
        <v>283</v>
      </c>
      <c r="EO68" s="60">
        <v>15</v>
      </c>
      <c r="EP68" s="60">
        <v>25</v>
      </c>
      <c r="EQ68" s="60">
        <v>23</v>
      </c>
      <c r="ER68" s="60">
        <v>23</v>
      </c>
      <c r="ES68" s="60">
        <v>12</v>
      </c>
      <c r="ET68" s="274">
        <v>185</v>
      </c>
      <c r="EU68" s="77">
        <f t="shared" si="195"/>
        <v>5.2999999999999999E-2</v>
      </c>
      <c r="EV68" s="77">
        <f t="shared" si="238"/>
        <v>8.7999999999999995E-2</v>
      </c>
      <c r="EW68" s="77">
        <f t="shared" si="239"/>
        <v>8.1000000000000003E-2</v>
      </c>
      <c r="EX68" s="77">
        <f t="shared" si="240"/>
        <v>8.1000000000000003E-2</v>
      </c>
      <c r="EY68" s="77">
        <f t="shared" si="241"/>
        <v>4.2000000000000003E-2</v>
      </c>
      <c r="EZ68" s="237">
        <f t="shared" si="242"/>
        <v>0.65400000000000003</v>
      </c>
      <c r="FA68" s="234">
        <f t="shared" si="243"/>
        <v>0</v>
      </c>
    </row>
    <row r="69" spans="1:157" x14ac:dyDescent="0.2">
      <c r="A69" s="56" t="s">
        <v>882</v>
      </c>
      <c r="B69" s="57" t="s">
        <v>1022</v>
      </c>
      <c r="C69" s="56" t="s">
        <v>959</v>
      </c>
      <c r="D69" s="56" t="s">
        <v>1104</v>
      </c>
      <c r="E69" s="171">
        <v>970</v>
      </c>
      <c r="F69" s="172">
        <v>928</v>
      </c>
      <c r="G69" s="226">
        <v>42</v>
      </c>
      <c r="H69" s="77">
        <f t="shared" si="69"/>
        <v>0.95699999999999996</v>
      </c>
      <c r="I69" s="186">
        <f t="shared" si="197"/>
        <v>4.2999999999999997E-2</v>
      </c>
      <c r="J69" s="173">
        <v>1.9</v>
      </c>
      <c r="K69" s="229">
        <v>0</v>
      </c>
      <c r="L69" s="174">
        <v>970</v>
      </c>
      <c r="M69" s="60">
        <v>957</v>
      </c>
      <c r="N69" s="60">
        <v>13</v>
      </c>
      <c r="O69" s="60">
        <v>0</v>
      </c>
      <c r="P69" s="60">
        <v>0</v>
      </c>
      <c r="Q69" s="60">
        <v>0</v>
      </c>
      <c r="R69" s="60">
        <v>0</v>
      </c>
      <c r="S69" s="60">
        <v>0</v>
      </c>
      <c r="T69" s="60">
        <v>0</v>
      </c>
      <c r="U69" s="60">
        <v>0</v>
      </c>
      <c r="V69" s="63">
        <f t="shared" si="198"/>
        <v>0.98699999999999999</v>
      </c>
      <c r="W69" s="63">
        <f t="shared" si="199"/>
        <v>1.2999999999999999E-2</v>
      </c>
      <c r="X69" s="63">
        <f t="shared" si="200"/>
        <v>0</v>
      </c>
      <c r="Y69" s="63">
        <f t="shared" si="201"/>
        <v>0</v>
      </c>
      <c r="Z69" s="63">
        <f t="shared" si="202"/>
        <v>0</v>
      </c>
      <c r="AA69" s="63">
        <f t="shared" si="203"/>
        <v>0</v>
      </c>
      <c r="AB69" s="63">
        <f t="shared" si="204"/>
        <v>0</v>
      </c>
      <c r="AC69" s="63">
        <f t="shared" si="205"/>
        <v>0</v>
      </c>
      <c r="AD69" s="63">
        <f t="shared" si="206"/>
        <v>0</v>
      </c>
      <c r="AE69" s="171">
        <v>970</v>
      </c>
      <c r="AF69" s="60">
        <v>6</v>
      </c>
      <c r="AG69" s="60">
        <v>11</v>
      </c>
      <c r="AH69" s="60">
        <v>6</v>
      </c>
      <c r="AI69" s="60">
        <v>73</v>
      </c>
      <c r="AJ69" s="60">
        <v>229</v>
      </c>
      <c r="AK69" s="60">
        <v>332</v>
      </c>
      <c r="AL69" s="60">
        <v>96</v>
      </c>
      <c r="AM69" s="60">
        <v>146</v>
      </c>
      <c r="AN69" s="60">
        <v>71</v>
      </c>
      <c r="AO69" s="77">
        <f t="shared" si="71"/>
        <v>6.0000000000000001E-3</v>
      </c>
      <c r="AP69" s="77">
        <f t="shared" si="207"/>
        <v>1.0999999999999999E-2</v>
      </c>
      <c r="AQ69" s="77">
        <f t="shared" si="208"/>
        <v>6.0000000000000001E-3</v>
      </c>
      <c r="AR69" s="77">
        <f t="shared" si="209"/>
        <v>7.4999999999999997E-2</v>
      </c>
      <c r="AS69" s="77">
        <f t="shared" si="210"/>
        <v>0.23599999999999999</v>
      </c>
      <c r="AT69" s="77">
        <f t="shared" si="211"/>
        <v>0.34200000000000003</v>
      </c>
      <c r="AU69" s="77">
        <f t="shared" si="212"/>
        <v>9.9000000000000005E-2</v>
      </c>
      <c r="AV69" s="77">
        <f t="shared" si="213"/>
        <v>0.151</v>
      </c>
      <c r="AW69" s="77">
        <f t="shared" si="214"/>
        <v>7.2999999999999995E-2</v>
      </c>
      <c r="AX69" s="175">
        <v>6</v>
      </c>
      <c r="AY69" s="174">
        <v>970</v>
      </c>
      <c r="AZ69" s="60">
        <v>17</v>
      </c>
      <c r="BA69" s="60">
        <v>9</v>
      </c>
      <c r="BB69" s="60">
        <v>66</v>
      </c>
      <c r="BC69" s="60">
        <v>480</v>
      </c>
      <c r="BD69" s="60">
        <v>386</v>
      </c>
      <c r="BE69" s="60">
        <v>12</v>
      </c>
      <c r="BF69" s="60">
        <f t="shared" si="244"/>
        <v>1.7999999999999999E-2</v>
      </c>
      <c r="BG69" s="60">
        <f t="shared" si="215"/>
        <v>8.9999999999999993E-3</v>
      </c>
      <c r="BH69" s="77">
        <f t="shared" si="216"/>
        <v>6.8000000000000005E-2</v>
      </c>
      <c r="BI69" s="60">
        <f t="shared" si="217"/>
        <v>0.495</v>
      </c>
      <c r="BJ69" s="77">
        <f t="shared" si="218"/>
        <v>0.39800000000000002</v>
      </c>
      <c r="BK69" s="60">
        <f t="shared" si="219"/>
        <v>1.2E-2</v>
      </c>
      <c r="BL69" s="176">
        <v>928</v>
      </c>
      <c r="BM69" s="177">
        <v>672</v>
      </c>
      <c r="BN69" s="178">
        <f t="shared" si="70"/>
        <v>0.72399999999999998</v>
      </c>
      <c r="BO69" s="173">
        <v>3.84</v>
      </c>
      <c r="BP69" s="179">
        <v>256</v>
      </c>
      <c r="BQ69" s="204">
        <f t="shared" si="156"/>
        <v>0.27600000000000002</v>
      </c>
      <c r="BR69" s="175">
        <v>4.21</v>
      </c>
      <c r="BS69" s="181">
        <v>928</v>
      </c>
      <c r="BT69" s="60">
        <v>14</v>
      </c>
      <c r="BU69" s="60">
        <v>235</v>
      </c>
      <c r="BV69" s="60">
        <v>319</v>
      </c>
      <c r="BW69" s="60">
        <v>224</v>
      </c>
      <c r="BX69" s="60">
        <v>74</v>
      </c>
      <c r="BY69" s="60">
        <v>62</v>
      </c>
      <c r="BZ69" s="104">
        <f t="shared" si="127"/>
        <v>1.4999999999999999E-2</v>
      </c>
      <c r="CA69" s="104">
        <f t="shared" si="220"/>
        <v>0.253</v>
      </c>
      <c r="CB69" s="104">
        <f t="shared" si="221"/>
        <v>0.34399999999999997</v>
      </c>
      <c r="CC69" s="104">
        <f t="shared" si="222"/>
        <v>0.24099999999999999</v>
      </c>
      <c r="CD69" s="104">
        <f t="shared" si="223"/>
        <v>0.08</v>
      </c>
      <c r="CE69" s="104">
        <f t="shared" si="224"/>
        <v>6.7000000000000004E-2</v>
      </c>
      <c r="CF69" s="64">
        <v>928</v>
      </c>
      <c r="CG69" s="60">
        <v>23</v>
      </c>
      <c r="CH69" s="60">
        <v>32</v>
      </c>
      <c r="CI69" s="60">
        <v>34</v>
      </c>
      <c r="CJ69" s="60">
        <v>37</v>
      </c>
      <c r="CK69" s="60">
        <v>195</v>
      </c>
      <c r="CL69" s="60">
        <v>255</v>
      </c>
      <c r="CM69" s="60">
        <v>238</v>
      </c>
      <c r="CN69" s="60">
        <v>97</v>
      </c>
      <c r="CO69" s="60">
        <v>11</v>
      </c>
      <c r="CP69" s="60">
        <v>6</v>
      </c>
      <c r="CQ69" s="63">
        <f t="shared" si="68"/>
        <v>2.5000000000000001E-2</v>
      </c>
      <c r="CR69" s="63">
        <f t="shared" si="164"/>
        <v>3.4000000000000002E-2</v>
      </c>
      <c r="CS69" s="63">
        <f t="shared" si="165"/>
        <v>3.6999999999999998E-2</v>
      </c>
      <c r="CT69" s="63">
        <f t="shared" si="166"/>
        <v>0.04</v>
      </c>
      <c r="CU69" s="63">
        <f t="shared" si="167"/>
        <v>0.21</v>
      </c>
      <c r="CV69" s="63">
        <f t="shared" si="168"/>
        <v>0.27500000000000002</v>
      </c>
      <c r="CW69" s="63">
        <f t="shared" si="169"/>
        <v>0.25600000000000001</v>
      </c>
      <c r="CX69" s="63">
        <f t="shared" si="170"/>
        <v>0.105</v>
      </c>
      <c r="CY69" s="63">
        <f t="shared" si="171"/>
        <v>1.2E-2</v>
      </c>
      <c r="CZ69" s="63">
        <f t="shared" si="172"/>
        <v>6.0000000000000001E-3</v>
      </c>
      <c r="DA69" s="65">
        <v>61909</v>
      </c>
      <c r="DB69" s="66">
        <v>72050</v>
      </c>
      <c r="DC69" s="181">
        <v>928</v>
      </c>
      <c r="DD69" s="182">
        <v>672</v>
      </c>
      <c r="DE69" s="60">
        <v>8</v>
      </c>
      <c r="DF69" s="60">
        <v>5</v>
      </c>
      <c r="DG69" s="60">
        <v>17</v>
      </c>
      <c r="DH69" s="60">
        <v>150</v>
      </c>
      <c r="DI69" s="60">
        <v>318</v>
      </c>
      <c r="DJ69" s="60">
        <v>174</v>
      </c>
      <c r="DK69" s="60">
        <v>0</v>
      </c>
      <c r="DL69" s="60">
        <v>0</v>
      </c>
      <c r="DM69" s="63">
        <f t="shared" si="245"/>
        <v>1.2E-2</v>
      </c>
      <c r="DN69" s="63">
        <f t="shared" si="225"/>
        <v>7.0000000000000001E-3</v>
      </c>
      <c r="DO69" s="63">
        <f t="shared" si="226"/>
        <v>2.5000000000000001E-2</v>
      </c>
      <c r="DP69" s="63">
        <f t="shared" si="227"/>
        <v>0.223</v>
      </c>
      <c r="DQ69" s="104">
        <f t="shared" si="228"/>
        <v>0.47299999999999998</v>
      </c>
      <c r="DR69" s="104">
        <f t="shared" si="229"/>
        <v>0.25900000000000001</v>
      </c>
      <c r="DS69" s="104">
        <f t="shared" si="230"/>
        <v>0</v>
      </c>
      <c r="DT69" s="104">
        <f t="shared" si="231"/>
        <v>0</v>
      </c>
      <c r="DU69" s="183">
        <v>246200</v>
      </c>
      <c r="DV69" s="184">
        <v>250</v>
      </c>
      <c r="DW69" s="60">
        <v>0</v>
      </c>
      <c r="DX69" s="60">
        <v>3</v>
      </c>
      <c r="DY69" s="60">
        <v>77</v>
      </c>
      <c r="DZ69" s="60">
        <v>121</v>
      </c>
      <c r="EA69" s="60">
        <v>49</v>
      </c>
      <c r="EB69" s="60">
        <v>0</v>
      </c>
      <c r="EC69" s="60">
        <v>0</v>
      </c>
      <c r="ED69" s="104">
        <f t="shared" si="194"/>
        <v>0</v>
      </c>
      <c r="EE69" s="104">
        <f t="shared" si="232"/>
        <v>1.2E-2</v>
      </c>
      <c r="EF69" s="104">
        <f t="shared" si="233"/>
        <v>0.308</v>
      </c>
      <c r="EG69" s="104">
        <f t="shared" si="234"/>
        <v>0.48399999999999999</v>
      </c>
      <c r="EH69" s="63">
        <f t="shared" si="235"/>
        <v>0.19600000000000001</v>
      </c>
      <c r="EI69" s="104">
        <f t="shared" si="236"/>
        <v>0</v>
      </c>
      <c r="EJ69" s="63">
        <f t="shared" si="237"/>
        <v>0</v>
      </c>
      <c r="EK69" s="183">
        <v>1686</v>
      </c>
      <c r="EL69" s="185">
        <v>256</v>
      </c>
      <c r="EM69" s="185">
        <v>6</v>
      </c>
      <c r="EN69" s="180">
        <v>250</v>
      </c>
      <c r="EO69" s="60">
        <v>0</v>
      </c>
      <c r="EP69" s="60">
        <v>38</v>
      </c>
      <c r="EQ69" s="60">
        <v>12</v>
      </c>
      <c r="ER69" s="60">
        <v>17</v>
      </c>
      <c r="ES69" s="60">
        <v>23</v>
      </c>
      <c r="ET69" s="274">
        <v>160</v>
      </c>
      <c r="EU69" s="77">
        <f t="shared" si="195"/>
        <v>0</v>
      </c>
      <c r="EV69" s="77">
        <f t="shared" si="238"/>
        <v>0.152</v>
      </c>
      <c r="EW69" s="77">
        <f t="shared" si="239"/>
        <v>4.8000000000000001E-2</v>
      </c>
      <c r="EX69" s="77">
        <f t="shared" si="240"/>
        <v>6.8000000000000005E-2</v>
      </c>
      <c r="EY69" s="77">
        <f t="shared" si="241"/>
        <v>9.1999999999999998E-2</v>
      </c>
      <c r="EZ69" s="237">
        <f t="shared" si="242"/>
        <v>0.64</v>
      </c>
      <c r="FA69" s="234">
        <f t="shared" si="243"/>
        <v>0</v>
      </c>
    </row>
    <row r="70" spans="1:157" x14ac:dyDescent="0.2">
      <c r="A70" s="56" t="s">
        <v>882</v>
      </c>
      <c r="B70" s="57" t="s">
        <v>1022</v>
      </c>
      <c r="C70" s="56" t="s">
        <v>960</v>
      </c>
      <c r="D70" s="56" t="s">
        <v>1105</v>
      </c>
      <c r="E70" s="171">
        <v>1918</v>
      </c>
      <c r="F70" s="172">
        <v>1759</v>
      </c>
      <c r="G70" s="226">
        <v>159</v>
      </c>
      <c r="H70" s="77">
        <f t="shared" si="69"/>
        <v>0.91700000000000004</v>
      </c>
      <c r="I70" s="186">
        <f t="shared" si="197"/>
        <v>8.3000000000000004E-2</v>
      </c>
      <c r="J70" s="173">
        <v>1.8</v>
      </c>
      <c r="K70" s="229">
        <v>5.9</v>
      </c>
      <c r="L70" s="174">
        <v>1918</v>
      </c>
      <c r="M70" s="60">
        <v>1698</v>
      </c>
      <c r="N70" s="60">
        <v>27</v>
      </c>
      <c r="O70" s="60">
        <v>30</v>
      </c>
      <c r="P70" s="60">
        <v>109</v>
      </c>
      <c r="Q70" s="60">
        <v>32</v>
      </c>
      <c r="R70" s="60">
        <v>0</v>
      </c>
      <c r="S70" s="60">
        <v>22</v>
      </c>
      <c r="T70" s="60">
        <v>0</v>
      </c>
      <c r="U70" s="60">
        <v>0</v>
      </c>
      <c r="V70" s="63">
        <f t="shared" si="198"/>
        <v>0.88500000000000001</v>
      </c>
      <c r="W70" s="63">
        <f t="shared" si="199"/>
        <v>1.4E-2</v>
      </c>
      <c r="X70" s="63">
        <f t="shared" si="200"/>
        <v>1.6E-2</v>
      </c>
      <c r="Y70" s="63">
        <f t="shared" si="201"/>
        <v>5.7000000000000002E-2</v>
      </c>
      <c r="Z70" s="63">
        <f t="shared" si="202"/>
        <v>1.7000000000000001E-2</v>
      </c>
      <c r="AA70" s="63">
        <f t="shared" si="203"/>
        <v>0</v>
      </c>
      <c r="AB70" s="63">
        <f t="shared" si="204"/>
        <v>1.0999999999999999E-2</v>
      </c>
      <c r="AC70" s="63">
        <f t="shared" si="205"/>
        <v>0</v>
      </c>
      <c r="AD70" s="63">
        <f t="shared" si="206"/>
        <v>0</v>
      </c>
      <c r="AE70" s="171">
        <v>1918</v>
      </c>
      <c r="AF70" s="60">
        <v>0</v>
      </c>
      <c r="AG70" s="60">
        <v>16</v>
      </c>
      <c r="AH70" s="60">
        <v>65</v>
      </c>
      <c r="AI70" s="60">
        <v>401</v>
      </c>
      <c r="AJ70" s="60">
        <v>604</v>
      </c>
      <c r="AK70" s="60">
        <v>468</v>
      </c>
      <c r="AL70" s="60">
        <v>207</v>
      </c>
      <c r="AM70" s="60">
        <v>97</v>
      </c>
      <c r="AN70" s="60">
        <v>60</v>
      </c>
      <c r="AO70" s="77">
        <f t="shared" si="71"/>
        <v>0</v>
      </c>
      <c r="AP70" s="77">
        <f t="shared" si="207"/>
        <v>8.0000000000000002E-3</v>
      </c>
      <c r="AQ70" s="77">
        <f t="shared" si="208"/>
        <v>3.4000000000000002E-2</v>
      </c>
      <c r="AR70" s="77">
        <f t="shared" si="209"/>
        <v>0.20899999999999999</v>
      </c>
      <c r="AS70" s="77">
        <f t="shared" si="210"/>
        <v>0.315</v>
      </c>
      <c r="AT70" s="77">
        <f t="shared" si="211"/>
        <v>0.24399999999999999</v>
      </c>
      <c r="AU70" s="77">
        <f t="shared" si="212"/>
        <v>0.108</v>
      </c>
      <c r="AV70" s="77">
        <f t="shared" si="213"/>
        <v>5.0999999999999997E-2</v>
      </c>
      <c r="AW70" s="77">
        <f t="shared" si="214"/>
        <v>3.1E-2</v>
      </c>
      <c r="AX70" s="175">
        <v>5.3</v>
      </c>
      <c r="AY70" s="174">
        <v>1918</v>
      </c>
      <c r="AZ70" s="60">
        <v>16</v>
      </c>
      <c r="BA70" s="60">
        <v>0</v>
      </c>
      <c r="BB70" s="60">
        <v>594</v>
      </c>
      <c r="BC70" s="60">
        <v>752</v>
      </c>
      <c r="BD70" s="60">
        <v>531</v>
      </c>
      <c r="BE70" s="60">
        <v>25</v>
      </c>
      <c r="BF70" s="60">
        <f t="shared" si="244"/>
        <v>8.0000000000000002E-3</v>
      </c>
      <c r="BG70" s="60">
        <f t="shared" si="215"/>
        <v>0</v>
      </c>
      <c r="BH70" s="77">
        <f t="shared" si="216"/>
        <v>0.31</v>
      </c>
      <c r="BI70" s="60">
        <f t="shared" si="217"/>
        <v>0.39200000000000002</v>
      </c>
      <c r="BJ70" s="77">
        <f t="shared" si="218"/>
        <v>0.27700000000000002</v>
      </c>
      <c r="BK70" s="60">
        <f t="shared" si="219"/>
        <v>1.2999999999999999E-2</v>
      </c>
      <c r="BL70" s="176">
        <v>1759</v>
      </c>
      <c r="BM70" s="177">
        <v>1281</v>
      </c>
      <c r="BN70" s="178">
        <f t="shared" si="70"/>
        <v>0.72799999999999998</v>
      </c>
      <c r="BO70" s="173">
        <v>3.48</v>
      </c>
      <c r="BP70" s="179">
        <v>478</v>
      </c>
      <c r="BQ70" s="204">
        <f t="shared" si="156"/>
        <v>0.27200000000000002</v>
      </c>
      <c r="BR70" s="175">
        <v>3.37</v>
      </c>
      <c r="BS70" s="181">
        <v>1759</v>
      </c>
      <c r="BT70" s="60">
        <v>59</v>
      </c>
      <c r="BU70" s="60">
        <v>480</v>
      </c>
      <c r="BV70" s="60">
        <v>384</v>
      </c>
      <c r="BW70" s="60">
        <v>510</v>
      </c>
      <c r="BX70" s="60">
        <v>236</v>
      </c>
      <c r="BY70" s="60">
        <v>90</v>
      </c>
      <c r="BZ70" s="104">
        <f t="shared" si="127"/>
        <v>3.4000000000000002E-2</v>
      </c>
      <c r="CA70" s="104">
        <f t="shared" si="220"/>
        <v>0.27300000000000002</v>
      </c>
      <c r="CB70" s="104">
        <f t="shared" si="221"/>
        <v>0.218</v>
      </c>
      <c r="CC70" s="104">
        <f t="shared" si="222"/>
        <v>0.28999999999999998</v>
      </c>
      <c r="CD70" s="104">
        <f t="shared" si="223"/>
        <v>0.13400000000000001</v>
      </c>
      <c r="CE70" s="104">
        <f t="shared" si="224"/>
        <v>5.0999999999999997E-2</v>
      </c>
      <c r="CF70" s="64">
        <v>1759</v>
      </c>
      <c r="CG70" s="60">
        <v>130</v>
      </c>
      <c r="CH70" s="60">
        <v>17</v>
      </c>
      <c r="CI70" s="60">
        <v>101</v>
      </c>
      <c r="CJ70" s="60">
        <v>247</v>
      </c>
      <c r="CK70" s="60">
        <v>260</v>
      </c>
      <c r="CL70" s="60">
        <v>456</v>
      </c>
      <c r="CM70" s="60">
        <v>279</v>
      </c>
      <c r="CN70" s="60">
        <v>225</v>
      </c>
      <c r="CO70" s="60">
        <v>26</v>
      </c>
      <c r="CP70" s="60">
        <v>18</v>
      </c>
      <c r="CQ70" s="63">
        <f t="shared" ref="CQ70:CQ77" si="246">ROUND(CG70/CF70,3)</f>
        <v>7.3999999999999996E-2</v>
      </c>
      <c r="CR70" s="63">
        <f t="shared" si="164"/>
        <v>0.01</v>
      </c>
      <c r="CS70" s="63">
        <f t="shared" si="165"/>
        <v>5.7000000000000002E-2</v>
      </c>
      <c r="CT70" s="63">
        <f t="shared" si="166"/>
        <v>0.14000000000000001</v>
      </c>
      <c r="CU70" s="63">
        <f t="shared" si="167"/>
        <v>0.14799999999999999</v>
      </c>
      <c r="CV70" s="63">
        <f t="shared" si="168"/>
        <v>0.25900000000000001</v>
      </c>
      <c r="CW70" s="63">
        <f t="shared" si="169"/>
        <v>0.159</v>
      </c>
      <c r="CX70" s="63">
        <f t="shared" si="170"/>
        <v>0.128</v>
      </c>
      <c r="CY70" s="63">
        <f t="shared" si="171"/>
        <v>1.4999999999999999E-2</v>
      </c>
      <c r="CZ70" s="63">
        <f t="shared" si="172"/>
        <v>0.01</v>
      </c>
      <c r="DA70" s="65">
        <v>55651</v>
      </c>
      <c r="DB70" s="66">
        <v>61504</v>
      </c>
      <c r="DC70" s="181">
        <v>1759</v>
      </c>
      <c r="DD70" s="182">
        <v>1281</v>
      </c>
      <c r="DE70" s="60">
        <v>69</v>
      </c>
      <c r="DF70" s="60">
        <v>32</v>
      </c>
      <c r="DG70" s="60">
        <v>74</v>
      </c>
      <c r="DH70" s="60">
        <v>47</v>
      </c>
      <c r="DI70" s="60">
        <v>816</v>
      </c>
      <c r="DJ70" s="60">
        <v>243</v>
      </c>
      <c r="DK70" s="60">
        <v>0</v>
      </c>
      <c r="DL70" s="60">
        <v>0</v>
      </c>
      <c r="DM70" s="63">
        <f t="shared" si="245"/>
        <v>5.3999999999999999E-2</v>
      </c>
      <c r="DN70" s="63">
        <f t="shared" si="225"/>
        <v>2.5000000000000001E-2</v>
      </c>
      <c r="DO70" s="63">
        <f t="shared" si="226"/>
        <v>5.8000000000000003E-2</v>
      </c>
      <c r="DP70" s="63">
        <f t="shared" si="227"/>
        <v>3.6999999999999998E-2</v>
      </c>
      <c r="DQ70" s="104">
        <f t="shared" si="228"/>
        <v>0.63700000000000001</v>
      </c>
      <c r="DR70" s="104">
        <f t="shared" si="229"/>
        <v>0.19</v>
      </c>
      <c r="DS70" s="104">
        <f t="shared" si="230"/>
        <v>0</v>
      </c>
      <c r="DT70" s="104">
        <f t="shared" si="231"/>
        <v>0</v>
      </c>
      <c r="DU70" s="183">
        <v>246600</v>
      </c>
      <c r="DV70" s="184">
        <v>471</v>
      </c>
      <c r="DW70" s="60">
        <v>0</v>
      </c>
      <c r="DX70" s="60">
        <v>126</v>
      </c>
      <c r="DY70" s="60">
        <v>149</v>
      </c>
      <c r="DZ70" s="60">
        <v>164</v>
      </c>
      <c r="EA70" s="60">
        <v>8</v>
      </c>
      <c r="EB70" s="60">
        <v>24</v>
      </c>
      <c r="EC70" s="60">
        <v>0</v>
      </c>
      <c r="ED70" s="104">
        <f t="shared" si="194"/>
        <v>0</v>
      </c>
      <c r="EE70" s="104">
        <f t="shared" si="232"/>
        <v>0.26800000000000002</v>
      </c>
      <c r="EF70" s="104">
        <f t="shared" si="233"/>
        <v>0.316</v>
      </c>
      <c r="EG70" s="104">
        <f t="shared" si="234"/>
        <v>0.34799999999999998</v>
      </c>
      <c r="EH70" s="63">
        <f t="shared" si="235"/>
        <v>1.7000000000000001E-2</v>
      </c>
      <c r="EI70" s="104">
        <f t="shared" si="236"/>
        <v>5.0999999999999997E-2</v>
      </c>
      <c r="EJ70" s="63">
        <f t="shared" si="237"/>
        <v>0</v>
      </c>
      <c r="EK70" s="183">
        <v>1410</v>
      </c>
      <c r="EL70" s="185">
        <v>478</v>
      </c>
      <c r="EM70" s="185">
        <v>7</v>
      </c>
      <c r="EN70" s="180">
        <v>471</v>
      </c>
      <c r="EO70" s="60">
        <v>2</v>
      </c>
      <c r="EP70" s="60">
        <v>104</v>
      </c>
      <c r="EQ70" s="60">
        <v>26</v>
      </c>
      <c r="ER70" s="60">
        <v>72</v>
      </c>
      <c r="ES70" s="60">
        <v>11</v>
      </c>
      <c r="ET70" s="274">
        <v>256</v>
      </c>
      <c r="EU70" s="77">
        <f t="shared" si="195"/>
        <v>4.0000000000000001E-3</v>
      </c>
      <c r="EV70" s="77">
        <f t="shared" si="238"/>
        <v>0.221</v>
      </c>
      <c r="EW70" s="77">
        <f t="shared" si="239"/>
        <v>5.5E-2</v>
      </c>
      <c r="EX70" s="77">
        <f t="shared" si="240"/>
        <v>0.153</v>
      </c>
      <c r="EY70" s="77">
        <f t="shared" si="241"/>
        <v>2.3E-2</v>
      </c>
      <c r="EZ70" s="237">
        <f t="shared" si="242"/>
        <v>0.54400000000000004</v>
      </c>
      <c r="FA70" s="234">
        <f t="shared" si="243"/>
        <v>0</v>
      </c>
    </row>
    <row r="71" spans="1:157" x14ac:dyDescent="0.2">
      <c r="A71" s="56" t="s">
        <v>882</v>
      </c>
      <c r="B71" s="57" t="s">
        <v>1022</v>
      </c>
      <c r="C71" s="56" t="s">
        <v>961</v>
      </c>
      <c r="D71" s="56" t="s">
        <v>1106</v>
      </c>
      <c r="E71" s="171">
        <v>1710</v>
      </c>
      <c r="F71" s="172">
        <v>1672</v>
      </c>
      <c r="G71" s="226">
        <v>38</v>
      </c>
      <c r="H71" s="77">
        <f t="shared" si="69"/>
        <v>0.97799999999999998</v>
      </c>
      <c r="I71" s="186">
        <f t="shared" si="197"/>
        <v>2.1999999999999999E-2</v>
      </c>
      <c r="J71" s="173">
        <v>2.1</v>
      </c>
      <c r="K71" s="229">
        <v>0</v>
      </c>
      <c r="L71" s="174">
        <v>1710</v>
      </c>
      <c r="M71" s="60">
        <v>1703</v>
      </c>
      <c r="N71" s="60">
        <v>7</v>
      </c>
      <c r="O71" s="60">
        <v>0</v>
      </c>
      <c r="P71" s="60">
        <v>0</v>
      </c>
      <c r="Q71" s="60">
        <v>0</v>
      </c>
      <c r="R71" s="60">
        <v>0</v>
      </c>
      <c r="S71" s="60">
        <v>0</v>
      </c>
      <c r="T71" s="60">
        <v>0</v>
      </c>
      <c r="U71" s="60">
        <v>0</v>
      </c>
      <c r="V71" s="63">
        <f t="shared" si="198"/>
        <v>0.996</v>
      </c>
      <c r="W71" s="63">
        <f t="shared" si="199"/>
        <v>4.0000000000000001E-3</v>
      </c>
      <c r="X71" s="63">
        <f t="shared" si="200"/>
        <v>0</v>
      </c>
      <c r="Y71" s="63">
        <f t="shared" si="201"/>
        <v>0</v>
      </c>
      <c r="Z71" s="63">
        <f t="shared" si="202"/>
        <v>0</v>
      </c>
      <c r="AA71" s="63">
        <f t="shared" si="203"/>
        <v>0</v>
      </c>
      <c r="AB71" s="63">
        <f t="shared" si="204"/>
        <v>0</v>
      </c>
      <c r="AC71" s="63">
        <f t="shared" si="205"/>
        <v>0</v>
      </c>
      <c r="AD71" s="63">
        <f t="shared" si="206"/>
        <v>0</v>
      </c>
      <c r="AE71" s="171">
        <v>1710</v>
      </c>
      <c r="AF71" s="60">
        <v>17</v>
      </c>
      <c r="AG71" s="60">
        <v>7</v>
      </c>
      <c r="AH71" s="60">
        <v>16</v>
      </c>
      <c r="AI71" s="60">
        <v>129</v>
      </c>
      <c r="AJ71" s="60">
        <v>250</v>
      </c>
      <c r="AK71" s="60">
        <v>497</v>
      </c>
      <c r="AL71" s="60">
        <v>358</v>
      </c>
      <c r="AM71" s="60">
        <v>229</v>
      </c>
      <c r="AN71" s="60">
        <v>207</v>
      </c>
      <c r="AO71" s="77">
        <f t="shared" si="71"/>
        <v>0.01</v>
      </c>
      <c r="AP71" s="77">
        <f t="shared" si="207"/>
        <v>4.0000000000000001E-3</v>
      </c>
      <c r="AQ71" s="77">
        <f t="shared" si="208"/>
        <v>8.9999999999999993E-3</v>
      </c>
      <c r="AR71" s="77">
        <f t="shared" si="209"/>
        <v>7.4999999999999997E-2</v>
      </c>
      <c r="AS71" s="77">
        <f t="shared" si="210"/>
        <v>0.14599999999999999</v>
      </c>
      <c r="AT71" s="77">
        <f t="shared" si="211"/>
        <v>0.29099999999999998</v>
      </c>
      <c r="AU71" s="77">
        <f t="shared" si="212"/>
        <v>0.20899999999999999</v>
      </c>
      <c r="AV71" s="77">
        <f t="shared" si="213"/>
        <v>0.13400000000000001</v>
      </c>
      <c r="AW71" s="77">
        <f t="shared" si="214"/>
        <v>0.121</v>
      </c>
      <c r="AX71" s="175">
        <v>6.4</v>
      </c>
      <c r="AY71" s="174">
        <v>1710</v>
      </c>
      <c r="AZ71" s="60">
        <v>17</v>
      </c>
      <c r="BA71" s="60">
        <v>7</v>
      </c>
      <c r="BB71" s="60">
        <v>75</v>
      </c>
      <c r="BC71" s="60">
        <v>895</v>
      </c>
      <c r="BD71" s="60">
        <v>532</v>
      </c>
      <c r="BE71" s="60">
        <v>184</v>
      </c>
      <c r="BF71" s="60">
        <f t="shared" si="244"/>
        <v>0.01</v>
      </c>
      <c r="BG71" s="60">
        <f t="shared" si="215"/>
        <v>4.0000000000000001E-3</v>
      </c>
      <c r="BH71" s="77">
        <f t="shared" si="216"/>
        <v>4.3999999999999997E-2</v>
      </c>
      <c r="BI71" s="60">
        <f t="shared" si="217"/>
        <v>0.52300000000000002</v>
      </c>
      <c r="BJ71" s="77">
        <f t="shared" si="218"/>
        <v>0.311</v>
      </c>
      <c r="BK71" s="60">
        <f t="shared" si="219"/>
        <v>0.108</v>
      </c>
      <c r="BL71" s="176">
        <v>1672</v>
      </c>
      <c r="BM71" s="177">
        <v>1209</v>
      </c>
      <c r="BN71" s="178">
        <f t="shared" si="70"/>
        <v>0.72299999999999998</v>
      </c>
      <c r="BO71" s="173">
        <v>3.24</v>
      </c>
      <c r="BP71" s="179">
        <v>463</v>
      </c>
      <c r="BQ71" s="204">
        <f t="shared" si="156"/>
        <v>0.27700000000000002</v>
      </c>
      <c r="BR71" s="175">
        <v>4.3099999999999996</v>
      </c>
      <c r="BS71" s="181">
        <v>1672</v>
      </c>
      <c r="BT71" s="60">
        <v>44</v>
      </c>
      <c r="BU71" s="60">
        <v>490</v>
      </c>
      <c r="BV71" s="60">
        <v>355</v>
      </c>
      <c r="BW71" s="60">
        <v>368</v>
      </c>
      <c r="BX71" s="60">
        <v>372</v>
      </c>
      <c r="BY71" s="60">
        <v>43</v>
      </c>
      <c r="BZ71" s="104">
        <f t="shared" si="127"/>
        <v>2.5999999999999999E-2</v>
      </c>
      <c r="CA71" s="104">
        <f t="shared" si="220"/>
        <v>0.29299999999999998</v>
      </c>
      <c r="CB71" s="104">
        <f t="shared" si="221"/>
        <v>0.21199999999999999</v>
      </c>
      <c r="CC71" s="104">
        <f t="shared" si="222"/>
        <v>0.22</v>
      </c>
      <c r="CD71" s="104">
        <f t="shared" si="223"/>
        <v>0.222</v>
      </c>
      <c r="CE71" s="104">
        <f t="shared" si="224"/>
        <v>2.5999999999999999E-2</v>
      </c>
      <c r="CF71" s="64">
        <v>1672</v>
      </c>
      <c r="CG71" s="60">
        <v>69</v>
      </c>
      <c r="CH71" s="60">
        <v>57</v>
      </c>
      <c r="CI71" s="60">
        <v>31</v>
      </c>
      <c r="CJ71" s="60">
        <v>127</v>
      </c>
      <c r="CK71" s="60">
        <v>195</v>
      </c>
      <c r="CL71" s="60">
        <v>304</v>
      </c>
      <c r="CM71" s="60">
        <v>349</v>
      </c>
      <c r="CN71" s="60">
        <v>329</v>
      </c>
      <c r="CO71" s="60">
        <v>124</v>
      </c>
      <c r="CP71" s="60">
        <v>87</v>
      </c>
      <c r="CQ71" s="63">
        <f t="shared" si="246"/>
        <v>4.1000000000000002E-2</v>
      </c>
      <c r="CR71" s="63">
        <f t="shared" si="164"/>
        <v>3.4000000000000002E-2</v>
      </c>
      <c r="CS71" s="63">
        <f t="shared" si="165"/>
        <v>1.9E-2</v>
      </c>
      <c r="CT71" s="63">
        <f t="shared" si="166"/>
        <v>7.5999999999999998E-2</v>
      </c>
      <c r="CU71" s="63">
        <f t="shared" si="167"/>
        <v>0.11700000000000001</v>
      </c>
      <c r="CV71" s="63">
        <f t="shared" si="168"/>
        <v>0.182</v>
      </c>
      <c r="CW71" s="63">
        <f t="shared" si="169"/>
        <v>0.20899999999999999</v>
      </c>
      <c r="CX71" s="63">
        <f t="shared" si="170"/>
        <v>0.19700000000000001</v>
      </c>
      <c r="CY71" s="63">
        <f t="shared" si="171"/>
        <v>7.3999999999999996E-2</v>
      </c>
      <c r="CZ71" s="63">
        <f t="shared" si="172"/>
        <v>5.1999999999999998E-2</v>
      </c>
      <c r="DA71" s="65">
        <v>77500</v>
      </c>
      <c r="DB71" s="66">
        <v>92308</v>
      </c>
      <c r="DC71" s="181">
        <v>1672</v>
      </c>
      <c r="DD71" s="182">
        <v>1209</v>
      </c>
      <c r="DE71" s="60">
        <v>30</v>
      </c>
      <c r="DF71" s="60">
        <v>0</v>
      </c>
      <c r="DG71" s="60">
        <v>27</v>
      </c>
      <c r="DH71" s="60">
        <v>73</v>
      </c>
      <c r="DI71" s="60">
        <v>542</v>
      </c>
      <c r="DJ71" s="60">
        <v>498</v>
      </c>
      <c r="DK71" s="60">
        <v>39</v>
      </c>
      <c r="DL71" s="60">
        <v>0</v>
      </c>
      <c r="DM71" s="63">
        <f t="shared" si="245"/>
        <v>2.5000000000000001E-2</v>
      </c>
      <c r="DN71" s="63">
        <f t="shared" si="225"/>
        <v>0</v>
      </c>
      <c r="DO71" s="63">
        <f t="shared" si="226"/>
        <v>2.1999999999999999E-2</v>
      </c>
      <c r="DP71" s="63">
        <f t="shared" si="227"/>
        <v>0.06</v>
      </c>
      <c r="DQ71" s="104">
        <f t="shared" si="228"/>
        <v>0.44800000000000001</v>
      </c>
      <c r="DR71" s="104">
        <f t="shared" si="229"/>
        <v>0.41199999999999998</v>
      </c>
      <c r="DS71" s="104">
        <f t="shared" si="230"/>
        <v>3.2000000000000001E-2</v>
      </c>
      <c r="DT71" s="104">
        <f t="shared" si="231"/>
        <v>0</v>
      </c>
      <c r="DU71" s="183">
        <v>291600</v>
      </c>
      <c r="DV71" s="184">
        <v>463</v>
      </c>
      <c r="DW71" s="60">
        <v>37</v>
      </c>
      <c r="DX71" s="60">
        <v>17</v>
      </c>
      <c r="DY71" s="60">
        <v>112</v>
      </c>
      <c r="DZ71" s="60">
        <v>243</v>
      </c>
      <c r="EA71" s="60">
        <v>17</v>
      </c>
      <c r="EB71" s="60">
        <v>17</v>
      </c>
      <c r="EC71" s="60">
        <v>20</v>
      </c>
      <c r="ED71" s="104">
        <f t="shared" si="194"/>
        <v>0.08</v>
      </c>
      <c r="EE71" s="104">
        <f t="shared" si="232"/>
        <v>3.6999999999999998E-2</v>
      </c>
      <c r="EF71" s="104">
        <f t="shared" si="233"/>
        <v>0.24199999999999999</v>
      </c>
      <c r="EG71" s="104">
        <f t="shared" si="234"/>
        <v>0.52500000000000002</v>
      </c>
      <c r="EH71" s="63">
        <f t="shared" si="235"/>
        <v>3.6999999999999998E-2</v>
      </c>
      <c r="EI71" s="104">
        <f t="shared" si="236"/>
        <v>3.6999999999999998E-2</v>
      </c>
      <c r="EJ71" s="63">
        <f t="shared" si="237"/>
        <v>4.2999999999999997E-2</v>
      </c>
      <c r="EK71" s="183">
        <v>1635</v>
      </c>
      <c r="EL71" s="185">
        <v>463</v>
      </c>
      <c r="EM71" s="185">
        <v>0</v>
      </c>
      <c r="EN71" s="180">
        <v>463</v>
      </c>
      <c r="EO71" s="60">
        <v>29</v>
      </c>
      <c r="EP71" s="60">
        <v>63</v>
      </c>
      <c r="EQ71" s="60">
        <v>38</v>
      </c>
      <c r="ER71" s="60">
        <v>23</v>
      </c>
      <c r="ES71" s="60">
        <v>58</v>
      </c>
      <c r="ET71" s="274">
        <v>252</v>
      </c>
      <c r="EU71" s="77">
        <f t="shared" si="195"/>
        <v>6.3E-2</v>
      </c>
      <c r="EV71" s="77">
        <f t="shared" si="238"/>
        <v>0.13600000000000001</v>
      </c>
      <c r="EW71" s="77">
        <f t="shared" si="239"/>
        <v>8.2000000000000003E-2</v>
      </c>
      <c r="EX71" s="77">
        <f t="shared" si="240"/>
        <v>0.05</v>
      </c>
      <c r="EY71" s="77">
        <f t="shared" si="241"/>
        <v>0.125</v>
      </c>
      <c r="EZ71" s="237">
        <f t="shared" si="242"/>
        <v>0.54400000000000004</v>
      </c>
      <c r="FA71" s="234">
        <f t="shared" si="243"/>
        <v>0</v>
      </c>
    </row>
    <row r="72" spans="1:157" x14ac:dyDescent="0.2">
      <c r="A72" s="56" t="s">
        <v>882</v>
      </c>
      <c r="B72" s="57" t="s">
        <v>1022</v>
      </c>
      <c r="C72" s="56" t="s">
        <v>962</v>
      </c>
      <c r="D72" s="56" t="s">
        <v>1107</v>
      </c>
      <c r="E72" s="171">
        <v>540</v>
      </c>
      <c r="F72" s="172">
        <v>540</v>
      </c>
      <c r="G72" s="226">
        <v>0</v>
      </c>
      <c r="H72" s="77">
        <f t="shared" si="69"/>
        <v>1</v>
      </c>
      <c r="I72" s="186">
        <f t="shared" si="197"/>
        <v>0</v>
      </c>
      <c r="J72" s="173">
        <v>0</v>
      </c>
      <c r="K72" s="229">
        <v>0</v>
      </c>
      <c r="L72" s="174">
        <v>540</v>
      </c>
      <c r="M72" s="60">
        <v>540</v>
      </c>
      <c r="N72" s="60">
        <v>0</v>
      </c>
      <c r="O72" s="60">
        <v>0</v>
      </c>
      <c r="P72" s="60">
        <v>0</v>
      </c>
      <c r="Q72" s="60">
        <v>0</v>
      </c>
      <c r="R72" s="60">
        <v>0</v>
      </c>
      <c r="S72" s="60">
        <v>0</v>
      </c>
      <c r="T72" s="60">
        <v>0</v>
      </c>
      <c r="U72" s="60">
        <v>0</v>
      </c>
      <c r="V72" s="63">
        <f t="shared" si="198"/>
        <v>1</v>
      </c>
      <c r="W72" s="63">
        <f t="shared" si="199"/>
        <v>0</v>
      </c>
      <c r="X72" s="63">
        <f t="shared" si="200"/>
        <v>0</v>
      </c>
      <c r="Y72" s="63">
        <f t="shared" si="201"/>
        <v>0</v>
      </c>
      <c r="Z72" s="63">
        <f t="shared" si="202"/>
        <v>0</v>
      </c>
      <c r="AA72" s="63">
        <f t="shared" si="203"/>
        <v>0</v>
      </c>
      <c r="AB72" s="63">
        <f t="shared" si="204"/>
        <v>0</v>
      </c>
      <c r="AC72" s="63">
        <f t="shared" si="205"/>
        <v>0</v>
      </c>
      <c r="AD72" s="63">
        <f t="shared" si="206"/>
        <v>0</v>
      </c>
      <c r="AE72" s="171">
        <v>540</v>
      </c>
      <c r="AF72" s="60">
        <v>0</v>
      </c>
      <c r="AG72" s="60">
        <v>0</v>
      </c>
      <c r="AH72" s="60">
        <v>0</v>
      </c>
      <c r="AI72" s="60">
        <v>13</v>
      </c>
      <c r="AJ72" s="60">
        <v>77</v>
      </c>
      <c r="AK72" s="60">
        <v>110</v>
      </c>
      <c r="AL72" s="60">
        <v>101</v>
      </c>
      <c r="AM72" s="60">
        <v>165</v>
      </c>
      <c r="AN72" s="60">
        <v>74</v>
      </c>
      <c r="AO72" s="77">
        <f t="shared" si="71"/>
        <v>0</v>
      </c>
      <c r="AP72" s="77">
        <f t="shared" si="207"/>
        <v>0</v>
      </c>
      <c r="AQ72" s="77">
        <f t="shared" si="208"/>
        <v>0</v>
      </c>
      <c r="AR72" s="77">
        <f t="shared" si="209"/>
        <v>2.4E-2</v>
      </c>
      <c r="AS72" s="77">
        <f t="shared" si="210"/>
        <v>0.14299999999999999</v>
      </c>
      <c r="AT72" s="77">
        <f t="shared" si="211"/>
        <v>0.20399999999999999</v>
      </c>
      <c r="AU72" s="77">
        <f t="shared" si="212"/>
        <v>0.187</v>
      </c>
      <c r="AV72" s="77">
        <f t="shared" si="213"/>
        <v>0.30599999999999999</v>
      </c>
      <c r="AW72" s="77">
        <f t="shared" si="214"/>
        <v>0.13700000000000001</v>
      </c>
      <c r="AX72" s="175">
        <v>7.2</v>
      </c>
      <c r="AY72" s="174">
        <v>540</v>
      </c>
      <c r="AZ72" s="60">
        <v>0</v>
      </c>
      <c r="BA72" s="60">
        <v>0</v>
      </c>
      <c r="BB72" s="60">
        <v>46</v>
      </c>
      <c r="BC72" s="60">
        <v>223</v>
      </c>
      <c r="BD72" s="60">
        <v>156</v>
      </c>
      <c r="BE72" s="60">
        <v>115</v>
      </c>
      <c r="BF72" s="60">
        <f t="shared" si="244"/>
        <v>0</v>
      </c>
      <c r="BG72" s="60">
        <f t="shared" si="215"/>
        <v>0</v>
      </c>
      <c r="BH72" s="77">
        <f t="shared" si="216"/>
        <v>8.5000000000000006E-2</v>
      </c>
      <c r="BI72" s="60">
        <f t="shared" si="217"/>
        <v>0.41299999999999998</v>
      </c>
      <c r="BJ72" s="77">
        <f t="shared" si="218"/>
        <v>0.28899999999999998</v>
      </c>
      <c r="BK72" s="60">
        <f t="shared" si="219"/>
        <v>0.21299999999999999</v>
      </c>
      <c r="BL72" s="176">
        <v>540</v>
      </c>
      <c r="BM72" s="177">
        <v>525</v>
      </c>
      <c r="BN72" s="178">
        <f t="shared" si="70"/>
        <v>0.97199999999999998</v>
      </c>
      <c r="BO72" s="173">
        <v>4.3499999999999996</v>
      </c>
      <c r="BP72" s="179">
        <v>15</v>
      </c>
      <c r="BQ72" s="204">
        <f t="shared" si="156"/>
        <v>2.8000000000000001E-2</v>
      </c>
      <c r="BR72" s="175">
        <v>2.0699999999999998</v>
      </c>
      <c r="BS72" s="181">
        <v>540</v>
      </c>
      <c r="BT72" s="60">
        <v>0</v>
      </c>
      <c r="BU72" s="60">
        <v>64</v>
      </c>
      <c r="BV72" s="60">
        <v>298</v>
      </c>
      <c r="BW72" s="60">
        <v>131</v>
      </c>
      <c r="BX72" s="60">
        <v>47</v>
      </c>
      <c r="BY72" s="60">
        <v>0</v>
      </c>
      <c r="BZ72" s="104">
        <f t="shared" si="127"/>
        <v>0</v>
      </c>
      <c r="CA72" s="104">
        <f t="shared" si="220"/>
        <v>0.11899999999999999</v>
      </c>
      <c r="CB72" s="104">
        <f t="shared" si="221"/>
        <v>0.55200000000000005</v>
      </c>
      <c r="CC72" s="104">
        <f t="shared" si="222"/>
        <v>0.24299999999999999</v>
      </c>
      <c r="CD72" s="104">
        <f t="shared" si="223"/>
        <v>8.6999999999999994E-2</v>
      </c>
      <c r="CE72" s="104">
        <f t="shared" si="224"/>
        <v>0</v>
      </c>
      <c r="CF72" s="64">
        <v>540</v>
      </c>
      <c r="CG72" s="60">
        <v>11</v>
      </c>
      <c r="CH72" s="60">
        <v>0</v>
      </c>
      <c r="CI72" s="60">
        <v>13</v>
      </c>
      <c r="CJ72" s="60">
        <v>0</v>
      </c>
      <c r="CK72" s="60">
        <v>71</v>
      </c>
      <c r="CL72" s="60">
        <v>161</v>
      </c>
      <c r="CM72" s="60">
        <v>50</v>
      </c>
      <c r="CN72" s="60">
        <v>172</v>
      </c>
      <c r="CO72" s="60">
        <v>0</v>
      </c>
      <c r="CP72" s="60">
        <v>62</v>
      </c>
      <c r="CQ72" s="63">
        <f t="shared" si="246"/>
        <v>0.02</v>
      </c>
      <c r="CR72" s="63">
        <f t="shared" si="164"/>
        <v>0</v>
      </c>
      <c r="CS72" s="63">
        <f t="shared" si="165"/>
        <v>2.4E-2</v>
      </c>
      <c r="CT72" s="63">
        <f t="shared" si="166"/>
        <v>0</v>
      </c>
      <c r="CU72" s="63">
        <f t="shared" si="167"/>
        <v>0.13100000000000001</v>
      </c>
      <c r="CV72" s="63">
        <f t="shared" si="168"/>
        <v>0.29799999999999999</v>
      </c>
      <c r="CW72" s="63">
        <f t="shared" si="169"/>
        <v>9.2999999999999999E-2</v>
      </c>
      <c r="CX72" s="63">
        <f t="shared" si="170"/>
        <v>0.31900000000000001</v>
      </c>
      <c r="CY72" s="63">
        <f t="shared" si="171"/>
        <v>0</v>
      </c>
      <c r="CZ72" s="63">
        <f t="shared" si="172"/>
        <v>0.115</v>
      </c>
      <c r="DA72" s="65">
        <v>81667</v>
      </c>
      <c r="DB72" s="66">
        <v>99216</v>
      </c>
      <c r="DC72" s="181">
        <v>540</v>
      </c>
      <c r="DD72" s="182">
        <v>525</v>
      </c>
      <c r="DE72" s="60">
        <v>21</v>
      </c>
      <c r="DF72" s="60">
        <v>0</v>
      </c>
      <c r="DG72" s="60">
        <v>0</v>
      </c>
      <c r="DH72" s="60">
        <v>13</v>
      </c>
      <c r="DI72" s="60">
        <v>115</v>
      </c>
      <c r="DJ72" s="60">
        <v>376</v>
      </c>
      <c r="DK72" s="60">
        <v>0</v>
      </c>
      <c r="DL72" s="60">
        <v>0</v>
      </c>
      <c r="DM72" s="63">
        <f t="shared" si="245"/>
        <v>0.04</v>
      </c>
      <c r="DN72" s="63">
        <f t="shared" si="225"/>
        <v>0</v>
      </c>
      <c r="DO72" s="63">
        <f t="shared" si="226"/>
        <v>0</v>
      </c>
      <c r="DP72" s="63">
        <f t="shared" si="227"/>
        <v>2.5000000000000001E-2</v>
      </c>
      <c r="DQ72" s="104">
        <f t="shared" si="228"/>
        <v>0.219</v>
      </c>
      <c r="DR72" s="104">
        <f t="shared" si="229"/>
        <v>0.71599999999999997</v>
      </c>
      <c r="DS72" s="104">
        <f t="shared" si="230"/>
        <v>0</v>
      </c>
      <c r="DT72" s="104">
        <f t="shared" si="231"/>
        <v>0</v>
      </c>
      <c r="DU72" s="183">
        <v>335100</v>
      </c>
      <c r="DV72" s="184">
        <v>15</v>
      </c>
      <c r="DW72" s="60">
        <v>0</v>
      </c>
      <c r="DX72" s="60">
        <v>0</v>
      </c>
      <c r="DY72" s="60">
        <v>0</v>
      </c>
      <c r="DZ72" s="60">
        <v>15</v>
      </c>
      <c r="EA72" s="60">
        <v>0</v>
      </c>
      <c r="EB72" s="60">
        <v>0</v>
      </c>
      <c r="EC72" s="60">
        <v>0</v>
      </c>
      <c r="ED72" s="104">
        <f t="shared" si="194"/>
        <v>0</v>
      </c>
      <c r="EE72" s="104">
        <f t="shared" si="232"/>
        <v>0</v>
      </c>
      <c r="EF72" s="104">
        <f t="shared" si="233"/>
        <v>0</v>
      </c>
      <c r="EG72" s="104">
        <f t="shared" si="234"/>
        <v>1</v>
      </c>
      <c r="EH72" s="63">
        <f t="shared" si="235"/>
        <v>0</v>
      </c>
      <c r="EI72" s="104">
        <f t="shared" si="236"/>
        <v>0</v>
      </c>
      <c r="EJ72" s="63">
        <f t="shared" si="237"/>
        <v>0</v>
      </c>
      <c r="EK72" s="183"/>
      <c r="EL72" s="185">
        <v>15</v>
      </c>
      <c r="EM72" s="185">
        <v>0</v>
      </c>
      <c r="EN72" s="180">
        <v>15</v>
      </c>
      <c r="EO72" s="60">
        <v>0</v>
      </c>
      <c r="EP72" s="60">
        <v>0</v>
      </c>
      <c r="EQ72" s="60">
        <v>15</v>
      </c>
      <c r="ER72" s="60">
        <v>0</v>
      </c>
      <c r="ES72" s="60">
        <v>0</v>
      </c>
      <c r="ET72" s="274">
        <v>0</v>
      </c>
      <c r="EU72" s="77">
        <f t="shared" si="195"/>
        <v>0</v>
      </c>
      <c r="EV72" s="77">
        <f t="shared" si="238"/>
        <v>0</v>
      </c>
      <c r="EW72" s="77">
        <f t="shared" si="239"/>
        <v>1</v>
      </c>
      <c r="EX72" s="77">
        <f t="shared" si="240"/>
        <v>0</v>
      </c>
      <c r="EY72" s="77">
        <f t="shared" si="241"/>
        <v>0</v>
      </c>
      <c r="EZ72" s="237">
        <f t="shared" si="242"/>
        <v>0</v>
      </c>
      <c r="FA72" s="234">
        <f t="shared" si="243"/>
        <v>0</v>
      </c>
    </row>
    <row r="73" spans="1:157" x14ac:dyDescent="0.2">
      <c r="A73" s="56" t="s">
        <v>882</v>
      </c>
      <c r="B73" s="57" t="s">
        <v>1022</v>
      </c>
      <c r="C73" s="56" t="s">
        <v>963</v>
      </c>
      <c r="D73" s="56" t="s">
        <v>1108</v>
      </c>
      <c r="E73" s="171">
        <v>1307</v>
      </c>
      <c r="F73" s="172">
        <v>1229</v>
      </c>
      <c r="G73" s="226">
        <v>78</v>
      </c>
      <c r="H73" s="77">
        <f t="shared" ref="H73:H95" si="247">ROUND(F73/E73,3)</f>
        <v>0.94</v>
      </c>
      <c r="I73" s="186">
        <f t="shared" si="197"/>
        <v>0.06</v>
      </c>
      <c r="J73" s="173">
        <v>0</v>
      </c>
      <c r="K73" s="229">
        <v>0</v>
      </c>
      <c r="L73" s="174">
        <v>1307</v>
      </c>
      <c r="M73" s="60">
        <v>1307</v>
      </c>
      <c r="N73" s="60">
        <v>0</v>
      </c>
      <c r="O73" s="60">
        <v>0</v>
      </c>
      <c r="P73" s="60">
        <v>0</v>
      </c>
      <c r="Q73" s="60">
        <v>0</v>
      </c>
      <c r="R73" s="60">
        <v>0</v>
      </c>
      <c r="S73" s="60">
        <v>0</v>
      </c>
      <c r="T73" s="60">
        <v>0</v>
      </c>
      <c r="U73" s="60">
        <v>0</v>
      </c>
      <c r="V73" s="63">
        <f t="shared" si="198"/>
        <v>1</v>
      </c>
      <c r="W73" s="63">
        <f t="shared" si="199"/>
        <v>0</v>
      </c>
      <c r="X73" s="63">
        <f t="shared" si="200"/>
        <v>0</v>
      </c>
      <c r="Y73" s="63">
        <f t="shared" si="201"/>
        <v>0</v>
      </c>
      <c r="Z73" s="63">
        <f t="shared" si="202"/>
        <v>0</v>
      </c>
      <c r="AA73" s="63">
        <f t="shared" si="203"/>
        <v>0</v>
      </c>
      <c r="AB73" s="63">
        <f t="shared" si="204"/>
        <v>0</v>
      </c>
      <c r="AC73" s="63">
        <f t="shared" si="205"/>
        <v>0</v>
      </c>
      <c r="AD73" s="63">
        <f t="shared" si="206"/>
        <v>0</v>
      </c>
      <c r="AE73" s="171">
        <v>1307</v>
      </c>
      <c r="AF73" s="60">
        <v>64</v>
      </c>
      <c r="AG73" s="60">
        <v>0</v>
      </c>
      <c r="AH73" s="60">
        <v>0</v>
      </c>
      <c r="AI73" s="60">
        <v>50</v>
      </c>
      <c r="AJ73" s="60">
        <v>493</v>
      </c>
      <c r="AK73" s="60">
        <v>303</v>
      </c>
      <c r="AL73" s="60">
        <v>135</v>
      </c>
      <c r="AM73" s="60">
        <v>169</v>
      </c>
      <c r="AN73" s="60">
        <v>93</v>
      </c>
      <c r="AO73" s="77">
        <f t="shared" si="71"/>
        <v>4.9000000000000002E-2</v>
      </c>
      <c r="AP73" s="77">
        <f t="shared" si="207"/>
        <v>0</v>
      </c>
      <c r="AQ73" s="77">
        <f t="shared" si="208"/>
        <v>0</v>
      </c>
      <c r="AR73" s="77">
        <f t="shared" si="209"/>
        <v>3.7999999999999999E-2</v>
      </c>
      <c r="AS73" s="77">
        <f t="shared" si="210"/>
        <v>0.377</v>
      </c>
      <c r="AT73" s="77">
        <f t="shared" si="211"/>
        <v>0.23200000000000001</v>
      </c>
      <c r="AU73" s="77">
        <f t="shared" si="212"/>
        <v>0.10299999999999999</v>
      </c>
      <c r="AV73" s="77">
        <f t="shared" si="213"/>
        <v>0.129</v>
      </c>
      <c r="AW73" s="77">
        <f t="shared" si="214"/>
        <v>7.0999999999999994E-2</v>
      </c>
      <c r="AX73" s="175">
        <v>5.7</v>
      </c>
      <c r="AY73" s="174">
        <v>1307</v>
      </c>
      <c r="AZ73" s="60">
        <v>64</v>
      </c>
      <c r="BA73" s="60">
        <v>0</v>
      </c>
      <c r="BB73" s="60">
        <v>38</v>
      </c>
      <c r="BC73" s="60">
        <v>696</v>
      </c>
      <c r="BD73" s="60">
        <v>437</v>
      </c>
      <c r="BE73" s="60">
        <v>72</v>
      </c>
      <c r="BF73" s="60">
        <f t="shared" si="244"/>
        <v>4.9000000000000002E-2</v>
      </c>
      <c r="BG73" s="60">
        <f t="shared" si="215"/>
        <v>0</v>
      </c>
      <c r="BH73" s="77">
        <f t="shared" si="216"/>
        <v>2.9000000000000001E-2</v>
      </c>
      <c r="BI73" s="60">
        <f t="shared" si="217"/>
        <v>0.53300000000000003</v>
      </c>
      <c r="BJ73" s="77">
        <f t="shared" si="218"/>
        <v>0.33400000000000002</v>
      </c>
      <c r="BK73" s="60">
        <f t="shared" si="219"/>
        <v>5.5E-2</v>
      </c>
      <c r="BL73" s="176">
        <v>1229</v>
      </c>
      <c r="BM73" s="177">
        <v>992</v>
      </c>
      <c r="BN73" s="178">
        <f t="shared" ref="BN73:BN84" si="248">ROUND(BM73/BL73,3)</f>
        <v>0.80700000000000005</v>
      </c>
      <c r="BO73" s="173">
        <v>4.16</v>
      </c>
      <c r="BP73" s="179">
        <v>237</v>
      </c>
      <c r="BQ73" s="204">
        <f t="shared" si="156"/>
        <v>0.193</v>
      </c>
      <c r="BR73" s="175">
        <v>3.38</v>
      </c>
      <c r="BS73" s="181">
        <v>1229</v>
      </c>
      <c r="BT73" s="60">
        <v>12</v>
      </c>
      <c r="BU73" s="60">
        <v>229</v>
      </c>
      <c r="BV73" s="60">
        <v>411</v>
      </c>
      <c r="BW73" s="60">
        <v>364</v>
      </c>
      <c r="BX73" s="60">
        <v>213</v>
      </c>
      <c r="BY73" s="60">
        <v>0</v>
      </c>
      <c r="BZ73" s="104">
        <f t="shared" si="127"/>
        <v>0.01</v>
      </c>
      <c r="CA73" s="104">
        <f t="shared" si="220"/>
        <v>0.186</v>
      </c>
      <c r="CB73" s="104">
        <f t="shared" si="221"/>
        <v>0.33400000000000002</v>
      </c>
      <c r="CC73" s="104">
        <f t="shared" si="222"/>
        <v>0.29599999999999999</v>
      </c>
      <c r="CD73" s="104">
        <f t="shared" si="223"/>
        <v>0.17299999999999999</v>
      </c>
      <c r="CE73" s="104">
        <f t="shared" si="224"/>
        <v>0</v>
      </c>
      <c r="CF73" s="64">
        <v>1229</v>
      </c>
      <c r="CG73" s="60">
        <v>40</v>
      </c>
      <c r="CH73" s="60">
        <v>11</v>
      </c>
      <c r="CI73" s="60">
        <v>36</v>
      </c>
      <c r="CJ73" s="60">
        <v>111</v>
      </c>
      <c r="CK73" s="60">
        <v>210</v>
      </c>
      <c r="CL73" s="60">
        <v>227</v>
      </c>
      <c r="CM73" s="60">
        <v>142</v>
      </c>
      <c r="CN73" s="60">
        <v>322</v>
      </c>
      <c r="CO73" s="60">
        <v>51</v>
      </c>
      <c r="CP73" s="60">
        <v>79</v>
      </c>
      <c r="CQ73" s="63">
        <f t="shared" si="246"/>
        <v>3.3000000000000002E-2</v>
      </c>
      <c r="CR73" s="63">
        <f t="shared" si="164"/>
        <v>8.9999999999999993E-3</v>
      </c>
      <c r="CS73" s="63">
        <f t="shared" si="165"/>
        <v>2.9000000000000001E-2</v>
      </c>
      <c r="CT73" s="63">
        <f t="shared" si="166"/>
        <v>0.09</v>
      </c>
      <c r="CU73" s="63">
        <f t="shared" si="167"/>
        <v>0.17100000000000001</v>
      </c>
      <c r="CV73" s="63">
        <f t="shared" si="168"/>
        <v>0.185</v>
      </c>
      <c r="CW73" s="63">
        <f t="shared" si="169"/>
        <v>0.11600000000000001</v>
      </c>
      <c r="CX73" s="63">
        <f t="shared" si="170"/>
        <v>0.26200000000000001</v>
      </c>
      <c r="CY73" s="63">
        <f t="shared" si="171"/>
        <v>4.1000000000000002E-2</v>
      </c>
      <c r="CZ73" s="63">
        <f t="shared" si="172"/>
        <v>6.4000000000000001E-2</v>
      </c>
      <c r="DA73" s="65">
        <v>67330</v>
      </c>
      <c r="DB73" s="66">
        <v>83544</v>
      </c>
      <c r="DC73" s="181">
        <v>1229</v>
      </c>
      <c r="DD73" s="182">
        <v>992</v>
      </c>
      <c r="DE73" s="60">
        <v>13</v>
      </c>
      <c r="DF73" s="60">
        <v>0</v>
      </c>
      <c r="DG73" s="60">
        <v>30</v>
      </c>
      <c r="DH73" s="60">
        <v>8</v>
      </c>
      <c r="DI73" s="60">
        <v>382</v>
      </c>
      <c r="DJ73" s="60">
        <v>559</v>
      </c>
      <c r="DK73" s="60">
        <v>0</v>
      </c>
      <c r="DL73" s="60">
        <v>0</v>
      </c>
      <c r="DM73" s="63">
        <f t="shared" si="245"/>
        <v>1.2999999999999999E-2</v>
      </c>
      <c r="DN73" s="63">
        <f t="shared" si="225"/>
        <v>0</v>
      </c>
      <c r="DO73" s="63">
        <f t="shared" si="226"/>
        <v>0.03</v>
      </c>
      <c r="DP73" s="63">
        <f t="shared" si="227"/>
        <v>8.0000000000000002E-3</v>
      </c>
      <c r="DQ73" s="104">
        <f t="shared" si="228"/>
        <v>0.38500000000000001</v>
      </c>
      <c r="DR73" s="104">
        <f t="shared" si="229"/>
        <v>0.56399999999999995</v>
      </c>
      <c r="DS73" s="104">
        <f t="shared" si="230"/>
        <v>0</v>
      </c>
      <c r="DT73" s="104">
        <f t="shared" si="231"/>
        <v>0</v>
      </c>
      <c r="DU73" s="183">
        <v>311600</v>
      </c>
      <c r="DV73" s="184">
        <v>188</v>
      </c>
      <c r="DW73" s="60">
        <v>0</v>
      </c>
      <c r="DX73" s="60">
        <v>0</v>
      </c>
      <c r="DY73" s="60">
        <v>8</v>
      </c>
      <c r="DZ73" s="60">
        <v>171</v>
      </c>
      <c r="EA73" s="60">
        <v>0</v>
      </c>
      <c r="EB73" s="60">
        <v>9</v>
      </c>
      <c r="EC73" s="60">
        <v>0</v>
      </c>
      <c r="ED73" s="104">
        <f t="shared" si="194"/>
        <v>0</v>
      </c>
      <c r="EE73" s="104">
        <f t="shared" si="232"/>
        <v>0</v>
      </c>
      <c r="EF73" s="104">
        <f t="shared" si="233"/>
        <v>4.2999999999999997E-2</v>
      </c>
      <c r="EG73" s="104">
        <f t="shared" si="234"/>
        <v>0.91</v>
      </c>
      <c r="EH73" s="63">
        <f t="shared" si="235"/>
        <v>0</v>
      </c>
      <c r="EI73" s="104">
        <f t="shared" si="236"/>
        <v>4.8000000000000001E-2</v>
      </c>
      <c r="EJ73" s="63">
        <f t="shared" si="237"/>
        <v>0</v>
      </c>
      <c r="EK73" s="183">
        <v>1751</v>
      </c>
      <c r="EL73" s="185">
        <v>237</v>
      </c>
      <c r="EM73" s="185">
        <v>49</v>
      </c>
      <c r="EN73" s="180">
        <v>188</v>
      </c>
      <c r="EO73" s="60">
        <v>8</v>
      </c>
      <c r="EP73" s="60">
        <v>0</v>
      </c>
      <c r="EQ73" s="60">
        <v>0</v>
      </c>
      <c r="ER73" s="60">
        <v>0</v>
      </c>
      <c r="ES73" s="60">
        <v>9</v>
      </c>
      <c r="ET73" s="274">
        <v>171</v>
      </c>
      <c r="EU73" s="77">
        <f t="shared" si="195"/>
        <v>4.2999999999999997E-2</v>
      </c>
      <c r="EV73" s="77">
        <f t="shared" si="238"/>
        <v>0</v>
      </c>
      <c r="EW73" s="77">
        <f t="shared" si="239"/>
        <v>0</v>
      </c>
      <c r="EX73" s="77">
        <f t="shared" si="240"/>
        <v>0</v>
      </c>
      <c r="EY73" s="77">
        <f t="shared" si="241"/>
        <v>4.8000000000000001E-2</v>
      </c>
      <c r="EZ73" s="237">
        <f t="shared" si="242"/>
        <v>0.91</v>
      </c>
      <c r="FA73" s="234">
        <f t="shared" si="243"/>
        <v>0</v>
      </c>
    </row>
    <row r="74" spans="1:157" x14ac:dyDescent="0.2">
      <c r="A74" s="56" t="s">
        <v>882</v>
      </c>
      <c r="B74" s="57" t="s">
        <v>1022</v>
      </c>
      <c r="C74" s="56" t="s">
        <v>964</v>
      </c>
      <c r="D74" s="56" t="s">
        <v>1109</v>
      </c>
      <c r="E74" s="171">
        <v>952</v>
      </c>
      <c r="F74" s="172">
        <v>854</v>
      </c>
      <c r="G74" s="226">
        <v>98</v>
      </c>
      <c r="H74" s="77">
        <f t="shared" si="247"/>
        <v>0.89700000000000002</v>
      </c>
      <c r="I74" s="186">
        <f t="shared" si="197"/>
        <v>0.10299999999999999</v>
      </c>
      <c r="J74" s="173">
        <v>11.6</v>
      </c>
      <c r="K74" s="229">
        <v>0</v>
      </c>
      <c r="L74" s="174">
        <v>952</v>
      </c>
      <c r="M74" s="60">
        <v>873</v>
      </c>
      <c r="N74" s="60">
        <v>11</v>
      </c>
      <c r="O74" s="60">
        <v>0</v>
      </c>
      <c r="P74" s="60">
        <v>0</v>
      </c>
      <c r="Q74" s="60">
        <v>0</v>
      </c>
      <c r="R74" s="60">
        <v>0</v>
      </c>
      <c r="S74" s="60">
        <v>0</v>
      </c>
      <c r="T74" s="60">
        <v>68</v>
      </c>
      <c r="U74" s="60">
        <v>0</v>
      </c>
      <c r="V74" s="63">
        <f t="shared" si="198"/>
        <v>0.91700000000000004</v>
      </c>
      <c r="W74" s="63">
        <f t="shared" si="199"/>
        <v>1.2E-2</v>
      </c>
      <c r="X74" s="63">
        <f t="shared" si="200"/>
        <v>0</v>
      </c>
      <c r="Y74" s="63">
        <f t="shared" si="201"/>
        <v>0</v>
      </c>
      <c r="Z74" s="63">
        <f t="shared" si="202"/>
        <v>0</v>
      </c>
      <c r="AA74" s="63">
        <f t="shared" si="203"/>
        <v>0</v>
      </c>
      <c r="AB74" s="63">
        <f t="shared" si="204"/>
        <v>0</v>
      </c>
      <c r="AC74" s="63">
        <f t="shared" si="205"/>
        <v>7.0999999999999994E-2</v>
      </c>
      <c r="AD74" s="63">
        <f t="shared" si="206"/>
        <v>0</v>
      </c>
      <c r="AE74" s="171">
        <v>952</v>
      </c>
      <c r="AF74" s="60">
        <v>0</v>
      </c>
      <c r="AG74" s="60">
        <v>0</v>
      </c>
      <c r="AH74" s="60">
        <v>0</v>
      </c>
      <c r="AI74" s="60">
        <v>44</v>
      </c>
      <c r="AJ74" s="60">
        <v>148</v>
      </c>
      <c r="AK74" s="60">
        <v>63</v>
      </c>
      <c r="AL74" s="60">
        <v>147</v>
      </c>
      <c r="AM74" s="60">
        <v>405</v>
      </c>
      <c r="AN74" s="60">
        <v>145</v>
      </c>
      <c r="AO74" s="77">
        <f t="shared" si="71"/>
        <v>0</v>
      </c>
      <c r="AP74" s="77">
        <f t="shared" si="207"/>
        <v>0</v>
      </c>
      <c r="AQ74" s="77">
        <f t="shared" si="208"/>
        <v>0</v>
      </c>
      <c r="AR74" s="77">
        <f t="shared" si="209"/>
        <v>4.5999999999999999E-2</v>
      </c>
      <c r="AS74" s="77">
        <f t="shared" si="210"/>
        <v>0.155</v>
      </c>
      <c r="AT74" s="77">
        <f t="shared" si="211"/>
        <v>6.6000000000000003E-2</v>
      </c>
      <c r="AU74" s="77">
        <f t="shared" si="212"/>
        <v>0.154</v>
      </c>
      <c r="AV74" s="77">
        <f t="shared" si="213"/>
        <v>0.42499999999999999</v>
      </c>
      <c r="AW74" s="77">
        <f t="shared" si="214"/>
        <v>0.152</v>
      </c>
      <c r="AX74" s="175">
        <v>7.7</v>
      </c>
      <c r="AY74" s="174">
        <v>952</v>
      </c>
      <c r="AZ74" s="60">
        <v>0</v>
      </c>
      <c r="BA74" s="60">
        <v>0</v>
      </c>
      <c r="BB74" s="60">
        <v>68</v>
      </c>
      <c r="BC74" s="60">
        <v>333</v>
      </c>
      <c r="BD74" s="60">
        <v>347</v>
      </c>
      <c r="BE74" s="60">
        <v>204</v>
      </c>
      <c r="BF74" s="60">
        <f t="shared" si="244"/>
        <v>0</v>
      </c>
      <c r="BG74" s="60">
        <f t="shared" si="215"/>
        <v>0</v>
      </c>
      <c r="BH74" s="77">
        <f t="shared" si="216"/>
        <v>7.0999999999999994E-2</v>
      </c>
      <c r="BI74" s="60">
        <f t="shared" si="217"/>
        <v>0.35</v>
      </c>
      <c r="BJ74" s="77">
        <f t="shared" si="218"/>
        <v>0.36399999999999999</v>
      </c>
      <c r="BK74" s="60">
        <f t="shared" si="219"/>
        <v>0.214</v>
      </c>
      <c r="BL74" s="176">
        <v>854</v>
      </c>
      <c r="BM74" s="177">
        <v>574</v>
      </c>
      <c r="BN74" s="178">
        <f t="shared" si="248"/>
        <v>0.67200000000000004</v>
      </c>
      <c r="BO74" s="173">
        <v>3.92</v>
      </c>
      <c r="BP74" s="179">
        <v>280</v>
      </c>
      <c r="BQ74" s="204">
        <f t="shared" si="156"/>
        <v>0.32800000000000001</v>
      </c>
      <c r="BR74" s="175">
        <v>5.64</v>
      </c>
      <c r="BS74" s="181">
        <v>854</v>
      </c>
      <c r="BT74" s="60">
        <v>77</v>
      </c>
      <c r="BU74" s="60">
        <v>163</v>
      </c>
      <c r="BV74" s="60">
        <v>189</v>
      </c>
      <c r="BW74" s="60">
        <v>425</v>
      </c>
      <c r="BX74" s="60">
        <v>0</v>
      </c>
      <c r="BY74" s="60">
        <v>0</v>
      </c>
      <c r="BZ74" s="104">
        <f t="shared" si="127"/>
        <v>0.09</v>
      </c>
      <c r="CA74" s="104">
        <f t="shared" si="220"/>
        <v>0.191</v>
      </c>
      <c r="CB74" s="104">
        <f t="shared" si="221"/>
        <v>0.221</v>
      </c>
      <c r="CC74" s="104">
        <f t="shared" si="222"/>
        <v>0.498</v>
      </c>
      <c r="CD74" s="104">
        <f t="shared" si="223"/>
        <v>0</v>
      </c>
      <c r="CE74" s="104">
        <f t="shared" si="224"/>
        <v>0</v>
      </c>
      <c r="CF74" s="64">
        <v>854</v>
      </c>
      <c r="CG74" s="60">
        <v>22</v>
      </c>
      <c r="CH74" s="60">
        <v>0</v>
      </c>
      <c r="CI74" s="60">
        <v>37</v>
      </c>
      <c r="CJ74" s="60">
        <v>0</v>
      </c>
      <c r="CK74" s="60">
        <v>161</v>
      </c>
      <c r="CL74" s="60">
        <v>216</v>
      </c>
      <c r="CM74" s="60">
        <v>195</v>
      </c>
      <c r="CN74" s="60">
        <v>206</v>
      </c>
      <c r="CO74" s="60">
        <v>0</v>
      </c>
      <c r="CP74" s="60">
        <v>17</v>
      </c>
      <c r="CQ74" s="63">
        <f t="shared" si="246"/>
        <v>2.5999999999999999E-2</v>
      </c>
      <c r="CR74" s="63">
        <f t="shared" si="164"/>
        <v>0</v>
      </c>
      <c r="CS74" s="63">
        <f t="shared" si="165"/>
        <v>4.2999999999999997E-2</v>
      </c>
      <c r="CT74" s="63">
        <f t="shared" si="166"/>
        <v>0</v>
      </c>
      <c r="CU74" s="63">
        <f t="shared" si="167"/>
        <v>0.189</v>
      </c>
      <c r="CV74" s="63">
        <f t="shared" si="168"/>
        <v>0.253</v>
      </c>
      <c r="CW74" s="63">
        <f t="shared" si="169"/>
        <v>0.22800000000000001</v>
      </c>
      <c r="CX74" s="63">
        <f t="shared" si="170"/>
        <v>0.24099999999999999</v>
      </c>
      <c r="CY74" s="63">
        <f t="shared" si="171"/>
        <v>0</v>
      </c>
      <c r="CZ74" s="63">
        <f t="shared" si="172"/>
        <v>0.02</v>
      </c>
      <c r="DA74" s="65">
        <v>71774</v>
      </c>
      <c r="DB74" s="66">
        <v>76918</v>
      </c>
      <c r="DC74" s="181">
        <v>854</v>
      </c>
      <c r="DD74" s="182">
        <v>574</v>
      </c>
      <c r="DE74" s="60">
        <v>24</v>
      </c>
      <c r="DF74" s="60">
        <v>0</v>
      </c>
      <c r="DG74" s="60">
        <v>0</v>
      </c>
      <c r="DH74" s="60">
        <v>0</v>
      </c>
      <c r="DI74" s="60">
        <v>165</v>
      </c>
      <c r="DJ74" s="60">
        <v>385</v>
      </c>
      <c r="DK74" s="60">
        <v>0</v>
      </c>
      <c r="DL74" s="60">
        <v>0</v>
      </c>
      <c r="DM74" s="63">
        <f t="shared" si="245"/>
        <v>4.2000000000000003E-2</v>
      </c>
      <c r="DN74" s="63">
        <f t="shared" si="225"/>
        <v>0</v>
      </c>
      <c r="DO74" s="63">
        <f t="shared" si="226"/>
        <v>0</v>
      </c>
      <c r="DP74" s="63">
        <f t="shared" si="227"/>
        <v>0</v>
      </c>
      <c r="DQ74" s="104">
        <f t="shared" si="228"/>
        <v>0.28699999999999998</v>
      </c>
      <c r="DR74" s="104">
        <f t="shared" si="229"/>
        <v>0.67100000000000004</v>
      </c>
      <c r="DS74" s="104">
        <f t="shared" si="230"/>
        <v>0</v>
      </c>
      <c r="DT74" s="104">
        <f t="shared" si="231"/>
        <v>0</v>
      </c>
      <c r="DU74" s="183">
        <v>325500</v>
      </c>
      <c r="DV74" s="184">
        <v>280</v>
      </c>
      <c r="DW74" s="60">
        <v>0</v>
      </c>
      <c r="DX74" s="60">
        <v>0</v>
      </c>
      <c r="DY74" s="60">
        <v>155</v>
      </c>
      <c r="DZ74" s="60">
        <v>22</v>
      </c>
      <c r="EA74" s="60">
        <v>103</v>
      </c>
      <c r="EB74" s="60">
        <v>0</v>
      </c>
      <c r="EC74" s="60">
        <v>0</v>
      </c>
      <c r="ED74" s="104">
        <f t="shared" si="194"/>
        <v>0</v>
      </c>
      <c r="EE74" s="104">
        <f t="shared" si="232"/>
        <v>0</v>
      </c>
      <c r="EF74" s="104">
        <f t="shared" si="233"/>
        <v>0.55400000000000005</v>
      </c>
      <c r="EG74" s="104">
        <f t="shared" si="234"/>
        <v>7.9000000000000001E-2</v>
      </c>
      <c r="EH74" s="63">
        <f t="shared" si="235"/>
        <v>0.36799999999999999</v>
      </c>
      <c r="EI74" s="104">
        <f t="shared" si="236"/>
        <v>0</v>
      </c>
      <c r="EJ74" s="63">
        <f t="shared" si="237"/>
        <v>0</v>
      </c>
      <c r="EK74" s="183">
        <v>1457</v>
      </c>
      <c r="EL74" s="185">
        <v>280</v>
      </c>
      <c r="EM74" s="185">
        <v>0</v>
      </c>
      <c r="EN74" s="180">
        <v>280</v>
      </c>
      <c r="EO74" s="60">
        <v>0</v>
      </c>
      <c r="EP74" s="60">
        <v>0</v>
      </c>
      <c r="EQ74" s="60">
        <v>15</v>
      </c>
      <c r="ER74" s="60">
        <v>167</v>
      </c>
      <c r="ES74" s="60">
        <v>11</v>
      </c>
      <c r="ET74" s="274">
        <v>87</v>
      </c>
      <c r="EU74" s="77">
        <f t="shared" si="195"/>
        <v>0</v>
      </c>
      <c r="EV74" s="77">
        <f t="shared" si="238"/>
        <v>0</v>
      </c>
      <c r="EW74" s="77">
        <f t="shared" si="239"/>
        <v>5.3999999999999999E-2</v>
      </c>
      <c r="EX74" s="77">
        <f t="shared" si="240"/>
        <v>0.59599999999999997</v>
      </c>
      <c r="EY74" s="77">
        <f t="shared" si="241"/>
        <v>3.9E-2</v>
      </c>
      <c r="EZ74" s="237">
        <f t="shared" si="242"/>
        <v>0.311</v>
      </c>
      <c r="FA74" s="234">
        <f t="shared" si="243"/>
        <v>0</v>
      </c>
    </row>
    <row r="75" spans="1:157" x14ac:dyDescent="0.2">
      <c r="A75" s="56" t="s">
        <v>882</v>
      </c>
      <c r="B75" s="57" t="s">
        <v>1022</v>
      </c>
      <c r="C75" s="56" t="s">
        <v>965</v>
      </c>
      <c r="D75" s="56" t="s">
        <v>1110</v>
      </c>
      <c r="E75" s="171">
        <v>1528</v>
      </c>
      <c r="F75" s="172">
        <v>1391</v>
      </c>
      <c r="G75" s="226">
        <v>137</v>
      </c>
      <c r="H75" s="77">
        <f t="shared" si="247"/>
        <v>0.91</v>
      </c>
      <c r="I75" s="186">
        <f t="shared" si="197"/>
        <v>0.09</v>
      </c>
      <c r="J75" s="173">
        <v>0</v>
      </c>
      <c r="K75" s="229">
        <v>4.9000000000000004</v>
      </c>
      <c r="L75" s="174">
        <v>1528</v>
      </c>
      <c r="M75" s="60">
        <v>913</v>
      </c>
      <c r="N75" s="60">
        <v>49</v>
      </c>
      <c r="O75" s="60">
        <v>0</v>
      </c>
      <c r="P75" s="60">
        <v>66</v>
      </c>
      <c r="Q75" s="60">
        <v>74</v>
      </c>
      <c r="R75" s="60">
        <v>18</v>
      </c>
      <c r="S75" s="60">
        <v>5</v>
      </c>
      <c r="T75" s="60">
        <v>403</v>
      </c>
      <c r="U75" s="60">
        <v>0</v>
      </c>
      <c r="V75" s="63">
        <f t="shared" si="198"/>
        <v>0.59799999999999998</v>
      </c>
      <c r="W75" s="63">
        <f t="shared" si="199"/>
        <v>3.2000000000000001E-2</v>
      </c>
      <c r="X75" s="63">
        <f t="shared" si="200"/>
        <v>0</v>
      </c>
      <c r="Y75" s="63">
        <f t="shared" si="201"/>
        <v>4.2999999999999997E-2</v>
      </c>
      <c r="Z75" s="63">
        <f t="shared" si="202"/>
        <v>4.8000000000000001E-2</v>
      </c>
      <c r="AA75" s="63">
        <f t="shared" si="203"/>
        <v>1.2E-2</v>
      </c>
      <c r="AB75" s="63">
        <f t="shared" si="204"/>
        <v>3.0000000000000001E-3</v>
      </c>
      <c r="AC75" s="63">
        <f t="shared" si="205"/>
        <v>0.26400000000000001</v>
      </c>
      <c r="AD75" s="63">
        <f t="shared" si="206"/>
        <v>0</v>
      </c>
      <c r="AE75" s="171">
        <v>1528</v>
      </c>
      <c r="AF75" s="60">
        <v>0</v>
      </c>
      <c r="AG75" s="60">
        <v>35</v>
      </c>
      <c r="AH75" s="60">
        <v>129</v>
      </c>
      <c r="AI75" s="60">
        <v>335</v>
      </c>
      <c r="AJ75" s="60">
        <v>247</v>
      </c>
      <c r="AK75" s="60">
        <v>379</v>
      </c>
      <c r="AL75" s="60">
        <v>149</v>
      </c>
      <c r="AM75" s="60">
        <v>130</v>
      </c>
      <c r="AN75" s="60">
        <v>124</v>
      </c>
      <c r="AO75" s="77">
        <f t="shared" ref="AO75:AO84" si="249">ROUND(AF75/AE75,3)</f>
        <v>0</v>
      </c>
      <c r="AP75" s="77">
        <f t="shared" si="207"/>
        <v>2.3E-2</v>
      </c>
      <c r="AQ75" s="77">
        <f t="shared" si="208"/>
        <v>8.4000000000000005E-2</v>
      </c>
      <c r="AR75" s="77">
        <f t="shared" si="209"/>
        <v>0.219</v>
      </c>
      <c r="AS75" s="77">
        <f t="shared" si="210"/>
        <v>0.16200000000000001</v>
      </c>
      <c r="AT75" s="77">
        <f t="shared" si="211"/>
        <v>0.248</v>
      </c>
      <c r="AU75" s="77">
        <f t="shared" si="212"/>
        <v>9.8000000000000004E-2</v>
      </c>
      <c r="AV75" s="77">
        <f t="shared" si="213"/>
        <v>8.5000000000000006E-2</v>
      </c>
      <c r="AW75" s="77">
        <f t="shared" si="214"/>
        <v>8.1000000000000003E-2</v>
      </c>
      <c r="AX75" s="175">
        <v>5.5</v>
      </c>
      <c r="AY75" s="174">
        <v>1528</v>
      </c>
      <c r="AZ75" s="60">
        <v>0</v>
      </c>
      <c r="BA75" s="60">
        <v>69</v>
      </c>
      <c r="BB75" s="60">
        <v>498</v>
      </c>
      <c r="BC75" s="60">
        <v>503</v>
      </c>
      <c r="BD75" s="60">
        <v>424</v>
      </c>
      <c r="BE75" s="60">
        <v>34</v>
      </c>
      <c r="BF75" s="60">
        <f t="shared" si="244"/>
        <v>0</v>
      </c>
      <c r="BG75" s="60">
        <f t="shared" si="215"/>
        <v>4.4999999999999998E-2</v>
      </c>
      <c r="BH75" s="77">
        <f t="shared" si="216"/>
        <v>0.32600000000000001</v>
      </c>
      <c r="BI75" s="60">
        <f t="shared" si="217"/>
        <v>0.32900000000000001</v>
      </c>
      <c r="BJ75" s="77">
        <f t="shared" si="218"/>
        <v>0.27700000000000002</v>
      </c>
      <c r="BK75" s="60">
        <f t="shared" si="219"/>
        <v>2.1999999999999999E-2</v>
      </c>
      <c r="BL75" s="176">
        <v>1391</v>
      </c>
      <c r="BM75" s="177">
        <v>1004</v>
      </c>
      <c r="BN75" s="178">
        <f t="shared" si="248"/>
        <v>0.72199999999999998</v>
      </c>
      <c r="BO75" s="173">
        <v>3.47</v>
      </c>
      <c r="BP75" s="179">
        <v>387</v>
      </c>
      <c r="BQ75" s="204">
        <f t="shared" si="156"/>
        <v>0.27800000000000002</v>
      </c>
      <c r="BR75" s="175">
        <v>2.86</v>
      </c>
      <c r="BS75" s="181">
        <v>1391</v>
      </c>
      <c r="BT75" s="60">
        <v>0</v>
      </c>
      <c r="BU75" s="60">
        <v>337</v>
      </c>
      <c r="BV75" s="60">
        <v>399</v>
      </c>
      <c r="BW75" s="60">
        <v>538</v>
      </c>
      <c r="BX75" s="60">
        <v>58</v>
      </c>
      <c r="BY75" s="60">
        <v>59</v>
      </c>
      <c r="BZ75" s="104">
        <f t="shared" si="127"/>
        <v>0</v>
      </c>
      <c r="CA75" s="104">
        <f t="shared" si="220"/>
        <v>0.24199999999999999</v>
      </c>
      <c r="CB75" s="104">
        <f t="shared" si="221"/>
        <v>0.28699999999999998</v>
      </c>
      <c r="CC75" s="104">
        <f t="shared" si="222"/>
        <v>0.38700000000000001</v>
      </c>
      <c r="CD75" s="104">
        <f t="shared" si="223"/>
        <v>4.2000000000000003E-2</v>
      </c>
      <c r="CE75" s="104">
        <f t="shared" si="224"/>
        <v>4.2000000000000003E-2</v>
      </c>
      <c r="CF75" s="64">
        <v>1391</v>
      </c>
      <c r="CG75" s="60">
        <v>7</v>
      </c>
      <c r="CH75" s="60">
        <v>233</v>
      </c>
      <c r="CI75" s="60">
        <v>170</v>
      </c>
      <c r="CJ75" s="60">
        <v>123</v>
      </c>
      <c r="CK75" s="60">
        <v>184</v>
      </c>
      <c r="CL75" s="60">
        <v>182</v>
      </c>
      <c r="CM75" s="60">
        <v>226</v>
      </c>
      <c r="CN75" s="60">
        <v>203</v>
      </c>
      <c r="CO75" s="60">
        <v>34</v>
      </c>
      <c r="CP75" s="60">
        <v>29</v>
      </c>
      <c r="CQ75" s="63">
        <f t="shared" si="246"/>
        <v>5.0000000000000001E-3</v>
      </c>
      <c r="CR75" s="63">
        <f t="shared" si="164"/>
        <v>0.16800000000000001</v>
      </c>
      <c r="CS75" s="63">
        <f t="shared" si="165"/>
        <v>0.122</v>
      </c>
      <c r="CT75" s="63">
        <f t="shared" si="166"/>
        <v>8.7999999999999995E-2</v>
      </c>
      <c r="CU75" s="63">
        <f t="shared" si="167"/>
        <v>0.13200000000000001</v>
      </c>
      <c r="CV75" s="63">
        <f t="shared" si="168"/>
        <v>0.13100000000000001</v>
      </c>
      <c r="CW75" s="63">
        <f t="shared" si="169"/>
        <v>0.16200000000000001</v>
      </c>
      <c r="CX75" s="63">
        <f t="shared" si="170"/>
        <v>0.14599999999999999</v>
      </c>
      <c r="CY75" s="63">
        <f t="shared" si="171"/>
        <v>2.4E-2</v>
      </c>
      <c r="CZ75" s="63">
        <f t="shared" si="172"/>
        <v>2.1000000000000001E-2</v>
      </c>
      <c r="DA75" s="65">
        <v>48925</v>
      </c>
      <c r="DB75" s="66">
        <v>83339</v>
      </c>
      <c r="DC75" s="181">
        <v>1391</v>
      </c>
      <c r="DD75" s="182">
        <v>1004</v>
      </c>
      <c r="DE75" s="60">
        <v>244</v>
      </c>
      <c r="DF75" s="60">
        <v>92</v>
      </c>
      <c r="DG75" s="60">
        <v>23</v>
      </c>
      <c r="DH75" s="60">
        <v>37</v>
      </c>
      <c r="DI75" s="60">
        <v>262</v>
      </c>
      <c r="DJ75" s="60">
        <v>331</v>
      </c>
      <c r="DK75" s="60">
        <v>15</v>
      </c>
      <c r="DL75" s="60">
        <v>0</v>
      </c>
      <c r="DM75" s="63">
        <f t="shared" si="245"/>
        <v>0.24299999999999999</v>
      </c>
      <c r="DN75" s="63">
        <f t="shared" si="225"/>
        <v>9.1999999999999998E-2</v>
      </c>
      <c r="DO75" s="63">
        <f t="shared" si="226"/>
        <v>2.3E-2</v>
      </c>
      <c r="DP75" s="63">
        <f t="shared" si="227"/>
        <v>3.6999999999999998E-2</v>
      </c>
      <c r="DQ75" s="104">
        <f t="shared" si="228"/>
        <v>0.26100000000000001</v>
      </c>
      <c r="DR75" s="104">
        <f t="shared" si="229"/>
        <v>0.33</v>
      </c>
      <c r="DS75" s="104">
        <f t="shared" si="230"/>
        <v>1.4999999999999999E-2</v>
      </c>
      <c r="DT75" s="104">
        <f t="shared" si="231"/>
        <v>0</v>
      </c>
      <c r="DU75" s="183">
        <v>244900</v>
      </c>
      <c r="DV75" s="184">
        <v>387</v>
      </c>
      <c r="DW75" s="60">
        <v>23</v>
      </c>
      <c r="DX75" s="60">
        <v>155</v>
      </c>
      <c r="DY75" s="60">
        <v>132</v>
      </c>
      <c r="DZ75" s="60">
        <v>61</v>
      </c>
      <c r="EA75" s="60">
        <v>16</v>
      </c>
      <c r="EB75" s="60">
        <v>0</v>
      </c>
      <c r="EC75" s="60">
        <v>0</v>
      </c>
      <c r="ED75" s="104">
        <f t="shared" si="194"/>
        <v>5.8999999999999997E-2</v>
      </c>
      <c r="EE75" s="104">
        <f t="shared" si="232"/>
        <v>0.40100000000000002</v>
      </c>
      <c r="EF75" s="104">
        <f t="shared" si="233"/>
        <v>0.34100000000000003</v>
      </c>
      <c r="EG75" s="104">
        <f t="shared" si="234"/>
        <v>0.158</v>
      </c>
      <c r="EH75" s="63">
        <f t="shared" si="235"/>
        <v>4.1000000000000002E-2</v>
      </c>
      <c r="EI75" s="104">
        <f t="shared" si="236"/>
        <v>0</v>
      </c>
      <c r="EJ75" s="63">
        <f t="shared" si="237"/>
        <v>0</v>
      </c>
      <c r="EK75" s="183">
        <v>1029</v>
      </c>
      <c r="EL75" s="185">
        <v>387</v>
      </c>
      <c r="EM75" s="185">
        <v>0</v>
      </c>
      <c r="EN75" s="180">
        <v>387</v>
      </c>
      <c r="EO75" s="60">
        <v>61</v>
      </c>
      <c r="EP75" s="60">
        <v>14</v>
      </c>
      <c r="EQ75" s="60">
        <v>18</v>
      </c>
      <c r="ER75" s="60">
        <v>7</v>
      </c>
      <c r="ES75" s="60">
        <v>72</v>
      </c>
      <c r="ET75" s="274">
        <v>215</v>
      </c>
      <c r="EU75" s="77">
        <f t="shared" si="195"/>
        <v>0.158</v>
      </c>
      <c r="EV75" s="77">
        <f t="shared" si="238"/>
        <v>3.5999999999999997E-2</v>
      </c>
      <c r="EW75" s="77">
        <f t="shared" si="239"/>
        <v>4.7E-2</v>
      </c>
      <c r="EX75" s="77">
        <f t="shared" si="240"/>
        <v>1.7999999999999999E-2</v>
      </c>
      <c r="EY75" s="77">
        <f t="shared" si="241"/>
        <v>0.186</v>
      </c>
      <c r="EZ75" s="237">
        <f t="shared" si="242"/>
        <v>0.55600000000000005</v>
      </c>
      <c r="FA75" s="234">
        <f t="shared" si="243"/>
        <v>0</v>
      </c>
    </row>
    <row r="76" spans="1:157" x14ac:dyDescent="0.2">
      <c r="A76" s="56" t="s">
        <v>882</v>
      </c>
      <c r="B76" s="57" t="s">
        <v>1022</v>
      </c>
      <c r="C76" s="56" t="s">
        <v>966</v>
      </c>
      <c r="D76" s="56" t="s">
        <v>1111</v>
      </c>
      <c r="E76" s="171">
        <v>974</v>
      </c>
      <c r="F76" s="172">
        <v>974</v>
      </c>
      <c r="G76" s="226">
        <v>0</v>
      </c>
      <c r="H76" s="77">
        <f t="shared" si="247"/>
        <v>1</v>
      </c>
      <c r="I76" s="186">
        <f t="shared" si="197"/>
        <v>0</v>
      </c>
      <c r="J76" s="173">
        <v>0</v>
      </c>
      <c r="K76" s="229">
        <v>0</v>
      </c>
      <c r="L76" s="174">
        <v>974</v>
      </c>
      <c r="M76" s="60">
        <v>915</v>
      </c>
      <c r="N76" s="60">
        <v>14</v>
      </c>
      <c r="O76" s="60">
        <v>0</v>
      </c>
      <c r="P76" s="60">
        <v>0</v>
      </c>
      <c r="Q76" s="60">
        <v>0</v>
      </c>
      <c r="R76" s="60">
        <v>0</v>
      </c>
      <c r="S76" s="60">
        <v>45</v>
      </c>
      <c r="T76" s="60">
        <v>0</v>
      </c>
      <c r="U76" s="60">
        <v>0</v>
      </c>
      <c r="V76" s="63">
        <f t="shared" si="198"/>
        <v>0.93899999999999995</v>
      </c>
      <c r="W76" s="63">
        <f t="shared" si="199"/>
        <v>1.4E-2</v>
      </c>
      <c r="X76" s="63">
        <f t="shared" si="200"/>
        <v>0</v>
      </c>
      <c r="Y76" s="63">
        <f t="shared" si="201"/>
        <v>0</v>
      </c>
      <c r="Z76" s="63">
        <f t="shared" si="202"/>
        <v>0</v>
      </c>
      <c r="AA76" s="63">
        <f t="shared" si="203"/>
        <v>0</v>
      </c>
      <c r="AB76" s="63">
        <f t="shared" si="204"/>
        <v>4.5999999999999999E-2</v>
      </c>
      <c r="AC76" s="63">
        <f t="shared" si="205"/>
        <v>0</v>
      </c>
      <c r="AD76" s="63">
        <f t="shared" si="206"/>
        <v>0</v>
      </c>
      <c r="AE76" s="171">
        <v>974</v>
      </c>
      <c r="AF76" s="60">
        <v>0</v>
      </c>
      <c r="AG76" s="60">
        <v>0</v>
      </c>
      <c r="AH76" s="60">
        <v>19</v>
      </c>
      <c r="AI76" s="60">
        <v>5</v>
      </c>
      <c r="AJ76" s="60">
        <v>104</v>
      </c>
      <c r="AK76" s="60">
        <v>395</v>
      </c>
      <c r="AL76" s="60">
        <v>293</v>
      </c>
      <c r="AM76" s="60">
        <v>120</v>
      </c>
      <c r="AN76" s="60">
        <v>38</v>
      </c>
      <c r="AO76" s="77">
        <f t="shared" si="249"/>
        <v>0</v>
      </c>
      <c r="AP76" s="77">
        <f t="shared" si="207"/>
        <v>0</v>
      </c>
      <c r="AQ76" s="77">
        <f t="shared" si="208"/>
        <v>0.02</v>
      </c>
      <c r="AR76" s="77">
        <f t="shared" si="209"/>
        <v>5.0000000000000001E-3</v>
      </c>
      <c r="AS76" s="77">
        <f t="shared" si="210"/>
        <v>0.107</v>
      </c>
      <c r="AT76" s="77">
        <f t="shared" si="211"/>
        <v>0.40600000000000003</v>
      </c>
      <c r="AU76" s="77">
        <f t="shared" si="212"/>
        <v>0.30099999999999999</v>
      </c>
      <c r="AV76" s="77">
        <f t="shared" si="213"/>
        <v>0.123</v>
      </c>
      <c r="AW76" s="77">
        <f t="shared" si="214"/>
        <v>3.9E-2</v>
      </c>
      <c r="AX76" s="175">
        <v>6.4</v>
      </c>
      <c r="AY76" s="174">
        <v>974</v>
      </c>
      <c r="AZ76" s="60">
        <v>0</v>
      </c>
      <c r="BA76" s="60">
        <v>0</v>
      </c>
      <c r="BB76" s="60">
        <v>50</v>
      </c>
      <c r="BC76" s="60">
        <v>769</v>
      </c>
      <c r="BD76" s="60">
        <v>61</v>
      </c>
      <c r="BE76" s="60">
        <v>94</v>
      </c>
      <c r="BF76" s="60">
        <f t="shared" si="244"/>
        <v>0</v>
      </c>
      <c r="BG76" s="60">
        <f t="shared" si="215"/>
        <v>0</v>
      </c>
      <c r="BH76" s="77">
        <f t="shared" si="216"/>
        <v>5.0999999999999997E-2</v>
      </c>
      <c r="BI76" s="60">
        <f t="shared" si="217"/>
        <v>0.79</v>
      </c>
      <c r="BJ76" s="77">
        <f t="shared" si="218"/>
        <v>6.3E-2</v>
      </c>
      <c r="BK76" s="60">
        <f t="shared" si="219"/>
        <v>9.7000000000000003E-2</v>
      </c>
      <c r="BL76" s="176">
        <v>974</v>
      </c>
      <c r="BM76" s="177">
        <v>492</v>
      </c>
      <c r="BN76" s="178">
        <f t="shared" si="248"/>
        <v>0.505</v>
      </c>
      <c r="BO76" s="173">
        <v>3.38</v>
      </c>
      <c r="BP76" s="179">
        <v>482</v>
      </c>
      <c r="BQ76" s="204">
        <f t="shared" si="156"/>
        <v>0.495</v>
      </c>
      <c r="BR76" s="175">
        <v>3.27</v>
      </c>
      <c r="BS76" s="181">
        <v>974</v>
      </c>
      <c r="BT76" s="60">
        <v>0</v>
      </c>
      <c r="BU76" s="60">
        <v>356</v>
      </c>
      <c r="BV76" s="60">
        <v>272</v>
      </c>
      <c r="BW76" s="60">
        <v>240</v>
      </c>
      <c r="BX76" s="60">
        <v>81</v>
      </c>
      <c r="BY76" s="60">
        <v>25</v>
      </c>
      <c r="BZ76" s="104">
        <f t="shared" si="127"/>
        <v>0</v>
      </c>
      <c r="CA76" s="104">
        <f t="shared" si="220"/>
        <v>0.36599999999999999</v>
      </c>
      <c r="CB76" s="104">
        <f t="shared" si="221"/>
        <v>0.27900000000000003</v>
      </c>
      <c r="CC76" s="104">
        <f t="shared" si="222"/>
        <v>0.246</v>
      </c>
      <c r="CD76" s="104">
        <f t="shared" si="223"/>
        <v>8.3000000000000004E-2</v>
      </c>
      <c r="CE76" s="104">
        <f t="shared" si="224"/>
        <v>2.5999999999999999E-2</v>
      </c>
      <c r="CF76" s="64">
        <v>974</v>
      </c>
      <c r="CG76" s="60">
        <v>0</v>
      </c>
      <c r="CH76" s="60">
        <v>63</v>
      </c>
      <c r="CI76" s="60">
        <v>39</v>
      </c>
      <c r="CJ76" s="60">
        <v>334</v>
      </c>
      <c r="CK76" s="60">
        <v>17</v>
      </c>
      <c r="CL76" s="60">
        <v>146</v>
      </c>
      <c r="CM76" s="60">
        <v>71</v>
      </c>
      <c r="CN76" s="60">
        <v>304</v>
      </c>
      <c r="CO76" s="60">
        <v>0</v>
      </c>
      <c r="CP76" s="60">
        <v>0</v>
      </c>
      <c r="CQ76" s="63">
        <f t="shared" si="246"/>
        <v>0</v>
      </c>
      <c r="CR76" s="63">
        <f t="shared" si="164"/>
        <v>6.5000000000000002E-2</v>
      </c>
      <c r="CS76" s="63">
        <f t="shared" si="165"/>
        <v>0.04</v>
      </c>
      <c r="CT76" s="63">
        <f t="shared" si="166"/>
        <v>0.34300000000000003</v>
      </c>
      <c r="CU76" s="63">
        <f t="shared" si="167"/>
        <v>1.7000000000000001E-2</v>
      </c>
      <c r="CV76" s="63">
        <f t="shared" si="168"/>
        <v>0.15</v>
      </c>
      <c r="CW76" s="63">
        <f t="shared" si="169"/>
        <v>7.2999999999999995E-2</v>
      </c>
      <c r="CX76" s="63">
        <f t="shared" si="170"/>
        <v>0.312</v>
      </c>
      <c r="CY76" s="63">
        <f t="shared" si="171"/>
        <v>0</v>
      </c>
      <c r="CZ76" s="63">
        <f t="shared" si="172"/>
        <v>0</v>
      </c>
      <c r="DA76" s="65">
        <v>62045</v>
      </c>
      <c r="DB76" s="66">
        <v>65681</v>
      </c>
      <c r="DC76" s="181">
        <v>974</v>
      </c>
      <c r="DD76" s="182">
        <v>492</v>
      </c>
      <c r="DE76" s="60">
        <v>0</v>
      </c>
      <c r="DF76" s="60">
        <v>0</v>
      </c>
      <c r="DG76" s="60">
        <v>22</v>
      </c>
      <c r="DH76" s="60">
        <v>36</v>
      </c>
      <c r="DI76" s="60">
        <v>180</v>
      </c>
      <c r="DJ76" s="60">
        <v>254</v>
      </c>
      <c r="DK76" s="60">
        <v>0</v>
      </c>
      <c r="DL76" s="60">
        <v>0</v>
      </c>
      <c r="DM76" s="63">
        <f t="shared" si="245"/>
        <v>0</v>
      </c>
      <c r="DN76" s="63">
        <f t="shared" si="225"/>
        <v>0</v>
      </c>
      <c r="DO76" s="63">
        <f t="shared" si="226"/>
        <v>4.4999999999999998E-2</v>
      </c>
      <c r="DP76" s="63">
        <f t="shared" si="227"/>
        <v>7.2999999999999995E-2</v>
      </c>
      <c r="DQ76" s="104">
        <f t="shared" si="228"/>
        <v>0.36599999999999999</v>
      </c>
      <c r="DR76" s="104">
        <f t="shared" si="229"/>
        <v>0.51600000000000001</v>
      </c>
      <c r="DS76" s="104">
        <f t="shared" si="230"/>
        <v>0</v>
      </c>
      <c r="DT76" s="104">
        <f t="shared" si="231"/>
        <v>0</v>
      </c>
      <c r="DU76" s="183">
        <v>303200</v>
      </c>
      <c r="DV76" s="184">
        <v>482</v>
      </c>
      <c r="DW76" s="60">
        <v>0</v>
      </c>
      <c r="DX76" s="60">
        <v>0</v>
      </c>
      <c r="DY76" s="60">
        <v>328</v>
      </c>
      <c r="DZ76" s="60">
        <v>78</v>
      </c>
      <c r="EA76" s="60">
        <v>76</v>
      </c>
      <c r="EB76" s="60">
        <v>0</v>
      </c>
      <c r="EC76" s="60">
        <v>0</v>
      </c>
      <c r="ED76" s="104">
        <f t="shared" si="194"/>
        <v>0</v>
      </c>
      <c r="EE76" s="104">
        <f t="shared" si="232"/>
        <v>0</v>
      </c>
      <c r="EF76" s="104">
        <f t="shared" si="233"/>
        <v>0.68</v>
      </c>
      <c r="EG76" s="104">
        <f t="shared" si="234"/>
        <v>0.16200000000000001</v>
      </c>
      <c r="EH76" s="63">
        <f t="shared" si="235"/>
        <v>0.158</v>
      </c>
      <c r="EI76" s="104">
        <f t="shared" si="236"/>
        <v>0</v>
      </c>
      <c r="EJ76" s="63">
        <f t="shared" si="237"/>
        <v>0</v>
      </c>
      <c r="EK76" s="183">
        <v>1184</v>
      </c>
      <c r="EL76" s="185">
        <v>482</v>
      </c>
      <c r="EM76" s="185">
        <v>0</v>
      </c>
      <c r="EN76" s="180">
        <v>482</v>
      </c>
      <c r="EO76" s="60">
        <v>88</v>
      </c>
      <c r="EP76" s="60">
        <v>50</v>
      </c>
      <c r="EQ76" s="60">
        <v>0</v>
      </c>
      <c r="ER76" s="60">
        <v>0</v>
      </c>
      <c r="ES76" s="60">
        <v>0</v>
      </c>
      <c r="ET76" s="274">
        <v>344</v>
      </c>
      <c r="EU76" s="77">
        <f t="shared" si="195"/>
        <v>0.183</v>
      </c>
      <c r="EV76" s="77">
        <f t="shared" si="238"/>
        <v>0.104</v>
      </c>
      <c r="EW76" s="77">
        <f t="shared" si="239"/>
        <v>0</v>
      </c>
      <c r="EX76" s="77">
        <f t="shared" si="240"/>
        <v>0</v>
      </c>
      <c r="EY76" s="77">
        <f t="shared" si="241"/>
        <v>0</v>
      </c>
      <c r="EZ76" s="237">
        <f t="shared" si="242"/>
        <v>0.71399999999999997</v>
      </c>
      <c r="FA76" s="234">
        <f t="shared" si="243"/>
        <v>0</v>
      </c>
    </row>
    <row r="77" spans="1:157" x14ac:dyDescent="0.2">
      <c r="A77" s="56" t="s">
        <v>882</v>
      </c>
      <c r="B77" s="57" t="s">
        <v>1022</v>
      </c>
      <c r="C77" s="56" t="s">
        <v>967</v>
      </c>
      <c r="D77" s="56" t="s">
        <v>1112</v>
      </c>
      <c r="E77" s="171">
        <v>1136</v>
      </c>
      <c r="F77" s="172">
        <v>1057</v>
      </c>
      <c r="G77" s="226">
        <v>79</v>
      </c>
      <c r="H77" s="77">
        <f t="shared" si="247"/>
        <v>0.93</v>
      </c>
      <c r="I77" s="186">
        <f t="shared" si="197"/>
        <v>7.0000000000000007E-2</v>
      </c>
      <c r="J77" s="173">
        <v>0</v>
      </c>
      <c r="K77" s="229">
        <v>0</v>
      </c>
      <c r="L77" s="174">
        <v>1136</v>
      </c>
      <c r="M77" s="60">
        <v>986</v>
      </c>
      <c r="N77" s="60">
        <v>0</v>
      </c>
      <c r="O77" s="60">
        <v>0</v>
      </c>
      <c r="P77" s="60">
        <v>0</v>
      </c>
      <c r="Q77" s="60">
        <v>0</v>
      </c>
      <c r="R77" s="60">
        <v>0</v>
      </c>
      <c r="S77" s="60">
        <v>56</v>
      </c>
      <c r="T77" s="60">
        <v>76</v>
      </c>
      <c r="U77" s="60">
        <v>18</v>
      </c>
      <c r="V77" s="63">
        <f t="shared" si="198"/>
        <v>0.86799999999999999</v>
      </c>
      <c r="W77" s="63">
        <f t="shared" si="199"/>
        <v>0</v>
      </c>
      <c r="X77" s="63">
        <f t="shared" si="200"/>
        <v>0</v>
      </c>
      <c r="Y77" s="63">
        <f t="shared" si="201"/>
        <v>0</v>
      </c>
      <c r="Z77" s="63">
        <f t="shared" si="202"/>
        <v>0</v>
      </c>
      <c r="AA77" s="63">
        <f t="shared" si="203"/>
        <v>0</v>
      </c>
      <c r="AB77" s="63">
        <f t="shared" si="204"/>
        <v>4.9000000000000002E-2</v>
      </c>
      <c r="AC77" s="63">
        <f t="shared" si="205"/>
        <v>6.7000000000000004E-2</v>
      </c>
      <c r="AD77" s="63">
        <f t="shared" si="206"/>
        <v>1.6E-2</v>
      </c>
      <c r="AE77" s="171">
        <v>1136</v>
      </c>
      <c r="AF77" s="60">
        <v>16</v>
      </c>
      <c r="AG77" s="60">
        <v>6</v>
      </c>
      <c r="AH77" s="60">
        <v>44</v>
      </c>
      <c r="AI77" s="60">
        <v>136</v>
      </c>
      <c r="AJ77" s="60">
        <v>148</v>
      </c>
      <c r="AK77" s="60">
        <v>170</v>
      </c>
      <c r="AL77" s="60">
        <v>209</v>
      </c>
      <c r="AM77" s="60">
        <v>252</v>
      </c>
      <c r="AN77" s="60">
        <v>155</v>
      </c>
      <c r="AO77" s="77">
        <f t="shared" si="249"/>
        <v>1.4E-2</v>
      </c>
      <c r="AP77" s="77">
        <f t="shared" si="207"/>
        <v>5.0000000000000001E-3</v>
      </c>
      <c r="AQ77" s="77">
        <f t="shared" si="208"/>
        <v>3.9E-2</v>
      </c>
      <c r="AR77" s="77">
        <f t="shared" si="209"/>
        <v>0.12</v>
      </c>
      <c r="AS77" s="77">
        <f t="shared" si="210"/>
        <v>0.13</v>
      </c>
      <c r="AT77" s="77">
        <f t="shared" si="211"/>
        <v>0.15</v>
      </c>
      <c r="AU77" s="77">
        <f t="shared" si="212"/>
        <v>0.184</v>
      </c>
      <c r="AV77" s="77">
        <f t="shared" si="213"/>
        <v>0.222</v>
      </c>
      <c r="AW77" s="77">
        <f t="shared" si="214"/>
        <v>0.13600000000000001</v>
      </c>
      <c r="AX77" s="175">
        <v>6.7</v>
      </c>
      <c r="AY77" s="174">
        <v>1136</v>
      </c>
      <c r="AZ77" s="60">
        <v>16</v>
      </c>
      <c r="BA77" s="60">
        <v>22</v>
      </c>
      <c r="BB77" s="60">
        <v>138</v>
      </c>
      <c r="BC77" s="60">
        <v>437</v>
      </c>
      <c r="BD77" s="60">
        <v>417</v>
      </c>
      <c r="BE77" s="60">
        <v>106</v>
      </c>
      <c r="BF77" s="60">
        <f t="shared" si="244"/>
        <v>1.4E-2</v>
      </c>
      <c r="BG77" s="60">
        <f t="shared" si="215"/>
        <v>1.9E-2</v>
      </c>
      <c r="BH77" s="77">
        <f t="shared" si="216"/>
        <v>0.121</v>
      </c>
      <c r="BI77" s="60">
        <f t="shared" si="217"/>
        <v>0.38500000000000001</v>
      </c>
      <c r="BJ77" s="77">
        <f t="shared" si="218"/>
        <v>0.36699999999999999</v>
      </c>
      <c r="BK77" s="60">
        <f t="shared" si="219"/>
        <v>9.2999999999999999E-2</v>
      </c>
      <c r="BL77" s="176">
        <v>1057</v>
      </c>
      <c r="BM77" s="177">
        <v>930</v>
      </c>
      <c r="BN77" s="178">
        <f t="shared" si="248"/>
        <v>0.88</v>
      </c>
      <c r="BO77" s="173">
        <v>2.81</v>
      </c>
      <c r="BP77" s="179">
        <v>127</v>
      </c>
      <c r="BQ77" s="204">
        <f t="shared" si="156"/>
        <v>0.12</v>
      </c>
      <c r="BR77" s="175">
        <v>2.94</v>
      </c>
      <c r="BS77" s="181">
        <v>1057</v>
      </c>
      <c r="BT77" s="60">
        <v>23</v>
      </c>
      <c r="BU77" s="60">
        <v>231</v>
      </c>
      <c r="BV77" s="60">
        <v>118</v>
      </c>
      <c r="BW77" s="60">
        <v>428</v>
      </c>
      <c r="BX77" s="60">
        <v>161</v>
      </c>
      <c r="BY77" s="60">
        <v>96</v>
      </c>
      <c r="BZ77" s="104">
        <f t="shared" si="127"/>
        <v>2.1999999999999999E-2</v>
      </c>
      <c r="CA77" s="104">
        <f t="shared" si="220"/>
        <v>0.219</v>
      </c>
      <c r="CB77" s="104">
        <f t="shared" si="221"/>
        <v>0.112</v>
      </c>
      <c r="CC77" s="104">
        <f t="shared" si="222"/>
        <v>0.40500000000000003</v>
      </c>
      <c r="CD77" s="104">
        <f t="shared" si="223"/>
        <v>0.152</v>
      </c>
      <c r="CE77" s="104">
        <f t="shared" si="224"/>
        <v>9.0999999999999998E-2</v>
      </c>
      <c r="CF77" s="64">
        <v>1057</v>
      </c>
      <c r="CG77" s="60">
        <v>24</v>
      </c>
      <c r="CH77" s="60">
        <v>20</v>
      </c>
      <c r="CI77" s="60">
        <v>99</v>
      </c>
      <c r="CJ77" s="60">
        <v>66</v>
      </c>
      <c r="CK77" s="60">
        <v>54</v>
      </c>
      <c r="CL77" s="60">
        <v>176</v>
      </c>
      <c r="CM77" s="60">
        <v>116</v>
      </c>
      <c r="CN77" s="60">
        <v>149</v>
      </c>
      <c r="CO77" s="60">
        <v>142</v>
      </c>
      <c r="CP77" s="60">
        <v>211</v>
      </c>
      <c r="CQ77" s="63">
        <f t="shared" si="246"/>
        <v>2.3E-2</v>
      </c>
      <c r="CR77" s="63">
        <f t="shared" si="164"/>
        <v>1.9E-2</v>
      </c>
      <c r="CS77" s="63">
        <f t="shared" si="165"/>
        <v>9.4E-2</v>
      </c>
      <c r="CT77" s="63">
        <f t="shared" si="166"/>
        <v>6.2E-2</v>
      </c>
      <c r="CU77" s="63">
        <f t="shared" si="167"/>
        <v>5.0999999999999997E-2</v>
      </c>
      <c r="CV77" s="63">
        <f t="shared" si="168"/>
        <v>0.16700000000000001</v>
      </c>
      <c r="CW77" s="63">
        <f t="shared" si="169"/>
        <v>0.11</v>
      </c>
      <c r="CX77" s="63">
        <f t="shared" si="170"/>
        <v>0.14099999999999999</v>
      </c>
      <c r="CY77" s="63">
        <f t="shared" si="171"/>
        <v>0.13400000000000001</v>
      </c>
      <c r="CZ77" s="63">
        <f t="shared" si="172"/>
        <v>0.2</v>
      </c>
      <c r="DA77" s="65">
        <v>97792</v>
      </c>
      <c r="DB77" s="66">
        <v>135514</v>
      </c>
      <c r="DC77" s="181">
        <v>1057</v>
      </c>
      <c r="DD77" s="182">
        <v>930</v>
      </c>
      <c r="DE77" s="60">
        <v>73</v>
      </c>
      <c r="DF77" s="60">
        <v>0</v>
      </c>
      <c r="DG77" s="60">
        <v>0</v>
      </c>
      <c r="DH77" s="60">
        <v>6</v>
      </c>
      <c r="DI77" s="60">
        <v>6</v>
      </c>
      <c r="DJ77" s="60">
        <v>184</v>
      </c>
      <c r="DK77" s="60">
        <v>639</v>
      </c>
      <c r="DL77" s="60">
        <v>22</v>
      </c>
      <c r="DM77" s="63">
        <f t="shared" si="245"/>
        <v>7.8E-2</v>
      </c>
      <c r="DN77" s="63">
        <f t="shared" si="225"/>
        <v>0</v>
      </c>
      <c r="DO77" s="63">
        <f t="shared" si="226"/>
        <v>0</v>
      </c>
      <c r="DP77" s="63">
        <f t="shared" si="227"/>
        <v>6.0000000000000001E-3</v>
      </c>
      <c r="DQ77" s="104">
        <f t="shared" si="228"/>
        <v>6.0000000000000001E-3</v>
      </c>
      <c r="DR77" s="104">
        <f t="shared" si="229"/>
        <v>0.19800000000000001</v>
      </c>
      <c r="DS77" s="104">
        <f t="shared" si="230"/>
        <v>0.68700000000000006</v>
      </c>
      <c r="DT77" s="104">
        <f t="shared" si="231"/>
        <v>2.4E-2</v>
      </c>
      <c r="DU77" s="183">
        <v>584500</v>
      </c>
      <c r="DV77" s="184">
        <v>127</v>
      </c>
      <c r="DW77" s="60">
        <v>0</v>
      </c>
      <c r="DX77" s="60">
        <v>28</v>
      </c>
      <c r="DY77" s="60">
        <v>40</v>
      </c>
      <c r="DZ77" s="60">
        <v>42</v>
      </c>
      <c r="EA77" s="60">
        <v>6</v>
      </c>
      <c r="EB77" s="60">
        <v>0</v>
      </c>
      <c r="EC77" s="60">
        <v>11</v>
      </c>
      <c r="ED77" s="104">
        <f t="shared" si="194"/>
        <v>0</v>
      </c>
      <c r="EE77" s="104">
        <f t="shared" si="232"/>
        <v>0.22</v>
      </c>
      <c r="EF77" s="104">
        <f t="shared" si="233"/>
        <v>0.315</v>
      </c>
      <c r="EG77" s="104">
        <f t="shared" si="234"/>
        <v>0.33100000000000002</v>
      </c>
      <c r="EH77" s="63">
        <f t="shared" si="235"/>
        <v>4.7E-2</v>
      </c>
      <c r="EI77" s="104">
        <f t="shared" si="236"/>
        <v>0</v>
      </c>
      <c r="EJ77" s="63">
        <f t="shared" si="237"/>
        <v>8.6999999999999994E-2</v>
      </c>
      <c r="EK77" s="183">
        <v>1472</v>
      </c>
      <c r="EL77" s="185">
        <v>127</v>
      </c>
      <c r="EM77" s="185">
        <v>0</v>
      </c>
      <c r="EN77" s="180">
        <v>127</v>
      </c>
      <c r="EO77" s="60">
        <v>18</v>
      </c>
      <c r="EP77" s="60">
        <v>6</v>
      </c>
      <c r="EQ77" s="60">
        <v>12</v>
      </c>
      <c r="ER77" s="60">
        <v>0</v>
      </c>
      <c r="ES77" s="60">
        <v>0</v>
      </c>
      <c r="ET77" s="274">
        <v>91</v>
      </c>
      <c r="EU77" s="77">
        <f t="shared" si="195"/>
        <v>0.14199999999999999</v>
      </c>
      <c r="EV77" s="77">
        <f t="shared" si="238"/>
        <v>4.7E-2</v>
      </c>
      <c r="EW77" s="77">
        <f t="shared" si="239"/>
        <v>9.4E-2</v>
      </c>
      <c r="EX77" s="77">
        <f t="shared" si="240"/>
        <v>0</v>
      </c>
      <c r="EY77" s="77">
        <f t="shared" si="241"/>
        <v>0</v>
      </c>
      <c r="EZ77" s="237">
        <f t="shared" si="242"/>
        <v>0.71699999999999997</v>
      </c>
      <c r="FA77" s="234">
        <f t="shared" si="243"/>
        <v>0</v>
      </c>
    </row>
    <row r="78" spans="1:157" s="84" customFormat="1" x14ac:dyDescent="0.2">
      <c r="A78" s="81" t="s">
        <v>882</v>
      </c>
      <c r="B78" s="82" t="s">
        <v>1022</v>
      </c>
      <c r="C78" s="81"/>
      <c r="D78" s="81"/>
      <c r="E78" s="187">
        <f>SUM(E41:E77)</f>
        <v>48871</v>
      </c>
      <c r="F78" s="188">
        <f t="shared" ref="F78:G78" si="250">SUM(F41:F77)</f>
        <v>46030</v>
      </c>
      <c r="G78" s="227">
        <f t="shared" si="250"/>
        <v>2841</v>
      </c>
      <c r="H78" s="98">
        <f t="shared" si="247"/>
        <v>0.94199999999999995</v>
      </c>
      <c r="I78" s="189">
        <f t="shared" si="197"/>
        <v>5.8000000000000003E-2</v>
      </c>
      <c r="J78" s="190"/>
      <c r="K78" s="230"/>
      <c r="L78" s="191">
        <f t="shared" ref="L78:U78" si="251">SUM(L41:L77)</f>
        <v>48871</v>
      </c>
      <c r="M78" s="84">
        <f t="shared" si="251"/>
        <v>38753</v>
      </c>
      <c r="N78" s="84">
        <f t="shared" si="251"/>
        <v>618</v>
      </c>
      <c r="O78" s="84">
        <f t="shared" si="251"/>
        <v>364</v>
      </c>
      <c r="P78" s="84">
        <f t="shared" si="251"/>
        <v>1071</v>
      </c>
      <c r="Q78" s="84">
        <f t="shared" si="251"/>
        <v>1674</v>
      </c>
      <c r="R78" s="84">
        <f t="shared" si="251"/>
        <v>1306</v>
      </c>
      <c r="S78" s="84">
        <f t="shared" si="251"/>
        <v>2613</v>
      </c>
      <c r="T78" s="84">
        <f t="shared" si="251"/>
        <v>2440</v>
      </c>
      <c r="U78" s="84">
        <f t="shared" si="251"/>
        <v>32</v>
      </c>
      <c r="V78" s="97">
        <f t="shared" si="198"/>
        <v>0.79300000000000004</v>
      </c>
      <c r="W78" s="97">
        <f t="shared" si="199"/>
        <v>1.2999999999999999E-2</v>
      </c>
      <c r="X78" s="97">
        <f t="shared" si="200"/>
        <v>7.0000000000000001E-3</v>
      </c>
      <c r="Y78" s="97">
        <f t="shared" si="201"/>
        <v>2.1999999999999999E-2</v>
      </c>
      <c r="Z78" s="97">
        <f t="shared" si="202"/>
        <v>3.4000000000000002E-2</v>
      </c>
      <c r="AA78" s="97">
        <f t="shared" si="203"/>
        <v>2.7E-2</v>
      </c>
      <c r="AB78" s="97">
        <f t="shared" si="204"/>
        <v>5.2999999999999999E-2</v>
      </c>
      <c r="AC78" s="97">
        <f t="shared" si="205"/>
        <v>0.05</v>
      </c>
      <c r="AD78" s="97"/>
      <c r="AE78" s="187">
        <f t="shared" ref="AE78:AN78" si="252">SUM(AE41:AE77)</f>
        <v>48871</v>
      </c>
      <c r="AF78" s="84">
        <f t="shared" si="252"/>
        <v>457</v>
      </c>
      <c r="AG78" s="84">
        <f t="shared" si="252"/>
        <v>718</v>
      </c>
      <c r="AH78" s="84">
        <f t="shared" si="252"/>
        <v>2371</v>
      </c>
      <c r="AI78" s="84">
        <f t="shared" si="252"/>
        <v>6153</v>
      </c>
      <c r="AJ78" s="84">
        <f t="shared" si="252"/>
        <v>9780</v>
      </c>
      <c r="AK78" s="84">
        <f t="shared" si="252"/>
        <v>10489</v>
      </c>
      <c r="AL78" s="84">
        <f t="shared" si="252"/>
        <v>7212</v>
      </c>
      <c r="AM78" s="84">
        <f t="shared" si="252"/>
        <v>6196</v>
      </c>
      <c r="AN78" s="84">
        <f t="shared" si="252"/>
        <v>5495</v>
      </c>
      <c r="AO78" s="98">
        <f t="shared" si="249"/>
        <v>8.9999999999999993E-3</v>
      </c>
      <c r="AP78" s="98">
        <f t="shared" si="207"/>
        <v>1.4999999999999999E-2</v>
      </c>
      <c r="AQ78" s="98">
        <f t="shared" si="208"/>
        <v>4.9000000000000002E-2</v>
      </c>
      <c r="AR78" s="98">
        <f t="shared" si="209"/>
        <v>0.126</v>
      </c>
      <c r="AS78" s="98">
        <f t="shared" si="210"/>
        <v>0.2</v>
      </c>
      <c r="AT78" s="98">
        <f t="shared" si="211"/>
        <v>0.215</v>
      </c>
      <c r="AU78" s="98">
        <f t="shared" si="212"/>
        <v>0.14799999999999999</v>
      </c>
      <c r="AV78" s="98">
        <f t="shared" si="213"/>
        <v>0.127</v>
      </c>
      <c r="AW78" s="98">
        <f t="shared" si="214"/>
        <v>0.112</v>
      </c>
      <c r="AX78" s="205">
        <f>ROUND(MEDIAN(AX41:AX77),1)</f>
        <v>6</v>
      </c>
      <c r="AY78" s="191">
        <f t="shared" ref="AY78:BE78" si="253">SUM(AY41:AY77)</f>
        <v>48871</v>
      </c>
      <c r="AZ78" s="84">
        <f t="shared" si="253"/>
        <v>545</v>
      </c>
      <c r="BA78" s="84">
        <f t="shared" si="253"/>
        <v>2510</v>
      </c>
      <c r="BB78" s="84">
        <f t="shared" si="253"/>
        <v>7177</v>
      </c>
      <c r="BC78" s="84">
        <f t="shared" si="253"/>
        <v>19497</v>
      </c>
      <c r="BD78" s="84">
        <f t="shared" si="253"/>
        <v>15233</v>
      </c>
      <c r="BE78" s="84">
        <f t="shared" si="253"/>
        <v>3909</v>
      </c>
      <c r="BF78" s="84">
        <f t="shared" ref="BF78:BF83" si="254">ROUND(AZ78/AY78,3)</f>
        <v>1.0999999999999999E-2</v>
      </c>
      <c r="BG78" s="84">
        <f t="shared" si="215"/>
        <v>5.0999999999999997E-2</v>
      </c>
      <c r="BH78" s="98">
        <f t="shared" si="216"/>
        <v>0.14699999999999999</v>
      </c>
      <c r="BI78" s="84">
        <f t="shared" si="217"/>
        <v>0.39900000000000002</v>
      </c>
      <c r="BJ78" s="98">
        <f t="shared" si="218"/>
        <v>0.312</v>
      </c>
      <c r="BK78" s="84">
        <f t="shared" si="219"/>
        <v>0.08</v>
      </c>
      <c r="BL78" s="193">
        <f t="shared" ref="BL78:BM78" si="255">SUM(BL41:BL77)</f>
        <v>46030</v>
      </c>
      <c r="BM78" s="194">
        <f t="shared" si="255"/>
        <v>29728</v>
      </c>
      <c r="BN78" s="195">
        <f t="shared" si="248"/>
        <v>0.64600000000000002</v>
      </c>
      <c r="BO78" s="233">
        <f>ROUND(AVERAGE(BO41:BO77),2)</f>
        <v>3.6</v>
      </c>
      <c r="BP78" s="196">
        <f>SUM(BP41:BP77)</f>
        <v>16302</v>
      </c>
      <c r="BQ78" s="206">
        <f t="shared" si="156"/>
        <v>0.35399999999999998</v>
      </c>
      <c r="BR78" s="232">
        <f>ROUND(AVERAGE(BR41:BR77),2)</f>
        <v>3.75</v>
      </c>
      <c r="BS78" s="198">
        <f t="shared" ref="BS78:BY78" si="256">SUM(BS41:BS77)</f>
        <v>46030</v>
      </c>
      <c r="BT78" s="84">
        <f t="shared" si="256"/>
        <v>1433</v>
      </c>
      <c r="BU78" s="84">
        <f t="shared" si="256"/>
        <v>12690</v>
      </c>
      <c r="BV78" s="84">
        <f t="shared" si="256"/>
        <v>11358</v>
      </c>
      <c r="BW78" s="84">
        <f t="shared" si="256"/>
        <v>12253</v>
      </c>
      <c r="BX78" s="84">
        <f t="shared" si="256"/>
        <v>5445</v>
      </c>
      <c r="BY78" s="84">
        <f t="shared" si="256"/>
        <v>2851</v>
      </c>
      <c r="BZ78" s="153">
        <f t="shared" si="127"/>
        <v>3.1E-2</v>
      </c>
      <c r="CA78" s="153">
        <f t="shared" si="220"/>
        <v>0.27600000000000002</v>
      </c>
      <c r="CB78" s="153">
        <f t="shared" si="221"/>
        <v>0.247</v>
      </c>
      <c r="CC78" s="153">
        <f t="shared" si="222"/>
        <v>0.26600000000000001</v>
      </c>
      <c r="CD78" s="153">
        <f t="shared" si="223"/>
        <v>0.11799999999999999</v>
      </c>
      <c r="CE78" s="153">
        <f t="shared" si="224"/>
        <v>6.2E-2</v>
      </c>
      <c r="CF78" s="87">
        <f t="shared" ref="CF78:CP78" si="257">SUM(CF41:CF77)</f>
        <v>46030</v>
      </c>
      <c r="CG78" s="84">
        <f t="shared" si="257"/>
        <v>2227</v>
      </c>
      <c r="CH78" s="84">
        <f t="shared" si="257"/>
        <v>1982</v>
      </c>
      <c r="CI78" s="84">
        <f t="shared" si="257"/>
        <v>3451</v>
      </c>
      <c r="CJ78" s="84">
        <f t="shared" si="257"/>
        <v>4338</v>
      </c>
      <c r="CK78" s="84">
        <f t="shared" si="257"/>
        <v>5792</v>
      </c>
      <c r="CL78" s="84">
        <f t="shared" si="257"/>
        <v>8338</v>
      </c>
      <c r="CM78" s="84">
        <f t="shared" si="257"/>
        <v>6827</v>
      </c>
      <c r="CN78" s="84">
        <f t="shared" si="257"/>
        <v>7666</v>
      </c>
      <c r="CO78" s="84">
        <f t="shared" si="257"/>
        <v>2852</v>
      </c>
      <c r="CP78" s="84">
        <f t="shared" si="257"/>
        <v>2557</v>
      </c>
      <c r="CQ78" s="97">
        <f t="shared" ref="CQ78:CQ95" si="258">ROUND(CG78/CF78,3)</f>
        <v>4.8000000000000001E-2</v>
      </c>
      <c r="CR78" s="97">
        <f t="shared" si="164"/>
        <v>4.2999999999999997E-2</v>
      </c>
      <c r="CS78" s="97">
        <f t="shared" si="165"/>
        <v>7.4999999999999997E-2</v>
      </c>
      <c r="CT78" s="97">
        <f t="shared" si="166"/>
        <v>9.4E-2</v>
      </c>
      <c r="CU78" s="97">
        <f t="shared" si="167"/>
        <v>0.126</v>
      </c>
      <c r="CV78" s="97">
        <f t="shared" si="168"/>
        <v>0.18099999999999999</v>
      </c>
      <c r="CW78" s="97">
        <f t="shared" si="169"/>
        <v>0.14799999999999999</v>
      </c>
      <c r="CX78" s="97">
        <f t="shared" si="170"/>
        <v>0.16700000000000001</v>
      </c>
      <c r="CY78" s="97">
        <f t="shared" si="171"/>
        <v>6.2E-2</v>
      </c>
      <c r="CZ78" s="97">
        <f t="shared" si="172"/>
        <v>5.6000000000000001E-2</v>
      </c>
      <c r="DA78" s="88">
        <f>INT(MEDIAN(DA41:DA77))</f>
        <v>64813</v>
      </c>
      <c r="DB78" s="88">
        <f>INT(SUMPRODUCT(CF41:CF77,DB41:DB77)/CF78)</f>
        <v>82288</v>
      </c>
      <c r="DC78" s="198">
        <f t="shared" ref="DC78:DL78" si="259">SUM(DC41:DC77)</f>
        <v>46030</v>
      </c>
      <c r="DD78" s="199">
        <f t="shared" si="259"/>
        <v>29728</v>
      </c>
      <c r="DE78" s="84">
        <f t="shared" si="259"/>
        <v>1183</v>
      </c>
      <c r="DF78" s="84">
        <f t="shared" si="259"/>
        <v>850</v>
      </c>
      <c r="DG78" s="84">
        <f t="shared" si="259"/>
        <v>960</v>
      </c>
      <c r="DH78" s="84">
        <f t="shared" si="259"/>
        <v>1946</v>
      </c>
      <c r="DI78" s="84">
        <f t="shared" si="259"/>
        <v>8904</v>
      </c>
      <c r="DJ78" s="84">
        <f t="shared" si="259"/>
        <v>13501</v>
      </c>
      <c r="DK78" s="84">
        <f t="shared" si="259"/>
        <v>2216</v>
      </c>
      <c r="DL78" s="84">
        <f t="shared" si="259"/>
        <v>168</v>
      </c>
      <c r="DM78" s="97">
        <f t="shared" ref="DM78:DM83" si="260">ROUND(DE78/DD78,3)</f>
        <v>0.04</v>
      </c>
      <c r="DN78" s="97">
        <f t="shared" si="225"/>
        <v>2.9000000000000001E-2</v>
      </c>
      <c r="DO78" s="97">
        <f t="shared" si="226"/>
        <v>3.2000000000000001E-2</v>
      </c>
      <c r="DP78" s="97">
        <f t="shared" si="227"/>
        <v>6.5000000000000002E-2</v>
      </c>
      <c r="DQ78" s="153">
        <f t="shared" si="228"/>
        <v>0.3</v>
      </c>
      <c r="DR78" s="153">
        <f t="shared" si="229"/>
        <v>0.45400000000000001</v>
      </c>
      <c r="DS78" s="153">
        <f t="shared" si="230"/>
        <v>7.4999999999999997E-2</v>
      </c>
      <c r="DT78" s="153">
        <f t="shared" si="231"/>
        <v>6.0000000000000001E-3</v>
      </c>
      <c r="DU78" s="200">
        <f>INT(MEDIAN(DU41:DU77))</f>
        <v>301800</v>
      </c>
      <c r="DV78" s="201">
        <f t="shared" ref="DV78:EC78" si="261">SUM(DV41:DV77)</f>
        <v>15389</v>
      </c>
      <c r="DW78" s="84">
        <f t="shared" si="261"/>
        <v>773</v>
      </c>
      <c r="DX78" s="84">
        <f t="shared" si="261"/>
        <v>3046</v>
      </c>
      <c r="DY78" s="84">
        <f t="shared" si="261"/>
        <v>5390</v>
      </c>
      <c r="DZ78" s="84">
        <f t="shared" si="261"/>
        <v>3986</v>
      </c>
      <c r="EA78" s="84">
        <f t="shared" si="261"/>
        <v>1579</v>
      </c>
      <c r="EB78" s="84">
        <f t="shared" si="261"/>
        <v>487</v>
      </c>
      <c r="EC78" s="84">
        <f t="shared" si="261"/>
        <v>128</v>
      </c>
      <c r="ED78" s="153">
        <f t="shared" si="194"/>
        <v>0.05</v>
      </c>
      <c r="EE78" s="153">
        <f t="shared" si="232"/>
        <v>0.19800000000000001</v>
      </c>
      <c r="EF78" s="153">
        <f t="shared" si="233"/>
        <v>0.35</v>
      </c>
      <c r="EG78" s="153">
        <f t="shared" si="234"/>
        <v>0.25900000000000001</v>
      </c>
      <c r="EH78" s="97">
        <f t="shared" si="235"/>
        <v>0.10299999999999999</v>
      </c>
      <c r="EI78" s="153">
        <f t="shared" si="236"/>
        <v>3.2000000000000001E-2</v>
      </c>
      <c r="EJ78" s="97">
        <f t="shared" si="237"/>
        <v>8.0000000000000002E-3</v>
      </c>
      <c r="EK78" s="200">
        <f>INT(MEDIAN(EK41:EK77))</f>
        <v>1500</v>
      </c>
      <c r="EL78" s="202">
        <f t="shared" ref="EL78:ET78" si="262">SUM(EL41:EL77)</f>
        <v>16302</v>
      </c>
      <c r="EM78" s="202">
        <f t="shared" si="262"/>
        <v>913</v>
      </c>
      <c r="EN78" s="203">
        <f t="shared" si="262"/>
        <v>15104</v>
      </c>
      <c r="EO78" s="84">
        <f t="shared" si="262"/>
        <v>1540</v>
      </c>
      <c r="EP78" s="84">
        <f t="shared" si="262"/>
        <v>1543</v>
      </c>
      <c r="EQ78" s="84">
        <f t="shared" si="262"/>
        <v>1396</v>
      </c>
      <c r="ER78" s="84">
        <f t="shared" si="262"/>
        <v>1595</v>
      </c>
      <c r="ES78" s="84">
        <f t="shared" si="262"/>
        <v>1200</v>
      </c>
      <c r="ET78" s="276">
        <f t="shared" si="262"/>
        <v>7830</v>
      </c>
      <c r="EU78" s="98">
        <f t="shared" si="195"/>
        <v>0.10199999999999999</v>
      </c>
      <c r="EV78" s="98">
        <f t="shared" si="238"/>
        <v>0.10199999999999999</v>
      </c>
      <c r="EW78" s="98">
        <f t="shared" si="239"/>
        <v>9.1999999999999998E-2</v>
      </c>
      <c r="EX78" s="98">
        <f t="shared" si="240"/>
        <v>0.106</v>
      </c>
      <c r="EY78" s="98">
        <f t="shared" si="241"/>
        <v>7.9000000000000001E-2</v>
      </c>
      <c r="EZ78" s="236">
        <f t="shared" si="242"/>
        <v>0.51800000000000002</v>
      </c>
      <c r="FA78" s="235">
        <f>SUM(FA41:FA77)</f>
        <v>285</v>
      </c>
    </row>
    <row r="79" spans="1:157" x14ac:dyDescent="0.2">
      <c r="A79" s="56" t="s">
        <v>882</v>
      </c>
      <c r="B79" s="57" t="s">
        <v>2326</v>
      </c>
      <c r="C79" s="56" t="s">
        <v>928</v>
      </c>
      <c r="D79" s="56" t="s">
        <v>1073</v>
      </c>
      <c r="E79" s="171">
        <v>741</v>
      </c>
      <c r="F79" s="172">
        <v>625</v>
      </c>
      <c r="G79" s="226">
        <v>116</v>
      </c>
      <c r="H79" s="77">
        <f>ROUND(F79/E79,3)</f>
        <v>0.84299999999999997</v>
      </c>
      <c r="I79" s="186">
        <f>ROUND(G79/E79,3)</f>
        <v>0.157</v>
      </c>
      <c r="J79" s="173">
        <v>0</v>
      </c>
      <c r="K79" s="229">
        <v>11.7</v>
      </c>
      <c r="L79" s="174">
        <v>741</v>
      </c>
      <c r="M79" s="60">
        <v>520</v>
      </c>
      <c r="N79" s="60">
        <v>18</v>
      </c>
      <c r="O79" s="60">
        <v>24</v>
      </c>
      <c r="P79" s="60">
        <v>5</v>
      </c>
      <c r="Q79" s="60">
        <v>0</v>
      </c>
      <c r="R79" s="60">
        <v>0</v>
      </c>
      <c r="S79" s="60">
        <v>0</v>
      </c>
      <c r="T79" s="60">
        <v>174</v>
      </c>
      <c r="U79" s="60">
        <v>0</v>
      </c>
      <c r="V79" s="63">
        <f>ROUND(M79/L79,3)</f>
        <v>0.70199999999999996</v>
      </c>
      <c r="W79" s="63">
        <f>ROUND(N79/L79,3)</f>
        <v>2.4E-2</v>
      </c>
      <c r="X79" s="63">
        <f>ROUND(O79/L79,3)</f>
        <v>3.2000000000000001E-2</v>
      </c>
      <c r="Y79" s="63">
        <f>ROUND(P79/L79,3)</f>
        <v>7.0000000000000001E-3</v>
      </c>
      <c r="Z79" s="63">
        <f>ROUND(Q79/L79,3)</f>
        <v>0</v>
      </c>
      <c r="AA79" s="63">
        <f>ROUND(R79/L79,3)</f>
        <v>0</v>
      </c>
      <c r="AB79" s="63">
        <f>ROUND(S79/L79,3)</f>
        <v>0</v>
      </c>
      <c r="AC79" s="63">
        <f>ROUND(T79/L79,3)</f>
        <v>0.23499999999999999</v>
      </c>
      <c r="AD79" s="63">
        <f>ROUND(U79/L79,3)</f>
        <v>0</v>
      </c>
      <c r="AE79" s="171">
        <v>741</v>
      </c>
      <c r="AF79" s="60">
        <v>16</v>
      </c>
      <c r="AG79" s="60">
        <v>23</v>
      </c>
      <c r="AH79" s="60">
        <v>53</v>
      </c>
      <c r="AI79" s="60">
        <v>170</v>
      </c>
      <c r="AJ79" s="60">
        <v>142</v>
      </c>
      <c r="AK79" s="60">
        <v>143</v>
      </c>
      <c r="AL79" s="60">
        <v>95</v>
      </c>
      <c r="AM79" s="60">
        <v>71</v>
      </c>
      <c r="AN79" s="60">
        <v>28</v>
      </c>
      <c r="AO79" s="77">
        <f>ROUND(AF79/AE79,3)</f>
        <v>2.1999999999999999E-2</v>
      </c>
      <c r="AP79" s="77">
        <f>ROUND(AG79/AE79,3)</f>
        <v>3.1E-2</v>
      </c>
      <c r="AQ79" s="77">
        <f>ROUND(AH79/AE79,3)</f>
        <v>7.1999999999999995E-2</v>
      </c>
      <c r="AR79" s="77">
        <f>ROUND(AI79/AE79,3)</f>
        <v>0.22900000000000001</v>
      </c>
      <c r="AS79" s="77">
        <f>ROUND(AJ79/AE79,3)</f>
        <v>0.192</v>
      </c>
      <c r="AT79" s="77">
        <f>ROUND(AK79/AE79,3)</f>
        <v>0.193</v>
      </c>
      <c r="AU79" s="77">
        <f>ROUND(AL79/AE79,3)</f>
        <v>0.128</v>
      </c>
      <c r="AV79" s="77">
        <f>ROUND(AM79/AE79,3)</f>
        <v>9.6000000000000002E-2</v>
      </c>
      <c r="AW79" s="77">
        <f>ROUND(AN79/AE79,3)</f>
        <v>3.7999999999999999E-2</v>
      </c>
      <c r="AX79" s="175">
        <v>5.3</v>
      </c>
      <c r="AY79" s="174">
        <v>741</v>
      </c>
      <c r="AZ79" s="60">
        <v>16</v>
      </c>
      <c r="BA79" s="60">
        <v>77</v>
      </c>
      <c r="BB79" s="60">
        <v>267</v>
      </c>
      <c r="BC79" s="60">
        <v>229</v>
      </c>
      <c r="BD79" s="60">
        <v>144</v>
      </c>
      <c r="BE79" s="60">
        <v>8</v>
      </c>
      <c r="BF79" s="60">
        <f t="shared" si="254"/>
        <v>2.1999999999999999E-2</v>
      </c>
      <c r="BG79" s="60">
        <f>ROUND(BA79/AY79,3)</f>
        <v>0.104</v>
      </c>
      <c r="BH79" s="77">
        <f>ROUND(BB79/AY79,3)</f>
        <v>0.36</v>
      </c>
      <c r="BI79" s="60">
        <f>ROUND(BC79/AY79,3)</f>
        <v>0.309</v>
      </c>
      <c r="BJ79" s="77">
        <f>ROUND(BD79/AY79,3)</f>
        <v>0.19400000000000001</v>
      </c>
      <c r="BK79" s="60">
        <f>ROUND(BE79/AY79,3)</f>
        <v>1.0999999999999999E-2</v>
      </c>
      <c r="BL79" s="176">
        <v>625</v>
      </c>
      <c r="BM79" s="177">
        <v>408</v>
      </c>
      <c r="BN79" s="178">
        <f>ROUND(BM79/BL79,3)</f>
        <v>0.65300000000000002</v>
      </c>
      <c r="BO79" s="173">
        <v>4.07</v>
      </c>
      <c r="BP79" s="179">
        <v>217</v>
      </c>
      <c r="BQ79" s="204">
        <f>ROUND(BP79/BL79,3)</f>
        <v>0.34699999999999998</v>
      </c>
      <c r="BR79" s="175">
        <v>3.73</v>
      </c>
      <c r="BS79" s="181">
        <v>625</v>
      </c>
      <c r="BT79" s="60">
        <v>0</v>
      </c>
      <c r="BU79" s="60">
        <v>74</v>
      </c>
      <c r="BV79" s="60">
        <v>224</v>
      </c>
      <c r="BW79" s="60">
        <v>122</v>
      </c>
      <c r="BX79" s="60">
        <v>76</v>
      </c>
      <c r="BY79" s="60">
        <v>129</v>
      </c>
      <c r="BZ79" s="104">
        <f>ROUND(BT79/BS79,3)</f>
        <v>0</v>
      </c>
      <c r="CA79" s="104">
        <f>ROUND(BU79/BS79,3)</f>
        <v>0.11799999999999999</v>
      </c>
      <c r="CB79" s="104">
        <f>ROUND(BV79/BS79,3)</f>
        <v>0.35799999999999998</v>
      </c>
      <c r="CC79" s="104">
        <f>ROUND(BW79/BS79,3)</f>
        <v>0.19500000000000001</v>
      </c>
      <c r="CD79" s="104">
        <f>ROUND(BX79/BS79,3)</f>
        <v>0.122</v>
      </c>
      <c r="CE79" s="104">
        <f>ROUND(BY79/BS79,3)</f>
        <v>0.20599999999999999</v>
      </c>
      <c r="CF79" s="64">
        <v>625</v>
      </c>
      <c r="CG79" s="60">
        <v>83</v>
      </c>
      <c r="CH79" s="60">
        <v>6</v>
      </c>
      <c r="CI79" s="60">
        <v>80</v>
      </c>
      <c r="CJ79" s="60">
        <v>57</v>
      </c>
      <c r="CK79" s="60">
        <v>109</v>
      </c>
      <c r="CL79" s="60">
        <v>48</v>
      </c>
      <c r="CM79" s="60">
        <v>77</v>
      </c>
      <c r="CN79" s="60">
        <v>133</v>
      </c>
      <c r="CO79" s="60">
        <v>24</v>
      </c>
      <c r="CP79" s="60">
        <v>8</v>
      </c>
      <c r="CQ79" s="63">
        <f>ROUND(CG79/CF79,3)</f>
        <v>0.13300000000000001</v>
      </c>
      <c r="CR79" s="63">
        <f>ROUND(CH79/CF79,3)</f>
        <v>0.01</v>
      </c>
      <c r="CS79" s="63">
        <f>ROUND(CI79/CF79,3)</f>
        <v>0.128</v>
      </c>
      <c r="CT79" s="63">
        <f>ROUND(CJ79/CF79,3)</f>
        <v>9.0999999999999998E-2</v>
      </c>
      <c r="CU79" s="63">
        <f>ROUND(CK79/CF79,3)</f>
        <v>0.17399999999999999</v>
      </c>
      <c r="CV79" s="63">
        <f>ROUND(CL79/CF79,3)</f>
        <v>7.6999999999999999E-2</v>
      </c>
      <c r="CW79" s="63">
        <f>ROUND(CM79/CF79,3)</f>
        <v>0.123</v>
      </c>
      <c r="CX79" s="63">
        <f>ROUND(CN79/CF79,3)</f>
        <v>0.21299999999999999</v>
      </c>
      <c r="CY79" s="63">
        <f>ROUND(CO79/CF79,3)</f>
        <v>3.7999999999999999E-2</v>
      </c>
      <c r="CZ79" s="63">
        <f>ROUND(CP79/CF79,3)</f>
        <v>1.2999999999999999E-2</v>
      </c>
      <c r="DA79" s="65">
        <v>47049</v>
      </c>
      <c r="DB79" s="66">
        <v>71383</v>
      </c>
      <c r="DC79" s="181">
        <v>625</v>
      </c>
      <c r="DD79" s="182">
        <v>408</v>
      </c>
      <c r="DE79" s="60">
        <v>0</v>
      </c>
      <c r="DF79" s="60">
        <v>40</v>
      </c>
      <c r="DG79" s="60">
        <v>14</v>
      </c>
      <c r="DH79" s="60">
        <v>11</v>
      </c>
      <c r="DI79" s="60">
        <v>173</v>
      </c>
      <c r="DJ79" s="60">
        <v>119</v>
      </c>
      <c r="DK79" s="60">
        <v>51</v>
      </c>
      <c r="DL79" s="60">
        <v>0</v>
      </c>
      <c r="DM79" s="63">
        <f t="shared" si="260"/>
        <v>0</v>
      </c>
      <c r="DN79" s="63">
        <f>ROUND(DF79/DD79,3)</f>
        <v>9.8000000000000004E-2</v>
      </c>
      <c r="DO79" s="63">
        <f>ROUND(DG79/DD79,3)</f>
        <v>3.4000000000000002E-2</v>
      </c>
      <c r="DP79" s="63">
        <f>ROUND(DH79/DD79,3)</f>
        <v>2.7E-2</v>
      </c>
      <c r="DQ79" s="104">
        <f>ROUND(DI79/DD79,3)</f>
        <v>0.42399999999999999</v>
      </c>
      <c r="DR79" s="104">
        <f>ROUND(DJ79/DD79,3)</f>
        <v>0.29199999999999998</v>
      </c>
      <c r="DS79" s="104">
        <f>ROUND(DK79/DD79,3)</f>
        <v>0.125</v>
      </c>
      <c r="DT79" s="104">
        <f>ROUND(DL79/DD79,3)</f>
        <v>0</v>
      </c>
      <c r="DU79" s="183">
        <v>277900</v>
      </c>
      <c r="DV79" s="184">
        <v>205</v>
      </c>
      <c r="DW79" s="60">
        <v>6</v>
      </c>
      <c r="DX79" s="60">
        <v>139</v>
      </c>
      <c r="DY79" s="60">
        <v>60</v>
      </c>
      <c r="DZ79" s="60">
        <v>0</v>
      </c>
      <c r="EA79" s="60">
        <v>0</v>
      </c>
      <c r="EB79" s="60">
        <v>0</v>
      </c>
      <c r="EC79" s="60">
        <v>0</v>
      </c>
      <c r="ED79" s="104">
        <f>ROUND(DW79/DV79,3)</f>
        <v>2.9000000000000001E-2</v>
      </c>
      <c r="EE79" s="104">
        <f>ROUND(DX79/DV79,3)</f>
        <v>0.67800000000000005</v>
      </c>
      <c r="EF79" s="104">
        <f>ROUND(DY79/DV79,3)</f>
        <v>0.29299999999999998</v>
      </c>
      <c r="EG79" s="104">
        <f>ROUND(DZ79/DV79,3)</f>
        <v>0</v>
      </c>
      <c r="EH79" s="63">
        <f>ROUND(EA79/DV79,3)</f>
        <v>0</v>
      </c>
      <c r="EI79" s="104">
        <f>ROUND(EB79/DV79,3)</f>
        <v>0</v>
      </c>
      <c r="EJ79" s="63">
        <f>ROUND(EC79/DV79,3)</f>
        <v>0</v>
      </c>
      <c r="EK79" s="183">
        <v>913</v>
      </c>
      <c r="EL79" s="185">
        <v>217</v>
      </c>
      <c r="EM79" s="185">
        <v>12</v>
      </c>
      <c r="EN79" s="180">
        <v>153</v>
      </c>
      <c r="EO79" s="60">
        <v>6</v>
      </c>
      <c r="EP79" s="60">
        <v>0</v>
      </c>
      <c r="EQ79" s="60">
        <v>5</v>
      </c>
      <c r="ER79" s="60">
        <v>62</v>
      </c>
      <c r="ES79" s="60">
        <v>6</v>
      </c>
      <c r="ET79" s="274">
        <v>74</v>
      </c>
      <c r="EU79" s="77">
        <f>ROUND(EO79/EN79,3)</f>
        <v>3.9E-2</v>
      </c>
      <c r="EV79" s="77">
        <f>ROUND(EP79/EN79,3)</f>
        <v>0</v>
      </c>
      <c r="EW79" s="77">
        <f>ROUND(EQ79/EN79,3)</f>
        <v>3.3000000000000002E-2</v>
      </c>
      <c r="EX79" s="77">
        <f>ROUND(ER79/EN79,3)</f>
        <v>0.40500000000000003</v>
      </c>
      <c r="EY79" s="77">
        <f>ROUND(ES79/EN79,3)</f>
        <v>3.9E-2</v>
      </c>
      <c r="EZ79" s="237">
        <f>ROUND(ET79/EN79,3)</f>
        <v>0.48399999999999999</v>
      </c>
      <c r="FA79" s="234">
        <f>DV79-EN79</f>
        <v>52</v>
      </c>
    </row>
    <row r="80" spans="1:157" x14ac:dyDescent="0.2">
      <c r="A80" s="56" t="s">
        <v>882</v>
      </c>
      <c r="B80" s="57" t="s">
        <v>2326</v>
      </c>
      <c r="C80" s="56" t="s">
        <v>929</v>
      </c>
      <c r="D80" s="56" t="s">
        <v>1074</v>
      </c>
      <c r="E80" s="171">
        <v>2171</v>
      </c>
      <c r="F80" s="172">
        <v>1996</v>
      </c>
      <c r="G80" s="226">
        <v>175</v>
      </c>
      <c r="H80" s="77">
        <f>ROUND(F80/E80,3)</f>
        <v>0.91900000000000004</v>
      </c>
      <c r="I80" s="186">
        <f>ROUND(G80/E80,3)</f>
        <v>8.1000000000000003E-2</v>
      </c>
      <c r="J80" s="173">
        <v>0</v>
      </c>
      <c r="K80" s="229">
        <v>4.2</v>
      </c>
      <c r="L80" s="174">
        <v>2171</v>
      </c>
      <c r="M80" s="60">
        <v>2076</v>
      </c>
      <c r="N80" s="60">
        <v>18</v>
      </c>
      <c r="O80" s="60">
        <v>0</v>
      </c>
      <c r="P80" s="60">
        <v>0</v>
      </c>
      <c r="Q80" s="60">
        <v>0</v>
      </c>
      <c r="R80" s="60">
        <v>0</v>
      </c>
      <c r="S80" s="60">
        <v>0</v>
      </c>
      <c r="T80" s="60">
        <v>77</v>
      </c>
      <c r="U80" s="60">
        <v>0</v>
      </c>
      <c r="V80" s="63">
        <f>ROUND(M80/L80,3)</f>
        <v>0.95599999999999996</v>
      </c>
      <c r="W80" s="63">
        <f>ROUND(N80/L80,3)</f>
        <v>8.0000000000000002E-3</v>
      </c>
      <c r="X80" s="63">
        <f>ROUND(O80/L80,3)</f>
        <v>0</v>
      </c>
      <c r="Y80" s="63">
        <f>ROUND(P80/L80,3)</f>
        <v>0</v>
      </c>
      <c r="Z80" s="63">
        <f>ROUND(Q80/L80,3)</f>
        <v>0</v>
      </c>
      <c r="AA80" s="63">
        <f>ROUND(R80/L80,3)</f>
        <v>0</v>
      </c>
      <c r="AB80" s="63">
        <f>ROUND(S80/L80,3)</f>
        <v>0</v>
      </c>
      <c r="AC80" s="63">
        <f>ROUND(T80/L80,3)</f>
        <v>3.5000000000000003E-2</v>
      </c>
      <c r="AD80" s="63">
        <f>ROUND(U80/L80,3)</f>
        <v>0</v>
      </c>
      <c r="AE80" s="171">
        <v>2171</v>
      </c>
      <c r="AF80" s="60">
        <v>0</v>
      </c>
      <c r="AG80" s="60">
        <v>14</v>
      </c>
      <c r="AH80" s="60">
        <v>32</v>
      </c>
      <c r="AI80" s="60">
        <v>214</v>
      </c>
      <c r="AJ80" s="60">
        <v>790</v>
      </c>
      <c r="AK80" s="60">
        <v>267</v>
      </c>
      <c r="AL80" s="60">
        <v>351</v>
      </c>
      <c r="AM80" s="60">
        <v>191</v>
      </c>
      <c r="AN80" s="60">
        <v>312</v>
      </c>
      <c r="AO80" s="77">
        <f>ROUND(AF80/AE80,3)</f>
        <v>0</v>
      </c>
      <c r="AP80" s="77">
        <f>ROUND(AG80/AE80,3)</f>
        <v>6.0000000000000001E-3</v>
      </c>
      <c r="AQ80" s="77">
        <f>ROUND(AH80/AE80,3)</f>
        <v>1.4999999999999999E-2</v>
      </c>
      <c r="AR80" s="77">
        <f>ROUND(AI80/AE80,3)</f>
        <v>9.9000000000000005E-2</v>
      </c>
      <c r="AS80" s="77">
        <f>ROUND(AJ80/AE80,3)</f>
        <v>0.36399999999999999</v>
      </c>
      <c r="AT80" s="77">
        <f>ROUND(AK80/AE80,3)</f>
        <v>0.123</v>
      </c>
      <c r="AU80" s="77">
        <f>ROUND(AL80/AE80,3)</f>
        <v>0.16200000000000001</v>
      </c>
      <c r="AV80" s="77">
        <f>ROUND(AM80/AE80,3)</f>
        <v>8.7999999999999995E-2</v>
      </c>
      <c r="AW80" s="77">
        <f>ROUND(AN80/AE80,3)</f>
        <v>0.14399999999999999</v>
      </c>
      <c r="AX80" s="175">
        <v>5.6</v>
      </c>
      <c r="AY80" s="174">
        <v>2171</v>
      </c>
      <c r="AZ80" s="60">
        <v>14</v>
      </c>
      <c r="BA80" s="60">
        <v>42</v>
      </c>
      <c r="BB80" s="60">
        <v>376</v>
      </c>
      <c r="BC80" s="60">
        <v>1319</v>
      </c>
      <c r="BD80" s="60">
        <v>279</v>
      </c>
      <c r="BE80" s="60">
        <v>141</v>
      </c>
      <c r="BF80" s="60">
        <f t="shared" si="254"/>
        <v>6.0000000000000001E-3</v>
      </c>
      <c r="BG80" s="60">
        <f>ROUND(BA80/AY80,3)</f>
        <v>1.9E-2</v>
      </c>
      <c r="BH80" s="77">
        <f>ROUND(BB80/AY80,3)</f>
        <v>0.17299999999999999</v>
      </c>
      <c r="BI80" s="60">
        <f>ROUND(BC80/AY80,3)</f>
        <v>0.60799999999999998</v>
      </c>
      <c r="BJ80" s="77">
        <f>ROUND(BD80/AY80,3)</f>
        <v>0.129</v>
      </c>
      <c r="BK80" s="60">
        <f>ROUND(BE80/AY80,3)</f>
        <v>6.5000000000000002E-2</v>
      </c>
      <c r="BL80" s="176">
        <v>1996</v>
      </c>
      <c r="BM80" s="177">
        <v>1214</v>
      </c>
      <c r="BN80" s="178">
        <f>ROUND(BM80/BL80,3)</f>
        <v>0.60799999999999998</v>
      </c>
      <c r="BO80" s="173">
        <v>3.81</v>
      </c>
      <c r="BP80" s="179">
        <v>782</v>
      </c>
      <c r="BQ80" s="204">
        <f>ROUND(BP80/BL80,3)</f>
        <v>0.39200000000000002</v>
      </c>
      <c r="BR80" s="175">
        <v>4.43</v>
      </c>
      <c r="BS80" s="181">
        <v>1996</v>
      </c>
      <c r="BT80" s="60">
        <v>0</v>
      </c>
      <c r="BU80" s="60">
        <v>577</v>
      </c>
      <c r="BV80" s="60">
        <v>552</v>
      </c>
      <c r="BW80" s="60">
        <v>378</v>
      </c>
      <c r="BX80" s="60">
        <v>335</v>
      </c>
      <c r="BY80" s="60">
        <v>154</v>
      </c>
      <c r="BZ80" s="104">
        <f>ROUND(BT80/BS80,3)</f>
        <v>0</v>
      </c>
      <c r="CA80" s="104">
        <f>ROUND(BU80/BS80,3)</f>
        <v>0.28899999999999998</v>
      </c>
      <c r="CB80" s="104">
        <f>ROUND(BV80/BS80,3)</f>
        <v>0.27700000000000002</v>
      </c>
      <c r="CC80" s="104">
        <f>ROUND(BW80/BS80,3)</f>
        <v>0.189</v>
      </c>
      <c r="CD80" s="104">
        <f>ROUND(BX80/BS80,3)</f>
        <v>0.16800000000000001</v>
      </c>
      <c r="CE80" s="104">
        <f>ROUND(BY80/BS80,3)</f>
        <v>7.6999999999999999E-2</v>
      </c>
      <c r="CF80" s="64">
        <v>1996</v>
      </c>
      <c r="CG80" s="60">
        <v>126</v>
      </c>
      <c r="CH80" s="60">
        <v>123</v>
      </c>
      <c r="CI80" s="60">
        <v>252</v>
      </c>
      <c r="CJ80" s="60">
        <v>211</v>
      </c>
      <c r="CK80" s="60">
        <v>228</v>
      </c>
      <c r="CL80" s="60">
        <v>243</v>
      </c>
      <c r="CM80" s="60">
        <v>326</v>
      </c>
      <c r="CN80" s="60">
        <v>343</v>
      </c>
      <c r="CO80" s="60">
        <v>111</v>
      </c>
      <c r="CP80" s="60">
        <v>33</v>
      </c>
      <c r="CQ80" s="63">
        <f>ROUND(CG80/CF80,3)</f>
        <v>6.3E-2</v>
      </c>
      <c r="CR80" s="63">
        <f>ROUND(CH80/CF80,3)</f>
        <v>6.2E-2</v>
      </c>
      <c r="CS80" s="63">
        <f>ROUND(CI80/CF80,3)</f>
        <v>0.126</v>
      </c>
      <c r="CT80" s="63">
        <f>ROUND(CJ80/CF80,3)</f>
        <v>0.106</v>
      </c>
      <c r="CU80" s="63">
        <f>ROUND(CK80/CF80,3)</f>
        <v>0.114</v>
      </c>
      <c r="CV80" s="63">
        <f>ROUND(CL80/CF80,3)</f>
        <v>0.122</v>
      </c>
      <c r="CW80" s="63">
        <f>ROUND(CM80/CF80,3)</f>
        <v>0.16300000000000001</v>
      </c>
      <c r="CX80" s="63">
        <f>ROUND(CN80/CF80,3)</f>
        <v>0.17199999999999999</v>
      </c>
      <c r="CY80" s="63">
        <f>ROUND(CO80/CF80,3)</f>
        <v>5.6000000000000001E-2</v>
      </c>
      <c r="CZ80" s="63">
        <f>ROUND(CP80/CF80,3)</f>
        <v>1.7000000000000001E-2</v>
      </c>
      <c r="DA80" s="65">
        <v>53889</v>
      </c>
      <c r="DB80" s="66">
        <v>65780</v>
      </c>
      <c r="DC80" s="181">
        <v>1996</v>
      </c>
      <c r="DD80" s="182">
        <v>1214</v>
      </c>
      <c r="DE80" s="60">
        <v>14</v>
      </c>
      <c r="DF80" s="60">
        <v>97</v>
      </c>
      <c r="DG80" s="60">
        <v>72</v>
      </c>
      <c r="DH80" s="60">
        <v>135</v>
      </c>
      <c r="DI80" s="60">
        <v>538</v>
      </c>
      <c r="DJ80" s="60">
        <v>358</v>
      </c>
      <c r="DK80" s="60">
        <v>0</v>
      </c>
      <c r="DL80" s="60">
        <v>0</v>
      </c>
      <c r="DM80" s="63">
        <f t="shared" si="260"/>
        <v>1.2E-2</v>
      </c>
      <c r="DN80" s="63">
        <f>ROUND(DF80/DD80,3)</f>
        <v>0.08</v>
      </c>
      <c r="DO80" s="63">
        <f>ROUND(DG80/DD80,3)</f>
        <v>5.8999999999999997E-2</v>
      </c>
      <c r="DP80" s="63">
        <f>ROUND(DH80/DD80,3)</f>
        <v>0.111</v>
      </c>
      <c r="DQ80" s="104">
        <f>ROUND(DI80/DD80,3)</f>
        <v>0.443</v>
      </c>
      <c r="DR80" s="104">
        <f>ROUND(DJ80/DD80,3)</f>
        <v>0.29499999999999998</v>
      </c>
      <c r="DS80" s="104">
        <f>ROUND(DK80/DD80,3)</f>
        <v>0</v>
      </c>
      <c r="DT80" s="104">
        <f>ROUND(DL80/DD80,3)</f>
        <v>0</v>
      </c>
      <c r="DU80" s="183">
        <v>249500</v>
      </c>
      <c r="DV80" s="184">
        <v>658</v>
      </c>
      <c r="DW80" s="60">
        <v>15</v>
      </c>
      <c r="DX80" s="60">
        <v>131</v>
      </c>
      <c r="DY80" s="60">
        <v>269</v>
      </c>
      <c r="DZ80" s="60">
        <v>169</v>
      </c>
      <c r="EA80" s="60">
        <v>74</v>
      </c>
      <c r="EB80" s="60">
        <v>0</v>
      </c>
      <c r="EC80" s="60">
        <v>0</v>
      </c>
      <c r="ED80" s="104">
        <f>ROUND(DW80/DV80,3)</f>
        <v>2.3E-2</v>
      </c>
      <c r="EE80" s="104">
        <f>ROUND(DX80/DV80,3)</f>
        <v>0.19900000000000001</v>
      </c>
      <c r="EF80" s="104">
        <f>ROUND(DY80/DV80,3)</f>
        <v>0.40899999999999997</v>
      </c>
      <c r="EG80" s="104">
        <f>ROUND(DZ80/DV80,3)</f>
        <v>0.25700000000000001</v>
      </c>
      <c r="EH80" s="63">
        <f>ROUND(EA80/DV80,3)</f>
        <v>0.112</v>
      </c>
      <c r="EI80" s="104">
        <f>ROUND(EB80/DV80,3)</f>
        <v>0</v>
      </c>
      <c r="EJ80" s="63">
        <f>ROUND(EC80/DV80,3)</f>
        <v>0</v>
      </c>
      <c r="EK80" s="183">
        <v>1327</v>
      </c>
      <c r="EL80" s="185">
        <v>782</v>
      </c>
      <c r="EM80" s="185">
        <v>124</v>
      </c>
      <c r="EN80" s="180">
        <v>658</v>
      </c>
      <c r="EO80" s="60">
        <v>72</v>
      </c>
      <c r="EP80" s="60">
        <v>53</v>
      </c>
      <c r="EQ80" s="60">
        <v>65</v>
      </c>
      <c r="ER80" s="60">
        <v>0</v>
      </c>
      <c r="ES80" s="60">
        <v>15</v>
      </c>
      <c r="ET80" s="274">
        <v>453</v>
      </c>
      <c r="EU80" s="77">
        <f>ROUND(EO80/EN80,3)</f>
        <v>0.109</v>
      </c>
      <c r="EV80" s="77">
        <f>ROUND(EP80/EN80,3)</f>
        <v>8.1000000000000003E-2</v>
      </c>
      <c r="EW80" s="77">
        <f>ROUND(EQ80/EN80,3)</f>
        <v>9.9000000000000005E-2</v>
      </c>
      <c r="EX80" s="77">
        <f>ROUND(ER80/EN80,3)</f>
        <v>0</v>
      </c>
      <c r="EY80" s="77">
        <f>ROUND(ES80/EN80,3)</f>
        <v>2.3E-2</v>
      </c>
      <c r="EZ80" s="237">
        <f>ROUND(ET80/EN80,3)</f>
        <v>0.68799999999999994</v>
      </c>
      <c r="FA80" s="234">
        <f>DV80-EN80</f>
        <v>0</v>
      </c>
    </row>
    <row r="81" spans="1:157" x14ac:dyDescent="0.2">
      <c r="A81" s="56" t="s">
        <v>882</v>
      </c>
      <c r="B81" s="57" t="s">
        <v>2326</v>
      </c>
      <c r="C81" s="56" t="s">
        <v>971</v>
      </c>
      <c r="D81" s="56" t="s">
        <v>1116</v>
      </c>
      <c r="E81" s="171">
        <v>2134</v>
      </c>
      <c r="F81" s="172">
        <v>2064</v>
      </c>
      <c r="G81" s="226">
        <v>70</v>
      </c>
      <c r="H81" s="77">
        <f>ROUND(F81/E81,3)</f>
        <v>0.96699999999999997</v>
      </c>
      <c r="I81" s="186">
        <f>ROUND(G81/E81,3)</f>
        <v>3.3000000000000002E-2</v>
      </c>
      <c r="J81" s="173">
        <v>0.5</v>
      </c>
      <c r="K81" s="229">
        <v>1.1000000000000001</v>
      </c>
      <c r="L81" s="174">
        <v>2134</v>
      </c>
      <c r="M81" s="60">
        <v>1730</v>
      </c>
      <c r="N81" s="60">
        <v>113</v>
      </c>
      <c r="O81" s="60">
        <v>148</v>
      </c>
      <c r="P81" s="60">
        <v>24</v>
      </c>
      <c r="Q81" s="60">
        <v>0</v>
      </c>
      <c r="R81" s="60">
        <v>0</v>
      </c>
      <c r="S81" s="60">
        <v>25</v>
      </c>
      <c r="T81" s="60">
        <v>94</v>
      </c>
      <c r="U81" s="60">
        <v>0</v>
      </c>
      <c r="V81" s="63">
        <f>ROUND(M81/L81,3)</f>
        <v>0.81100000000000005</v>
      </c>
      <c r="W81" s="63">
        <f>ROUND(N81/L81,3)</f>
        <v>5.2999999999999999E-2</v>
      </c>
      <c r="X81" s="63">
        <f>ROUND(O81/L81,3)</f>
        <v>6.9000000000000006E-2</v>
      </c>
      <c r="Y81" s="63">
        <f>ROUND(P81/L81,3)</f>
        <v>1.0999999999999999E-2</v>
      </c>
      <c r="Z81" s="63">
        <f>ROUND(Q81/L81,3)</f>
        <v>0</v>
      </c>
      <c r="AA81" s="63">
        <f>ROUND(R81/L81,3)</f>
        <v>0</v>
      </c>
      <c r="AB81" s="63">
        <f>ROUND(S81/L81,3)</f>
        <v>1.2E-2</v>
      </c>
      <c r="AC81" s="63">
        <f>ROUND(T81/L81,3)</f>
        <v>4.3999999999999997E-2</v>
      </c>
      <c r="AD81" s="63">
        <f>ROUND(U81/L81,3)</f>
        <v>0</v>
      </c>
      <c r="AE81" s="171">
        <v>2134</v>
      </c>
      <c r="AF81" s="60">
        <v>51</v>
      </c>
      <c r="AG81" s="60">
        <v>121</v>
      </c>
      <c r="AH81" s="60">
        <v>64</v>
      </c>
      <c r="AI81" s="60">
        <v>237</v>
      </c>
      <c r="AJ81" s="60">
        <v>339</v>
      </c>
      <c r="AK81" s="60">
        <v>536</v>
      </c>
      <c r="AL81" s="60">
        <v>298</v>
      </c>
      <c r="AM81" s="60">
        <v>289</v>
      </c>
      <c r="AN81" s="60">
        <v>199</v>
      </c>
      <c r="AO81" s="77">
        <f>ROUND(AF81/AE81,3)</f>
        <v>2.4E-2</v>
      </c>
      <c r="AP81" s="77">
        <f>ROUND(AG81/AE81,3)</f>
        <v>5.7000000000000002E-2</v>
      </c>
      <c r="AQ81" s="77">
        <f>ROUND(AH81/AE81,3)</f>
        <v>0.03</v>
      </c>
      <c r="AR81" s="77">
        <f>ROUND(AI81/AE81,3)</f>
        <v>0.111</v>
      </c>
      <c r="AS81" s="77">
        <f>ROUND(AJ81/AE81,3)</f>
        <v>0.159</v>
      </c>
      <c r="AT81" s="77">
        <f>ROUND(AK81/AE81,3)</f>
        <v>0.251</v>
      </c>
      <c r="AU81" s="77">
        <f>ROUND(AL81/AE81,3)</f>
        <v>0.14000000000000001</v>
      </c>
      <c r="AV81" s="77">
        <f>ROUND(AM81/AE81,3)</f>
        <v>0.13500000000000001</v>
      </c>
      <c r="AW81" s="77">
        <f>ROUND(AN81/AE81,3)</f>
        <v>9.2999999999999999E-2</v>
      </c>
      <c r="AX81" s="175">
        <v>6</v>
      </c>
      <c r="AY81" s="174">
        <v>2134</v>
      </c>
      <c r="AZ81" s="60">
        <v>62</v>
      </c>
      <c r="BA81" s="60">
        <v>198</v>
      </c>
      <c r="BB81" s="60">
        <v>252</v>
      </c>
      <c r="BC81" s="60">
        <v>1049</v>
      </c>
      <c r="BD81" s="60">
        <v>467</v>
      </c>
      <c r="BE81" s="60">
        <v>106</v>
      </c>
      <c r="BF81" s="60">
        <f t="shared" si="254"/>
        <v>2.9000000000000001E-2</v>
      </c>
      <c r="BG81" s="60">
        <f>ROUND(BA81/AY81,3)</f>
        <v>9.2999999999999999E-2</v>
      </c>
      <c r="BH81" s="77">
        <f>ROUND(BB81/AY81,3)</f>
        <v>0.11799999999999999</v>
      </c>
      <c r="BI81" s="60">
        <f>ROUND(BC81/AY81,3)</f>
        <v>0.49199999999999999</v>
      </c>
      <c r="BJ81" s="77">
        <f>ROUND(BD81/AY81,3)</f>
        <v>0.219</v>
      </c>
      <c r="BK81" s="60">
        <f>ROUND(BE81/AY81,3)</f>
        <v>0.05</v>
      </c>
      <c r="BL81" s="176">
        <v>2064</v>
      </c>
      <c r="BM81" s="177">
        <v>1239</v>
      </c>
      <c r="BN81" s="207">
        <f>ROUND(BM81/BL81,3)</f>
        <v>0.6</v>
      </c>
      <c r="BO81" s="173">
        <v>4.3</v>
      </c>
      <c r="BP81" s="179">
        <v>825</v>
      </c>
      <c r="BQ81" s="204">
        <f>ROUND(BP81/BL81,3)</f>
        <v>0.4</v>
      </c>
      <c r="BR81" s="175">
        <v>3.69</v>
      </c>
      <c r="BS81" s="181">
        <v>2064</v>
      </c>
      <c r="BT81" s="60">
        <v>103</v>
      </c>
      <c r="BU81" s="60">
        <v>333</v>
      </c>
      <c r="BV81" s="60">
        <v>597</v>
      </c>
      <c r="BW81" s="60">
        <v>622</v>
      </c>
      <c r="BX81" s="60">
        <v>191</v>
      </c>
      <c r="BY81" s="60">
        <v>218</v>
      </c>
      <c r="BZ81" s="104">
        <f>ROUND(BT81/BS81,3)</f>
        <v>0.05</v>
      </c>
      <c r="CA81" s="104">
        <f>ROUND(BU81/BS81,3)</f>
        <v>0.161</v>
      </c>
      <c r="CB81" s="104">
        <f>ROUND(BV81/BS81,3)</f>
        <v>0.28899999999999998</v>
      </c>
      <c r="CC81" s="104">
        <f>ROUND(BW81/BS81,3)</f>
        <v>0.30099999999999999</v>
      </c>
      <c r="CD81" s="104">
        <f>ROUND(BX81/BS81,3)</f>
        <v>9.2999999999999999E-2</v>
      </c>
      <c r="CE81" s="104">
        <f>ROUND(BY81/BS81,3)</f>
        <v>0.106</v>
      </c>
      <c r="CF81" s="64">
        <v>2064</v>
      </c>
      <c r="CG81" s="60">
        <v>122</v>
      </c>
      <c r="CH81" s="60">
        <v>147</v>
      </c>
      <c r="CI81" s="60">
        <v>332</v>
      </c>
      <c r="CJ81" s="60">
        <v>124</v>
      </c>
      <c r="CK81" s="60">
        <v>170</v>
      </c>
      <c r="CL81" s="60">
        <v>550</v>
      </c>
      <c r="CM81" s="60">
        <v>137</v>
      </c>
      <c r="CN81" s="60">
        <v>377</v>
      </c>
      <c r="CO81" s="60">
        <v>54</v>
      </c>
      <c r="CP81" s="60">
        <v>51</v>
      </c>
      <c r="CQ81" s="63">
        <f>ROUND(CG81/CF81,3)</f>
        <v>5.8999999999999997E-2</v>
      </c>
      <c r="CR81" s="63">
        <f>ROUND(CH81/CF81,3)</f>
        <v>7.0999999999999994E-2</v>
      </c>
      <c r="CS81" s="63">
        <f>ROUND(CI81/CF81,3)</f>
        <v>0.161</v>
      </c>
      <c r="CT81" s="63">
        <f>ROUND(CJ81/CF81,3)</f>
        <v>0.06</v>
      </c>
      <c r="CU81" s="63">
        <f>ROUND(CK81/CF81,3)</f>
        <v>8.2000000000000003E-2</v>
      </c>
      <c r="CV81" s="63">
        <f>ROUND(CL81/CF81,3)</f>
        <v>0.26600000000000001</v>
      </c>
      <c r="CW81" s="63">
        <f>ROUND(CM81/CF81,3)</f>
        <v>6.6000000000000003E-2</v>
      </c>
      <c r="CX81" s="63">
        <f>ROUND(CN81/CF81,3)</f>
        <v>0.183</v>
      </c>
      <c r="CY81" s="63">
        <f>ROUND(CO81/CF81,3)</f>
        <v>2.5999999999999999E-2</v>
      </c>
      <c r="CZ81" s="63">
        <f>ROUND(CP81/CF81,3)</f>
        <v>2.5000000000000001E-2</v>
      </c>
      <c r="DA81" s="65">
        <v>54444</v>
      </c>
      <c r="DB81" s="66">
        <v>66998</v>
      </c>
      <c r="DC81" s="181">
        <v>2064</v>
      </c>
      <c r="DD81" s="182">
        <v>1239</v>
      </c>
      <c r="DE81" s="60">
        <v>48</v>
      </c>
      <c r="DF81" s="60">
        <v>25</v>
      </c>
      <c r="DG81" s="60">
        <v>138</v>
      </c>
      <c r="DH81" s="60">
        <v>210</v>
      </c>
      <c r="DI81" s="60">
        <v>513</v>
      </c>
      <c r="DJ81" s="60">
        <v>291</v>
      </c>
      <c r="DK81" s="60">
        <v>14</v>
      </c>
      <c r="DL81" s="60">
        <v>0</v>
      </c>
      <c r="DM81" s="63">
        <f t="shared" si="260"/>
        <v>3.9E-2</v>
      </c>
      <c r="DN81" s="63">
        <f>ROUND(DF81/DD81,3)</f>
        <v>0.02</v>
      </c>
      <c r="DO81" s="63">
        <f>ROUND(DG81/DD81,3)</f>
        <v>0.111</v>
      </c>
      <c r="DP81" s="63">
        <f>ROUND(DH81/DD81,3)</f>
        <v>0.16900000000000001</v>
      </c>
      <c r="DQ81" s="104">
        <f>ROUND(DI81/DD81,3)</f>
        <v>0.41399999999999998</v>
      </c>
      <c r="DR81" s="104">
        <f>ROUND(DJ81/DD81,3)</f>
        <v>0.23499999999999999</v>
      </c>
      <c r="DS81" s="104">
        <f>ROUND(DK81/DD81,3)</f>
        <v>1.0999999999999999E-2</v>
      </c>
      <c r="DT81" s="104">
        <f>ROUND(DL81/DD81,3)</f>
        <v>0</v>
      </c>
      <c r="DU81" s="183">
        <v>239900</v>
      </c>
      <c r="DV81" s="184">
        <v>778</v>
      </c>
      <c r="DW81" s="60">
        <v>0</v>
      </c>
      <c r="DX81" s="60">
        <v>252</v>
      </c>
      <c r="DY81" s="60">
        <v>396</v>
      </c>
      <c r="DZ81" s="60">
        <v>117</v>
      </c>
      <c r="EA81" s="60">
        <v>13</v>
      </c>
      <c r="EB81" s="60">
        <v>0</v>
      </c>
      <c r="EC81" s="60">
        <v>0</v>
      </c>
      <c r="ED81" s="104">
        <f>ROUND(DW81/DV81,3)</f>
        <v>0</v>
      </c>
      <c r="EE81" s="104">
        <f>ROUND(DX81/DV81,3)</f>
        <v>0.32400000000000001</v>
      </c>
      <c r="EF81" s="104">
        <f>ROUND(DY81/DV81,3)</f>
        <v>0.50900000000000001</v>
      </c>
      <c r="EG81" s="104">
        <f>ROUND(DZ81/DV81,3)</f>
        <v>0.15</v>
      </c>
      <c r="EH81" s="63">
        <f>ROUND(EA81/DV81,3)</f>
        <v>1.7000000000000001E-2</v>
      </c>
      <c r="EI81" s="104">
        <f>ROUND(EB81/DV81,3)</f>
        <v>0</v>
      </c>
      <c r="EJ81" s="63">
        <f>ROUND(EC81/DV81,3)</f>
        <v>0</v>
      </c>
      <c r="EK81" s="183">
        <v>1122</v>
      </c>
      <c r="EL81" s="185">
        <v>825</v>
      </c>
      <c r="EM81" s="185">
        <v>47</v>
      </c>
      <c r="EN81" s="180">
        <v>735</v>
      </c>
      <c r="EO81" s="60">
        <v>115</v>
      </c>
      <c r="EP81" s="60">
        <v>106</v>
      </c>
      <c r="EQ81" s="60">
        <v>30</v>
      </c>
      <c r="ER81" s="60">
        <v>68</v>
      </c>
      <c r="ES81" s="60">
        <v>26</v>
      </c>
      <c r="ET81" s="274">
        <v>390</v>
      </c>
      <c r="EU81" s="77">
        <f>ROUND(EO81/EN81,3)</f>
        <v>0.156</v>
      </c>
      <c r="EV81" s="77">
        <f>ROUND(EP81/EN81,3)</f>
        <v>0.14399999999999999</v>
      </c>
      <c r="EW81" s="77">
        <f>ROUND(EQ81/EN81,3)</f>
        <v>4.1000000000000002E-2</v>
      </c>
      <c r="EX81" s="77">
        <f>ROUND(ER81/EN81,3)</f>
        <v>9.2999999999999999E-2</v>
      </c>
      <c r="EY81" s="77">
        <f>ROUND(ES81/EN81,3)</f>
        <v>3.5000000000000003E-2</v>
      </c>
      <c r="EZ81" s="237">
        <f>ROUND(ET81/EN81,3)</f>
        <v>0.53100000000000003</v>
      </c>
      <c r="FA81" s="234">
        <f>DV81-EN81</f>
        <v>43</v>
      </c>
    </row>
    <row r="82" spans="1:157" s="84" customFormat="1" x14ac:dyDescent="0.2">
      <c r="A82" s="81" t="s">
        <v>882</v>
      </c>
      <c r="B82" s="82" t="s">
        <v>2326</v>
      </c>
      <c r="C82" s="81"/>
      <c r="D82" s="81"/>
      <c r="E82" s="187">
        <f>SUM(E79:E81)</f>
        <v>5046</v>
      </c>
      <c r="F82" s="188">
        <f t="shared" ref="F82:G82" si="263">SUM(F79:F81)</f>
        <v>4685</v>
      </c>
      <c r="G82" s="227">
        <f t="shared" si="263"/>
        <v>361</v>
      </c>
      <c r="H82" s="98">
        <f t="shared" si="247"/>
        <v>0.92800000000000005</v>
      </c>
      <c r="I82" s="189">
        <f t="shared" si="197"/>
        <v>7.1999999999999995E-2</v>
      </c>
      <c r="J82" s="190"/>
      <c r="K82" s="230"/>
      <c r="L82" s="191">
        <f t="shared" ref="L82:T82" si="264">SUM(L79:L81)</f>
        <v>5046</v>
      </c>
      <c r="M82" s="84">
        <f t="shared" si="264"/>
        <v>4326</v>
      </c>
      <c r="N82" s="84">
        <f t="shared" si="264"/>
        <v>149</v>
      </c>
      <c r="O82" s="84">
        <f t="shared" si="264"/>
        <v>172</v>
      </c>
      <c r="P82" s="84">
        <f t="shared" si="264"/>
        <v>29</v>
      </c>
      <c r="Q82" s="84">
        <f t="shared" si="264"/>
        <v>0</v>
      </c>
      <c r="R82" s="84">
        <f t="shared" si="264"/>
        <v>0</v>
      </c>
      <c r="S82" s="84">
        <f t="shared" si="264"/>
        <v>25</v>
      </c>
      <c r="T82" s="84">
        <f t="shared" si="264"/>
        <v>345</v>
      </c>
      <c r="U82" s="84">
        <v>0</v>
      </c>
      <c r="V82" s="97">
        <f t="shared" si="198"/>
        <v>0.85699999999999998</v>
      </c>
      <c r="W82" s="97">
        <f t="shared" si="199"/>
        <v>0.03</v>
      </c>
      <c r="X82" s="97">
        <f t="shared" si="200"/>
        <v>3.4000000000000002E-2</v>
      </c>
      <c r="Y82" s="97">
        <f t="shared" si="201"/>
        <v>6.0000000000000001E-3</v>
      </c>
      <c r="Z82" s="97">
        <f t="shared" si="202"/>
        <v>0</v>
      </c>
      <c r="AA82" s="97">
        <f t="shared" si="203"/>
        <v>0</v>
      </c>
      <c r="AB82" s="97">
        <f t="shared" si="204"/>
        <v>5.0000000000000001E-3</v>
      </c>
      <c r="AC82" s="97">
        <f t="shared" si="205"/>
        <v>6.8000000000000005E-2</v>
      </c>
      <c r="AD82" s="97">
        <f t="shared" ref="AD82:AD92" si="265">ROUND(U82/L82,3)</f>
        <v>0</v>
      </c>
      <c r="AE82" s="187">
        <f t="shared" ref="AE82:AN82" si="266">SUM(AE79:AE81)</f>
        <v>5046</v>
      </c>
      <c r="AF82" s="84">
        <f t="shared" si="266"/>
        <v>67</v>
      </c>
      <c r="AG82" s="84">
        <f t="shared" si="266"/>
        <v>158</v>
      </c>
      <c r="AH82" s="84">
        <f t="shared" si="266"/>
        <v>149</v>
      </c>
      <c r="AI82" s="84">
        <f t="shared" si="266"/>
        <v>621</v>
      </c>
      <c r="AJ82" s="84">
        <f t="shared" si="266"/>
        <v>1271</v>
      </c>
      <c r="AK82" s="84">
        <f t="shared" si="266"/>
        <v>946</v>
      </c>
      <c r="AL82" s="84">
        <f t="shared" si="266"/>
        <v>744</v>
      </c>
      <c r="AM82" s="84">
        <f t="shared" si="266"/>
        <v>551</v>
      </c>
      <c r="AN82" s="84">
        <f t="shared" si="266"/>
        <v>539</v>
      </c>
      <c r="AO82" s="98">
        <f t="shared" si="249"/>
        <v>1.2999999999999999E-2</v>
      </c>
      <c r="AP82" s="98">
        <f t="shared" si="207"/>
        <v>3.1E-2</v>
      </c>
      <c r="AQ82" s="98">
        <f t="shared" si="208"/>
        <v>0.03</v>
      </c>
      <c r="AR82" s="98">
        <f t="shared" si="209"/>
        <v>0.123</v>
      </c>
      <c r="AS82" s="98">
        <f t="shared" si="210"/>
        <v>0.252</v>
      </c>
      <c r="AT82" s="84">
        <f t="shared" si="211"/>
        <v>0.187</v>
      </c>
      <c r="AU82" s="98">
        <f t="shared" si="212"/>
        <v>0.14699999999999999</v>
      </c>
      <c r="AV82" s="98">
        <f t="shared" si="213"/>
        <v>0.109</v>
      </c>
      <c r="AW82" s="84">
        <f t="shared" si="214"/>
        <v>0.107</v>
      </c>
      <c r="AX82" s="192">
        <f>ROUND(MEDIAN(AX79:AX81),1)</f>
        <v>5.6</v>
      </c>
      <c r="AY82" s="191">
        <f t="shared" ref="AY82:BE82" si="267">SUM(AY79:AY81)</f>
        <v>5046</v>
      </c>
      <c r="AZ82" s="84">
        <f t="shared" si="267"/>
        <v>92</v>
      </c>
      <c r="BA82" s="84">
        <f t="shared" si="267"/>
        <v>317</v>
      </c>
      <c r="BB82" s="84">
        <f t="shared" si="267"/>
        <v>895</v>
      </c>
      <c r="BC82" s="84">
        <f t="shared" si="267"/>
        <v>2597</v>
      </c>
      <c r="BD82" s="84">
        <f t="shared" si="267"/>
        <v>890</v>
      </c>
      <c r="BE82" s="84">
        <f t="shared" si="267"/>
        <v>255</v>
      </c>
      <c r="BF82" s="84">
        <f t="shared" si="254"/>
        <v>1.7999999999999999E-2</v>
      </c>
      <c r="BG82" s="84">
        <f t="shared" si="215"/>
        <v>6.3E-2</v>
      </c>
      <c r="BH82" s="98">
        <f t="shared" si="216"/>
        <v>0.17699999999999999</v>
      </c>
      <c r="BI82" s="84">
        <f t="shared" si="217"/>
        <v>0.51500000000000001</v>
      </c>
      <c r="BJ82" s="98">
        <f t="shared" si="218"/>
        <v>0.17599999999999999</v>
      </c>
      <c r="BK82" s="84">
        <f t="shared" si="219"/>
        <v>5.0999999999999997E-2</v>
      </c>
      <c r="BL82" s="193">
        <f t="shared" ref="BL82:BM82" si="268">SUM(BL79:BL81)</f>
        <v>4685</v>
      </c>
      <c r="BM82" s="194">
        <f t="shared" si="268"/>
        <v>2861</v>
      </c>
      <c r="BN82" s="195">
        <f t="shared" si="248"/>
        <v>0.61099999999999999</v>
      </c>
      <c r="BO82" s="233">
        <f>ROUND(AVERAGE(BO79:BO81),2)</f>
        <v>4.0599999999999996</v>
      </c>
      <c r="BP82" s="196">
        <f>SUM(BP79:BP81)</f>
        <v>1824</v>
      </c>
      <c r="BQ82" s="206">
        <f t="shared" si="156"/>
        <v>0.38900000000000001</v>
      </c>
      <c r="BR82" s="232">
        <f>ROUND(AVERAGE(BR79:BR81),2)</f>
        <v>3.95</v>
      </c>
      <c r="BS82" s="198">
        <f>SUM(BS79:BS81)</f>
        <v>4685</v>
      </c>
      <c r="BT82" s="84">
        <f t="shared" ref="BT82:BY82" si="269">SUM(BT79:BT81)</f>
        <v>103</v>
      </c>
      <c r="BU82" s="84">
        <f t="shared" si="269"/>
        <v>984</v>
      </c>
      <c r="BV82" s="84">
        <f t="shared" si="269"/>
        <v>1373</v>
      </c>
      <c r="BW82" s="84">
        <f t="shared" si="269"/>
        <v>1122</v>
      </c>
      <c r="BX82" s="84">
        <f t="shared" si="269"/>
        <v>602</v>
      </c>
      <c r="BY82" s="84">
        <f t="shared" si="269"/>
        <v>501</v>
      </c>
      <c r="BZ82" s="153">
        <f t="shared" ref="BZ82:BZ84" si="270">ROUND(BT82/BS82,3)</f>
        <v>2.1999999999999999E-2</v>
      </c>
      <c r="CA82" s="153">
        <f t="shared" si="220"/>
        <v>0.21</v>
      </c>
      <c r="CB82" s="153">
        <f t="shared" si="221"/>
        <v>0.29299999999999998</v>
      </c>
      <c r="CC82" s="153">
        <f t="shared" si="222"/>
        <v>0.23899999999999999</v>
      </c>
      <c r="CD82" s="153">
        <f t="shared" si="223"/>
        <v>0.128</v>
      </c>
      <c r="CE82" s="153">
        <f t="shared" si="224"/>
        <v>0.107</v>
      </c>
      <c r="CF82" s="87">
        <f t="shared" ref="CF82:CP82" si="271">SUM(CF79:CF81)</f>
        <v>4685</v>
      </c>
      <c r="CG82" s="84">
        <f t="shared" si="271"/>
        <v>331</v>
      </c>
      <c r="CH82" s="84">
        <f t="shared" si="271"/>
        <v>276</v>
      </c>
      <c r="CI82" s="84">
        <f t="shared" si="271"/>
        <v>664</v>
      </c>
      <c r="CJ82" s="84">
        <f t="shared" si="271"/>
        <v>392</v>
      </c>
      <c r="CK82" s="84">
        <f t="shared" si="271"/>
        <v>507</v>
      </c>
      <c r="CL82" s="84">
        <f t="shared" si="271"/>
        <v>841</v>
      </c>
      <c r="CM82" s="84">
        <f t="shared" si="271"/>
        <v>540</v>
      </c>
      <c r="CN82" s="84">
        <f t="shared" si="271"/>
        <v>853</v>
      </c>
      <c r="CO82" s="84">
        <f t="shared" si="271"/>
        <v>189</v>
      </c>
      <c r="CP82" s="84">
        <f t="shared" si="271"/>
        <v>92</v>
      </c>
      <c r="CQ82" s="97">
        <f t="shared" si="258"/>
        <v>7.0999999999999994E-2</v>
      </c>
      <c r="CR82" s="97">
        <f t="shared" si="164"/>
        <v>5.8999999999999997E-2</v>
      </c>
      <c r="CS82" s="97">
        <f t="shared" si="165"/>
        <v>0.14199999999999999</v>
      </c>
      <c r="CT82" s="97">
        <f t="shared" si="166"/>
        <v>8.4000000000000005E-2</v>
      </c>
      <c r="CU82" s="97">
        <f t="shared" si="167"/>
        <v>0.108</v>
      </c>
      <c r="CV82" s="97">
        <f t="shared" si="168"/>
        <v>0.18</v>
      </c>
      <c r="CW82" s="97">
        <f t="shared" si="169"/>
        <v>0.115</v>
      </c>
      <c r="CX82" s="97">
        <f t="shared" si="170"/>
        <v>0.182</v>
      </c>
      <c r="CY82" s="97">
        <f t="shared" si="171"/>
        <v>0.04</v>
      </c>
      <c r="CZ82" s="97">
        <f t="shared" si="172"/>
        <v>0.02</v>
      </c>
      <c r="DA82" s="88">
        <v>41713</v>
      </c>
      <c r="DB82" s="89">
        <v>40882</v>
      </c>
      <c r="DC82" s="198">
        <f t="shared" ref="DC82:DL82" si="272">SUM(DC79:DC81)</f>
        <v>4685</v>
      </c>
      <c r="DD82" s="199">
        <f t="shared" si="272"/>
        <v>2861</v>
      </c>
      <c r="DE82" s="84">
        <f t="shared" si="272"/>
        <v>62</v>
      </c>
      <c r="DF82" s="84">
        <f t="shared" si="272"/>
        <v>162</v>
      </c>
      <c r="DG82" s="84">
        <f t="shared" si="272"/>
        <v>224</v>
      </c>
      <c r="DH82" s="84">
        <f t="shared" si="272"/>
        <v>356</v>
      </c>
      <c r="DI82" s="84">
        <f t="shared" si="272"/>
        <v>1224</v>
      </c>
      <c r="DJ82" s="84">
        <f t="shared" si="272"/>
        <v>768</v>
      </c>
      <c r="DK82" s="84">
        <f t="shared" si="272"/>
        <v>65</v>
      </c>
      <c r="DL82" s="84">
        <f t="shared" si="272"/>
        <v>0</v>
      </c>
      <c r="DM82" s="97">
        <f t="shared" si="260"/>
        <v>2.1999999999999999E-2</v>
      </c>
      <c r="DN82" s="97">
        <f t="shared" si="225"/>
        <v>5.7000000000000002E-2</v>
      </c>
      <c r="DO82" s="97">
        <f t="shared" si="226"/>
        <v>7.8E-2</v>
      </c>
      <c r="DP82" s="97">
        <f t="shared" si="227"/>
        <v>0.124</v>
      </c>
      <c r="DQ82" s="153">
        <f t="shared" si="228"/>
        <v>0.42799999999999999</v>
      </c>
      <c r="DR82" s="153">
        <f t="shared" si="229"/>
        <v>0.26800000000000002</v>
      </c>
      <c r="DS82" s="153">
        <f t="shared" si="230"/>
        <v>2.3E-2</v>
      </c>
      <c r="DT82" s="153">
        <f t="shared" si="231"/>
        <v>0</v>
      </c>
      <c r="DU82" s="200">
        <f>INT(MEDIAN(DU79:DU81))</f>
        <v>249500</v>
      </c>
      <c r="DV82" s="201">
        <f t="shared" ref="DV82:EC82" si="273">SUM(DV79:DV81)</f>
        <v>1641</v>
      </c>
      <c r="DW82" s="84">
        <f t="shared" si="273"/>
        <v>21</v>
      </c>
      <c r="DX82" s="84">
        <f t="shared" si="273"/>
        <v>522</v>
      </c>
      <c r="DY82" s="84">
        <f t="shared" si="273"/>
        <v>725</v>
      </c>
      <c r="DZ82" s="84">
        <f t="shared" si="273"/>
        <v>286</v>
      </c>
      <c r="EA82" s="84">
        <f t="shared" si="273"/>
        <v>87</v>
      </c>
      <c r="EB82" s="84">
        <f t="shared" si="273"/>
        <v>0</v>
      </c>
      <c r="EC82" s="84">
        <f t="shared" si="273"/>
        <v>0</v>
      </c>
      <c r="ED82" s="153">
        <f t="shared" si="194"/>
        <v>1.2999999999999999E-2</v>
      </c>
      <c r="EE82" s="153">
        <f t="shared" si="232"/>
        <v>0.318</v>
      </c>
      <c r="EF82" s="153">
        <f t="shared" si="233"/>
        <v>0.442</v>
      </c>
      <c r="EG82" s="153">
        <f t="shared" si="234"/>
        <v>0.17399999999999999</v>
      </c>
      <c r="EH82" s="97">
        <f t="shared" si="235"/>
        <v>5.2999999999999999E-2</v>
      </c>
      <c r="EI82" s="153">
        <f t="shared" si="236"/>
        <v>0</v>
      </c>
      <c r="EJ82" s="97">
        <f t="shared" si="237"/>
        <v>0</v>
      </c>
      <c r="EK82" s="200">
        <f>INT(MEDIAN(EK79:EK81))</f>
        <v>1122</v>
      </c>
      <c r="EL82" s="202">
        <f t="shared" ref="EL82:ET82" si="274">SUM(EL79:EL81)</f>
        <v>1824</v>
      </c>
      <c r="EM82" s="202">
        <f t="shared" si="274"/>
        <v>183</v>
      </c>
      <c r="EN82" s="203">
        <f t="shared" si="274"/>
        <v>1546</v>
      </c>
      <c r="EO82" s="84">
        <f t="shared" si="274"/>
        <v>193</v>
      </c>
      <c r="EP82" s="84">
        <f t="shared" si="274"/>
        <v>159</v>
      </c>
      <c r="EQ82" s="84">
        <f t="shared" si="274"/>
        <v>100</v>
      </c>
      <c r="ER82" s="84">
        <f t="shared" si="274"/>
        <v>130</v>
      </c>
      <c r="ES82" s="84">
        <f t="shared" si="274"/>
        <v>47</v>
      </c>
      <c r="ET82" s="276">
        <f t="shared" si="274"/>
        <v>917</v>
      </c>
      <c r="EU82" s="98">
        <f t="shared" si="195"/>
        <v>0.125</v>
      </c>
      <c r="EV82" s="98">
        <f t="shared" si="238"/>
        <v>0.10299999999999999</v>
      </c>
      <c r="EW82" s="98">
        <f t="shared" si="239"/>
        <v>6.5000000000000002E-2</v>
      </c>
      <c r="EX82" s="98">
        <f t="shared" si="240"/>
        <v>8.4000000000000005E-2</v>
      </c>
      <c r="EY82" s="98">
        <f t="shared" si="241"/>
        <v>0.03</v>
      </c>
      <c r="EZ82" s="236">
        <f t="shared" si="242"/>
        <v>0.59299999999999997</v>
      </c>
      <c r="FA82" s="235">
        <f>SUM(FA79:FA81)</f>
        <v>95</v>
      </c>
    </row>
    <row r="83" spans="1:157" x14ac:dyDescent="0.2">
      <c r="A83" s="56" t="s">
        <v>882</v>
      </c>
      <c r="B83" s="57" t="s">
        <v>2328</v>
      </c>
      <c r="C83" s="56" t="s">
        <v>926</v>
      </c>
      <c r="D83" s="56" t="s">
        <v>1071</v>
      </c>
      <c r="E83" s="171">
        <v>720</v>
      </c>
      <c r="F83" s="172">
        <v>653</v>
      </c>
      <c r="G83" s="226">
        <v>67</v>
      </c>
      <c r="H83" s="77">
        <f>ROUND(F83/E83,3)</f>
        <v>0.90700000000000003</v>
      </c>
      <c r="I83" s="186">
        <f>ROUND(G83/E83,3)</f>
        <v>9.2999999999999999E-2</v>
      </c>
      <c r="J83" s="173">
        <v>0</v>
      </c>
      <c r="K83" s="229">
        <v>0</v>
      </c>
      <c r="L83" s="174">
        <v>720</v>
      </c>
      <c r="M83" s="60">
        <v>668</v>
      </c>
      <c r="N83" s="60">
        <v>52</v>
      </c>
      <c r="O83" s="60">
        <v>0</v>
      </c>
      <c r="P83" s="60">
        <v>0</v>
      </c>
      <c r="Q83" s="60">
        <v>0</v>
      </c>
      <c r="R83" s="60">
        <v>0</v>
      </c>
      <c r="S83" s="60">
        <v>0</v>
      </c>
      <c r="T83" s="60">
        <v>0</v>
      </c>
      <c r="U83" s="60">
        <v>0</v>
      </c>
      <c r="V83" s="63">
        <f>ROUND(M83/L83,3)</f>
        <v>0.92800000000000005</v>
      </c>
      <c r="W83" s="63">
        <f>ROUND(N83/L83,3)</f>
        <v>7.1999999999999995E-2</v>
      </c>
      <c r="X83" s="63">
        <f>ROUND(O83/L83,3)</f>
        <v>0</v>
      </c>
      <c r="Y83" s="63">
        <f>ROUND(P83/L83,3)</f>
        <v>0</v>
      </c>
      <c r="Z83" s="63">
        <f>ROUND(Q83/L83,3)</f>
        <v>0</v>
      </c>
      <c r="AA83" s="63">
        <f>ROUND(R83/L83,3)</f>
        <v>0</v>
      </c>
      <c r="AB83" s="63">
        <f>ROUND(S83/L83,3)</f>
        <v>0</v>
      </c>
      <c r="AC83" s="63">
        <f>ROUND(T83/L83,3)</f>
        <v>0</v>
      </c>
      <c r="AD83" s="63">
        <f>ROUND(U83/L83,3)</f>
        <v>0</v>
      </c>
      <c r="AE83" s="171">
        <v>720</v>
      </c>
      <c r="AF83" s="60">
        <v>6</v>
      </c>
      <c r="AG83" s="60">
        <v>14</v>
      </c>
      <c r="AH83" s="60">
        <v>68</v>
      </c>
      <c r="AI83" s="60">
        <v>78</v>
      </c>
      <c r="AJ83" s="60">
        <v>148</v>
      </c>
      <c r="AK83" s="60">
        <v>143</v>
      </c>
      <c r="AL83" s="60">
        <v>121</v>
      </c>
      <c r="AM83" s="60">
        <v>54</v>
      </c>
      <c r="AN83" s="60">
        <v>88</v>
      </c>
      <c r="AO83" s="77">
        <f>ROUND(AF83/AE83,3)</f>
        <v>8.0000000000000002E-3</v>
      </c>
      <c r="AP83" s="77">
        <f>ROUND(AG83/AE83,3)</f>
        <v>1.9E-2</v>
      </c>
      <c r="AQ83" s="77">
        <f>ROUND(AH83/AE83,3)</f>
        <v>9.4E-2</v>
      </c>
      <c r="AR83" s="77">
        <f>ROUND(AI83/AE83,3)</f>
        <v>0.108</v>
      </c>
      <c r="AS83" s="77">
        <f>ROUND(AJ83/AE83,3)</f>
        <v>0.20599999999999999</v>
      </c>
      <c r="AT83" s="77">
        <f>ROUND(AK83/AE83,3)</f>
        <v>0.19900000000000001</v>
      </c>
      <c r="AU83" s="77">
        <f>ROUND(AL83/AE83,3)</f>
        <v>0.16800000000000001</v>
      </c>
      <c r="AV83" s="77">
        <f>ROUND(AM83/AE83,3)</f>
        <v>7.4999999999999997E-2</v>
      </c>
      <c r="AW83" s="77">
        <f>ROUND(AN83/AE83,3)</f>
        <v>0.122</v>
      </c>
      <c r="AX83" s="175">
        <v>5.8</v>
      </c>
      <c r="AY83" s="174">
        <v>720</v>
      </c>
      <c r="AZ83" s="60">
        <v>6</v>
      </c>
      <c r="BA83" s="60">
        <v>89</v>
      </c>
      <c r="BB83" s="60">
        <v>31</v>
      </c>
      <c r="BC83" s="60">
        <v>369</v>
      </c>
      <c r="BD83" s="60">
        <v>225</v>
      </c>
      <c r="BE83" s="60">
        <v>0</v>
      </c>
      <c r="BF83" s="60">
        <f t="shared" si="254"/>
        <v>8.0000000000000002E-3</v>
      </c>
      <c r="BG83" s="60">
        <f>ROUND(BA83/AY83,3)</f>
        <v>0.124</v>
      </c>
      <c r="BH83" s="77">
        <f>ROUND(BB83/AY83,3)</f>
        <v>4.2999999999999997E-2</v>
      </c>
      <c r="BI83" s="60">
        <f>ROUND(BC83/AY83,3)</f>
        <v>0.51300000000000001</v>
      </c>
      <c r="BJ83" s="77">
        <f>ROUND(BD83/AY83,3)</f>
        <v>0.313</v>
      </c>
      <c r="BK83" s="60">
        <f>ROUND(BE83/AY83,3)</f>
        <v>0</v>
      </c>
      <c r="BL83" s="176">
        <v>653</v>
      </c>
      <c r="BM83" s="177">
        <v>593</v>
      </c>
      <c r="BN83" s="178">
        <f>ROUND(BM83/BL83,3)</f>
        <v>0.90800000000000003</v>
      </c>
      <c r="BO83" s="173">
        <v>2.69</v>
      </c>
      <c r="BP83" s="179">
        <v>60</v>
      </c>
      <c r="BQ83" s="204">
        <f>ROUND(BP83/BL83,3)</f>
        <v>9.1999999999999998E-2</v>
      </c>
      <c r="BR83" s="175">
        <v>1.45</v>
      </c>
      <c r="BS83" s="181">
        <v>653</v>
      </c>
      <c r="BT83" s="60">
        <v>0</v>
      </c>
      <c r="BU83" s="60">
        <v>121</v>
      </c>
      <c r="BV83" s="60">
        <v>193</v>
      </c>
      <c r="BW83" s="60">
        <v>117</v>
      </c>
      <c r="BX83" s="60">
        <v>102</v>
      </c>
      <c r="BY83" s="60">
        <v>120</v>
      </c>
      <c r="BZ83" s="104">
        <f>ROUND(BT83/BS83,3)</f>
        <v>0</v>
      </c>
      <c r="CA83" s="104">
        <f>ROUND(BU83/BS83,3)</f>
        <v>0.185</v>
      </c>
      <c r="CB83" s="104">
        <f>ROUND(BV83/BS83,3)</f>
        <v>0.29599999999999999</v>
      </c>
      <c r="CC83" s="104">
        <f>ROUND(BW83/BS83,3)</f>
        <v>0.17899999999999999</v>
      </c>
      <c r="CD83" s="104">
        <f>ROUND(BX83/BS83,3)</f>
        <v>0.156</v>
      </c>
      <c r="CE83" s="104">
        <f>ROUND(BY83/BS83,3)</f>
        <v>0.184</v>
      </c>
      <c r="CF83" s="64">
        <v>653</v>
      </c>
      <c r="CG83" s="60">
        <v>35</v>
      </c>
      <c r="CH83" s="60">
        <v>43</v>
      </c>
      <c r="CI83" s="60">
        <v>24</v>
      </c>
      <c r="CJ83" s="60">
        <v>32</v>
      </c>
      <c r="CK83" s="60">
        <v>58</v>
      </c>
      <c r="CL83" s="60">
        <v>13</v>
      </c>
      <c r="CM83" s="60">
        <v>71</v>
      </c>
      <c r="CN83" s="60">
        <v>146</v>
      </c>
      <c r="CO83" s="60">
        <v>157</v>
      </c>
      <c r="CP83" s="60">
        <v>74</v>
      </c>
      <c r="CQ83" s="63">
        <f>ROUND(CG83/CF83,3)</f>
        <v>5.3999999999999999E-2</v>
      </c>
      <c r="CR83" s="63">
        <f>ROUND(CH83/CF83,3)</f>
        <v>6.6000000000000003E-2</v>
      </c>
      <c r="CS83" s="63">
        <f>ROUND(CI83/CF83,3)</f>
        <v>3.6999999999999998E-2</v>
      </c>
      <c r="CT83" s="63">
        <f>ROUND(CJ83/CF83,3)</f>
        <v>4.9000000000000002E-2</v>
      </c>
      <c r="CU83" s="63">
        <f>ROUND(CK83/CF83,3)</f>
        <v>8.8999999999999996E-2</v>
      </c>
      <c r="CV83" s="63">
        <f>ROUND(CL83/CF83,3)</f>
        <v>0.02</v>
      </c>
      <c r="CW83" s="63">
        <f>ROUND(CM83/CF83,3)</f>
        <v>0.109</v>
      </c>
      <c r="CX83" s="63">
        <f>ROUND(CN83/CF83,3)</f>
        <v>0.224</v>
      </c>
      <c r="CY83" s="63">
        <f>ROUND(CO83/CF83,3)</f>
        <v>0.24</v>
      </c>
      <c r="CZ83" s="63">
        <f>ROUND(CP83/CF83,3)</f>
        <v>0.113</v>
      </c>
      <c r="DA83" s="65">
        <v>113750</v>
      </c>
      <c r="DB83" s="66">
        <v>115065</v>
      </c>
      <c r="DC83" s="181">
        <v>653</v>
      </c>
      <c r="DD83" s="182">
        <v>593</v>
      </c>
      <c r="DE83" s="60">
        <v>0</v>
      </c>
      <c r="DF83" s="60">
        <v>0</v>
      </c>
      <c r="DG83" s="60">
        <v>0</v>
      </c>
      <c r="DH83" s="60">
        <v>4</v>
      </c>
      <c r="DI83" s="60">
        <v>63</v>
      </c>
      <c r="DJ83" s="60">
        <v>320</v>
      </c>
      <c r="DK83" s="60">
        <v>199</v>
      </c>
      <c r="DL83" s="60">
        <v>7</v>
      </c>
      <c r="DM83" s="63">
        <f t="shared" si="260"/>
        <v>0</v>
      </c>
      <c r="DN83" s="63">
        <f>ROUND(DF83/DD83,3)</f>
        <v>0</v>
      </c>
      <c r="DO83" s="63">
        <f>ROUND(DG83/DD83,3)</f>
        <v>0</v>
      </c>
      <c r="DP83" s="63">
        <f>ROUND(DH83/DD83,3)</f>
        <v>7.0000000000000001E-3</v>
      </c>
      <c r="DQ83" s="104">
        <f>ROUND(DI83/DD83,3)</f>
        <v>0.106</v>
      </c>
      <c r="DR83" s="104">
        <f>ROUND(DJ83/DD83,3)</f>
        <v>0.54</v>
      </c>
      <c r="DS83" s="104">
        <f>ROUND(DK83/DD83,3)</f>
        <v>0.33600000000000002</v>
      </c>
      <c r="DT83" s="104">
        <f>ROUND(DL83/DD83,3)</f>
        <v>1.2E-2</v>
      </c>
      <c r="DU83" s="183">
        <v>430900</v>
      </c>
      <c r="DV83" s="184">
        <v>54</v>
      </c>
      <c r="DW83" s="60">
        <v>0</v>
      </c>
      <c r="DX83" s="60">
        <v>47</v>
      </c>
      <c r="DY83" s="60">
        <v>0</v>
      </c>
      <c r="DZ83" s="60">
        <v>4</v>
      </c>
      <c r="EA83" s="60">
        <v>3</v>
      </c>
      <c r="EB83" s="60">
        <v>0</v>
      </c>
      <c r="EC83" s="60">
        <v>0</v>
      </c>
      <c r="ED83" s="104">
        <f>ROUND(DW83/DV83,3)</f>
        <v>0</v>
      </c>
      <c r="EE83" s="104">
        <f>ROUND(DX83/DV83,3)</f>
        <v>0.87</v>
      </c>
      <c r="EF83" s="104">
        <f>ROUND(DY83/DV83,3)</f>
        <v>0</v>
      </c>
      <c r="EG83" s="104">
        <f>ROUND(DZ83/DV83,3)</f>
        <v>7.3999999999999996E-2</v>
      </c>
      <c r="EH83" s="63">
        <f>ROUND(EA83/DV83,3)</f>
        <v>5.6000000000000001E-2</v>
      </c>
      <c r="EI83" s="104">
        <f>ROUND(EB83/DV83,3)</f>
        <v>0</v>
      </c>
      <c r="EJ83" s="63">
        <f>ROUND(EC83/DV83,3)</f>
        <v>0</v>
      </c>
      <c r="EK83" s="183">
        <v>809</v>
      </c>
      <c r="EL83" s="185">
        <v>60</v>
      </c>
      <c r="EM83" s="185">
        <v>6</v>
      </c>
      <c r="EN83" s="180">
        <v>54</v>
      </c>
      <c r="EO83" s="60">
        <v>0</v>
      </c>
      <c r="EP83" s="60">
        <v>12</v>
      </c>
      <c r="EQ83" s="60">
        <v>0</v>
      </c>
      <c r="ER83" s="60">
        <v>0</v>
      </c>
      <c r="ES83" s="60">
        <v>0</v>
      </c>
      <c r="ET83" s="274">
        <v>42</v>
      </c>
      <c r="EU83" s="77">
        <f>ROUND(EO83/EN83,3)</f>
        <v>0</v>
      </c>
      <c r="EV83" s="77">
        <f>ROUND(EP83/EN83,3)</f>
        <v>0.222</v>
      </c>
      <c r="EW83" s="77">
        <f>ROUND(EQ83/EN83,3)</f>
        <v>0</v>
      </c>
      <c r="EX83" s="77">
        <f>ROUND(ER83/EN83,3)</f>
        <v>0</v>
      </c>
      <c r="EY83" s="77">
        <f>ROUND(ES83/EN83,3)</f>
        <v>0</v>
      </c>
      <c r="EZ83" s="237">
        <f>ROUND(ET83/EN83,3)</f>
        <v>0.77800000000000002</v>
      </c>
      <c r="FA83" s="234">
        <f>DV83-EN83</f>
        <v>0</v>
      </c>
    </row>
    <row r="84" spans="1:157" s="84" customFormat="1" x14ac:dyDescent="0.2">
      <c r="A84" s="81" t="s">
        <v>882</v>
      </c>
      <c r="B84" s="82" t="s">
        <v>2328</v>
      </c>
      <c r="C84" s="81"/>
      <c r="D84" s="81"/>
      <c r="E84" s="187">
        <v>720</v>
      </c>
      <c r="F84" s="188">
        <v>653</v>
      </c>
      <c r="G84" s="227">
        <v>67</v>
      </c>
      <c r="H84" s="98">
        <f t="shared" si="247"/>
        <v>0.90700000000000003</v>
      </c>
      <c r="I84" s="189">
        <f t="shared" si="197"/>
        <v>9.2999999999999999E-2</v>
      </c>
      <c r="J84" s="190">
        <v>0</v>
      </c>
      <c r="K84" s="230">
        <v>0</v>
      </c>
      <c r="L84" s="191">
        <v>720</v>
      </c>
      <c r="M84" s="84">
        <v>668</v>
      </c>
      <c r="N84" s="84">
        <v>52</v>
      </c>
      <c r="O84" s="84">
        <v>0</v>
      </c>
      <c r="P84" s="84">
        <v>0</v>
      </c>
      <c r="Q84" s="84">
        <v>0</v>
      </c>
      <c r="R84" s="84">
        <v>0</v>
      </c>
      <c r="S84" s="84">
        <v>0</v>
      </c>
      <c r="T84" s="84">
        <v>0</v>
      </c>
      <c r="U84" s="84">
        <v>0</v>
      </c>
      <c r="V84" s="97">
        <f t="shared" si="198"/>
        <v>0.92800000000000005</v>
      </c>
      <c r="W84" s="97">
        <f t="shared" si="199"/>
        <v>7.1999999999999995E-2</v>
      </c>
      <c r="X84" s="97">
        <f t="shared" si="200"/>
        <v>0</v>
      </c>
      <c r="Y84" s="97">
        <f t="shared" si="201"/>
        <v>0</v>
      </c>
      <c r="Z84" s="97">
        <f t="shared" si="202"/>
        <v>0</v>
      </c>
      <c r="AA84" s="97">
        <f t="shared" si="203"/>
        <v>0</v>
      </c>
      <c r="AB84" s="97">
        <f t="shared" si="204"/>
        <v>0</v>
      </c>
      <c r="AC84" s="97">
        <f t="shared" si="205"/>
        <v>0</v>
      </c>
      <c r="AD84" s="97">
        <f t="shared" si="265"/>
        <v>0</v>
      </c>
      <c r="AE84" s="187">
        <v>720</v>
      </c>
      <c r="AF84" s="84">
        <v>6</v>
      </c>
      <c r="AG84" s="84">
        <v>14</v>
      </c>
      <c r="AH84" s="84">
        <v>68</v>
      </c>
      <c r="AI84" s="84">
        <v>78</v>
      </c>
      <c r="AJ84" s="84">
        <v>148</v>
      </c>
      <c r="AK84" s="84">
        <v>143</v>
      </c>
      <c r="AL84" s="84">
        <v>121</v>
      </c>
      <c r="AM84" s="84">
        <v>54</v>
      </c>
      <c r="AN84" s="84">
        <v>88</v>
      </c>
      <c r="AO84" s="98">
        <f t="shared" si="249"/>
        <v>8.0000000000000002E-3</v>
      </c>
      <c r="AP84" s="98">
        <f t="shared" si="207"/>
        <v>1.9E-2</v>
      </c>
      <c r="AQ84" s="98">
        <f t="shared" si="208"/>
        <v>9.4E-2</v>
      </c>
      <c r="AR84" s="98">
        <f t="shared" si="209"/>
        <v>0.108</v>
      </c>
      <c r="AS84" s="98">
        <f t="shared" si="210"/>
        <v>0.20599999999999999</v>
      </c>
      <c r="AT84" s="84">
        <f t="shared" si="211"/>
        <v>0.19900000000000001</v>
      </c>
      <c r="AU84" s="98">
        <f t="shared" si="212"/>
        <v>0.16800000000000001</v>
      </c>
      <c r="AV84" s="98">
        <f t="shared" si="213"/>
        <v>7.4999999999999997E-2</v>
      </c>
      <c r="AW84" s="84">
        <f t="shared" si="214"/>
        <v>0.122</v>
      </c>
      <c r="AX84" s="192">
        <v>5.8</v>
      </c>
      <c r="AY84" s="191">
        <v>720</v>
      </c>
      <c r="AZ84" s="84">
        <v>6</v>
      </c>
      <c r="BA84" s="84">
        <v>89</v>
      </c>
      <c r="BB84" s="84">
        <v>31</v>
      </c>
      <c r="BC84" s="84">
        <v>369</v>
      </c>
      <c r="BD84" s="84">
        <v>225</v>
      </c>
      <c r="BE84" s="84">
        <v>0</v>
      </c>
      <c r="BF84" s="84">
        <f t="shared" ref="BF84" si="275">ROUND(AZ84/AY84,3)</f>
        <v>8.0000000000000002E-3</v>
      </c>
      <c r="BG84" s="84">
        <f t="shared" si="215"/>
        <v>0.124</v>
      </c>
      <c r="BH84" s="98">
        <f t="shared" si="216"/>
        <v>4.2999999999999997E-2</v>
      </c>
      <c r="BI84" s="84">
        <f t="shared" si="217"/>
        <v>0.51300000000000001</v>
      </c>
      <c r="BJ84" s="98">
        <f t="shared" si="218"/>
        <v>0.313</v>
      </c>
      <c r="BK84" s="84">
        <f t="shared" si="219"/>
        <v>0</v>
      </c>
      <c r="BL84" s="193">
        <v>653</v>
      </c>
      <c r="BM84" s="194">
        <v>593</v>
      </c>
      <c r="BN84" s="195">
        <f t="shared" si="248"/>
        <v>0.90800000000000003</v>
      </c>
      <c r="BO84" s="190">
        <v>2.69</v>
      </c>
      <c r="BP84" s="196">
        <v>60</v>
      </c>
      <c r="BQ84" s="206">
        <f t="shared" si="156"/>
        <v>9.1999999999999998E-2</v>
      </c>
      <c r="BR84" s="192">
        <v>1.45</v>
      </c>
      <c r="BS84" s="198">
        <v>653</v>
      </c>
      <c r="BT84" s="84">
        <v>0</v>
      </c>
      <c r="BU84" s="84">
        <v>121</v>
      </c>
      <c r="BV84" s="84">
        <v>193</v>
      </c>
      <c r="BW84" s="84">
        <v>117</v>
      </c>
      <c r="BX84" s="84">
        <v>102</v>
      </c>
      <c r="BY84" s="84">
        <v>120</v>
      </c>
      <c r="BZ84" s="153">
        <f t="shared" si="270"/>
        <v>0</v>
      </c>
      <c r="CA84" s="153">
        <f t="shared" si="220"/>
        <v>0.185</v>
      </c>
      <c r="CB84" s="153">
        <f t="shared" si="221"/>
        <v>0.29599999999999999</v>
      </c>
      <c r="CC84" s="153">
        <f t="shared" si="222"/>
        <v>0.17899999999999999</v>
      </c>
      <c r="CD84" s="153">
        <f t="shared" si="223"/>
        <v>0.156</v>
      </c>
      <c r="CE84" s="153">
        <f t="shared" si="224"/>
        <v>0.184</v>
      </c>
      <c r="CF84" s="87">
        <v>653</v>
      </c>
      <c r="CG84" s="84">
        <v>35</v>
      </c>
      <c r="CH84" s="84">
        <v>43</v>
      </c>
      <c r="CI84" s="84">
        <v>24</v>
      </c>
      <c r="CJ84" s="84">
        <v>32</v>
      </c>
      <c r="CK84" s="84">
        <v>58</v>
      </c>
      <c r="CL84" s="84">
        <v>13</v>
      </c>
      <c r="CM84" s="84">
        <v>71</v>
      </c>
      <c r="CN84" s="84">
        <v>146</v>
      </c>
      <c r="CO84" s="84">
        <v>157</v>
      </c>
      <c r="CP84" s="84">
        <v>74</v>
      </c>
      <c r="CQ84" s="97">
        <f t="shared" si="258"/>
        <v>5.3999999999999999E-2</v>
      </c>
      <c r="CR84" s="97">
        <f t="shared" si="164"/>
        <v>6.6000000000000003E-2</v>
      </c>
      <c r="CS84" s="97">
        <f t="shared" si="165"/>
        <v>3.6999999999999998E-2</v>
      </c>
      <c r="CT84" s="97">
        <f t="shared" si="166"/>
        <v>4.9000000000000002E-2</v>
      </c>
      <c r="CU84" s="97">
        <f t="shared" si="167"/>
        <v>8.8999999999999996E-2</v>
      </c>
      <c r="CV84" s="97">
        <f t="shared" si="168"/>
        <v>0.02</v>
      </c>
      <c r="CW84" s="97">
        <f t="shared" si="169"/>
        <v>0.109</v>
      </c>
      <c r="CX84" s="97">
        <f t="shared" si="170"/>
        <v>0.224</v>
      </c>
      <c r="CY84" s="97">
        <f t="shared" si="171"/>
        <v>0.24</v>
      </c>
      <c r="CZ84" s="97">
        <f t="shared" si="172"/>
        <v>0.113</v>
      </c>
      <c r="DA84" s="88">
        <v>113750</v>
      </c>
      <c r="DB84" s="89">
        <v>115065</v>
      </c>
      <c r="DC84" s="198">
        <v>653</v>
      </c>
      <c r="DD84" s="199">
        <v>593</v>
      </c>
      <c r="DE84" s="84">
        <v>0</v>
      </c>
      <c r="DF84" s="84">
        <v>0</v>
      </c>
      <c r="DG84" s="84">
        <v>0</v>
      </c>
      <c r="DH84" s="84">
        <v>4</v>
      </c>
      <c r="DI84" s="84">
        <v>63</v>
      </c>
      <c r="DJ84" s="84">
        <v>320</v>
      </c>
      <c r="DK84" s="84">
        <v>199</v>
      </c>
      <c r="DL84" s="84">
        <v>7</v>
      </c>
      <c r="DM84" s="97">
        <f t="shared" ref="DM84" si="276">ROUND(DE84/DD84,3)</f>
        <v>0</v>
      </c>
      <c r="DN84" s="97">
        <f t="shared" si="225"/>
        <v>0</v>
      </c>
      <c r="DO84" s="97">
        <f t="shared" si="226"/>
        <v>0</v>
      </c>
      <c r="DP84" s="97">
        <f t="shared" si="227"/>
        <v>7.0000000000000001E-3</v>
      </c>
      <c r="DQ84" s="153">
        <f t="shared" si="228"/>
        <v>0.106</v>
      </c>
      <c r="DR84" s="153">
        <f t="shared" si="229"/>
        <v>0.54</v>
      </c>
      <c r="DS84" s="153">
        <f t="shared" si="230"/>
        <v>0.33600000000000002</v>
      </c>
      <c r="DT84" s="153">
        <f t="shared" si="231"/>
        <v>1.2E-2</v>
      </c>
      <c r="DU84" s="200">
        <v>430900</v>
      </c>
      <c r="DV84" s="201">
        <v>54</v>
      </c>
      <c r="DW84" s="84">
        <v>0</v>
      </c>
      <c r="DX84" s="84">
        <v>47</v>
      </c>
      <c r="DY84" s="84">
        <v>0</v>
      </c>
      <c r="DZ84" s="84">
        <v>4</v>
      </c>
      <c r="EA84" s="84">
        <v>3</v>
      </c>
      <c r="EB84" s="84">
        <v>0</v>
      </c>
      <c r="EC84" s="84">
        <v>0</v>
      </c>
      <c r="ED84" s="153">
        <f t="shared" si="194"/>
        <v>0</v>
      </c>
      <c r="EE84" s="153">
        <f t="shared" si="232"/>
        <v>0.87</v>
      </c>
      <c r="EF84" s="153">
        <f t="shared" si="233"/>
        <v>0</v>
      </c>
      <c r="EG84" s="153">
        <f t="shared" si="234"/>
        <v>7.3999999999999996E-2</v>
      </c>
      <c r="EH84" s="97">
        <f t="shared" si="235"/>
        <v>5.6000000000000001E-2</v>
      </c>
      <c r="EI84" s="153">
        <f t="shared" si="236"/>
        <v>0</v>
      </c>
      <c r="EJ84" s="97">
        <f t="shared" si="237"/>
        <v>0</v>
      </c>
      <c r="EK84" s="200">
        <v>809</v>
      </c>
      <c r="EL84" s="202">
        <v>60</v>
      </c>
      <c r="EM84" s="202">
        <v>6</v>
      </c>
      <c r="EN84" s="203">
        <v>54</v>
      </c>
      <c r="EO84" s="84">
        <v>0</v>
      </c>
      <c r="EP84" s="84">
        <v>12</v>
      </c>
      <c r="EQ84" s="84">
        <v>0</v>
      </c>
      <c r="ER84" s="84">
        <v>0</v>
      </c>
      <c r="ES84" s="84">
        <v>0</v>
      </c>
      <c r="ET84" s="276">
        <v>42</v>
      </c>
      <c r="EU84" s="98">
        <f t="shared" si="195"/>
        <v>0</v>
      </c>
      <c r="EV84" s="98">
        <f t="shared" si="238"/>
        <v>0.222</v>
      </c>
      <c r="EW84" s="98">
        <f t="shared" si="239"/>
        <v>0</v>
      </c>
      <c r="EX84" s="84">
        <f t="shared" si="240"/>
        <v>0</v>
      </c>
      <c r="EY84" s="98">
        <f t="shared" si="241"/>
        <v>0</v>
      </c>
      <c r="EZ84" s="236">
        <f t="shared" si="242"/>
        <v>0.77800000000000002</v>
      </c>
      <c r="FA84" s="235">
        <f t="shared" ref="FA84" si="277">DV84-EN84</f>
        <v>0</v>
      </c>
    </row>
    <row r="85" spans="1:157" x14ac:dyDescent="0.2">
      <c r="A85" s="56" t="s">
        <v>882</v>
      </c>
      <c r="B85" s="57" t="s">
        <v>2325</v>
      </c>
      <c r="C85" s="56" t="s">
        <v>884</v>
      </c>
      <c r="D85" s="56" t="s">
        <v>1029</v>
      </c>
      <c r="E85" s="171">
        <v>1811</v>
      </c>
      <c r="F85" s="172">
        <v>1657</v>
      </c>
      <c r="G85" s="226">
        <v>154</v>
      </c>
      <c r="H85" s="77">
        <f>ROUND(F85/E85,3)</f>
        <v>0.91500000000000004</v>
      </c>
      <c r="I85" s="186">
        <f>ROUND(G85/E85,3)</f>
        <v>8.5000000000000006E-2</v>
      </c>
      <c r="J85" s="173">
        <v>2.6</v>
      </c>
      <c r="K85" s="229">
        <v>6.9</v>
      </c>
      <c r="L85" s="174">
        <v>1811</v>
      </c>
      <c r="M85" s="60">
        <v>1744</v>
      </c>
      <c r="N85" s="60">
        <v>12</v>
      </c>
      <c r="O85" s="60">
        <v>0</v>
      </c>
      <c r="P85" s="60">
        <v>0</v>
      </c>
      <c r="Q85" s="60">
        <v>29</v>
      </c>
      <c r="R85" s="60">
        <v>0</v>
      </c>
      <c r="S85" s="60">
        <v>0</v>
      </c>
      <c r="T85" s="60">
        <v>26</v>
      </c>
      <c r="U85" s="60">
        <v>0</v>
      </c>
      <c r="V85" s="63">
        <f>ROUND(M85/L85,3)</f>
        <v>0.96299999999999997</v>
      </c>
      <c r="W85" s="63">
        <f>ROUND(N85/L85,3)</f>
        <v>7.0000000000000001E-3</v>
      </c>
      <c r="X85" s="63">
        <f>ROUND(O85/L85,3)</f>
        <v>0</v>
      </c>
      <c r="Y85" s="63">
        <f>ROUND(P85/L85,3)</f>
        <v>0</v>
      </c>
      <c r="Z85" s="63">
        <f>ROUND(Q85/L85,3)</f>
        <v>1.6E-2</v>
      </c>
      <c r="AA85" s="63">
        <f>ROUND(R85/L85,3)</f>
        <v>0</v>
      </c>
      <c r="AB85" s="63">
        <f>ROUND(S85/L85,3)</f>
        <v>0</v>
      </c>
      <c r="AC85" s="63">
        <f>ROUND(T85/L85,3)</f>
        <v>1.4E-2</v>
      </c>
      <c r="AD85" s="63">
        <f>ROUND(U85/L85,3)</f>
        <v>0</v>
      </c>
      <c r="AE85" s="171">
        <v>1811</v>
      </c>
      <c r="AF85" s="60">
        <v>0</v>
      </c>
      <c r="AG85" s="60">
        <v>0</v>
      </c>
      <c r="AH85" s="60">
        <v>29</v>
      </c>
      <c r="AI85" s="60">
        <v>133</v>
      </c>
      <c r="AJ85" s="60">
        <v>242</v>
      </c>
      <c r="AK85" s="60">
        <v>513</v>
      </c>
      <c r="AL85" s="60">
        <v>585</v>
      </c>
      <c r="AM85" s="60">
        <v>293</v>
      </c>
      <c r="AN85" s="60">
        <v>16</v>
      </c>
      <c r="AO85" s="77">
        <f>ROUND(AF85/AE85,3)</f>
        <v>0</v>
      </c>
      <c r="AP85" s="77">
        <f>ROUND(AG85/AE85,3)</f>
        <v>0</v>
      </c>
      <c r="AQ85" s="77">
        <f>ROUND(AH85/AE85,3)</f>
        <v>1.6E-2</v>
      </c>
      <c r="AR85" s="77">
        <f>ROUND(AI85/AE85,3)</f>
        <v>7.2999999999999995E-2</v>
      </c>
      <c r="AS85" s="77">
        <f>ROUND(AJ85/AE85,3)</f>
        <v>0.13400000000000001</v>
      </c>
      <c r="AT85" s="77">
        <f>ROUND(AK85/AE85,3)</f>
        <v>0.28299999999999997</v>
      </c>
      <c r="AU85" s="77">
        <f>ROUND(AL85/AE85,3)</f>
        <v>0.32300000000000001</v>
      </c>
      <c r="AV85" s="77">
        <f>ROUND(AM85/AE85,3)</f>
        <v>0.16200000000000001</v>
      </c>
      <c r="AW85" s="77">
        <f>ROUND(AN85/AE85,3)</f>
        <v>8.9999999999999993E-3</v>
      </c>
      <c r="AX85" s="175">
        <v>6.5</v>
      </c>
      <c r="AY85" s="174">
        <v>1811</v>
      </c>
      <c r="AZ85" s="60">
        <v>0</v>
      </c>
      <c r="BA85" s="60">
        <v>29</v>
      </c>
      <c r="BB85" s="60">
        <v>47</v>
      </c>
      <c r="BC85" s="60">
        <v>1018</v>
      </c>
      <c r="BD85" s="60">
        <v>632</v>
      </c>
      <c r="BE85" s="60">
        <v>85</v>
      </c>
      <c r="BF85" s="60">
        <f>ROUND(AZ85/AY85,3)</f>
        <v>0</v>
      </c>
      <c r="BG85" s="60">
        <f>ROUND(BA85/AY85,3)</f>
        <v>1.6E-2</v>
      </c>
      <c r="BH85" s="77">
        <f>ROUND(BB85/AY85,3)</f>
        <v>2.5999999999999999E-2</v>
      </c>
      <c r="BI85" s="60">
        <f>ROUND(BC85/AY85,3)</f>
        <v>0.56200000000000006</v>
      </c>
      <c r="BJ85" s="77">
        <f>ROUND(BD85/AY85,3)</f>
        <v>0.34899999999999998</v>
      </c>
      <c r="BK85" s="60">
        <f>ROUND(BE85/AY85,3)</f>
        <v>4.7E-2</v>
      </c>
      <c r="BL85" s="176">
        <v>1657</v>
      </c>
      <c r="BM85" s="177">
        <v>1026</v>
      </c>
      <c r="BN85" s="178">
        <f>ROUND(BM85/BL85,3)</f>
        <v>0.61899999999999999</v>
      </c>
      <c r="BO85" s="173">
        <v>3.96</v>
      </c>
      <c r="BP85" s="179">
        <v>631</v>
      </c>
      <c r="BQ85" s="204">
        <f>ROUND(BP85/BL85,3)</f>
        <v>0.38100000000000001</v>
      </c>
      <c r="BR85" s="175">
        <v>3.48</v>
      </c>
      <c r="BS85" s="181">
        <v>1657</v>
      </c>
      <c r="BT85" s="60">
        <v>0</v>
      </c>
      <c r="BU85" s="60">
        <v>254</v>
      </c>
      <c r="BV85" s="60">
        <v>408</v>
      </c>
      <c r="BW85" s="60">
        <v>448</v>
      </c>
      <c r="BX85" s="60">
        <v>341</v>
      </c>
      <c r="BY85" s="60">
        <v>206</v>
      </c>
      <c r="BZ85" s="104">
        <f>ROUND(BT85/BS85,3)</f>
        <v>0</v>
      </c>
      <c r="CA85" s="104">
        <f>ROUND(BU85/BS85,3)</f>
        <v>0.153</v>
      </c>
      <c r="CB85" s="104">
        <f>ROUND(BV85/BS85,3)</f>
        <v>0.246</v>
      </c>
      <c r="CC85" s="104">
        <f>ROUND(BW85/BS85,3)</f>
        <v>0.27</v>
      </c>
      <c r="CD85" s="104">
        <f>ROUND(BX85/BS85,3)</f>
        <v>0.20599999999999999</v>
      </c>
      <c r="CE85" s="104">
        <f>ROUND(BY85/BS85,3)</f>
        <v>0.124</v>
      </c>
      <c r="CF85" s="64">
        <v>1657</v>
      </c>
      <c r="CG85" s="60">
        <v>342</v>
      </c>
      <c r="CH85" s="60">
        <v>60</v>
      </c>
      <c r="CI85" s="60">
        <v>160</v>
      </c>
      <c r="CJ85" s="60">
        <v>65</v>
      </c>
      <c r="CK85" s="60">
        <v>283</v>
      </c>
      <c r="CL85" s="60">
        <v>317</v>
      </c>
      <c r="CM85" s="60">
        <v>199</v>
      </c>
      <c r="CN85" s="60">
        <v>145</v>
      </c>
      <c r="CO85" s="60">
        <v>20</v>
      </c>
      <c r="CP85" s="60">
        <v>66</v>
      </c>
      <c r="CQ85" s="63">
        <f>ROUND(CG85/CF85,3)</f>
        <v>0.20599999999999999</v>
      </c>
      <c r="CR85" s="63">
        <f>ROUND(CH85/CF85,3)</f>
        <v>3.5999999999999997E-2</v>
      </c>
      <c r="CS85" s="63">
        <f>ROUND(CI85/CF85,3)</f>
        <v>9.7000000000000003E-2</v>
      </c>
      <c r="CT85" s="63">
        <f>ROUND(CJ85/CF85,3)</f>
        <v>3.9E-2</v>
      </c>
      <c r="CU85" s="63">
        <f>ROUND(CK85/CF85,3)</f>
        <v>0.17100000000000001</v>
      </c>
      <c r="CV85" s="63">
        <f>ROUND(CL85/CF85,3)</f>
        <v>0.191</v>
      </c>
      <c r="CW85" s="63">
        <f>ROUND(CM85/CF85,3)</f>
        <v>0.12</v>
      </c>
      <c r="CX85" s="63">
        <f>ROUND(CN85/CF85,3)</f>
        <v>8.7999999999999995E-2</v>
      </c>
      <c r="CY85" s="63">
        <f>ROUND(CO85/CF85,3)</f>
        <v>1.2E-2</v>
      </c>
      <c r="CZ85" s="63">
        <f>ROUND(CP85/CF85,3)</f>
        <v>0.04</v>
      </c>
      <c r="DA85" s="65">
        <v>42400</v>
      </c>
      <c r="DB85" s="66">
        <v>60236</v>
      </c>
      <c r="DC85" s="181">
        <v>1657</v>
      </c>
      <c r="DD85" s="182">
        <v>1026</v>
      </c>
      <c r="DE85" s="60">
        <v>8</v>
      </c>
      <c r="DF85" s="60">
        <v>24</v>
      </c>
      <c r="DG85" s="60">
        <v>152</v>
      </c>
      <c r="DH85" s="60">
        <v>233</v>
      </c>
      <c r="DI85" s="60">
        <v>472</v>
      </c>
      <c r="DJ85" s="60">
        <v>62</v>
      </c>
      <c r="DK85" s="60">
        <v>38</v>
      </c>
      <c r="DL85" s="60">
        <v>37</v>
      </c>
      <c r="DM85" s="63">
        <f>ROUND(DE85/DD85,3)</f>
        <v>8.0000000000000002E-3</v>
      </c>
      <c r="DN85" s="63">
        <f>ROUND(DF85/DD85,3)</f>
        <v>2.3E-2</v>
      </c>
      <c r="DO85" s="63">
        <f>ROUND(DG85/DD85,3)</f>
        <v>0.14799999999999999</v>
      </c>
      <c r="DP85" s="63">
        <f>ROUND(DH85/DD85,3)</f>
        <v>0.22700000000000001</v>
      </c>
      <c r="DQ85" s="104">
        <f>ROUND(DI85/DD85,3)</f>
        <v>0.46</v>
      </c>
      <c r="DR85" s="104">
        <f>ROUND(DJ85/DD85,3)</f>
        <v>0.06</v>
      </c>
      <c r="DS85" s="104">
        <f>ROUND(DK85/DD85,3)</f>
        <v>3.6999999999999998E-2</v>
      </c>
      <c r="DT85" s="104">
        <f>ROUND(DL85/DD85,3)</f>
        <v>3.5999999999999997E-2</v>
      </c>
      <c r="DU85" s="183">
        <v>213100</v>
      </c>
      <c r="DV85" s="184">
        <f>SUM(DW85:EC85)</f>
        <v>594</v>
      </c>
      <c r="DW85" s="60">
        <v>29</v>
      </c>
      <c r="DX85" s="60">
        <v>119</v>
      </c>
      <c r="DY85" s="60">
        <v>407</v>
      </c>
      <c r="DZ85" s="60">
        <v>39</v>
      </c>
      <c r="EA85" s="60">
        <v>0</v>
      </c>
      <c r="EB85" s="60">
        <v>0</v>
      </c>
      <c r="EC85" s="60">
        <v>0</v>
      </c>
      <c r="ED85" s="104">
        <f t="shared" ref="ED85:ED90" si="278">ROUND(DW85/DV85,3)</f>
        <v>4.9000000000000002E-2</v>
      </c>
      <c r="EE85" s="104">
        <f t="shared" ref="EE85:EE90" si="279">ROUND(DX85/DV85,3)</f>
        <v>0.2</v>
      </c>
      <c r="EF85" s="104">
        <f t="shared" ref="EF85:EF90" si="280">ROUND(DY85/DV85,3)</f>
        <v>0.68500000000000005</v>
      </c>
      <c r="EG85" s="104">
        <f t="shared" ref="EG85:EG90" si="281">ROUND(DZ85/DV85,3)</f>
        <v>6.6000000000000003E-2</v>
      </c>
      <c r="EH85" s="104">
        <f t="shared" ref="EH85:EH90" si="282">ROUND(EA85/DV85,3)</f>
        <v>0</v>
      </c>
      <c r="EI85" s="104">
        <f t="shared" ref="EI85:EI90" si="283">ROUND(EB85/DV85,3)</f>
        <v>0</v>
      </c>
      <c r="EJ85" s="104">
        <f t="shared" ref="EJ85:EJ90" si="284">ROUND(EC85/DV85,3)</f>
        <v>0</v>
      </c>
      <c r="EK85" s="183">
        <v>1113</v>
      </c>
      <c r="EL85" s="185">
        <v>631</v>
      </c>
      <c r="EM85" s="185">
        <v>37</v>
      </c>
      <c r="EN85" s="180">
        <v>416</v>
      </c>
      <c r="EO85" s="60">
        <v>34</v>
      </c>
      <c r="EP85" s="60">
        <v>88</v>
      </c>
      <c r="EQ85" s="60">
        <v>28</v>
      </c>
      <c r="ER85" s="60">
        <v>68</v>
      </c>
      <c r="ES85" s="60">
        <v>0</v>
      </c>
      <c r="ET85" s="274">
        <v>198</v>
      </c>
      <c r="EU85" s="77">
        <f t="shared" ref="EU85:EU91" si="285">ROUND(EO85/EN85,3)</f>
        <v>8.2000000000000003E-2</v>
      </c>
      <c r="EV85" s="77">
        <f t="shared" ref="EV85:EV91" si="286">ROUND(EP85/EN85,3)</f>
        <v>0.21199999999999999</v>
      </c>
      <c r="EW85" s="77">
        <f t="shared" ref="EW85:EW91" si="287">ROUND(EQ85/EN85,3)</f>
        <v>6.7000000000000004E-2</v>
      </c>
      <c r="EX85" s="77">
        <f t="shared" ref="EX85:EX91" si="288">ROUND(ER85/EN85,3)</f>
        <v>0.16300000000000001</v>
      </c>
      <c r="EY85" s="77">
        <f t="shared" ref="EY85:EY91" si="289">ROUND(ES85/EN85,3)</f>
        <v>0</v>
      </c>
      <c r="EZ85" s="237">
        <f>ROUND(ET85/EN85,3)</f>
        <v>0.47599999999999998</v>
      </c>
      <c r="FA85" s="234">
        <f>DV85-EN85</f>
        <v>178</v>
      </c>
    </row>
    <row r="86" spans="1:157" x14ac:dyDescent="0.2">
      <c r="A86" s="56" t="s">
        <v>882</v>
      </c>
      <c r="B86" s="57" t="s">
        <v>2325</v>
      </c>
      <c r="C86" s="56" t="s">
        <v>885</v>
      </c>
      <c r="D86" s="56" t="s">
        <v>1030</v>
      </c>
      <c r="E86" s="171">
        <v>1865</v>
      </c>
      <c r="F86" s="172">
        <v>1684</v>
      </c>
      <c r="G86" s="226">
        <v>181</v>
      </c>
      <c r="H86" s="77">
        <f>ROUND(F86/E86,3)</f>
        <v>0.90300000000000002</v>
      </c>
      <c r="I86" s="186">
        <f>ROUND(G86/E86,3)</f>
        <v>9.7000000000000003E-2</v>
      </c>
      <c r="J86" s="173">
        <v>0</v>
      </c>
      <c r="K86" s="229">
        <v>6.5</v>
      </c>
      <c r="L86" s="174">
        <v>1865</v>
      </c>
      <c r="M86" s="60">
        <v>1832</v>
      </c>
      <c r="N86" s="60">
        <v>18</v>
      </c>
      <c r="O86" s="60">
        <v>0</v>
      </c>
      <c r="P86" s="60">
        <v>6</v>
      </c>
      <c r="Q86" s="60">
        <v>0</v>
      </c>
      <c r="R86" s="60">
        <v>0</v>
      </c>
      <c r="S86" s="60">
        <v>0</v>
      </c>
      <c r="T86" s="60">
        <v>9</v>
      </c>
      <c r="U86" s="60">
        <v>0</v>
      </c>
      <c r="V86" s="63">
        <f>ROUND(M86/L86,3)</f>
        <v>0.98199999999999998</v>
      </c>
      <c r="W86" s="63">
        <f>ROUND(N86/L86,3)</f>
        <v>0.01</v>
      </c>
      <c r="X86" s="63">
        <f>ROUND(O86/L86,3)</f>
        <v>0</v>
      </c>
      <c r="Y86" s="63">
        <f>ROUND(P86/L86,3)</f>
        <v>3.0000000000000001E-3</v>
      </c>
      <c r="Z86" s="63">
        <f>ROUND(Q86/L86,3)</f>
        <v>0</v>
      </c>
      <c r="AA86" s="63">
        <f>ROUND(R86/L86,3)</f>
        <v>0</v>
      </c>
      <c r="AB86" s="63">
        <f>ROUND(S86/L86,3)</f>
        <v>0</v>
      </c>
      <c r="AC86" s="63">
        <f>ROUND(T86/L86,3)</f>
        <v>5.0000000000000001E-3</v>
      </c>
      <c r="AD86" s="63">
        <f>ROUND(U86/L86,3)</f>
        <v>0</v>
      </c>
      <c r="AE86" s="171">
        <v>1865</v>
      </c>
      <c r="AF86" s="60">
        <v>0</v>
      </c>
      <c r="AG86" s="60">
        <v>17</v>
      </c>
      <c r="AH86" s="60">
        <v>9</v>
      </c>
      <c r="AI86" s="60">
        <v>148</v>
      </c>
      <c r="AJ86" s="60">
        <v>670</v>
      </c>
      <c r="AK86" s="60">
        <v>486</v>
      </c>
      <c r="AL86" s="60">
        <v>431</v>
      </c>
      <c r="AM86" s="60">
        <v>81</v>
      </c>
      <c r="AN86" s="60">
        <v>23</v>
      </c>
      <c r="AO86" s="77">
        <f>ROUND(AF86/AE86,3)</f>
        <v>0</v>
      </c>
      <c r="AP86" s="77">
        <f>ROUND(AG86/AE86,3)</f>
        <v>8.9999999999999993E-3</v>
      </c>
      <c r="AQ86" s="77">
        <f>ROUND(AH86/AE86,3)</f>
        <v>5.0000000000000001E-3</v>
      </c>
      <c r="AR86" s="77">
        <f>ROUND(AI86/AE86,3)</f>
        <v>7.9000000000000001E-2</v>
      </c>
      <c r="AS86" s="77">
        <f>ROUND(AJ86/AE86,3)</f>
        <v>0.35899999999999999</v>
      </c>
      <c r="AT86" s="77">
        <f>ROUND(AK86/AE86,3)</f>
        <v>0.26100000000000001</v>
      </c>
      <c r="AU86" s="77">
        <f>ROUND(AL86/AE86,3)</f>
        <v>0.23100000000000001</v>
      </c>
      <c r="AV86" s="77">
        <f>ROUND(AM86/AE86,3)</f>
        <v>4.2999999999999997E-2</v>
      </c>
      <c r="AW86" s="77">
        <f>ROUND(AN86/AE86,3)</f>
        <v>1.2E-2</v>
      </c>
      <c r="AX86" s="175">
        <v>5.7</v>
      </c>
      <c r="AY86" s="174">
        <v>1865</v>
      </c>
      <c r="AZ86" s="60">
        <v>17</v>
      </c>
      <c r="BA86" s="60">
        <v>9</v>
      </c>
      <c r="BB86" s="60">
        <v>129</v>
      </c>
      <c r="BC86" s="60">
        <v>1360</v>
      </c>
      <c r="BD86" s="60">
        <v>350</v>
      </c>
      <c r="BE86" s="60">
        <v>0</v>
      </c>
      <c r="BF86" s="60">
        <f>ROUND(AZ86/AY86,3)</f>
        <v>8.9999999999999993E-3</v>
      </c>
      <c r="BG86" s="60">
        <f>ROUND(BA86/AY86,3)</f>
        <v>5.0000000000000001E-3</v>
      </c>
      <c r="BH86" s="77">
        <f>ROUND(BB86/AY86,3)</f>
        <v>6.9000000000000006E-2</v>
      </c>
      <c r="BI86" s="60">
        <f>ROUND(BC86/AY86,3)</f>
        <v>0.72899999999999998</v>
      </c>
      <c r="BJ86" s="77">
        <f>ROUND(BD86/AY86,3)</f>
        <v>0.188</v>
      </c>
      <c r="BK86" s="60">
        <f>ROUND(BE86/AY86,3)</f>
        <v>0</v>
      </c>
      <c r="BL86" s="176">
        <v>1684</v>
      </c>
      <c r="BM86" s="177">
        <v>1195</v>
      </c>
      <c r="BN86" s="178">
        <f>ROUND(BM86/BL86,3)</f>
        <v>0.71</v>
      </c>
      <c r="BO86" s="173">
        <v>3.14</v>
      </c>
      <c r="BP86" s="179">
        <v>489</v>
      </c>
      <c r="BQ86" s="204">
        <f>ROUND(BP86/BL86,3)</f>
        <v>0.28999999999999998</v>
      </c>
      <c r="BR86" s="175">
        <v>3.87</v>
      </c>
      <c r="BS86" s="181">
        <v>1684</v>
      </c>
      <c r="BT86" s="60">
        <v>91</v>
      </c>
      <c r="BU86" s="60">
        <v>293</v>
      </c>
      <c r="BV86" s="60">
        <v>396</v>
      </c>
      <c r="BW86" s="60">
        <v>441</v>
      </c>
      <c r="BX86" s="60">
        <v>244</v>
      </c>
      <c r="BY86" s="60">
        <v>219</v>
      </c>
      <c r="BZ86" s="104">
        <f>ROUND(BT86/BS86,3)</f>
        <v>5.3999999999999999E-2</v>
      </c>
      <c r="CA86" s="104">
        <f>ROUND(BU86/BS86,3)</f>
        <v>0.17399999999999999</v>
      </c>
      <c r="CB86" s="104">
        <f>ROUND(BV86/BS86,3)</f>
        <v>0.23499999999999999</v>
      </c>
      <c r="CC86" s="104">
        <f>ROUND(BW86/BS86,3)</f>
        <v>0.26200000000000001</v>
      </c>
      <c r="CD86" s="104">
        <f>ROUND(BX86/BS86,3)</f>
        <v>0.14499999999999999</v>
      </c>
      <c r="CE86" s="104">
        <f>ROUND(BY86/BS86,3)</f>
        <v>0.13</v>
      </c>
      <c r="CF86" s="64">
        <v>1684</v>
      </c>
      <c r="CG86" s="60">
        <v>163</v>
      </c>
      <c r="CH86" s="60">
        <v>19</v>
      </c>
      <c r="CI86" s="60">
        <v>142</v>
      </c>
      <c r="CJ86" s="60">
        <v>19</v>
      </c>
      <c r="CK86" s="60">
        <v>502</v>
      </c>
      <c r="CL86" s="60">
        <v>400</v>
      </c>
      <c r="CM86" s="60">
        <v>173</v>
      </c>
      <c r="CN86" s="60">
        <v>138</v>
      </c>
      <c r="CO86" s="60">
        <v>69</v>
      </c>
      <c r="CP86" s="60">
        <v>59</v>
      </c>
      <c r="CQ86" s="63">
        <f>ROUND(CG86/CF86,3)</f>
        <v>9.7000000000000003E-2</v>
      </c>
      <c r="CR86" s="63">
        <f>ROUND(CH86/CF86,3)</f>
        <v>1.0999999999999999E-2</v>
      </c>
      <c r="CS86" s="63">
        <f>ROUND(CI86/CF86,3)</f>
        <v>8.4000000000000005E-2</v>
      </c>
      <c r="CT86" s="63">
        <f>ROUND(CJ86/CF86,3)</f>
        <v>1.0999999999999999E-2</v>
      </c>
      <c r="CU86" s="63">
        <f>ROUND(CK86/CF86,3)</f>
        <v>0.29799999999999999</v>
      </c>
      <c r="CV86" s="63">
        <f>ROUND(CL86/CF86,3)</f>
        <v>0.23799999999999999</v>
      </c>
      <c r="CW86" s="63">
        <f>ROUND(CM86/CF86,3)</f>
        <v>0.10299999999999999</v>
      </c>
      <c r="CX86" s="63">
        <f>ROUND(CN86/CF86,3)</f>
        <v>8.2000000000000003E-2</v>
      </c>
      <c r="CY86" s="63">
        <f>ROUND(CO86/CF86,3)</f>
        <v>4.1000000000000002E-2</v>
      </c>
      <c r="CZ86" s="63">
        <f>ROUND(CP86/CF86,3)</f>
        <v>3.5000000000000003E-2</v>
      </c>
      <c r="DA86" s="65">
        <v>49886</v>
      </c>
      <c r="DB86" s="66">
        <v>63327</v>
      </c>
      <c r="DC86" s="181">
        <v>1684</v>
      </c>
      <c r="DD86" s="182">
        <v>1195</v>
      </c>
      <c r="DE86" s="60">
        <v>50</v>
      </c>
      <c r="DF86" s="60">
        <v>31</v>
      </c>
      <c r="DG86" s="60">
        <v>106</v>
      </c>
      <c r="DH86" s="60">
        <v>538</v>
      </c>
      <c r="DI86" s="60">
        <v>398</v>
      </c>
      <c r="DJ86" s="60">
        <v>19</v>
      </c>
      <c r="DK86" s="60">
        <v>27</v>
      </c>
      <c r="DL86" s="60">
        <v>26</v>
      </c>
      <c r="DM86" s="63">
        <f>ROUND(DE86/DD86,3)</f>
        <v>4.2000000000000003E-2</v>
      </c>
      <c r="DN86" s="63">
        <f>ROUND(DF86/DD86,3)</f>
        <v>2.5999999999999999E-2</v>
      </c>
      <c r="DO86" s="63">
        <f>ROUND(DG86/DD86,3)</f>
        <v>8.8999999999999996E-2</v>
      </c>
      <c r="DP86" s="63">
        <f>ROUND(DH86/DD86,3)</f>
        <v>0.45</v>
      </c>
      <c r="DQ86" s="104">
        <f>ROUND(DI86/DD86,3)</f>
        <v>0.33300000000000002</v>
      </c>
      <c r="DR86" s="104">
        <f>ROUND(DJ86/DD86,3)</f>
        <v>1.6E-2</v>
      </c>
      <c r="DS86" s="104">
        <f>ROUND(DK86/DD86,3)</f>
        <v>2.3E-2</v>
      </c>
      <c r="DT86" s="104">
        <f>ROUND(DL86/DD86,3)</f>
        <v>2.1999999999999999E-2</v>
      </c>
      <c r="DU86" s="183">
        <v>186600</v>
      </c>
      <c r="DV86" s="184">
        <f>SUM(DW86:EC86)</f>
        <v>360</v>
      </c>
      <c r="DW86" s="60">
        <v>9</v>
      </c>
      <c r="DX86" s="60">
        <v>115</v>
      </c>
      <c r="DY86" s="60">
        <v>124</v>
      </c>
      <c r="DZ86" s="60">
        <v>112</v>
      </c>
      <c r="EA86" s="60">
        <v>0</v>
      </c>
      <c r="EB86" s="60">
        <v>0</v>
      </c>
      <c r="EC86" s="60">
        <v>0</v>
      </c>
      <c r="ED86" s="104">
        <f t="shared" si="278"/>
        <v>2.5000000000000001E-2</v>
      </c>
      <c r="EE86" s="104">
        <f t="shared" si="279"/>
        <v>0.31900000000000001</v>
      </c>
      <c r="EF86" s="104">
        <f t="shared" si="280"/>
        <v>0.34399999999999997</v>
      </c>
      <c r="EG86" s="104">
        <f t="shared" si="281"/>
        <v>0.311</v>
      </c>
      <c r="EH86" s="104">
        <f t="shared" si="282"/>
        <v>0</v>
      </c>
      <c r="EI86" s="104">
        <f t="shared" si="283"/>
        <v>0</v>
      </c>
      <c r="EJ86" s="104">
        <f t="shared" si="284"/>
        <v>0</v>
      </c>
      <c r="EK86" s="183">
        <v>1325</v>
      </c>
      <c r="EL86" s="185">
        <v>489</v>
      </c>
      <c r="EM86" s="185">
        <v>129</v>
      </c>
      <c r="EN86" s="180">
        <v>353</v>
      </c>
      <c r="EO86" s="60">
        <v>24</v>
      </c>
      <c r="EP86" s="60">
        <v>0</v>
      </c>
      <c r="EQ86" s="60">
        <v>60</v>
      </c>
      <c r="ER86" s="60">
        <v>10</v>
      </c>
      <c r="ES86" s="60">
        <v>82</v>
      </c>
      <c r="ET86" s="274">
        <v>177</v>
      </c>
      <c r="EU86" s="77">
        <f t="shared" si="285"/>
        <v>6.8000000000000005E-2</v>
      </c>
      <c r="EV86" s="77">
        <f t="shared" si="286"/>
        <v>0</v>
      </c>
      <c r="EW86" s="77">
        <f t="shared" si="287"/>
        <v>0.17</v>
      </c>
      <c r="EX86" s="77">
        <f t="shared" si="288"/>
        <v>2.8000000000000001E-2</v>
      </c>
      <c r="EY86" s="77">
        <f t="shared" si="289"/>
        <v>0.23200000000000001</v>
      </c>
      <c r="EZ86" s="237">
        <f>ROUND(ET86/EN86,3)</f>
        <v>0.501</v>
      </c>
      <c r="FA86" s="234">
        <f>DV86-EN86</f>
        <v>7</v>
      </c>
    </row>
    <row r="87" spans="1:157" s="84" customFormat="1" x14ac:dyDescent="0.2">
      <c r="A87" s="81" t="s">
        <v>882</v>
      </c>
      <c r="B87" s="82" t="s">
        <v>2325</v>
      </c>
      <c r="C87" s="81"/>
      <c r="D87" s="81"/>
      <c r="E87" s="187">
        <f>SUM(E85:E86)</f>
        <v>3676</v>
      </c>
      <c r="F87" s="188">
        <f t="shared" ref="F87:G87" si="290">SUM(F85:F86)</f>
        <v>3341</v>
      </c>
      <c r="G87" s="227">
        <f t="shared" si="290"/>
        <v>335</v>
      </c>
      <c r="H87" s="77">
        <f t="shared" ref="H87:H91" si="291">ROUND(F87/E87,3)</f>
        <v>0.90900000000000003</v>
      </c>
      <c r="I87" s="186">
        <f t="shared" ref="I87:I91" si="292">ROUND(G87/E87,3)</f>
        <v>9.0999999999999998E-2</v>
      </c>
      <c r="J87" s="190"/>
      <c r="K87" s="230"/>
      <c r="L87" s="191">
        <f t="shared" ref="L87:U87" si="293">SUM(L85:L86)</f>
        <v>3676</v>
      </c>
      <c r="M87" s="84">
        <f t="shared" si="293"/>
        <v>3576</v>
      </c>
      <c r="N87" s="84">
        <f t="shared" si="293"/>
        <v>30</v>
      </c>
      <c r="O87" s="84">
        <f t="shared" si="293"/>
        <v>0</v>
      </c>
      <c r="P87" s="84">
        <f t="shared" si="293"/>
        <v>6</v>
      </c>
      <c r="Q87" s="84">
        <f t="shared" si="293"/>
        <v>29</v>
      </c>
      <c r="R87" s="84">
        <f t="shared" si="293"/>
        <v>0</v>
      </c>
      <c r="S87" s="84">
        <f t="shared" si="293"/>
        <v>0</v>
      </c>
      <c r="T87" s="84">
        <f t="shared" si="293"/>
        <v>35</v>
      </c>
      <c r="U87" s="84">
        <f t="shared" si="293"/>
        <v>0</v>
      </c>
      <c r="V87" s="63">
        <f t="shared" ref="V87:V91" si="294">ROUND(M87/L87,3)</f>
        <v>0.97299999999999998</v>
      </c>
      <c r="W87" s="63">
        <f t="shared" ref="W87:W91" si="295">ROUND(N87/L87,3)</f>
        <v>8.0000000000000002E-3</v>
      </c>
      <c r="X87" s="63">
        <f t="shared" ref="X87:X91" si="296">ROUND(O87/L87,3)</f>
        <v>0</v>
      </c>
      <c r="Y87" s="63">
        <f t="shared" ref="Y87:Y91" si="297">ROUND(P87/L87,3)</f>
        <v>2E-3</v>
      </c>
      <c r="Z87" s="63">
        <f t="shared" ref="Z87:Z91" si="298">ROUND(Q87/L87,3)</f>
        <v>8.0000000000000002E-3</v>
      </c>
      <c r="AA87" s="63">
        <f t="shared" ref="AA87:AA91" si="299">ROUND(R87/L87,3)</f>
        <v>0</v>
      </c>
      <c r="AB87" s="63">
        <f t="shared" ref="AB87:AB91" si="300">ROUND(S87/L87,3)</f>
        <v>0</v>
      </c>
      <c r="AC87" s="63">
        <f t="shared" ref="AC87:AC91" si="301">ROUND(T87/L87,3)</f>
        <v>0.01</v>
      </c>
      <c r="AD87" s="63">
        <f t="shared" ref="AD87:AD91" si="302">ROUND(U87/L87,3)</f>
        <v>0</v>
      </c>
      <c r="AE87" s="187">
        <f t="shared" ref="AE87:AN87" si="303">SUM(AE85:AE86)</f>
        <v>3676</v>
      </c>
      <c r="AF87" s="84">
        <f t="shared" si="303"/>
        <v>0</v>
      </c>
      <c r="AG87" s="84">
        <f t="shared" si="303"/>
        <v>17</v>
      </c>
      <c r="AH87" s="84">
        <f t="shared" si="303"/>
        <v>38</v>
      </c>
      <c r="AI87" s="84">
        <f t="shared" si="303"/>
        <v>281</v>
      </c>
      <c r="AJ87" s="84">
        <f t="shared" si="303"/>
        <v>912</v>
      </c>
      <c r="AK87" s="84">
        <f t="shared" si="303"/>
        <v>999</v>
      </c>
      <c r="AL87" s="84">
        <f t="shared" si="303"/>
        <v>1016</v>
      </c>
      <c r="AM87" s="84">
        <f t="shared" si="303"/>
        <v>374</v>
      </c>
      <c r="AN87" s="84">
        <f t="shared" si="303"/>
        <v>39</v>
      </c>
      <c r="AO87" s="77">
        <f t="shared" ref="AO87:AO91" si="304">ROUND(AF87/AE87,3)</f>
        <v>0</v>
      </c>
      <c r="AP87" s="77">
        <f t="shared" ref="AP87:AP91" si="305">ROUND(AG87/AE87,3)</f>
        <v>5.0000000000000001E-3</v>
      </c>
      <c r="AQ87" s="77">
        <f t="shared" ref="AQ87:AQ91" si="306">ROUND(AH87/AE87,3)</f>
        <v>0.01</v>
      </c>
      <c r="AR87" s="77">
        <f t="shared" ref="AR87:AR91" si="307">ROUND(AI87/AE87,3)</f>
        <v>7.5999999999999998E-2</v>
      </c>
      <c r="AS87" s="77">
        <f t="shared" ref="AS87:AS91" si="308">ROUND(AJ87/AE87,3)</f>
        <v>0.248</v>
      </c>
      <c r="AT87" s="77">
        <f t="shared" ref="AT87:AT91" si="309">ROUND(AK87/AE87,3)</f>
        <v>0.27200000000000002</v>
      </c>
      <c r="AU87" s="77">
        <f t="shared" ref="AU87:AU91" si="310">ROUND(AL87/AE87,3)</f>
        <v>0.27600000000000002</v>
      </c>
      <c r="AV87" s="77">
        <f t="shared" ref="AV87:AV91" si="311">ROUND(AM87/AE87,3)</f>
        <v>0.10199999999999999</v>
      </c>
      <c r="AW87" s="77">
        <f t="shared" ref="AW87:AW91" si="312">ROUND(AN87/AE87,3)</f>
        <v>1.0999999999999999E-2</v>
      </c>
      <c r="AX87" s="192">
        <f>ROUND(MEDIAN(AX85:AX86),2)</f>
        <v>6.1</v>
      </c>
      <c r="AY87" s="191">
        <f t="shared" ref="AY87:BE87" si="313">SUM(AY85:AY86)</f>
        <v>3676</v>
      </c>
      <c r="AZ87" s="84">
        <f t="shared" si="313"/>
        <v>17</v>
      </c>
      <c r="BA87" s="84">
        <f t="shared" si="313"/>
        <v>38</v>
      </c>
      <c r="BB87" s="84">
        <f t="shared" si="313"/>
        <v>176</v>
      </c>
      <c r="BC87" s="84">
        <f t="shared" si="313"/>
        <v>2378</v>
      </c>
      <c r="BD87" s="84">
        <f t="shared" si="313"/>
        <v>982</v>
      </c>
      <c r="BE87" s="84">
        <f t="shared" si="313"/>
        <v>85</v>
      </c>
      <c r="BF87" s="60">
        <f t="shared" ref="BF87:BF91" si="314">ROUND(AZ87/AY87,3)</f>
        <v>5.0000000000000001E-3</v>
      </c>
      <c r="BG87" s="60">
        <f t="shared" ref="BG87:BG91" si="315">ROUND(BA87/AY87,3)</f>
        <v>0.01</v>
      </c>
      <c r="BH87" s="77">
        <f t="shared" ref="BH87:BH91" si="316">ROUND(BB87/AY87,3)</f>
        <v>4.8000000000000001E-2</v>
      </c>
      <c r="BI87" s="60">
        <f t="shared" ref="BI87:BI91" si="317">ROUND(BC87/AY87,3)</f>
        <v>0.64700000000000002</v>
      </c>
      <c r="BJ87" s="77">
        <f t="shared" ref="BJ87:BJ91" si="318">ROUND(BD87/AY87,3)</f>
        <v>0.26700000000000002</v>
      </c>
      <c r="BK87" s="60">
        <f t="shared" ref="BK87:BK91" si="319">ROUND(BE87/AY87,3)</f>
        <v>2.3E-2</v>
      </c>
      <c r="BL87" s="193">
        <f t="shared" ref="BL87:BM87" si="320">SUM(BL85:BL86)</f>
        <v>3341</v>
      </c>
      <c r="BM87" s="194">
        <f t="shared" si="320"/>
        <v>2221</v>
      </c>
      <c r="BN87" s="178">
        <f t="shared" ref="BN87:BN91" si="321">ROUND(BM87/BL87,3)</f>
        <v>0.66500000000000004</v>
      </c>
      <c r="BO87" s="190">
        <f>ROUND(AVERAGE(BO85:BO86),2)</f>
        <v>3.55</v>
      </c>
      <c r="BP87" s="196">
        <f>SUM(BP85:BP86)</f>
        <v>1120</v>
      </c>
      <c r="BQ87" s="204">
        <f t="shared" ref="BQ87:BQ91" si="322">ROUND(BP87/BL87,3)</f>
        <v>0.33500000000000002</v>
      </c>
      <c r="BR87" s="192">
        <f>ROUND(AVERAGE(BR85:BR86),2)</f>
        <v>3.68</v>
      </c>
      <c r="BS87" s="198">
        <f t="shared" ref="BS87:BX87" si="323">SUM(BS85:BS86)</f>
        <v>3341</v>
      </c>
      <c r="BT87" s="84">
        <f t="shared" si="323"/>
        <v>91</v>
      </c>
      <c r="BU87" s="84">
        <f t="shared" si="323"/>
        <v>547</v>
      </c>
      <c r="BV87" s="84">
        <f t="shared" si="323"/>
        <v>804</v>
      </c>
      <c r="BW87" s="84">
        <f t="shared" si="323"/>
        <v>889</v>
      </c>
      <c r="BX87" s="84">
        <f t="shared" si="323"/>
        <v>585</v>
      </c>
      <c r="BY87" s="84">
        <f>SUM(BY85:BY86)</f>
        <v>425</v>
      </c>
      <c r="BZ87" s="104">
        <f t="shared" ref="BZ87:BZ91" si="324">ROUND(BT87/BS87,3)</f>
        <v>2.7E-2</v>
      </c>
      <c r="CA87" s="104">
        <f t="shared" ref="CA87:CA91" si="325">ROUND(BU87/BS87,3)</f>
        <v>0.16400000000000001</v>
      </c>
      <c r="CB87" s="104">
        <f t="shared" ref="CB87:CB91" si="326">ROUND(BV87/BS87,3)</f>
        <v>0.24099999999999999</v>
      </c>
      <c r="CC87" s="104">
        <f t="shared" ref="CC87:CC91" si="327">ROUND(BW87/BS87,3)</f>
        <v>0.26600000000000001</v>
      </c>
      <c r="CD87" s="104">
        <f t="shared" ref="CD87:CD91" si="328">ROUND(BX87/BS87,3)</f>
        <v>0.17499999999999999</v>
      </c>
      <c r="CE87" s="104">
        <f t="shared" ref="CE87:CE91" si="329">ROUND(BY87/BS87,3)</f>
        <v>0.127</v>
      </c>
      <c r="CF87" s="87">
        <f t="shared" ref="CF87:CP87" si="330">SUM(CF85:CF86)</f>
        <v>3341</v>
      </c>
      <c r="CG87" s="84">
        <f t="shared" si="330"/>
        <v>505</v>
      </c>
      <c r="CH87" s="84">
        <f t="shared" si="330"/>
        <v>79</v>
      </c>
      <c r="CI87" s="84">
        <f t="shared" si="330"/>
        <v>302</v>
      </c>
      <c r="CJ87" s="84">
        <f t="shared" si="330"/>
        <v>84</v>
      </c>
      <c r="CK87" s="84">
        <f t="shared" si="330"/>
        <v>785</v>
      </c>
      <c r="CL87" s="84">
        <f t="shared" si="330"/>
        <v>717</v>
      </c>
      <c r="CM87" s="84">
        <f t="shared" si="330"/>
        <v>372</v>
      </c>
      <c r="CN87" s="84">
        <f t="shared" si="330"/>
        <v>283</v>
      </c>
      <c r="CO87" s="84">
        <f t="shared" si="330"/>
        <v>89</v>
      </c>
      <c r="CP87" s="84">
        <f t="shared" si="330"/>
        <v>125</v>
      </c>
      <c r="CQ87" s="63">
        <f t="shared" ref="CQ87:CQ91" si="331">ROUND(CG87/CF87,3)</f>
        <v>0.151</v>
      </c>
      <c r="CR87" s="63">
        <f t="shared" ref="CR87:CR91" si="332">ROUND(CH87/CF87,3)</f>
        <v>2.4E-2</v>
      </c>
      <c r="CS87" s="63">
        <f t="shared" ref="CS87:CS91" si="333">ROUND(CI87/CF87,3)</f>
        <v>0.09</v>
      </c>
      <c r="CT87" s="63">
        <f t="shared" ref="CT87:CT91" si="334">ROUND(CJ87/CF87,3)</f>
        <v>2.5000000000000001E-2</v>
      </c>
      <c r="CU87" s="63">
        <f t="shared" ref="CU87:CU91" si="335">ROUND(CK87/CF87,3)</f>
        <v>0.23499999999999999</v>
      </c>
      <c r="CV87" s="63">
        <f t="shared" ref="CV87:CV91" si="336">ROUND(CL87/CF87,3)</f>
        <v>0.215</v>
      </c>
      <c r="CW87" s="63">
        <f t="shared" ref="CW87:CW91" si="337">ROUND(CM87/CF87,3)</f>
        <v>0.111</v>
      </c>
      <c r="CX87" s="63">
        <f t="shared" ref="CX87:CX91" si="338">ROUND(CN87/CF87,3)</f>
        <v>8.5000000000000006E-2</v>
      </c>
      <c r="CY87" s="63">
        <f t="shared" ref="CY87:CY91" si="339">ROUND(CO87/CF87,3)</f>
        <v>2.7E-2</v>
      </c>
      <c r="CZ87" s="63">
        <f t="shared" ref="CZ87:CZ91" si="340">ROUND(CP87/CF87,3)</f>
        <v>3.6999999999999998E-2</v>
      </c>
      <c r="DA87" s="88">
        <f>INT(MEDIAN(DA85:DA86))</f>
        <v>46143</v>
      </c>
      <c r="DB87" s="89">
        <f>INT(AVERAGE(DB85:DB86))</f>
        <v>61781</v>
      </c>
      <c r="DC87" s="198">
        <f>SUM(DC85:DC86)</f>
        <v>3341</v>
      </c>
      <c r="DD87" s="199">
        <f>SUM(DD85:DD86)</f>
        <v>2221</v>
      </c>
      <c r="DE87" s="84">
        <f>SUM(DE85:DE86)</f>
        <v>58</v>
      </c>
      <c r="DF87" s="84">
        <f t="shared" ref="DF87:DL87" si="341">SUM(DF85:DF86)</f>
        <v>55</v>
      </c>
      <c r="DG87" s="84">
        <f t="shared" si="341"/>
        <v>258</v>
      </c>
      <c r="DH87" s="84">
        <f t="shared" si="341"/>
        <v>771</v>
      </c>
      <c r="DI87" s="84">
        <f t="shared" si="341"/>
        <v>870</v>
      </c>
      <c r="DJ87" s="84">
        <f t="shared" si="341"/>
        <v>81</v>
      </c>
      <c r="DK87" s="84">
        <f t="shared" si="341"/>
        <v>65</v>
      </c>
      <c r="DL87" s="84">
        <f t="shared" si="341"/>
        <v>63</v>
      </c>
      <c r="DM87" s="63">
        <f t="shared" ref="DM87:DM91" si="342">ROUND(DE87/DD87,3)</f>
        <v>2.5999999999999999E-2</v>
      </c>
      <c r="DN87" s="63">
        <f t="shared" ref="DN87:DN91" si="343">ROUND(DF87/DD87,3)</f>
        <v>2.5000000000000001E-2</v>
      </c>
      <c r="DO87" s="63">
        <f t="shared" ref="DO87:DO91" si="344">ROUND(DG87/DD87,3)</f>
        <v>0.11600000000000001</v>
      </c>
      <c r="DP87" s="63">
        <f t="shared" ref="DP87:DP91" si="345">ROUND(DH87/DD87,3)</f>
        <v>0.34699999999999998</v>
      </c>
      <c r="DQ87" s="104">
        <f t="shared" ref="DQ87:DQ91" si="346">ROUND(DI87/DD87,3)</f>
        <v>0.39200000000000002</v>
      </c>
      <c r="DR87" s="104">
        <f t="shared" ref="DR87:DR91" si="347">ROUND(DJ87/DD87,3)</f>
        <v>3.5999999999999997E-2</v>
      </c>
      <c r="DS87" s="104">
        <f t="shared" ref="DS87:DS91" si="348">ROUND(DK87/DD87,3)</f>
        <v>2.9000000000000001E-2</v>
      </c>
      <c r="DT87" s="104">
        <f t="shared" ref="DT87:DT91" si="349">ROUND(DL87/DD87,3)</f>
        <v>2.8000000000000001E-2</v>
      </c>
      <c r="DU87" s="200">
        <f>INT(MEDIAN(DU85:DU86))</f>
        <v>199850</v>
      </c>
      <c r="DV87" s="201">
        <f>SUM(DW87:EC87)</f>
        <v>954</v>
      </c>
      <c r="DW87" s="84">
        <f>SUM(DW85:DW86)</f>
        <v>38</v>
      </c>
      <c r="DX87" s="84">
        <f t="shared" ref="DX87:EC87" si="350">SUM(DX85:DX86)</f>
        <v>234</v>
      </c>
      <c r="DY87" s="84">
        <f t="shared" si="350"/>
        <v>531</v>
      </c>
      <c r="DZ87" s="84">
        <f t="shared" si="350"/>
        <v>151</v>
      </c>
      <c r="EA87" s="84">
        <f t="shared" si="350"/>
        <v>0</v>
      </c>
      <c r="EB87" s="84">
        <f t="shared" si="350"/>
        <v>0</v>
      </c>
      <c r="EC87" s="84">
        <f t="shared" si="350"/>
        <v>0</v>
      </c>
      <c r="ED87" s="104">
        <f t="shared" si="278"/>
        <v>0.04</v>
      </c>
      <c r="EE87" s="104">
        <f t="shared" si="279"/>
        <v>0.245</v>
      </c>
      <c r="EF87" s="104">
        <f t="shared" si="280"/>
        <v>0.55700000000000005</v>
      </c>
      <c r="EG87" s="104">
        <f t="shared" si="281"/>
        <v>0.158</v>
      </c>
      <c r="EH87" s="104">
        <f t="shared" si="282"/>
        <v>0</v>
      </c>
      <c r="EI87" s="104">
        <f t="shared" si="283"/>
        <v>0</v>
      </c>
      <c r="EJ87" s="104">
        <f t="shared" si="284"/>
        <v>0</v>
      </c>
      <c r="EK87" s="200">
        <f>INT(MEDIAN(EK85:EK86))</f>
        <v>1219</v>
      </c>
      <c r="EL87" s="202">
        <f>SUM(EL85:EL86)</f>
        <v>1120</v>
      </c>
      <c r="EM87" s="202">
        <f t="shared" ref="EM87:ET87" si="351">SUM(EM85:EM86)</f>
        <v>166</v>
      </c>
      <c r="EN87" s="203">
        <f t="shared" si="351"/>
        <v>769</v>
      </c>
      <c r="EO87" s="84">
        <f t="shared" si="351"/>
        <v>58</v>
      </c>
      <c r="EP87" s="84">
        <f t="shared" si="351"/>
        <v>88</v>
      </c>
      <c r="EQ87" s="84">
        <f t="shared" si="351"/>
        <v>88</v>
      </c>
      <c r="ER87" s="84">
        <f t="shared" si="351"/>
        <v>78</v>
      </c>
      <c r="ES87" s="84">
        <f t="shared" si="351"/>
        <v>82</v>
      </c>
      <c r="ET87" s="276">
        <f t="shared" si="351"/>
        <v>375</v>
      </c>
      <c r="EU87" s="77">
        <f t="shared" si="285"/>
        <v>7.4999999999999997E-2</v>
      </c>
      <c r="EV87" s="77">
        <f t="shared" si="286"/>
        <v>0.114</v>
      </c>
      <c r="EW87" s="77">
        <f t="shared" si="287"/>
        <v>0.114</v>
      </c>
      <c r="EX87" s="77">
        <f t="shared" si="288"/>
        <v>0.10100000000000001</v>
      </c>
      <c r="EY87" s="77">
        <f t="shared" si="289"/>
        <v>0.107</v>
      </c>
      <c r="EZ87" s="237">
        <f>ROUND(ET87/EN87,3)</f>
        <v>0.48799999999999999</v>
      </c>
      <c r="FA87" s="235">
        <f>SUM(FA85:FA86)</f>
        <v>185</v>
      </c>
    </row>
    <row r="88" spans="1:157" x14ac:dyDescent="0.2">
      <c r="A88" s="56" t="s">
        <v>882</v>
      </c>
      <c r="B88" s="57" t="s">
        <v>2327</v>
      </c>
      <c r="C88" s="56" t="s">
        <v>921</v>
      </c>
      <c r="D88" s="56" t="s">
        <v>1066</v>
      </c>
      <c r="E88" s="171">
        <v>1876</v>
      </c>
      <c r="F88" s="172">
        <v>1728</v>
      </c>
      <c r="G88" s="226">
        <v>148</v>
      </c>
      <c r="H88" s="77">
        <f t="shared" si="291"/>
        <v>0.92100000000000004</v>
      </c>
      <c r="I88" s="186">
        <f t="shared" si="292"/>
        <v>7.9000000000000001E-2</v>
      </c>
      <c r="J88" s="173">
        <v>0</v>
      </c>
      <c r="K88" s="229">
        <v>8.6</v>
      </c>
      <c r="L88" s="174">
        <v>1876</v>
      </c>
      <c r="M88" s="60">
        <v>1510</v>
      </c>
      <c r="N88" s="60">
        <v>10</v>
      </c>
      <c r="O88" s="60">
        <v>9</v>
      </c>
      <c r="P88" s="60">
        <v>0</v>
      </c>
      <c r="Q88" s="60">
        <v>13</v>
      </c>
      <c r="R88" s="60">
        <v>59</v>
      </c>
      <c r="S88" s="60">
        <v>35</v>
      </c>
      <c r="T88" s="60">
        <v>240</v>
      </c>
      <c r="U88" s="60">
        <v>0</v>
      </c>
      <c r="V88" s="63">
        <f t="shared" si="294"/>
        <v>0.80500000000000005</v>
      </c>
      <c r="W88" s="63">
        <f t="shared" si="295"/>
        <v>5.0000000000000001E-3</v>
      </c>
      <c r="X88" s="63">
        <f t="shared" si="296"/>
        <v>5.0000000000000001E-3</v>
      </c>
      <c r="Y88" s="63">
        <f t="shared" si="297"/>
        <v>0</v>
      </c>
      <c r="Z88" s="63">
        <f t="shared" si="298"/>
        <v>7.0000000000000001E-3</v>
      </c>
      <c r="AA88" s="63">
        <f t="shared" si="299"/>
        <v>3.1E-2</v>
      </c>
      <c r="AB88" s="63">
        <f t="shared" si="300"/>
        <v>1.9E-2</v>
      </c>
      <c r="AC88" s="63">
        <f t="shared" si="301"/>
        <v>0.128</v>
      </c>
      <c r="AD88" s="63">
        <f t="shared" si="302"/>
        <v>0</v>
      </c>
      <c r="AE88" s="171">
        <v>1876</v>
      </c>
      <c r="AF88" s="60">
        <v>22</v>
      </c>
      <c r="AG88" s="60">
        <v>9</v>
      </c>
      <c r="AH88" s="60">
        <v>67</v>
      </c>
      <c r="AI88" s="60">
        <v>132</v>
      </c>
      <c r="AJ88" s="60">
        <v>403</v>
      </c>
      <c r="AK88" s="60">
        <v>349</v>
      </c>
      <c r="AL88" s="60">
        <v>388</v>
      </c>
      <c r="AM88" s="60">
        <v>317</v>
      </c>
      <c r="AN88" s="60">
        <v>189</v>
      </c>
      <c r="AO88" s="77">
        <f t="shared" si="304"/>
        <v>1.2E-2</v>
      </c>
      <c r="AP88" s="77">
        <f t="shared" si="305"/>
        <v>5.0000000000000001E-3</v>
      </c>
      <c r="AQ88" s="77">
        <f t="shared" si="306"/>
        <v>3.5999999999999997E-2</v>
      </c>
      <c r="AR88" s="77">
        <f t="shared" si="307"/>
        <v>7.0000000000000007E-2</v>
      </c>
      <c r="AS88" s="77">
        <f t="shared" si="308"/>
        <v>0.215</v>
      </c>
      <c r="AT88" s="77">
        <f t="shared" si="309"/>
        <v>0.186</v>
      </c>
      <c r="AU88" s="77">
        <f t="shared" si="310"/>
        <v>0.20699999999999999</v>
      </c>
      <c r="AV88" s="77">
        <f t="shared" si="311"/>
        <v>0.16900000000000001</v>
      </c>
      <c r="AW88" s="77">
        <f t="shared" si="312"/>
        <v>0.10100000000000001</v>
      </c>
      <c r="AX88" s="175">
        <v>6.4</v>
      </c>
      <c r="AY88" s="174">
        <v>1876</v>
      </c>
      <c r="AZ88" s="60">
        <v>31</v>
      </c>
      <c r="BA88" s="60">
        <v>13</v>
      </c>
      <c r="BB88" s="60">
        <v>251</v>
      </c>
      <c r="BC88" s="60">
        <v>878</v>
      </c>
      <c r="BD88" s="60">
        <v>495</v>
      </c>
      <c r="BE88" s="60">
        <v>208</v>
      </c>
      <c r="BF88" s="60">
        <f t="shared" si="314"/>
        <v>1.7000000000000001E-2</v>
      </c>
      <c r="BG88" s="60">
        <f t="shared" si="315"/>
        <v>7.0000000000000001E-3</v>
      </c>
      <c r="BH88" s="77">
        <f t="shared" si="316"/>
        <v>0.13400000000000001</v>
      </c>
      <c r="BI88" s="60">
        <f t="shared" si="317"/>
        <v>0.46800000000000003</v>
      </c>
      <c r="BJ88" s="77">
        <f t="shared" si="318"/>
        <v>0.26400000000000001</v>
      </c>
      <c r="BK88" s="60">
        <f t="shared" si="319"/>
        <v>0.111</v>
      </c>
      <c r="BL88" s="176">
        <v>1728</v>
      </c>
      <c r="BM88" s="177">
        <v>1222</v>
      </c>
      <c r="BN88" s="178">
        <f t="shared" si="321"/>
        <v>0.70699999999999996</v>
      </c>
      <c r="BO88" s="173">
        <v>2.92</v>
      </c>
      <c r="BP88" s="179">
        <v>506</v>
      </c>
      <c r="BQ88" s="204">
        <f t="shared" si="322"/>
        <v>0.29299999999999998</v>
      </c>
      <c r="BR88" s="175">
        <v>3.96</v>
      </c>
      <c r="BS88" s="181">
        <v>1728</v>
      </c>
      <c r="BT88" s="60">
        <v>64</v>
      </c>
      <c r="BU88" s="60">
        <v>412</v>
      </c>
      <c r="BV88" s="60">
        <v>347</v>
      </c>
      <c r="BW88" s="60">
        <v>544</v>
      </c>
      <c r="BX88" s="60">
        <v>234</v>
      </c>
      <c r="BY88" s="60">
        <v>127</v>
      </c>
      <c r="BZ88" s="104">
        <f t="shared" si="324"/>
        <v>3.6999999999999998E-2</v>
      </c>
      <c r="CA88" s="104">
        <f t="shared" si="325"/>
        <v>0.23799999999999999</v>
      </c>
      <c r="CB88" s="104">
        <f t="shared" si="326"/>
        <v>0.20100000000000001</v>
      </c>
      <c r="CC88" s="104">
        <f t="shared" si="327"/>
        <v>0.315</v>
      </c>
      <c r="CD88" s="104">
        <f t="shared" si="328"/>
        <v>0.13500000000000001</v>
      </c>
      <c r="CE88" s="104">
        <f t="shared" si="329"/>
        <v>7.2999999999999995E-2</v>
      </c>
      <c r="CF88" s="64">
        <v>1728</v>
      </c>
      <c r="CG88" s="60">
        <v>75</v>
      </c>
      <c r="CH88" s="60">
        <v>81</v>
      </c>
      <c r="CI88" s="60">
        <v>108</v>
      </c>
      <c r="CJ88" s="60">
        <v>66</v>
      </c>
      <c r="CK88" s="60">
        <v>241</v>
      </c>
      <c r="CL88" s="60">
        <v>298</v>
      </c>
      <c r="CM88" s="60">
        <v>277</v>
      </c>
      <c r="CN88" s="60">
        <v>423</v>
      </c>
      <c r="CO88" s="60">
        <v>126</v>
      </c>
      <c r="CP88" s="60">
        <v>33</v>
      </c>
      <c r="CQ88" s="63">
        <f t="shared" si="331"/>
        <v>4.2999999999999997E-2</v>
      </c>
      <c r="CR88" s="63">
        <f t="shared" si="332"/>
        <v>4.7E-2</v>
      </c>
      <c r="CS88" s="63">
        <f t="shared" si="333"/>
        <v>6.3E-2</v>
      </c>
      <c r="CT88" s="63">
        <f t="shared" si="334"/>
        <v>3.7999999999999999E-2</v>
      </c>
      <c r="CU88" s="63">
        <f t="shared" si="335"/>
        <v>0.13900000000000001</v>
      </c>
      <c r="CV88" s="63">
        <f t="shared" si="336"/>
        <v>0.17199999999999999</v>
      </c>
      <c r="CW88" s="63">
        <f t="shared" si="337"/>
        <v>0.16</v>
      </c>
      <c r="CX88" s="63">
        <f t="shared" si="338"/>
        <v>0.245</v>
      </c>
      <c r="CY88" s="63">
        <f t="shared" si="339"/>
        <v>7.2999999999999995E-2</v>
      </c>
      <c r="CZ88" s="63">
        <f t="shared" si="340"/>
        <v>1.9E-2</v>
      </c>
      <c r="DA88" s="65">
        <v>74500</v>
      </c>
      <c r="DB88" s="66">
        <v>80603</v>
      </c>
      <c r="DC88" s="181">
        <v>1728</v>
      </c>
      <c r="DD88" s="182">
        <v>1222</v>
      </c>
      <c r="DE88" s="60">
        <v>61</v>
      </c>
      <c r="DF88" s="60">
        <v>81</v>
      </c>
      <c r="DG88" s="60">
        <v>0</v>
      </c>
      <c r="DH88" s="60">
        <v>38</v>
      </c>
      <c r="DI88" s="60">
        <v>280</v>
      </c>
      <c r="DJ88" s="60">
        <v>708</v>
      </c>
      <c r="DK88" s="60">
        <v>27</v>
      </c>
      <c r="DL88" s="60">
        <v>27</v>
      </c>
      <c r="DM88" s="63">
        <f t="shared" si="342"/>
        <v>0.05</v>
      </c>
      <c r="DN88" s="63">
        <f t="shared" si="343"/>
        <v>6.6000000000000003E-2</v>
      </c>
      <c r="DO88" s="63">
        <f t="shared" si="344"/>
        <v>0</v>
      </c>
      <c r="DP88" s="63">
        <f t="shared" si="345"/>
        <v>3.1E-2</v>
      </c>
      <c r="DQ88" s="104">
        <f t="shared" si="346"/>
        <v>0.22900000000000001</v>
      </c>
      <c r="DR88" s="104">
        <f t="shared" si="347"/>
        <v>0.57899999999999996</v>
      </c>
      <c r="DS88" s="104">
        <f t="shared" si="348"/>
        <v>2.1999999999999999E-2</v>
      </c>
      <c r="DT88" s="104">
        <f t="shared" si="349"/>
        <v>2.1999999999999999E-2</v>
      </c>
      <c r="DU88" s="183">
        <v>336900</v>
      </c>
      <c r="DV88" s="184">
        <v>506</v>
      </c>
      <c r="DW88" s="60">
        <v>0</v>
      </c>
      <c r="DX88" s="60">
        <v>133</v>
      </c>
      <c r="DY88" s="60">
        <v>102</v>
      </c>
      <c r="DZ88" s="60">
        <v>172</v>
      </c>
      <c r="EA88" s="60">
        <v>99</v>
      </c>
      <c r="EB88" s="60">
        <v>0</v>
      </c>
      <c r="EC88" s="60">
        <v>0</v>
      </c>
      <c r="ED88" s="104">
        <f t="shared" si="278"/>
        <v>0</v>
      </c>
      <c r="EE88" s="104">
        <f t="shared" si="279"/>
        <v>0.26300000000000001</v>
      </c>
      <c r="EF88" s="104">
        <f t="shared" si="280"/>
        <v>0.20200000000000001</v>
      </c>
      <c r="EG88" s="104">
        <f t="shared" si="281"/>
        <v>0.34</v>
      </c>
      <c r="EH88" s="63">
        <f t="shared" si="282"/>
        <v>0.19600000000000001</v>
      </c>
      <c r="EI88" s="104">
        <f t="shared" si="283"/>
        <v>0</v>
      </c>
      <c r="EJ88" s="63">
        <f t="shared" si="284"/>
        <v>0</v>
      </c>
      <c r="EK88" s="183">
        <v>1552</v>
      </c>
      <c r="EL88" s="185">
        <v>506</v>
      </c>
      <c r="EM88" s="185">
        <v>0</v>
      </c>
      <c r="EN88" s="180">
        <v>506</v>
      </c>
      <c r="EO88" s="60">
        <v>82</v>
      </c>
      <c r="EP88" s="60">
        <v>56</v>
      </c>
      <c r="EQ88" s="60">
        <v>9</v>
      </c>
      <c r="ER88" s="60">
        <v>57</v>
      </c>
      <c r="ES88" s="60">
        <v>85</v>
      </c>
      <c r="ET88" s="274">
        <v>217</v>
      </c>
      <c r="EU88" s="77">
        <f t="shared" si="285"/>
        <v>0.16200000000000001</v>
      </c>
      <c r="EV88" s="77">
        <f t="shared" si="286"/>
        <v>0.111</v>
      </c>
      <c r="EW88" s="77">
        <f t="shared" si="287"/>
        <v>1.7999999999999999E-2</v>
      </c>
      <c r="EX88" s="77">
        <f t="shared" si="288"/>
        <v>0.113</v>
      </c>
      <c r="EY88" s="77">
        <f t="shared" si="289"/>
        <v>0.16800000000000001</v>
      </c>
      <c r="EZ88" s="237">
        <f t="shared" ref="EZ88:EZ91" si="352">ROUND(ET88/EN88,3)</f>
        <v>0.42899999999999999</v>
      </c>
      <c r="FA88" s="234">
        <f>DV88-EN88</f>
        <v>0</v>
      </c>
    </row>
    <row r="89" spans="1:157" x14ac:dyDescent="0.2">
      <c r="A89" s="56" t="s">
        <v>882</v>
      </c>
      <c r="B89" s="57" t="s">
        <v>2327</v>
      </c>
      <c r="C89" s="56" t="s">
        <v>922</v>
      </c>
      <c r="D89" s="56" t="s">
        <v>1067</v>
      </c>
      <c r="E89" s="171">
        <v>2055</v>
      </c>
      <c r="F89" s="172">
        <v>1893</v>
      </c>
      <c r="G89" s="226">
        <v>162</v>
      </c>
      <c r="H89" s="77">
        <f t="shared" si="291"/>
        <v>0.92100000000000004</v>
      </c>
      <c r="I89" s="186">
        <f t="shared" si="292"/>
        <v>7.9000000000000001E-2</v>
      </c>
      <c r="J89" s="173">
        <v>0</v>
      </c>
      <c r="K89" s="229">
        <v>12.2</v>
      </c>
      <c r="L89" s="174">
        <v>2055</v>
      </c>
      <c r="M89" s="60">
        <v>1663</v>
      </c>
      <c r="N89" s="60">
        <v>43</v>
      </c>
      <c r="O89" s="60">
        <v>30</v>
      </c>
      <c r="P89" s="60">
        <v>11</v>
      </c>
      <c r="Q89" s="60">
        <v>51</v>
      </c>
      <c r="R89" s="60">
        <v>109</v>
      </c>
      <c r="S89" s="60">
        <v>35</v>
      </c>
      <c r="T89" s="60">
        <v>113</v>
      </c>
      <c r="U89" s="60">
        <v>0</v>
      </c>
      <c r="V89" s="63">
        <f t="shared" si="294"/>
        <v>0.80900000000000005</v>
      </c>
      <c r="W89" s="63">
        <f t="shared" si="295"/>
        <v>2.1000000000000001E-2</v>
      </c>
      <c r="X89" s="63">
        <f t="shared" si="296"/>
        <v>1.4999999999999999E-2</v>
      </c>
      <c r="Y89" s="63">
        <f t="shared" si="297"/>
        <v>5.0000000000000001E-3</v>
      </c>
      <c r="Z89" s="63">
        <f t="shared" si="298"/>
        <v>2.5000000000000001E-2</v>
      </c>
      <c r="AA89" s="63">
        <f t="shared" si="299"/>
        <v>5.2999999999999999E-2</v>
      </c>
      <c r="AB89" s="63">
        <f t="shared" si="300"/>
        <v>1.7000000000000001E-2</v>
      </c>
      <c r="AC89" s="63">
        <f t="shared" si="301"/>
        <v>5.5E-2</v>
      </c>
      <c r="AD89" s="63">
        <f t="shared" si="302"/>
        <v>0</v>
      </c>
      <c r="AE89" s="171">
        <v>2055</v>
      </c>
      <c r="AF89" s="60">
        <v>24</v>
      </c>
      <c r="AG89" s="60">
        <v>77</v>
      </c>
      <c r="AH89" s="60">
        <v>47</v>
      </c>
      <c r="AI89" s="60">
        <v>223</v>
      </c>
      <c r="AJ89" s="60">
        <v>402</v>
      </c>
      <c r="AK89" s="60">
        <v>329</v>
      </c>
      <c r="AL89" s="60">
        <v>421</v>
      </c>
      <c r="AM89" s="60">
        <v>179</v>
      </c>
      <c r="AN89" s="60">
        <v>353</v>
      </c>
      <c r="AO89" s="77">
        <f t="shared" si="304"/>
        <v>1.2E-2</v>
      </c>
      <c r="AP89" s="77">
        <f t="shared" si="305"/>
        <v>3.6999999999999998E-2</v>
      </c>
      <c r="AQ89" s="77">
        <f t="shared" si="306"/>
        <v>2.3E-2</v>
      </c>
      <c r="AR89" s="77">
        <f t="shared" si="307"/>
        <v>0.109</v>
      </c>
      <c r="AS89" s="77">
        <f t="shared" si="308"/>
        <v>0.19600000000000001</v>
      </c>
      <c r="AT89" s="77">
        <f t="shared" si="309"/>
        <v>0.16</v>
      </c>
      <c r="AU89" s="77">
        <f t="shared" si="310"/>
        <v>0.20499999999999999</v>
      </c>
      <c r="AV89" s="77">
        <f t="shared" si="311"/>
        <v>8.6999999999999994E-2</v>
      </c>
      <c r="AW89" s="77">
        <f t="shared" si="312"/>
        <v>0.17199999999999999</v>
      </c>
      <c r="AX89" s="175">
        <v>6.3</v>
      </c>
      <c r="AY89" s="174">
        <v>2055</v>
      </c>
      <c r="AZ89" s="60">
        <v>24</v>
      </c>
      <c r="BA89" s="60">
        <v>104</v>
      </c>
      <c r="BB89" s="60">
        <v>327</v>
      </c>
      <c r="BC89" s="60">
        <v>783</v>
      </c>
      <c r="BD89" s="60">
        <v>655</v>
      </c>
      <c r="BE89" s="60">
        <v>162</v>
      </c>
      <c r="BF89" s="60">
        <f t="shared" si="314"/>
        <v>1.2E-2</v>
      </c>
      <c r="BG89" s="60">
        <f t="shared" si="315"/>
        <v>5.0999999999999997E-2</v>
      </c>
      <c r="BH89" s="77">
        <f t="shared" si="316"/>
        <v>0.159</v>
      </c>
      <c r="BI89" s="60">
        <f t="shared" si="317"/>
        <v>0.38100000000000001</v>
      </c>
      <c r="BJ89" s="77">
        <f t="shared" si="318"/>
        <v>0.31900000000000001</v>
      </c>
      <c r="BK89" s="60">
        <f t="shared" si="319"/>
        <v>7.9000000000000001E-2</v>
      </c>
      <c r="BL89" s="176">
        <v>1893</v>
      </c>
      <c r="BM89" s="177">
        <v>1291</v>
      </c>
      <c r="BN89" s="178">
        <f t="shared" si="321"/>
        <v>0.68200000000000005</v>
      </c>
      <c r="BO89" s="173">
        <v>2.86</v>
      </c>
      <c r="BP89" s="179">
        <v>602</v>
      </c>
      <c r="BQ89" s="204">
        <f t="shared" si="322"/>
        <v>0.318</v>
      </c>
      <c r="BR89" s="175">
        <v>2.86</v>
      </c>
      <c r="BS89" s="181">
        <v>1893</v>
      </c>
      <c r="BT89" s="60">
        <v>8</v>
      </c>
      <c r="BU89" s="60">
        <v>377</v>
      </c>
      <c r="BV89" s="60">
        <v>537</v>
      </c>
      <c r="BW89" s="60">
        <v>479</v>
      </c>
      <c r="BX89" s="60">
        <v>304</v>
      </c>
      <c r="BY89" s="60">
        <v>188</v>
      </c>
      <c r="BZ89" s="104">
        <f t="shared" si="324"/>
        <v>4.0000000000000001E-3</v>
      </c>
      <c r="CA89" s="104">
        <f t="shared" si="325"/>
        <v>0.19900000000000001</v>
      </c>
      <c r="CB89" s="104">
        <f t="shared" si="326"/>
        <v>0.28399999999999997</v>
      </c>
      <c r="CC89" s="104">
        <f t="shared" si="327"/>
        <v>0.253</v>
      </c>
      <c r="CD89" s="104">
        <f t="shared" si="328"/>
        <v>0.161</v>
      </c>
      <c r="CE89" s="104">
        <f t="shared" si="329"/>
        <v>9.9000000000000005E-2</v>
      </c>
      <c r="CF89" s="64">
        <v>1893</v>
      </c>
      <c r="CG89" s="60">
        <v>105</v>
      </c>
      <c r="CH89" s="60">
        <v>16</v>
      </c>
      <c r="CI89" s="60">
        <v>74</v>
      </c>
      <c r="CJ89" s="60">
        <v>125</v>
      </c>
      <c r="CK89" s="60">
        <v>346</v>
      </c>
      <c r="CL89" s="60">
        <v>247</v>
      </c>
      <c r="CM89" s="60">
        <v>265</v>
      </c>
      <c r="CN89" s="60">
        <v>391</v>
      </c>
      <c r="CO89" s="60">
        <v>157</v>
      </c>
      <c r="CP89" s="60">
        <v>167</v>
      </c>
      <c r="CQ89" s="63">
        <f t="shared" si="331"/>
        <v>5.5E-2</v>
      </c>
      <c r="CR89" s="63">
        <f t="shared" si="332"/>
        <v>8.0000000000000002E-3</v>
      </c>
      <c r="CS89" s="63">
        <f t="shared" si="333"/>
        <v>3.9E-2</v>
      </c>
      <c r="CT89" s="63">
        <f t="shared" si="334"/>
        <v>6.6000000000000003E-2</v>
      </c>
      <c r="CU89" s="63">
        <f t="shared" si="335"/>
        <v>0.183</v>
      </c>
      <c r="CV89" s="63">
        <f t="shared" si="336"/>
        <v>0.13</v>
      </c>
      <c r="CW89" s="63">
        <f t="shared" si="337"/>
        <v>0.14000000000000001</v>
      </c>
      <c r="CX89" s="63">
        <f t="shared" si="338"/>
        <v>0.20699999999999999</v>
      </c>
      <c r="CY89" s="63">
        <f t="shared" si="339"/>
        <v>8.3000000000000004E-2</v>
      </c>
      <c r="CZ89" s="63">
        <f t="shared" si="340"/>
        <v>8.7999999999999995E-2</v>
      </c>
      <c r="DA89" s="65">
        <v>76675</v>
      </c>
      <c r="DB89" s="66">
        <v>93649</v>
      </c>
      <c r="DC89" s="181">
        <v>1893</v>
      </c>
      <c r="DD89" s="182">
        <v>1291</v>
      </c>
      <c r="DE89" s="60">
        <v>37</v>
      </c>
      <c r="DF89" s="60">
        <v>131</v>
      </c>
      <c r="DG89" s="60">
        <v>25</v>
      </c>
      <c r="DH89" s="60">
        <v>61</v>
      </c>
      <c r="DI89" s="60">
        <v>117</v>
      </c>
      <c r="DJ89" s="60">
        <v>880</v>
      </c>
      <c r="DK89" s="60">
        <v>40</v>
      </c>
      <c r="DL89" s="60">
        <v>0</v>
      </c>
      <c r="DM89" s="63">
        <f t="shared" si="342"/>
        <v>2.9000000000000001E-2</v>
      </c>
      <c r="DN89" s="63">
        <f t="shared" si="343"/>
        <v>0.10100000000000001</v>
      </c>
      <c r="DO89" s="63">
        <f t="shared" si="344"/>
        <v>1.9E-2</v>
      </c>
      <c r="DP89" s="63">
        <f t="shared" si="345"/>
        <v>4.7E-2</v>
      </c>
      <c r="DQ89" s="104">
        <f t="shared" si="346"/>
        <v>9.0999999999999998E-2</v>
      </c>
      <c r="DR89" s="104">
        <f t="shared" si="347"/>
        <v>0.68200000000000005</v>
      </c>
      <c r="DS89" s="104">
        <f t="shared" si="348"/>
        <v>3.1E-2</v>
      </c>
      <c r="DT89" s="104">
        <f t="shared" si="349"/>
        <v>0</v>
      </c>
      <c r="DU89" s="183">
        <v>343400</v>
      </c>
      <c r="DV89" s="184">
        <v>504</v>
      </c>
      <c r="DW89" s="60">
        <v>0</v>
      </c>
      <c r="DX89" s="60">
        <v>70</v>
      </c>
      <c r="DY89" s="60">
        <v>312</v>
      </c>
      <c r="DZ89" s="60">
        <v>95</v>
      </c>
      <c r="EA89" s="60">
        <v>27</v>
      </c>
      <c r="EB89" s="60">
        <v>0</v>
      </c>
      <c r="EC89" s="60">
        <v>0</v>
      </c>
      <c r="ED89" s="104">
        <f t="shared" si="278"/>
        <v>0</v>
      </c>
      <c r="EE89" s="104">
        <f t="shared" si="279"/>
        <v>0.13900000000000001</v>
      </c>
      <c r="EF89" s="104">
        <f t="shared" si="280"/>
        <v>0.61899999999999999</v>
      </c>
      <c r="EG89" s="104">
        <f t="shared" si="281"/>
        <v>0.188</v>
      </c>
      <c r="EH89" s="63">
        <f t="shared" si="282"/>
        <v>5.3999999999999999E-2</v>
      </c>
      <c r="EI89" s="104">
        <f t="shared" si="283"/>
        <v>0</v>
      </c>
      <c r="EJ89" s="63">
        <f t="shared" si="284"/>
        <v>0</v>
      </c>
      <c r="EK89" s="183">
        <v>1277</v>
      </c>
      <c r="EL89" s="185">
        <v>602</v>
      </c>
      <c r="EM89" s="185">
        <v>98</v>
      </c>
      <c r="EN89" s="180">
        <v>441</v>
      </c>
      <c r="EO89" s="60">
        <v>21</v>
      </c>
      <c r="EP89" s="60">
        <v>52</v>
      </c>
      <c r="EQ89" s="60">
        <v>81</v>
      </c>
      <c r="ER89" s="60">
        <v>83</v>
      </c>
      <c r="ES89" s="60">
        <v>72</v>
      </c>
      <c r="ET89" s="274">
        <v>132</v>
      </c>
      <c r="EU89" s="77">
        <f t="shared" si="285"/>
        <v>4.8000000000000001E-2</v>
      </c>
      <c r="EV89" s="77">
        <f t="shared" si="286"/>
        <v>0.11799999999999999</v>
      </c>
      <c r="EW89" s="77">
        <f t="shared" si="287"/>
        <v>0.184</v>
      </c>
      <c r="EX89" s="77">
        <f t="shared" si="288"/>
        <v>0.188</v>
      </c>
      <c r="EY89" s="77">
        <f t="shared" si="289"/>
        <v>0.16300000000000001</v>
      </c>
      <c r="EZ89" s="237">
        <f t="shared" si="352"/>
        <v>0.29899999999999999</v>
      </c>
      <c r="FA89" s="234">
        <f>DV89-EN89</f>
        <v>63</v>
      </c>
    </row>
    <row r="90" spans="1:157" x14ac:dyDescent="0.2">
      <c r="A90" s="56" t="s">
        <v>882</v>
      </c>
      <c r="B90" s="57" t="s">
        <v>2327</v>
      </c>
      <c r="C90" s="56" t="s">
        <v>939</v>
      </c>
      <c r="D90" s="56" t="s">
        <v>1084</v>
      </c>
      <c r="E90" s="171">
        <v>1668</v>
      </c>
      <c r="F90" s="172">
        <v>1570</v>
      </c>
      <c r="G90" s="226">
        <v>98</v>
      </c>
      <c r="H90" s="77">
        <f t="shared" si="291"/>
        <v>0.94099999999999995</v>
      </c>
      <c r="I90" s="186">
        <f t="shared" si="292"/>
        <v>5.8999999999999997E-2</v>
      </c>
      <c r="J90" s="173">
        <v>0</v>
      </c>
      <c r="K90" s="229">
        <v>0</v>
      </c>
      <c r="L90" s="174">
        <v>1668</v>
      </c>
      <c r="M90" s="60">
        <v>1415</v>
      </c>
      <c r="N90" s="60">
        <v>0</v>
      </c>
      <c r="O90" s="60">
        <v>216</v>
      </c>
      <c r="P90" s="60">
        <v>11</v>
      </c>
      <c r="Q90" s="60">
        <v>0</v>
      </c>
      <c r="R90" s="60">
        <v>0</v>
      </c>
      <c r="S90" s="60">
        <v>26</v>
      </c>
      <c r="T90" s="60">
        <v>0</v>
      </c>
      <c r="U90" s="60">
        <v>0</v>
      </c>
      <c r="V90" s="63">
        <f t="shared" si="294"/>
        <v>0.84799999999999998</v>
      </c>
      <c r="W90" s="63">
        <f t="shared" si="295"/>
        <v>0</v>
      </c>
      <c r="X90" s="63">
        <f t="shared" si="296"/>
        <v>0.129</v>
      </c>
      <c r="Y90" s="63">
        <f t="shared" si="297"/>
        <v>7.0000000000000001E-3</v>
      </c>
      <c r="Z90" s="63">
        <f t="shared" si="298"/>
        <v>0</v>
      </c>
      <c r="AA90" s="63">
        <f t="shared" si="299"/>
        <v>0</v>
      </c>
      <c r="AB90" s="63">
        <f t="shared" si="300"/>
        <v>1.6E-2</v>
      </c>
      <c r="AC90" s="63">
        <f t="shared" si="301"/>
        <v>0</v>
      </c>
      <c r="AD90" s="63">
        <f t="shared" si="302"/>
        <v>0</v>
      </c>
      <c r="AE90" s="171">
        <v>1668</v>
      </c>
      <c r="AF90" s="60">
        <v>11</v>
      </c>
      <c r="AG90" s="60">
        <v>11</v>
      </c>
      <c r="AH90" s="60">
        <v>67</v>
      </c>
      <c r="AI90" s="60">
        <v>295</v>
      </c>
      <c r="AJ90" s="60">
        <v>193</v>
      </c>
      <c r="AK90" s="60">
        <v>201</v>
      </c>
      <c r="AL90" s="60">
        <v>379</v>
      </c>
      <c r="AM90" s="60">
        <v>301</v>
      </c>
      <c r="AN90" s="60">
        <v>210</v>
      </c>
      <c r="AO90" s="77">
        <f t="shared" si="304"/>
        <v>7.0000000000000001E-3</v>
      </c>
      <c r="AP90" s="77">
        <f t="shared" si="305"/>
        <v>7.0000000000000001E-3</v>
      </c>
      <c r="AQ90" s="77">
        <f t="shared" si="306"/>
        <v>0.04</v>
      </c>
      <c r="AR90" s="77">
        <f t="shared" si="307"/>
        <v>0.17699999999999999</v>
      </c>
      <c r="AS90" s="77">
        <f t="shared" si="308"/>
        <v>0.11600000000000001</v>
      </c>
      <c r="AT90" s="77">
        <f t="shared" si="309"/>
        <v>0.121</v>
      </c>
      <c r="AU90" s="77">
        <f t="shared" si="310"/>
        <v>0.22700000000000001</v>
      </c>
      <c r="AV90" s="77">
        <f t="shared" si="311"/>
        <v>0.18</v>
      </c>
      <c r="AW90" s="77">
        <f t="shared" si="312"/>
        <v>0.126</v>
      </c>
      <c r="AX90" s="175">
        <v>6.6</v>
      </c>
      <c r="AY90" s="174">
        <v>1668</v>
      </c>
      <c r="AZ90" s="60">
        <v>11</v>
      </c>
      <c r="BA90" s="60">
        <v>247</v>
      </c>
      <c r="BB90" s="60">
        <v>106</v>
      </c>
      <c r="BC90" s="60">
        <v>623</v>
      </c>
      <c r="BD90" s="60">
        <v>595</v>
      </c>
      <c r="BE90" s="60">
        <v>86</v>
      </c>
      <c r="BF90" s="60">
        <f t="shared" si="314"/>
        <v>7.0000000000000001E-3</v>
      </c>
      <c r="BG90" s="60">
        <f t="shared" si="315"/>
        <v>0.14799999999999999</v>
      </c>
      <c r="BH90" s="77">
        <f t="shared" si="316"/>
        <v>6.4000000000000001E-2</v>
      </c>
      <c r="BI90" s="60">
        <f t="shared" si="317"/>
        <v>0.374</v>
      </c>
      <c r="BJ90" s="77">
        <f t="shared" si="318"/>
        <v>0.35699999999999998</v>
      </c>
      <c r="BK90" s="60">
        <f t="shared" si="319"/>
        <v>5.1999999999999998E-2</v>
      </c>
      <c r="BL90" s="176">
        <v>1570</v>
      </c>
      <c r="BM90" s="177">
        <v>1194</v>
      </c>
      <c r="BN90" s="178">
        <f t="shared" si="321"/>
        <v>0.76100000000000001</v>
      </c>
      <c r="BO90" s="173">
        <v>2.73</v>
      </c>
      <c r="BP90" s="179">
        <v>376</v>
      </c>
      <c r="BQ90" s="204">
        <f t="shared" si="322"/>
        <v>0.23899999999999999</v>
      </c>
      <c r="BR90" s="175">
        <v>1.73</v>
      </c>
      <c r="BS90" s="181">
        <v>1570</v>
      </c>
      <c r="BT90" s="60">
        <v>15</v>
      </c>
      <c r="BU90" s="60">
        <v>382</v>
      </c>
      <c r="BV90" s="60">
        <v>381</v>
      </c>
      <c r="BW90" s="60">
        <v>313</v>
      </c>
      <c r="BX90" s="60">
        <v>262</v>
      </c>
      <c r="BY90" s="60">
        <v>217</v>
      </c>
      <c r="BZ90" s="104">
        <f t="shared" si="324"/>
        <v>0.01</v>
      </c>
      <c r="CA90" s="104">
        <f t="shared" si="325"/>
        <v>0.24299999999999999</v>
      </c>
      <c r="CB90" s="104">
        <f t="shared" si="326"/>
        <v>0.24299999999999999</v>
      </c>
      <c r="CC90" s="104">
        <f t="shared" si="327"/>
        <v>0.19900000000000001</v>
      </c>
      <c r="CD90" s="104">
        <f t="shared" si="328"/>
        <v>0.16700000000000001</v>
      </c>
      <c r="CE90" s="104">
        <f t="shared" si="329"/>
        <v>0.13800000000000001</v>
      </c>
      <c r="CF90" s="64">
        <v>1570</v>
      </c>
      <c r="CG90" s="60">
        <v>71</v>
      </c>
      <c r="CH90" s="60">
        <v>60</v>
      </c>
      <c r="CI90" s="60">
        <v>42</v>
      </c>
      <c r="CJ90" s="60">
        <v>54</v>
      </c>
      <c r="CK90" s="60">
        <v>59</v>
      </c>
      <c r="CL90" s="60">
        <v>194</v>
      </c>
      <c r="CM90" s="60">
        <v>215</v>
      </c>
      <c r="CN90" s="60">
        <v>478</v>
      </c>
      <c r="CO90" s="60">
        <v>152</v>
      </c>
      <c r="CP90" s="60">
        <v>245</v>
      </c>
      <c r="CQ90" s="63">
        <f t="shared" si="331"/>
        <v>4.4999999999999998E-2</v>
      </c>
      <c r="CR90" s="63">
        <f t="shared" si="332"/>
        <v>3.7999999999999999E-2</v>
      </c>
      <c r="CS90" s="63">
        <f t="shared" si="333"/>
        <v>2.7E-2</v>
      </c>
      <c r="CT90" s="63">
        <f t="shared" si="334"/>
        <v>3.4000000000000002E-2</v>
      </c>
      <c r="CU90" s="63">
        <f t="shared" si="335"/>
        <v>3.7999999999999999E-2</v>
      </c>
      <c r="CV90" s="63">
        <f t="shared" si="336"/>
        <v>0.124</v>
      </c>
      <c r="CW90" s="63">
        <f t="shared" si="337"/>
        <v>0.13700000000000001</v>
      </c>
      <c r="CX90" s="63">
        <f t="shared" si="338"/>
        <v>0.30399999999999999</v>
      </c>
      <c r="CY90" s="63">
        <f t="shared" si="339"/>
        <v>9.7000000000000003E-2</v>
      </c>
      <c r="CZ90" s="63">
        <f t="shared" si="340"/>
        <v>0.156</v>
      </c>
      <c r="DA90" s="65">
        <v>108269</v>
      </c>
      <c r="DB90" s="66">
        <v>116371</v>
      </c>
      <c r="DC90" s="181">
        <v>1570</v>
      </c>
      <c r="DD90" s="182">
        <v>1194</v>
      </c>
      <c r="DE90" s="60">
        <v>22</v>
      </c>
      <c r="DF90" s="60">
        <v>0</v>
      </c>
      <c r="DG90" s="60">
        <v>26</v>
      </c>
      <c r="DH90" s="60">
        <v>46</v>
      </c>
      <c r="DI90" s="60">
        <v>63</v>
      </c>
      <c r="DJ90" s="60">
        <v>889</v>
      </c>
      <c r="DK90" s="60">
        <v>143</v>
      </c>
      <c r="DL90" s="60">
        <v>5</v>
      </c>
      <c r="DM90" s="63">
        <f t="shared" si="342"/>
        <v>1.7999999999999999E-2</v>
      </c>
      <c r="DN90" s="63">
        <f t="shared" si="343"/>
        <v>0</v>
      </c>
      <c r="DO90" s="63">
        <f t="shared" si="344"/>
        <v>2.1999999999999999E-2</v>
      </c>
      <c r="DP90" s="63">
        <f t="shared" si="345"/>
        <v>3.9E-2</v>
      </c>
      <c r="DQ90" s="104">
        <f t="shared" si="346"/>
        <v>5.2999999999999999E-2</v>
      </c>
      <c r="DR90" s="104">
        <f t="shared" si="347"/>
        <v>0.745</v>
      </c>
      <c r="DS90" s="104">
        <f t="shared" si="348"/>
        <v>0.12</v>
      </c>
      <c r="DT90" s="104">
        <f t="shared" si="349"/>
        <v>4.0000000000000001E-3</v>
      </c>
      <c r="DU90" s="183">
        <v>399300</v>
      </c>
      <c r="DV90" s="184">
        <v>335</v>
      </c>
      <c r="DW90" s="60">
        <v>11</v>
      </c>
      <c r="DX90" s="60">
        <v>217</v>
      </c>
      <c r="DY90" s="60">
        <v>90</v>
      </c>
      <c r="DZ90" s="60">
        <v>16</v>
      </c>
      <c r="EA90" s="60">
        <v>0</v>
      </c>
      <c r="EB90" s="60">
        <v>0</v>
      </c>
      <c r="EC90" s="60">
        <v>1</v>
      </c>
      <c r="ED90" s="104">
        <f t="shared" si="278"/>
        <v>3.3000000000000002E-2</v>
      </c>
      <c r="EE90" s="104">
        <f t="shared" si="279"/>
        <v>0.64800000000000002</v>
      </c>
      <c r="EF90" s="104">
        <f t="shared" si="280"/>
        <v>0.26900000000000002</v>
      </c>
      <c r="EG90" s="104">
        <f t="shared" si="281"/>
        <v>4.8000000000000001E-2</v>
      </c>
      <c r="EH90" s="63">
        <f t="shared" si="282"/>
        <v>0</v>
      </c>
      <c r="EI90" s="104">
        <f t="shared" si="283"/>
        <v>0</v>
      </c>
      <c r="EJ90" s="63">
        <f t="shared" si="284"/>
        <v>3.0000000000000001E-3</v>
      </c>
      <c r="EK90" s="183">
        <v>968</v>
      </c>
      <c r="EL90" s="185">
        <v>376</v>
      </c>
      <c r="EM90" s="185">
        <v>41</v>
      </c>
      <c r="EN90" s="180">
        <v>335</v>
      </c>
      <c r="EO90" s="60">
        <v>226</v>
      </c>
      <c r="EP90" s="60">
        <v>27</v>
      </c>
      <c r="EQ90" s="60">
        <v>27</v>
      </c>
      <c r="ER90" s="60">
        <v>0</v>
      </c>
      <c r="ES90" s="60">
        <v>0</v>
      </c>
      <c r="ET90" s="274">
        <v>55</v>
      </c>
      <c r="EU90" s="77">
        <f t="shared" si="285"/>
        <v>0.67500000000000004</v>
      </c>
      <c r="EV90" s="77">
        <f t="shared" si="286"/>
        <v>8.1000000000000003E-2</v>
      </c>
      <c r="EW90" s="77">
        <f t="shared" si="287"/>
        <v>8.1000000000000003E-2</v>
      </c>
      <c r="EX90" s="77">
        <f t="shared" si="288"/>
        <v>0</v>
      </c>
      <c r="EY90" s="77">
        <f t="shared" si="289"/>
        <v>0</v>
      </c>
      <c r="EZ90" s="237">
        <f t="shared" si="352"/>
        <v>0.16400000000000001</v>
      </c>
      <c r="FA90" s="234">
        <f>DV90-EN90</f>
        <v>0</v>
      </c>
    </row>
    <row r="91" spans="1:157" s="84" customFormat="1" x14ac:dyDescent="0.2">
      <c r="A91" s="81" t="s">
        <v>882</v>
      </c>
      <c r="B91" s="82" t="s">
        <v>2327</v>
      </c>
      <c r="C91" s="81"/>
      <c r="D91" s="81"/>
      <c r="E91" s="187">
        <f>SUM(E88:E90)</f>
        <v>5599</v>
      </c>
      <c r="F91" s="188">
        <f t="shared" ref="F91:G91" si="353">SUM(F88:F90)</f>
        <v>5191</v>
      </c>
      <c r="G91" s="227">
        <f t="shared" si="353"/>
        <v>408</v>
      </c>
      <c r="H91" s="77">
        <f t="shared" si="291"/>
        <v>0.92700000000000005</v>
      </c>
      <c r="I91" s="186">
        <f t="shared" si="292"/>
        <v>7.2999999999999995E-2</v>
      </c>
      <c r="J91" s="190"/>
      <c r="K91" s="230"/>
      <c r="L91" s="191">
        <f t="shared" ref="L91:U91" si="354">SUM(L88:L90)</f>
        <v>5599</v>
      </c>
      <c r="M91" s="84">
        <f t="shared" si="354"/>
        <v>4588</v>
      </c>
      <c r="N91" s="84">
        <f t="shared" si="354"/>
        <v>53</v>
      </c>
      <c r="O91" s="84">
        <f t="shared" si="354"/>
        <v>255</v>
      </c>
      <c r="P91" s="84">
        <f t="shared" si="354"/>
        <v>22</v>
      </c>
      <c r="Q91" s="84">
        <f t="shared" si="354"/>
        <v>64</v>
      </c>
      <c r="R91" s="84">
        <f t="shared" si="354"/>
        <v>168</v>
      </c>
      <c r="S91" s="84">
        <f t="shared" si="354"/>
        <v>96</v>
      </c>
      <c r="T91" s="84">
        <f t="shared" si="354"/>
        <v>353</v>
      </c>
      <c r="U91" s="84">
        <f t="shared" si="354"/>
        <v>0</v>
      </c>
      <c r="V91" s="63">
        <f t="shared" si="294"/>
        <v>0.81899999999999995</v>
      </c>
      <c r="W91" s="63">
        <f t="shared" si="295"/>
        <v>8.9999999999999993E-3</v>
      </c>
      <c r="X91" s="63">
        <f t="shared" si="296"/>
        <v>4.5999999999999999E-2</v>
      </c>
      <c r="Y91" s="63">
        <f t="shared" si="297"/>
        <v>4.0000000000000001E-3</v>
      </c>
      <c r="Z91" s="63">
        <f t="shared" si="298"/>
        <v>1.0999999999999999E-2</v>
      </c>
      <c r="AA91" s="63">
        <f t="shared" si="299"/>
        <v>0.03</v>
      </c>
      <c r="AB91" s="63">
        <f t="shared" si="300"/>
        <v>1.7000000000000001E-2</v>
      </c>
      <c r="AC91" s="63">
        <f t="shared" si="301"/>
        <v>6.3E-2</v>
      </c>
      <c r="AD91" s="63">
        <f t="shared" si="302"/>
        <v>0</v>
      </c>
      <c r="AE91" s="187">
        <f t="shared" ref="AE91:AN91" si="355">SUM(AE88:AE90)</f>
        <v>5599</v>
      </c>
      <c r="AF91" s="84">
        <f t="shared" si="355"/>
        <v>57</v>
      </c>
      <c r="AG91" s="84">
        <f t="shared" si="355"/>
        <v>97</v>
      </c>
      <c r="AH91" s="84">
        <f t="shared" si="355"/>
        <v>181</v>
      </c>
      <c r="AI91" s="84">
        <f t="shared" si="355"/>
        <v>650</v>
      </c>
      <c r="AJ91" s="84">
        <f t="shared" si="355"/>
        <v>998</v>
      </c>
      <c r="AK91" s="84">
        <f t="shared" si="355"/>
        <v>879</v>
      </c>
      <c r="AL91" s="84">
        <f t="shared" si="355"/>
        <v>1188</v>
      </c>
      <c r="AM91" s="84">
        <f t="shared" si="355"/>
        <v>797</v>
      </c>
      <c r="AN91" s="84">
        <f t="shared" si="355"/>
        <v>752</v>
      </c>
      <c r="AO91" s="77">
        <f t="shared" si="304"/>
        <v>0.01</v>
      </c>
      <c r="AP91" s="77">
        <f t="shared" si="305"/>
        <v>1.7000000000000001E-2</v>
      </c>
      <c r="AQ91" s="77">
        <f t="shared" si="306"/>
        <v>3.2000000000000001E-2</v>
      </c>
      <c r="AR91" s="77">
        <f t="shared" si="307"/>
        <v>0.11600000000000001</v>
      </c>
      <c r="AS91" s="77">
        <f t="shared" si="308"/>
        <v>0.17799999999999999</v>
      </c>
      <c r="AT91" s="77">
        <f t="shared" si="309"/>
        <v>0.157</v>
      </c>
      <c r="AU91" s="77">
        <f t="shared" si="310"/>
        <v>0.21199999999999999</v>
      </c>
      <c r="AV91" s="77">
        <f t="shared" si="311"/>
        <v>0.14199999999999999</v>
      </c>
      <c r="AW91" s="77">
        <f t="shared" si="312"/>
        <v>0.13400000000000001</v>
      </c>
      <c r="AX91" s="192">
        <f>ROUND(MEDIAN(AX88:AX90),1)</f>
        <v>6.4</v>
      </c>
      <c r="AY91" s="191">
        <f t="shared" ref="AY91:BD91" si="356">SUM(AY88:AY90)</f>
        <v>5599</v>
      </c>
      <c r="AZ91" s="84">
        <f t="shared" si="356"/>
        <v>66</v>
      </c>
      <c r="BA91" s="84">
        <f t="shared" si="356"/>
        <v>364</v>
      </c>
      <c r="BB91" s="84">
        <f t="shared" si="356"/>
        <v>684</v>
      </c>
      <c r="BC91" s="84">
        <f t="shared" si="356"/>
        <v>2284</v>
      </c>
      <c r="BD91" s="84">
        <f t="shared" si="356"/>
        <v>1745</v>
      </c>
      <c r="BE91" s="84">
        <f>SUM(BE88:BE90)</f>
        <v>456</v>
      </c>
      <c r="BF91" s="60">
        <f t="shared" si="314"/>
        <v>1.2E-2</v>
      </c>
      <c r="BG91" s="60">
        <f t="shared" si="315"/>
        <v>6.5000000000000002E-2</v>
      </c>
      <c r="BH91" s="77">
        <f t="shared" si="316"/>
        <v>0.122</v>
      </c>
      <c r="BI91" s="60">
        <f t="shared" si="317"/>
        <v>0.40799999999999997</v>
      </c>
      <c r="BJ91" s="77">
        <f t="shared" si="318"/>
        <v>0.312</v>
      </c>
      <c r="BK91" s="60">
        <f t="shared" si="319"/>
        <v>8.1000000000000003E-2</v>
      </c>
      <c r="BL91" s="193">
        <f t="shared" ref="BL91:BM91" si="357">SUM(BL88:BL90)</f>
        <v>5191</v>
      </c>
      <c r="BM91" s="194">
        <f t="shared" si="357"/>
        <v>3707</v>
      </c>
      <c r="BN91" s="178">
        <f t="shared" si="321"/>
        <v>0.71399999999999997</v>
      </c>
      <c r="BO91" s="190">
        <f>ROUND(AVERAGE(BO88:BO90),2)</f>
        <v>2.84</v>
      </c>
      <c r="BP91" s="196">
        <f>SUM(BP88:BP90)</f>
        <v>1484</v>
      </c>
      <c r="BQ91" s="204">
        <f t="shared" si="322"/>
        <v>0.28599999999999998</v>
      </c>
      <c r="BR91" s="192">
        <f>ROUND(AVERAGE(BR88:BR90),2)</f>
        <v>2.85</v>
      </c>
      <c r="BS91" s="198">
        <f t="shared" ref="BS91:BY91" si="358">SUM(BS88:BS90)</f>
        <v>5191</v>
      </c>
      <c r="BT91" s="84">
        <f t="shared" si="358"/>
        <v>87</v>
      </c>
      <c r="BU91" s="84">
        <f t="shared" si="358"/>
        <v>1171</v>
      </c>
      <c r="BV91" s="84">
        <f t="shared" si="358"/>
        <v>1265</v>
      </c>
      <c r="BW91" s="84">
        <f t="shared" si="358"/>
        <v>1336</v>
      </c>
      <c r="BX91" s="84">
        <f t="shared" si="358"/>
        <v>800</v>
      </c>
      <c r="BY91" s="84">
        <f t="shared" si="358"/>
        <v>532</v>
      </c>
      <c r="BZ91" s="104">
        <f t="shared" si="324"/>
        <v>1.7000000000000001E-2</v>
      </c>
      <c r="CA91" s="104">
        <f t="shared" si="325"/>
        <v>0.22600000000000001</v>
      </c>
      <c r="CB91" s="104">
        <f t="shared" si="326"/>
        <v>0.24399999999999999</v>
      </c>
      <c r="CC91" s="104">
        <f t="shared" si="327"/>
        <v>0.25700000000000001</v>
      </c>
      <c r="CD91" s="104">
        <f t="shared" si="328"/>
        <v>0.154</v>
      </c>
      <c r="CE91" s="104">
        <f t="shared" si="329"/>
        <v>0.10199999999999999</v>
      </c>
      <c r="CF91" s="87">
        <f t="shared" ref="CF91:CP91" si="359">SUM(CF88:CF90)</f>
        <v>5191</v>
      </c>
      <c r="CG91" s="84">
        <f t="shared" si="359"/>
        <v>251</v>
      </c>
      <c r="CH91" s="84">
        <f t="shared" si="359"/>
        <v>157</v>
      </c>
      <c r="CI91" s="84">
        <f t="shared" si="359"/>
        <v>224</v>
      </c>
      <c r="CJ91" s="84">
        <f t="shared" si="359"/>
        <v>245</v>
      </c>
      <c r="CK91" s="84">
        <f t="shared" si="359"/>
        <v>646</v>
      </c>
      <c r="CL91" s="84">
        <f t="shared" si="359"/>
        <v>739</v>
      </c>
      <c r="CM91" s="84">
        <f t="shared" si="359"/>
        <v>757</v>
      </c>
      <c r="CN91" s="84">
        <f t="shared" si="359"/>
        <v>1292</v>
      </c>
      <c r="CO91" s="84">
        <f t="shared" si="359"/>
        <v>435</v>
      </c>
      <c r="CP91" s="84">
        <f t="shared" si="359"/>
        <v>445</v>
      </c>
      <c r="CQ91" s="63">
        <f t="shared" si="331"/>
        <v>4.8000000000000001E-2</v>
      </c>
      <c r="CR91" s="63">
        <f t="shared" si="332"/>
        <v>0.03</v>
      </c>
      <c r="CS91" s="63">
        <f t="shared" si="333"/>
        <v>4.2999999999999997E-2</v>
      </c>
      <c r="CT91" s="63">
        <f t="shared" si="334"/>
        <v>4.7E-2</v>
      </c>
      <c r="CU91" s="63">
        <f t="shared" si="335"/>
        <v>0.124</v>
      </c>
      <c r="CV91" s="63">
        <f t="shared" si="336"/>
        <v>0.14199999999999999</v>
      </c>
      <c r="CW91" s="63">
        <f t="shared" si="337"/>
        <v>0.14599999999999999</v>
      </c>
      <c r="CX91" s="63">
        <f t="shared" si="338"/>
        <v>0.249</v>
      </c>
      <c r="CY91" s="63">
        <f t="shared" si="339"/>
        <v>8.4000000000000005E-2</v>
      </c>
      <c r="CZ91" s="63">
        <f t="shared" si="340"/>
        <v>8.5999999999999993E-2</v>
      </c>
      <c r="DA91" s="88">
        <f>INT(MEDIAN(DA88:DA90))</f>
        <v>76675</v>
      </c>
      <c r="DB91" s="89">
        <f>INT(AVERAGE(DB88:DB90))</f>
        <v>96874</v>
      </c>
      <c r="DC91" s="198">
        <f t="shared" ref="DC91:DL91" si="360">SUM(DC88:DC90)</f>
        <v>5191</v>
      </c>
      <c r="DD91" s="199">
        <f t="shared" si="360"/>
        <v>3707</v>
      </c>
      <c r="DE91" s="84">
        <f t="shared" si="360"/>
        <v>120</v>
      </c>
      <c r="DF91" s="84">
        <f t="shared" si="360"/>
        <v>212</v>
      </c>
      <c r="DG91" s="84">
        <f t="shared" si="360"/>
        <v>51</v>
      </c>
      <c r="DH91" s="84">
        <f t="shared" si="360"/>
        <v>145</v>
      </c>
      <c r="DI91" s="84">
        <f t="shared" si="360"/>
        <v>460</v>
      </c>
      <c r="DJ91" s="84">
        <f t="shared" si="360"/>
        <v>2477</v>
      </c>
      <c r="DK91" s="84">
        <f t="shared" si="360"/>
        <v>210</v>
      </c>
      <c r="DL91" s="84">
        <f t="shared" si="360"/>
        <v>32</v>
      </c>
      <c r="DM91" s="63">
        <f t="shared" si="342"/>
        <v>3.2000000000000001E-2</v>
      </c>
      <c r="DN91" s="63">
        <f t="shared" si="343"/>
        <v>5.7000000000000002E-2</v>
      </c>
      <c r="DO91" s="63">
        <f t="shared" si="344"/>
        <v>1.4E-2</v>
      </c>
      <c r="DP91" s="63">
        <f t="shared" si="345"/>
        <v>3.9E-2</v>
      </c>
      <c r="DQ91" s="104">
        <f t="shared" si="346"/>
        <v>0.124</v>
      </c>
      <c r="DR91" s="104">
        <f t="shared" si="347"/>
        <v>0.66800000000000004</v>
      </c>
      <c r="DS91" s="104">
        <f t="shared" si="348"/>
        <v>5.7000000000000002E-2</v>
      </c>
      <c r="DT91" s="104">
        <f t="shared" si="349"/>
        <v>8.9999999999999993E-3</v>
      </c>
      <c r="DU91" s="200">
        <f>INT(MEDIAN(DU88:DU90))</f>
        <v>343400</v>
      </c>
      <c r="DV91" s="201">
        <f t="shared" ref="DV91:EC91" si="361">SUM(DV88:DV90)</f>
        <v>1345</v>
      </c>
      <c r="DW91" s="84">
        <f t="shared" si="361"/>
        <v>11</v>
      </c>
      <c r="DX91" s="84">
        <f t="shared" si="361"/>
        <v>420</v>
      </c>
      <c r="DY91" s="84">
        <f t="shared" si="361"/>
        <v>504</v>
      </c>
      <c r="DZ91" s="84">
        <f t="shared" si="361"/>
        <v>283</v>
      </c>
      <c r="EA91" s="84">
        <f t="shared" si="361"/>
        <v>126</v>
      </c>
      <c r="EB91" s="84">
        <f t="shared" si="361"/>
        <v>0</v>
      </c>
      <c r="EC91" s="84">
        <f t="shared" si="361"/>
        <v>1</v>
      </c>
      <c r="ED91" s="104">
        <f t="shared" ref="ED91" si="362">ROUND(DW91/DV91,3)</f>
        <v>8.0000000000000002E-3</v>
      </c>
      <c r="EE91" s="104">
        <f t="shared" ref="EE91" si="363">ROUND(DX91/DV91,3)</f>
        <v>0.312</v>
      </c>
      <c r="EF91" s="104">
        <f t="shared" ref="EF91" si="364">ROUND(DY91/DV91,3)</f>
        <v>0.375</v>
      </c>
      <c r="EG91" s="104">
        <f t="shared" ref="EG91" si="365">ROUND(DZ91/DV91,3)</f>
        <v>0.21</v>
      </c>
      <c r="EH91" s="63">
        <f t="shared" ref="EH91" si="366">ROUND(EA91/DV91,3)</f>
        <v>9.4E-2</v>
      </c>
      <c r="EI91" s="104">
        <f t="shared" ref="EI91" si="367">ROUND(EB91/DV91,3)</f>
        <v>0</v>
      </c>
      <c r="EJ91" s="63">
        <f t="shared" ref="EJ91" si="368">ROUND(EC91/DV91,3)</f>
        <v>1E-3</v>
      </c>
      <c r="EK91" s="200">
        <f>INT(MEDIAN(EK88:EK90))</f>
        <v>1277</v>
      </c>
      <c r="EL91" s="202">
        <f t="shared" ref="EL91:ET91" si="369">SUM(EL88:EL90)</f>
        <v>1484</v>
      </c>
      <c r="EM91" s="202">
        <f t="shared" si="369"/>
        <v>139</v>
      </c>
      <c r="EN91" s="203">
        <f t="shared" si="369"/>
        <v>1282</v>
      </c>
      <c r="EO91" s="84">
        <f t="shared" si="369"/>
        <v>329</v>
      </c>
      <c r="EP91" s="84">
        <f t="shared" si="369"/>
        <v>135</v>
      </c>
      <c r="EQ91" s="84">
        <f t="shared" si="369"/>
        <v>117</v>
      </c>
      <c r="ER91" s="84">
        <f t="shared" si="369"/>
        <v>140</v>
      </c>
      <c r="ES91" s="84">
        <f t="shared" si="369"/>
        <v>157</v>
      </c>
      <c r="ET91" s="276">
        <f t="shared" si="369"/>
        <v>404</v>
      </c>
      <c r="EU91" s="77">
        <f t="shared" si="285"/>
        <v>0.25700000000000001</v>
      </c>
      <c r="EV91" s="77">
        <f t="shared" si="286"/>
        <v>0.105</v>
      </c>
      <c r="EW91" s="77">
        <f t="shared" si="287"/>
        <v>9.0999999999999998E-2</v>
      </c>
      <c r="EX91" s="77">
        <f t="shared" si="288"/>
        <v>0.109</v>
      </c>
      <c r="EY91" s="77">
        <f t="shared" si="289"/>
        <v>0.122</v>
      </c>
      <c r="EZ91" s="237">
        <f t="shared" si="352"/>
        <v>0.315</v>
      </c>
      <c r="FA91" s="235">
        <f>SUM(FA88:FA90)</f>
        <v>63</v>
      </c>
    </row>
    <row r="92" spans="1:157" s="84" customFormat="1" x14ac:dyDescent="0.2">
      <c r="A92" s="81" t="s">
        <v>882</v>
      </c>
      <c r="B92" s="82" t="s">
        <v>1026</v>
      </c>
      <c r="C92" s="81"/>
      <c r="D92" s="81"/>
      <c r="E92" s="187">
        <f>E40+E78+E82+E84+E87+E91</f>
        <v>116295</v>
      </c>
      <c r="F92" s="188">
        <f>F40+F78+F82+F84+F87+F91</f>
        <v>108246</v>
      </c>
      <c r="G92" s="227">
        <f>G40+G78+G82+G84+G87+G91</f>
        <v>8049</v>
      </c>
      <c r="H92" s="98">
        <f t="shared" si="247"/>
        <v>0.93100000000000005</v>
      </c>
      <c r="I92" s="189">
        <f t="shared" si="197"/>
        <v>6.9000000000000006E-2</v>
      </c>
      <c r="J92" s="190"/>
      <c r="K92" s="230"/>
      <c r="L92" s="191">
        <f t="shared" ref="L92:U92" si="370">L40+L78+L82+L84+L87+L91</f>
        <v>116295</v>
      </c>
      <c r="M92" s="84">
        <f t="shared" si="370"/>
        <v>87721</v>
      </c>
      <c r="N92" s="84">
        <f t="shared" si="370"/>
        <v>1758</v>
      </c>
      <c r="O92" s="84">
        <f t="shared" si="370"/>
        <v>1267</v>
      </c>
      <c r="P92" s="84">
        <f t="shared" si="370"/>
        <v>3470</v>
      </c>
      <c r="Q92" s="84">
        <f t="shared" si="370"/>
        <v>4916</v>
      </c>
      <c r="R92" s="84">
        <f t="shared" si="370"/>
        <v>2780</v>
      </c>
      <c r="S92" s="84">
        <f t="shared" si="370"/>
        <v>7333</v>
      </c>
      <c r="T92" s="84">
        <f t="shared" si="370"/>
        <v>6944</v>
      </c>
      <c r="U92" s="84">
        <f t="shared" si="370"/>
        <v>106</v>
      </c>
      <c r="V92" s="97">
        <f t="shared" si="198"/>
        <v>0.754</v>
      </c>
      <c r="W92" s="97">
        <f t="shared" si="199"/>
        <v>1.4999999999999999E-2</v>
      </c>
      <c r="X92" s="97">
        <f t="shared" si="200"/>
        <v>1.0999999999999999E-2</v>
      </c>
      <c r="Y92" s="97">
        <f t="shared" si="201"/>
        <v>0.03</v>
      </c>
      <c r="Z92" s="97">
        <f t="shared" si="202"/>
        <v>4.2000000000000003E-2</v>
      </c>
      <c r="AA92" s="97">
        <f t="shared" si="203"/>
        <v>2.4E-2</v>
      </c>
      <c r="AB92" s="97">
        <f t="shared" si="204"/>
        <v>6.3E-2</v>
      </c>
      <c r="AC92" s="97">
        <f t="shared" si="205"/>
        <v>0.06</v>
      </c>
      <c r="AD92" s="97">
        <f t="shared" si="265"/>
        <v>1E-3</v>
      </c>
      <c r="AE92" s="187">
        <f t="shared" ref="AE92:AN92" si="371">AE40+AE78+AE82+AE84+AE87+AE91</f>
        <v>116295</v>
      </c>
      <c r="AF92" s="84">
        <f t="shared" si="371"/>
        <v>1636</v>
      </c>
      <c r="AG92" s="84">
        <f t="shared" si="371"/>
        <v>2572</v>
      </c>
      <c r="AH92" s="84">
        <f t="shared" si="371"/>
        <v>6495</v>
      </c>
      <c r="AI92" s="84">
        <f t="shared" si="371"/>
        <v>16520</v>
      </c>
      <c r="AJ92" s="84">
        <f t="shared" si="371"/>
        <v>19591</v>
      </c>
      <c r="AK92" s="84">
        <f t="shared" si="371"/>
        <v>23440</v>
      </c>
      <c r="AL92" s="84">
        <f t="shared" si="371"/>
        <v>19779</v>
      </c>
      <c r="AM92" s="84">
        <f t="shared" si="371"/>
        <v>14566</v>
      </c>
      <c r="AN92" s="84">
        <f t="shared" si="371"/>
        <v>11696</v>
      </c>
      <c r="AO92" s="84">
        <f t="shared" ref="AO92" si="372">ROUND(AF92/AE92,3)</f>
        <v>1.4E-2</v>
      </c>
      <c r="AP92" s="84">
        <f t="shared" si="207"/>
        <v>2.1999999999999999E-2</v>
      </c>
      <c r="AQ92" s="84">
        <f t="shared" si="208"/>
        <v>5.6000000000000001E-2</v>
      </c>
      <c r="AR92" s="84">
        <f t="shared" si="209"/>
        <v>0.14199999999999999</v>
      </c>
      <c r="AS92" s="84">
        <f t="shared" si="210"/>
        <v>0.16800000000000001</v>
      </c>
      <c r="AT92" s="84">
        <f t="shared" si="211"/>
        <v>0.20200000000000001</v>
      </c>
      <c r="AU92" s="84">
        <f t="shared" si="212"/>
        <v>0.17</v>
      </c>
      <c r="AV92" s="84">
        <f t="shared" si="213"/>
        <v>0.125</v>
      </c>
      <c r="AW92" s="84">
        <f t="shared" si="214"/>
        <v>0.10100000000000001</v>
      </c>
      <c r="AX92" s="192" t="e">
        <f>ROUND(MEDIAN(AX40,AX78,AX82,AX84,#REF!),1)</f>
        <v>#REF!</v>
      </c>
      <c r="AY92" s="191">
        <f t="shared" ref="AY92:BE92" si="373">AY40+AY78+AY82+AY84+AY87+AY91</f>
        <v>116295</v>
      </c>
      <c r="AZ92" s="84">
        <f t="shared" si="373"/>
        <v>1878</v>
      </c>
      <c r="BA92" s="84">
        <f t="shared" si="373"/>
        <v>7450</v>
      </c>
      <c r="BB92" s="84">
        <f t="shared" si="373"/>
        <v>19075</v>
      </c>
      <c r="BC92" s="84">
        <f t="shared" si="373"/>
        <v>47461</v>
      </c>
      <c r="BD92" s="84">
        <f t="shared" si="373"/>
        <v>31935</v>
      </c>
      <c r="BE92" s="84">
        <f t="shared" si="373"/>
        <v>8496</v>
      </c>
      <c r="BF92" s="84">
        <f t="shared" si="244"/>
        <v>1.6E-2</v>
      </c>
      <c r="BG92" s="84">
        <f t="shared" si="215"/>
        <v>6.4000000000000001E-2</v>
      </c>
      <c r="BH92" s="84">
        <f t="shared" si="216"/>
        <v>0.16400000000000001</v>
      </c>
      <c r="BI92" s="84">
        <f t="shared" si="217"/>
        <v>0.40799999999999997</v>
      </c>
      <c r="BJ92" s="84">
        <f t="shared" si="218"/>
        <v>0.27500000000000002</v>
      </c>
      <c r="BK92" s="84">
        <f t="shared" si="219"/>
        <v>7.2999999999999995E-2</v>
      </c>
      <c r="BL92" s="193">
        <f>BL40+BL78+BL82+BL84+BL87+BL91</f>
        <v>108246</v>
      </c>
      <c r="BM92" s="194">
        <f>BM40+BM78+BM82+BM84+BM87+BM91</f>
        <v>64730</v>
      </c>
      <c r="BN92" s="195">
        <f t="shared" ref="BN92" si="374">ROUND(BM92/BL92,3)</f>
        <v>0.59799999999999998</v>
      </c>
      <c r="BO92" s="233">
        <f>((BM40*BO40)+(BM78*BO78)+(BM82*BO82)+(BM84*BO84)+(BM87*BO87)+(BM91*BO91))/BM92</f>
        <v>3.3846880889850151</v>
      </c>
      <c r="BP92" s="196">
        <f>BP40+BP78+BP82+BP84+BP87+BP91</f>
        <v>43516</v>
      </c>
      <c r="BQ92" s="197">
        <f t="shared" ref="BQ92" si="375">ROUND(BP92/BL92,3)</f>
        <v>0.40200000000000002</v>
      </c>
      <c r="BR92" s="232">
        <f>((BP40*BR40)+(BP78*BR78)+(BP82*BR82)+(BP84*BR84)+(BP87*BR87)+(BP91*BR91))/BP92</f>
        <v>3.4981528633146426</v>
      </c>
      <c r="BS92" s="198">
        <f t="shared" ref="BS92:BY92" si="376">BS40+BS78+BS82+BS84+BS87+BS91</f>
        <v>108246</v>
      </c>
      <c r="BT92" s="84">
        <f t="shared" si="376"/>
        <v>3322</v>
      </c>
      <c r="BU92" s="84">
        <f t="shared" si="376"/>
        <v>29533</v>
      </c>
      <c r="BV92" s="84">
        <f t="shared" si="376"/>
        <v>29859</v>
      </c>
      <c r="BW92" s="84">
        <f t="shared" si="376"/>
        <v>26334</v>
      </c>
      <c r="BX92" s="84">
        <f t="shared" si="376"/>
        <v>12095</v>
      </c>
      <c r="BY92" s="84">
        <f t="shared" si="376"/>
        <v>7103</v>
      </c>
      <c r="BZ92" s="97">
        <f t="shared" ref="BZ92" si="377">ROUND(BT92/BS92,3)</f>
        <v>3.1E-2</v>
      </c>
      <c r="CA92" s="97">
        <f t="shared" si="220"/>
        <v>0.27300000000000002</v>
      </c>
      <c r="CB92" s="97">
        <f t="shared" si="221"/>
        <v>0.27600000000000002</v>
      </c>
      <c r="CC92" s="97">
        <f t="shared" si="222"/>
        <v>0.24299999999999999</v>
      </c>
      <c r="CD92" s="97">
        <f t="shared" si="223"/>
        <v>0.112</v>
      </c>
      <c r="CE92" s="97">
        <f t="shared" si="224"/>
        <v>6.6000000000000003E-2</v>
      </c>
      <c r="CF92" s="87">
        <f t="shared" ref="CF92:CP92" si="378">CF40+CF78+CF82+CF84+CF87+CF91</f>
        <v>108246</v>
      </c>
      <c r="CG92" s="84">
        <f t="shared" si="378"/>
        <v>7762</v>
      </c>
      <c r="CH92" s="84">
        <f t="shared" si="378"/>
        <v>5155</v>
      </c>
      <c r="CI92" s="84">
        <f t="shared" si="378"/>
        <v>8966</v>
      </c>
      <c r="CJ92" s="84">
        <f t="shared" si="378"/>
        <v>8813</v>
      </c>
      <c r="CK92" s="84">
        <f t="shared" si="378"/>
        <v>14506</v>
      </c>
      <c r="CL92" s="84">
        <f t="shared" si="378"/>
        <v>19527</v>
      </c>
      <c r="CM92" s="84">
        <f t="shared" si="378"/>
        <v>14520</v>
      </c>
      <c r="CN92" s="84">
        <f t="shared" si="378"/>
        <v>17146</v>
      </c>
      <c r="CO92" s="84">
        <f t="shared" si="378"/>
        <v>6258</v>
      </c>
      <c r="CP92" s="84">
        <f t="shared" si="378"/>
        <v>5593</v>
      </c>
      <c r="CQ92" s="97">
        <f t="shared" si="258"/>
        <v>7.1999999999999995E-2</v>
      </c>
      <c r="CR92" s="97">
        <f t="shared" si="164"/>
        <v>4.8000000000000001E-2</v>
      </c>
      <c r="CS92" s="97">
        <f t="shared" si="165"/>
        <v>8.3000000000000004E-2</v>
      </c>
      <c r="CT92" s="97">
        <f t="shared" si="166"/>
        <v>8.1000000000000003E-2</v>
      </c>
      <c r="CU92" s="97">
        <f t="shared" si="167"/>
        <v>0.13400000000000001</v>
      </c>
      <c r="CV92" s="97">
        <f t="shared" si="168"/>
        <v>0.18</v>
      </c>
      <c r="CW92" s="97">
        <f t="shared" si="169"/>
        <v>0.13400000000000001</v>
      </c>
      <c r="CX92" s="97">
        <f t="shared" si="170"/>
        <v>0.158</v>
      </c>
      <c r="CY92" s="97">
        <f t="shared" si="171"/>
        <v>5.8000000000000003E-2</v>
      </c>
      <c r="CZ92" s="97">
        <f t="shared" si="172"/>
        <v>5.1999999999999998E-2</v>
      </c>
      <c r="DA92" s="88">
        <f>INT(MEDIAN(DA40,DA78,DA82,DA84,DA87,DA91))</f>
        <v>61095</v>
      </c>
      <c r="DB92" s="100">
        <f>INT(((CF40*DB40)+(CF78*DB78)+(CF82*DB82)+(CF84*DB84)+(CF87*DB87)+(CF91*DB91))/CF92)</f>
        <v>76679</v>
      </c>
      <c r="DC92" s="198">
        <f t="shared" ref="DC92:DL92" si="379">DC40+DC78+DC82+DC84+DC87+DC91</f>
        <v>108246</v>
      </c>
      <c r="DD92" s="199">
        <f t="shared" si="379"/>
        <v>64730</v>
      </c>
      <c r="DE92" s="84">
        <f t="shared" si="379"/>
        <v>3170</v>
      </c>
      <c r="DF92" s="84">
        <f t="shared" si="379"/>
        <v>2328</v>
      </c>
      <c r="DG92" s="84">
        <f t="shared" si="379"/>
        <v>2769</v>
      </c>
      <c r="DH92" s="84">
        <f t="shared" si="379"/>
        <v>5234</v>
      </c>
      <c r="DI92" s="84">
        <f t="shared" si="379"/>
        <v>20294</v>
      </c>
      <c r="DJ92" s="84">
        <f t="shared" si="379"/>
        <v>26381</v>
      </c>
      <c r="DK92" s="84">
        <f t="shared" si="379"/>
        <v>3979</v>
      </c>
      <c r="DL92" s="84">
        <f t="shared" si="379"/>
        <v>575</v>
      </c>
      <c r="DM92" s="97">
        <f t="shared" si="245"/>
        <v>4.9000000000000002E-2</v>
      </c>
      <c r="DN92" s="97">
        <f t="shared" si="225"/>
        <v>3.5999999999999997E-2</v>
      </c>
      <c r="DO92" s="97">
        <f t="shared" si="226"/>
        <v>4.2999999999999997E-2</v>
      </c>
      <c r="DP92" s="97">
        <f t="shared" si="227"/>
        <v>8.1000000000000003E-2</v>
      </c>
      <c r="DQ92" s="97">
        <f t="shared" si="228"/>
        <v>0.314</v>
      </c>
      <c r="DR92" s="153">
        <f t="shared" si="229"/>
        <v>0.40799999999999997</v>
      </c>
      <c r="DS92" s="97">
        <f t="shared" si="230"/>
        <v>6.0999999999999999E-2</v>
      </c>
      <c r="DT92" s="153">
        <f t="shared" si="231"/>
        <v>8.9999999999999993E-3</v>
      </c>
      <c r="DU92" s="200" t="e">
        <f>INT(MEDIAN(DU40,DU78,DU82,DU84,#REF!))</f>
        <v>#REF!</v>
      </c>
      <c r="DV92" s="201">
        <f t="shared" ref="DV92:EC92" si="380">DV40+DV78+DV82+DV84+DV87+DV91</f>
        <v>41396</v>
      </c>
      <c r="DW92" s="84">
        <f t="shared" si="380"/>
        <v>2347</v>
      </c>
      <c r="DX92" s="84">
        <f t="shared" si="380"/>
        <v>9677</v>
      </c>
      <c r="DY92" s="84">
        <f t="shared" si="380"/>
        <v>15545</v>
      </c>
      <c r="DZ92" s="84">
        <f t="shared" si="380"/>
        <v>9550</v>
      </c>
      <c r="EA92" s="84">
        <f t="shared" si="380"/>
        <v>3191</v>
      </c>
      <c r="EB92" s="84">
        <f t="shared" si="380"/>
        <v>790</v>
      </c>
      <c r="EC92" s="84">
        <f t="shared" si="380"/>
        <v>296</v>
      </c>
      <c r="ED92" s="97">
        <f t="shared" ref="ED92" si="381">ROUND(DW92/DV92,3)</f>
        <v>5.7000000000000002E-2</v>
      </c>
      <c r="EE92" s="97">
        <f t="shared" si="232"/>
        <v>0.23400000000000001</v>
      </c>
      <c r="EF92" s="153">
        <f t="shared" si="233"/>
        <v>0.376</v>
      </c>
      <c r="EG92" s="97">
        <f t="shared" si="234"/>
        <v>0.23100000000000001</v>
      </c>
      <c r="EH92" s="153">
        <f t="shared" si="235"/>
        <v>7.6999999999999999E-2</v>
      </c>
      <c r="EI92" s="153">
        <f t="shared" si="236"/>
        <v>1.9E-2</v>
      </c>
      <c r="EJ92" s="97">
        <f>ROUND(EC92/DV92,3)</f>
        <v>7.0000000000000001E-3</v>
      </c>
      <c r="EK92" s="200" t="e">
        <f>INT(MEDIAN(EK40,EK78,EK82,EK84,#REF!))</f>
        <v>#REF!</v>
      </c>
      <c r="EL92" s="202">
        <f t="shared" ref="EL92:ET92" si="382">EL40+EL78+EL82+EL84+EL87+EL91</f>
        <v>43516</v>
      </c>
      <c r="EM92" s="202">
        <f t="shared" si="382"/>
        <v>2120</v>
      </c>
      <c r="EN92" s="203">
        <f t="shared" si="382"/>
        <v>38831</v>
      </c>
      <c r="EO92" s="84">
        <f t="shared" si="382"/>
        <v>3835</v>
      </c>
      <c r="EP92" s="84">
        <f t="shared" si="382"/>
        <v>4147</v>
      </c>
      <c r="EQ92" s="84">
        <f t="shared" si="382"/>
        <v>4072</v>
      </c>
      <c r="ER92" s="84">
        <f t="shared" si="382"/>
        <v>3768</v>
      </c>
      <c r="ES92" s="84">
        <f t="shared" si="382"/>
        <v>3278</v>
      </c>
      <c r="ET92" s="276">
        <f t="shared" si="382"/>
        <v>19731</v>
      </c>
      <c r="EU92" s="98">
        <f t="shared" ref="EU92" si="383">ROUND(EO92/EN92,3)</f>
        <v>9.9000000000000005E-2</v>
      </c>
      <c r="EV92" s="84">
        <f t="shared" si="238"/>
        <v>0.107</v>
      </c>
      <c r="EW92" s="84">
        <f t="shared" si="239"/>
        <v>0.105</v>
      </c>
      <c r="EX92" s="84">
        <f t="shared" si="240"/>
        <v>9.7000000000000003E-2</v>
      </c>
      <c r="EY92" s="84">
        <f t="shared" si="241"/>
        <v>8.4000000000000005E-2</v>
      </c>
      <c r="EZ92" s="236">
        <f t="shared" si="242"/>
        <v>0.50800000000000001</v>
      </c>
      <c r="FA92" s="235">
        <f>FA40+FA78+FA82+FA84+FA87+FA91</f>
        <v>2565</v>
      </c>
    </row>
    <row r="93" spans="1:157" s="84" customFormat="1" x14ac:dyDescent="0.2">
      <c r="A93" s="81" t="s">
        <v>882</v>
      </c>
      <c r="B93" s="82" t="s">
        <v>1023</v>
      </c>
      <c r="C93" s="84" t="s">
        <v>972</v>
      </c>
      <c r="D93" s="81" t="s">
        <v>1117</v>
      </c>
      <c r="E93" s="187">
        <v>3559790</v>
      </c>
      <c r="F93" s="188">
        <v>3332504</v>
      </c>
      <c r="G93" s="227">
        <v>227286</v>
      </c>
      <c r="H93" s="98">
        <f t="shared" si="247"/>
        <v>0.93600000000000005</v>
      </c>
      <c r="I93" s="96">
        <f t="shared" si="197"/>
        <v>6.4000000000000001E-2</v>
      </c>
      <c r="J93" s="190">
        <v>1</v>
      </c>
      <c r="K93" s="230">
        <v>3.7</v>
      </c>
      <c r="L93" s="191">
        <v>3559790</v>
      </c>
      <c r="M93" s="84">
        <v>1724114</v>
      </c>
      <c r="N93" s="84">
        <v>224052</v>
      </c>
      <c r="O93" s="84">
        <v>94757</v>
      </c>
      <c r="P93" s="84">
        <v>207977</v>
      </c>
      <c r="Q93" s="84">
        <v>277624</v>
      </c>
      <c r="R93" s="84">
        <v>273566</v>
      </c>
      <c r="S93" s="84">
        <v>698404</v>
      </c>
      <c r="T93" s="84">
        <v>56891</v>
      </c>
      <c r="U93" s="84">
        <v>2405</v>
      </c>
      <c r="V93" s="97">
        <v>0.48399999999999999</v>
      </c>
      <c r="W93" s="97">
        <f t="shared" si="199"/>
        <v>6.3E-2</v>
      </c>
      <c r="X93" s="97">
        <f t="shared" si="200"/>
        <v>2.7E-2</v>
      </c>
      <c r="Y93" s="97">
        <f t="shared" si="201"/>
        <v>5.8000000000000003E-2</v>
      </c>
      <c r="Z93" s="97">
        <f t="shared" si="202"/>
        <v>7.8E-2</v>
      </c>
      <c r="AA93" s="97">
        <f t="shared" si="203"/>
        <v>7.6999999999999999E-2</v>
      </c>
      <c r="AB93" s="97">
        <f t="shared" si="204"/>
        <v>0.19600000000000001</v>
      </c>
      <c r="AC93" s="97">
        <f t="shared" si="205"/>
        <v>1.6E-2</v>
      </c>
      <c r="AD93" s="97">
        <v>1E-3</v>
      </c>
      <c r="AE93" s="187">
        <v>3559790</v>
      </c>
      <c r="AF93" s="84">
        <v>225452</v>
      </c>
      <c r="AG93" s="84">
        <v>206070</v>
      </c>
      <c r="AH93" s="84">
        <v>560427</v>
      </c>
      <c r="AI93" s="84">
        <v>751971</v>
      </c>
      <c r="AJ93" s="84">
        <v>628353</v>
      </c>
      <c r="AK93" s="84">
        <v>522307</v>
      </c>
      <c r="AL93" s="84">
        <v>289915</v>
      </c>
      <c r="AM93" s="84">
        <v>193079</v>
      </c>
      <c r="AN93" s="84">
        <v>182216</v>
      </c>
      <c r="AO93" s="84">
        <f t="shared" ref="AO93:AO95" si="384">ROUND(AF93/AE93,3)</f>
        <v>6.3E-2</v>
      </c>
      <c r="AP93" s="84">
        <f t="shared" si="207"/>
        <v>5.8000000000000003E-2</v>
      </c>
      <c r="AQ93" s="84">
        <f t="shared" si="208"/>
        <v>0.157</v>
      </c>
      <c r="AR93" s="84">
        <f t="shared" si="209"/>
        <v>0.21099999999999999</v>
      </c>
      <c r="AS93" s="84">
        <f t="shared" si="210"/>
        <v>0.17699999999999999</v>
      </c>
      <c r="AT93" s="84">
        <f t="shared" si="211"/>
        <v>0.14699999999999999</v>
      </c>
      <c r="AU93" s="84">
        <f t="shared" si="212"/>
        <v>8.1000000000000003E-2</v>
      </c>
      <c r="AV93" s="84">
        <f t="shared" si="213"/>
        <v>5.3999999999999999E-2</v>
      </c>
      <c r="AW93" s="84">
        <f t="shared" si="214"/>
        <v>5.0999999999999997E-2</v>
      </c>
      <c r="AX93" s="192">
        <v>4.5999999999999996</v>
      </c>
      <c r="AY93" s="191">
        <v>3559790</v>
      </c>
      <c r="AZ93" s="84">
        <v>254783</v>
      </c>
      <c r="BA93" s="84">
        <v>683893</v>
      </c>
      <c r="BB93" s="84">
        <v>1061722</v>
      </c>
      <c r="BC93" s="84">
        <v>1001007</v>
      </c>
      <c r="BD93" s="84">
        <v>437634</v>
      </c>
      <c r="BE93" s="84">
        <v>120751</v>
      </c>
      <c r="BF93" s="84">
        <f t="shared" ref="BF93:BF95" si="385">ROUND(AZ93/AY93,3)</f>
        <v>7.1999999999999995E-2</v>
      </c>
      <c r="BG93" s="84">
        <f t="shared" si="215"/>
        <v>0.192</v>
      </c>
      <c r="BH93" s="84">
        <f t="shared" si="216"/>
        <v>0.29799999999999999</v>
      </c>
      <c r="BI93" s="84">
        <f t="shared" si="217"/>
        <v>0.28100000000000003</v>
      </c>
      <c r="BJ93" s="84">
        <f t="shared" si="218"/>
        <v>0.123</v>
      </c>
      <c r="BK93" s="84">
        <f t="shared" si="219"/>
        <v>3.4000000000000002E-2</v>
      </c>
      <c r="BL93" s="193">
        <v>3332504</v>
      </c>
      <c r="BM93" s="194">
        <v>1534472</v>
      </c>
      <c r="BN93" s="208">
        <f t="shared" ref="BN93:BN95" si="386">ROUND(BM93/BL93,3)</f>
        <v>0.46</v>
      </c>
      <c r="BO93" s="190">
        <v>3.16</v>
      </c>
      <c r="BP93" s="196">
        <v>1798032</v>
      </c>
      <c r="BQ93" s="197">
        <f t="shared" ref="BQ93:BQ95" si="387">ROUND(BP93/BL93,3)</f>
        <v>0.54</v>
      </c>
      <c r="BR93" s="192">
        <v>2.79</v>
      </c>
      <c r="BS93" s="198">
        <v>3332504</v>
      </c>
      <c r="BT93" s="84">
        <v>133813</v>
      </c>
      <c r="BU93" s="84">
        <v>851857</v>
      </c>
      <c r="BV93" s="84">
        <v>764672</v>
      </c>
      <c r="BW93" s="84">
        <v>731608</v>
      </c>
      <c r="BX93" s="84">
        <v>432706</v>
      </c>
      <c r="BY93" s="84">
        <v>417848</v>
      </c>
      <c r="BZ93" s="153">
        <f t="shared" ref="BZ93:BZ95" si="388">ROUND(BT93/BS93,3)</f>
        <v>0.04</v>
      </c>
      <c r="CA93" s="97">
        <f t="shared" si="220"/>
        <v>0.25600000000000001</v>
      </c>
      <c r="CB93" s="97">
        <f t="shared" si="221"/>
        <v>0.22900000000000001</v>
      </c>
      <c r="CC93" s="97">
        <f t="shared" si="222"/>
        <v>0.22</v>
      </c>
      <c r="CD93" s="153">
        <f t="shared" si="223"/>
        <v>0.13</v>
      </c>
      <c r="CE93" s="97">
        <f t="shared" si="224"/>
        <v>0.125</v>
      </c>
      <c r="CF93" s="64">
        <v>3332504</v>
      </c>
      <c r="CG93" s="60">
        <v>182331</v>
      </c>
      <c r="CH93" s="60">
        <v>152489</v>
      </c>
      <c r="CI93" s="60">
        <v>259267</v>
      </c>
      <c r="CJ93" s="60">
        <v>254018</v>
      </c>
      <c r="CK93" s="60">
        <v>358113</v>
      </c>
      <c r="CL93" s="60">
        <v>527863</v>
      </c>
      <c r="CM93" s="60">
        <v>410744</v>
      </c>
      <c r="CN93" s="60">
        <v>544496</v>
      </c>
      <c r="CO93" s="60">
        <v>274002</v>
      </c>
      <c r="CP93" s="60">
        <v>369181</v>
      </c>
      <c r="CQ93" s="63">
        <f t="shared" si="258"/>
        <v>5.5E-2</v>
      </c>
      <c r="CR93" s="63">
        <f t="shared" si="164"/>
        <v>4.5999999999999999E-2</v>
      </c>
      <c r="CS93" s="63">
        <f t="shared" si="165"/>
        <v>7.8E-2</v>
      </c>
      <c r="CT93" s="63">
        <f t="shared" si="166"/>
        <v>7.5999999999999998E-2</v>
      </c>
      <c r="CU93" s="63">
        <f t="shared" si="167"/>
        <v>0.107</v>
      </c>
      <c r="CV93" s="63">
        <f t="shared" si="168"/>
        <v>0.158</v>
      </c>
      <c r="CW93" s="63">
        <f t="shared" si="169"/>
        <v>0.123</v>
      </c>
      <c r="CX93" s="63">
        <f t="shared" si="170"/>
        <v>0.16300000000000001</v>
      </c>
      <c r="CY93" s="63">
        <f t="shared" si="171"/>
        <v>8.2000000000000003E-2</v>
      </c>
      <c r="CZ93" s="63">
        <f t="shared" si="172"/>
        <v>0.111</v>
      </c>
      <c r="DA93" s="65">
        <v>71358</v>
      </c>
      <c r="DB93" s="66">
        <v>103220</v>
      </c>
      <c r="DC93" s="198">
        <v>3332504</v>
      </c>
      <c r="DD93" s="199">
        <v>1534472</v>
      </c>
      <c r="DE93" s="84">
        <v>28868</v>
      </c>
      <c r="DF93" s="84">
        <v>19433</v>
      </c>
      <c r="DG93" s="84">
        <v>13060</v>
      </c>
      <c r="DH93" s="84">
        <v>15100</v>
      </c>
      <c r="DI93" s="84">
        <v>66975</v>
      </c>
      <c r="DJ93" s="84">
        <v>391501</v>
      </c>
      <c r="DK93" s="84">
        <v>720586</v>
      </c>
      <c r="DL93" s="84">
        <v>278949</v>
      </c>
      <c r="DM93" s="97">
        <f t="shared" ref="DM93:DM95" si="389">ROUND(DE93/DD93,3)</f>
        <v>1.9E-2</v>
      </c>
      <c r="DN93" s="97">
        <f t="shared" si="225"/>
        <v>1.2999999999999999E-2</v>
      </c>
      <c r="DO93" s="97">
        <f t="shared" si="226"/>
        <v>8.9999999999999993E-3</v>
      </c>
      <c r="DP93" s="97">
        <f t="shared" si="227"/>
        <v>0.01</v>
      </c>
      <c r="DQ93" s="97">
        <f t="shared" si="228"/>
        <v>4.3999999999999997E-2</v>
      </c>
      <c r="DR93" s="153">
        <f t="shared" si="229"/>
        <v>0.255</v>
      </c>
      <c r="DS93" s="97">
        <f t="shared" si="230"/>
        <v>0.47</v>
      </c>
      <c r="DT93" s="97">
        <f t="shared" si="231"/>
        <v>0.182</v>
      </c>
      <c r="DU93" s="200">
        <v>615500</v>
      </c>
      <c r="DV93" s="201">
        <v>1751439</v>
      </c>
      <c r="DW93" s="84">
        <v>78101</v>
      </c>
      <c r="DX93" s="84">
        <v>223123</v>
      </c>
      <c r="DY93" s="84">
        <v>544078</v>
      </c>
      <c r="DZ93" s="84">
        <v>443379</v>
      </c>
      <c r="EA93" s="84">
        <v>236205</v>
      </c>
      <c r="EB93" s="84">
        <v>114397</v>
      </c>
      <c r="EC93" s="84">
        <v>112156</v>
      </c>
      <c r="ED93" s="97">
        <f t="shared" ref="ED93:ED95" si="390">ROUND(DW93/DV93,3)</f>
        <v>4.4999999999999998E-2</v>
      </c>
      <c r="EE93" s="97">
        <f t="shared" si="232"/>
        <v>0.127</v>
      </c>
      <c r="EF93" s="97">
        <f t="shared" si="233"/>
        <v>0.311</v>
      </c>
      <c r="EG93" s="97">
        <f t="shared" si="234"/>
        <v>0.253</v>
      </c>
      <c r="EH93" s="97">
        <f t="shared" si="235"/>
        <v>0.13500000000000001</v>
      </c>
      <c r="EI93" s="153">
        <f t="shared" si="236"/>
        <v>6.5000000000000002E-2</v>
      </c>
      <c r="EJ93" s="97">
        <f>ROUND(EC93/DV93,3)</f>
        <v>6.4000000000000001E-2</v>
      </c>
      <c r="EK93" s="200">
        <v>1534</v>
      </c>
      <c r="EL93" s="202">
        <v>1798032</v>
      </c>
      <c r="EM93" s="202">
        <v>46593</v>
      </c>
      <c r="EN93" s="203">
        <v>1712756</v>
      </c>
      <c r="EO93" s="84">
        <v>163918</v>
      </c>
      <c r="EP93" s="84">
        <v>179301</v>
      </c>
      <c r="EQ93" s="84">
        <v>198657</v>
      </c>
      <c r="ER93" s="84">
        <v>192833</v>
      </c>
      <c r="ES93" s="84">
        <v>161892</v>
      </c>
      <c r="ET93" s="276">
        <v>816155</v>
      </c>
      <c r="EU93" s="84">
        <f t="shared" ref="EU93:EU95" si="391">ROUND(EO93/EN93,3)</f>
        <v>9.6000000000000002E-2</v>
      </c>
      <c r="EV93" s="84">
        <f t="shared" si="238"/>
        <v>0.105</v>
      </c>
      <c r="EW93" s="84">
        <f t="shared" si="239"/>
        <v>0.11600000000000001</v>
      </c>
      <c r="EX93" s="84">
        <f t="shared" si="240"/>
        <v>0.113</v>
      </c>
      <c r="EY93" s="84">
        <f t="shared" si="241"/>
        <v>9.5000000000000001E-2</v>
      </c>
      <c r="EZ93" s="238">
        <f t="shared" si="242"/>
        <v>0.47699999999999998</v>
      </c>
      <c r="FA93" s="235">
        <f>DV93-EN93</f>
        <v>38683</v>
      </c>
    </row>
    <row r="94" spans="1:157" s="84" customFormat="1" x14ac:dyDescent="0.2">
      <c r="A94" s="81" t="s">
        <v>882</v>
      </c>
      <c r="B94" s="82" t="s">
        <v>1024</v>
      </c>
      <c r="C94" s="84" t="s">
        <v>973</v>
      </c>
      <c r="D94" s="81" t="s">
        <v>974</v>
      </c>
      <c r="E94" s="187">
        <v>14210945</v>
      </c>
      <c r="F94" s="188">
        <v>13103114</v>
      </c>
      <c r="G94" s="227">
        <v>1107831</v>
      </c>
      <c r="H94" s="98">
        <f t="shared" si="247"/>
        <v>0.92200000000000004</v>
      </c>
      <c r="I94" s="96">
        <f t="shared" si="197"/>
        <v>7.8E-2</v>
      </c>
      <c r="J94" s="190">
        <v>1.1000000000000001</v>
      </c>
      <c r="K94" s="230">
        <v>3.7</v>
      </c>
      <c r="L94" s="191">
        <v>14210945</v>
      </c>
      <c r="M94" s="84">
        <v>8206621</v>
      </c>
      <c r="N94" s="84">
        <v>1009488</v>
      </c>
      <c r="O94" s="84">
        <v>339846</v>
      </c>
      <c r="P94" s="84">
        <v>773994</v>
      </c>
      <c r="Q94" s="84">
        <v>840296</v>
      </c>
      <c r="R94" s="84">
        <v>721132</v>
      </c>
      <c r="S94" s="84">
        <v>1788697</v>
      </c>
      <c r="T94" s="84">
        <v>515666</v>
      </c>
      <c r="U94" s="84">
        <v>15205</v>
      </c>
      <c r="V94" s="97">
        <v>0.57699999999999996</v>
      </c>
      <c r="W94" s="97">
        <f t="shared" si="199"/>
        <v>7.0999999999999994E-2</v>
      </c>
      <c r="X94" s="97">
        <f t="shared" si="200"/>
        <v>2.4E-2</v>
      </c>
      <c r="Y94" s="97">
        <f t="shared" si="201"/>
        <v>5.3999999999999999E-2</v>
      </c>
      <c r="Z94" s="97">
        <f t="shared" si="202"/>
        <v>5.8999999999999997E-2</v>
      </c>
      <c r="AA94" s="97">
        <f t="shared" si="203"/>
        <v>5.0999999999999997E-2</v>
      </c>
      <c r="AB94" s="97">
        <f t="shared" si="204"/>
        <v>0.126</v>
      </c>
      <c r="AC94" s="97">
        <f t="shared" si="205"/>
        <v>3.5999999999999997E-2</v>
      </c>
      <c r="AD94" s="97">
        <v>1E-3</v>
      </c>
      <c r="AE94" s="187">
        <v>14210945</v>
      </c>
      <c r="AF94" s="84">
        <v>561627</v>
      </c>
      <c r="AG94" s="84">
        <v>606652</v>
      </c>
      <c r="AH94" s="84">
        <v>1682702</v>
      </c>
      <c r="AI94" s="84">
        <v>2720109</v>
      </c>
      <c r="AJ94" s="84">
        <v>2753128</v>
      </c>
      <c r="AK94" s="84">
        <v>2409784</v>
      </c>
      <c r="AL94" s="84">
        <v>1490105</v>
      </c>
      <c r="AM94" s="84">
        <v>1006693</v>
      </c>
      <c r="AN94" s="84">
        <v>980145</v>
      </c>
      <c r="AO94" s="84">
        <f t="shared" si="384"/>
        <v>0.04</v>
      </c>
      <c r="AP94" s="84">
        <f t="shared" si="207"/>
        <v>4.2999999999999997E-2</v>
      </c>
      <c r="AQ94" s="84">
        <f t="shared" si="208"/>
        <v>0.11799999999999999</v>
      </c>
      <c r="AR94" s="84">
        <f t="shared" si="209"/>
        <v>0.191</v>
      </c>
      <c r="AS94" s="84">
        <f t="shared" si="210"/>
        <v>0.19400000000000001</v>
      </c>
      <c r="AT94" s="84">
        <f t="shared" si="211"/>
        <v>0.17</v>
      </c>
      <c r="AU94" s="84">
        <f t="shared" si="212"/>
        <v>0.105</v>
      </c>
      <c r="AV94" s="84">
        <f t="shared" si="213"/>
        <v>7.0999999999999994E-2</v>
      </c>
      <c r="AW94" s="84">
        <f t="shared" si="214"/>
        <v>6.9000000000000006E-2</v>
      </c>
      <c r="AX94" s="192">
        <v>5.0999999999999996</v>
      </c>
      <c r="AY94" s="191">
        <v>14210945</v>
      </c>
      <c r="AZ94" s="84">
        <v>632774</v>
      </c>
      <c r="BA94" s="84">
        <v>1895357</v>
      </c>
      <c r="BB94" s="84">
        <v>3881570</v>
      </c>
      <c r="BC94" s="84">
        <v>4730505</v>
      </c>
      <c r="BD94" s="84">
        <v>2453546</v>
      </c>
      <c r="BE94" s="84">
        <v>617193</v>
      </c>
      <c r="BF94" s="84">
        <f t="shared" si="385"/>
        <v>4.4999999999999998E-2</v>
      </c>
      <c r="BG94" s="84">
        <f t="shared" si="215"/>
        <v>0.13300000000000001</v>
      </c>
      <c r="BH94" s="84">
        <f t="shared" si="216"/>
        <v>0.27300000000000002</v>
      </c>
      <c r="BI94" s="84">
        <f t="shared" si="217"/>
        <v>0.33300000000000002</v>
      </c>
      <c r="BJ94" s="84">
        <f t="shared" si="218"/>
        <v>0.17299999999999999</v>
      </c>
      <c r="BK94" s="84">
        <f t="shared" si="219"/>
        <v>4.2999999999999997E-2</v>
      </c>
      <c r="BL94" s="193">
        <v>13103114</v>
      </c>
      <c r="BM94" s="194">
        <v>7241318</v>
      </c>
      <c r="BN94" s="195">
        <f t="shared" si="386"/>
        <v>0.55300000000000005</v>
      </c>
      <c r="BO94" s="190">
        <v>3.01</v>
      </c>
      <c r="BP94" s="196">
        <v>5861796</v>
      </c>
      <c r="BQ94" s="197">
        <f t="shared" si="387"/>
        <v>0.44700000000000001</v>
      </c>
      <c r="BR94" s="192">
        <v>2.85</v>
      </c>
      <c r="BS94" s="198">
        <v>13103114</v>
      </c>
      <c r="BT94" s="84">
        <v>581422</v>
      </c>
      <c r="BU94" s="84">
        <v>3612706</v>
      </c>
      <c r="BV94" s="84">
        <v>2966677</v>
      </c>
      <c r="BW94" s="84">
        <v>2898396</v>
      </c>
      <c r="BX94" s="84">
        <v>1554940</v>
      </c>
      <c r="BY94" s="84">
        <v>1488973</v>
      </c>
      <c r="BZ94" s="97">
        <f t="shared" si="388"/>
        <v>4.3999999999999997E-2</v>
      </c>
      <c r="CA94" s="97">
        <f t="shared" si="220"/>
        <v>0.27600000000000002</v>
      </c>
      <c r="CB94" s="97">
        <f t="shared" si="221"/>
        <v>0.22600000000000001</v>
      </c>
      <c r="CC94" s="97">
        <f t="shared" si="222"/>
        <v>0.221</v>
      </c>
      <c r="CD94" s="97">
        <f t="shared" si="223"/>
        <v>0.11899999999999999</v>
      </c>
      <c r="CE94" s="97">
        <f t="shared" si="224"/>
        <v>0.114</v>
      </c>
      <c r="CF94" s="64">
        <v>13103114</v>
      </c>
      <c r="CG94" s="60">
        <v>614887</v>
      </c>
      <c r="CH94" s="60">
        <v>507398</v>
      </c>
      <c r="CI94" s="60">
        <v>909475</v>
      </c>
      <c r="CJ94" s="60">
        <v>929716</v>
      </c>
      <c r="CK94" s="60">
        <v>1316064</v>
      </c>
      <c r="CL94" s="60">
        <v>2007523</v>
      </c>
      <c r="CM94" s="60">
        <v>1616338</v>
      </c>
      <c r="CN94" s="60">
        <v>2235114</v>
      </c>
      <c r="CO94" s="60">
        <v>1227224</v>
      </c>
      <c r="CP94" s="60">
        <v>1739375</v>
      </c>
      <c r="CQ94" s="63">
        <f t="shared" si="258"/>
        <v>4.7E-2</v>
      </c>
      <c r="CR94" s="63">
        <f t="shared" si="164"/>
        <v>3.9E-2</v>
      </c>
      <c r="CS94" s="63">
        <f t="shared" si="165"/>
        <v>6.9000000000000006E-2</v>
      </c>
      <c r="CT94" s="63">
        <f t="shared" si="166"/>
        <v>7.0999999999999994E-2</v>
      </c>
      <c r="CU94" s="63">
        <f t="shared" si="167"/>
        <v>0.1</v>
      </c>
      <c r="CV94" s="63">
        <f t="shared" si="168"/>
        <v>0.153</v>
      </c>
      <c r="CW94" s="63">
        <f t="shared" si="169"/>
        <v>0.123</v>
      </c>
      <c r="CX94" s="63">
        <f t="shared" si="170"/>
        <v>0.17100000000000001</v>
      </c>
      <c r="CY94" s="63">
        <f t="shared" si="171"/>
        <v>9.4E-2</v>
      </c>
      <c r="CZ94" s="63">
        <f t="shared" si="172"/>
        <v>0.13300000000000001</v>
      </c>
      <c r="DA94" s="65">
        <v>78672</v>
      </c>
      <c r="DB94" s="66">
        <v>111622</v>
      </c>
      <c r="DC94" s="198">
        <v>13103114</v>
      </c>
      <c r="DD94" s="199">
        <v>7241318</v>
      </c>
      <c r="DE94" s="84">
        <v>193188</v>
      </c>
      <c r="DF94" s="84">
        <v>148046</v>
      </c>
      <c r="DG94" s="84">
        <v>163446</v>
      </c>
      <c r="DH94" s="84">
        <v>242443</v>
      </c>
      <c r="DI94" s="84">
        <v>719721</v>
      </c>
      <c r="DJ94" s="84">
        <v>1884335</v>
      </c>
      <c r="DK94" s="84">
        <v>2681277</v>
      </c>
      <c r="DL94" s="84">
        <v>1208862</v>
      </c>
      <c r="DM94" s="97">
        <f t="shared" si="389"/>
        <v>2.7E-2</v>
      </c>
      <c r="DN94" s="97">
        <f t="shared" si="225"/>
        <v>0.02</v>
      </c>
      <c r="DO94" s="97">
        <f t="shared" si="226"/>
        <v>2.3E-2</v>
      </c>
      <c r="DP94" s="97">
        <f t="shared" si="227"/>
        <v>3.3000000000000002E-2</v>
      </c>
      <c r="DQ94" s="97">
        <f t="shared" si="228"/>
        <v>9.9000000000000005E-2</v>
      </c>
      <c r="DR94" s="153">
        <f t="shared" si="229"/>
        <v>0.26</v>
      </c>
      <c r="DS94" s="97">
        <f t="shared" si="230"/>
        <v>0.37</v>
      </c>
      <c r="DT94" s="97">
        <f t="shared" si="231"/>
        <v>0.16700000000000001</v>
      </c>
      <c r="DU94" s="200">
        <v>538500</v>
      </c>
      <c r="DV94" s="201">
        <v>5678016</v>
      </c>
      <c r="DW94" s="84">
        <v>263306</v>
      </c>
      <c r="DX94" s="84">
        <v>826838</v>
      </c>
      <c r="DY94" s="84">
        <v>1517030</v>
      </c>
      <c r="DZ94" s="84">
        <v>1349250</v>
      </c>
      <c r="EA94" s="84">
        <v>820826</v>
      </c>
      <c r="EB94" s="84">
        <v>434206</v>
      </c>
      <c r="EC94" s="84">
        <v>466560</v>
      </c>
      <c r="ED94" s="97">
        <f t="shared" si="390"/>
        <v>4.5999999999999999E-2</v>
      </c>
      <c r="EE94" s="97">
        <f t="shared" si="232"/>
        <v>0.14599999999999999</v>
      </c>
      <c r="EF94" s="97">
        <f t="shared" si="233"/>
        <v>0.26700000000000002</v>
      </c>
      <c r="EG94" s="97">
        <f t="shared" si="234"/>
        <v>0.23799999999999999</v>
      </c>
      <c r="EH94" s="97">
        <f t="shared" si="235"/>
        <v>0.14499999999999999</v>
      </c>
      <c r="EI94" s="153">
        <f t="shared" si="236"/>
        <v>7.5999999999999998E-2</v>
      </c>
      <c r="EJ94" s="97">
        <f>ROUND(EC94/DV94,3)</f>
        <v>8.2000000000000003E-2</v>
      </c>
      <c r="EK94" s="200">
        <v>1586</v>
      </c>
      <c r="EL94" s="202">
        <v>5861796</v>
      </c>
      <c r="EM94" s="202">
        <v>183780</v>
      </c>
      <c r="EN94" s="203">
        <v>5572918</v>
      </c>
      <c r="EO94" s="84">
        <v>592617</v>
      </c>
      <c r="EP94" s="84">
        <v>637465</v>
      </c>
      <c r="EQ94" s="84">
        <v>681447</v>
      </c>
      <c r="ER94" s="84">
        <v>642154</v>
      </c>
      <c r="ES94" s="84">
        <v>527570</v>
      </c>
      <c r="ET94" s="276">
        <v>2491665</v>
      </c>
      <c r="EU94" s="84">
        <f t="shared" si="391"/>
        <v>0.106</v>
      </c>
      <c r="EV94" s="84">
        <f t="shared" si="238"/>
        <v>0.114</v>
      </c>
      <c r="EW94" s="84">
        <f t="shared" si="239"/>
        <v>0.122</v>
      </c>
      <c r="EX94" s="84">
        <f t="shared" si="240"/>
        <v>0.115</v>
      </c>
      <c r="EY94" s="84">
        <f t="shared" si="241"/>
        <v>9.5000000000000001E-2</v>
      </c>
      <c r="EZ94" s="238">
        <f t="shared" si="242"/>
        <v>0.44700000000000001</v>
      </c>
      <c r="FA94" s="235">
        <f>DV94-EN94</f>
        <v>105098</v>
      </c>
    </row>
    <row r="95" spans="1:157" s="84" customFormat="1" ht="12" thickBot="1" x14ac:dyDescent="0.25">
      <c r="A95" s="81" t="s">
        <v>882</v>
      </c>
      <c r="B95" s="82" t="s">
        <v>1025</v>
      </c>
      <c r="C95" s="81" t="s">
        <v>883</v>
      </c>
      <c r="D95" s="81" t="s">
        <v>167</v>
      </c>
      <c r="E95" s="209">
        <v>138432751</v>
      </c>
      <c r="F95" s="210">
        <v>122354219</v>
      </c>
      <c r="G95" s="228">
        <v>16078532</v>
      </c>
      <c r="H95" s="98">
        <f t="shared" si="247"/>
        <v>0.88400000000000001</v>
      </c>
      <c r="I95" s="96">
        <f t="shared" si="197"/>
        <v>0.11600000000000001</v>
      </c>
      <c r="J95" s="211">
        <v>1.4</v>
      </c>
      <c r="K95" s="231">
        <v>5.8</v>
      </c>
      <c r="L95" s="212">
        <v>138432751</v>
      </c>
      <c r="M95" s="84">
        <v>85438643</v>
      </c>
      <c r="N95" s="84">
        <v>8222495</v>
      </c>
      <c r="O95" s="84">
        <v>4868926</v>
      </c>
      <c r="P95" s="84">
        <v>5989331</v>
      </c>
      <c r="Q95" s="84">
        <v>6398241</v>
      </c>
      <c r="R95" s="84">
        <v>5988959</v>
      </c>
      <c r="S95" s="84">
        <v>13018590</v>
      </c>
      <c r="T95" s="84">
        <v>8374539</v>
      </c>
      <c r="U95" s="84">
        <v>133027</v>
      </c>
      <c r="V95" s="97">
        <v>0.61699999999999999</v>
      </c>
      <c r="W95" s="97">
        <f t="shared" si="199"/>
        <v>5.8999999999999997E-2</v>
      </c>
      <c r="X95" s="97">
        <f t="shared" si="200"/>
        <v>3.5000000000000003E-2</v>
      </c>
      <c r="Y95" s="97">
        <f t="shared" si="201"/>
        <v>4.2999999999999997E-2</v>
      </c>
      <c r="Z95" s="97">
        <f t="shared" si="202"/>
        <v>4.5999999999999999E-2</v>
      </c>
      <c r="AA95" s="97">
        <f t="shared" si="203"/>
        <v>4.2999999999999997E-2</v>
      </c>
      <c r="AB95" s="97">
        <f t="shared" si="204"/>
        <v>9.4E-2</v>
      </c>
      <c r="AC95" s="97">
        <f t="shared" si="205"/>
        <v>0.06</v>
      </c>
      <c r="AD95" s="97">
        <v>1E-3</v>
      </c>
      <c r="AE95" s="209">
        <v>138432751</v>
      </c>
      <c r="AF95" s="84">
        <v>3250217</v>
      </c>
      <c r="AG95" s="84">
        <v>3910325</v>
      </c>
      <c r="AH95" s="84">
        <v>12459781</v>
      </c>
      <c r="AI95" s="84">
        <v>22231547</v>
      </c>
      <c r="AJ95" s="84">
        <v>26672922</v>
      </c>
      <c r="AK95" s="84">
        <v>24582222</v>
      </c>
      <c r="AL95" s="84">
        <v>16793623</v>
      </c>
      <c r="AM95" s="84">
        <v>12195373</v>
      </c>
      <c r="AN95" s="84">
        <v>16336741</v>
      </c>
      <c r="AO95" s="84">
        <f t="shared" si="384"/>
        <v>2.3E-2</v>
      </c>
      <c r="AP95" s="84">
        <f t="shared" si="207"/>
        <v>2.8000000000000001E-2</v>
      </c>
      <c r="AQ95" s="84">
        <f t="shared" si="208"/>
        <v>0.09</v>
      </c>
      <c r="AR95" s="84">
        <f t="shared" si="209"/>
        <v>0.161</v>
      </c>
      <c r="AS95" s="84">
        <f t="shared" si="210"/>
        <v>0.193</v>
      </c>
      <c r="AT95" s="84">
        <f t="shared" si="211"/>
        <v>0.17799999999999999</v>
      </c>
      <c r="AU95" s="84">
        <f t="shared" si="212"/>
        <v>0.121</v>
      </c>
      <c r="AV95" s="84">
        <f t="shared" si="213"/>
        <v>8.7999999999999995E-2</v>
      </c>
      <c r="AW95" s="84">
        <f t="shared" si="214"/>
        <v>0.11799999999999999</v>
      </c>
      <c r="AX95" s="213">
        <v>5.5</v>
      </c>
      <c r="AY95" s="212">
        <v>138432751</v>
      </c>
      <c r="AZ95" s="84">
        <v>3588040</v>
      </c>
      <c r="BA95" s="84">
        <v>14957832</v>
      </c>
      <c r="BB95" s="84">
        <v>35542796</v>
      </c>
      <c r="BC95" s="84">
        <v>54448649</v>
      </c>
      <c r="BD95" s="84">
        <v>23528958</v>
      </c>
      <c r="BE95" s="84">
        <v>6366476</v>
      </c>
      <c r="BF95" s="84">
        <f t="shared" si="385"/>
        <v>2.5999999999999999E-2</v>
      </c>
      <c r="BG95" s="84">
        <f t="shared" si="215"/>
        <v>0.108</v>
      </c>
      <c r="BH95" s="84">
        <f t="shared" si="216"/>
        <v>0.25700000000000001</v>
      </c>
      <c r="BI95" s="84">
        <f t="shared" si="217"/>
        <v>0.39300000000000002</v>
      </c>
      <c r="BJ95" s="98">
        <f t="shared" si="218"/>
        <v>0.17</v>
      </c>
      <c r="BK95" s="84">
        <f t="shared" si="219"/>
        <v>4.5999999999999999E-2</v>
      </c>
      <c r="BL95" s="214">
        <v>122354219</v>
      </c>
      <c r="BM95" s="215">
        <v>78801376</v>
      </c>
      <c r="BN95" s="216">
        <f t="shared" si="386"/>
        <v>0.64400000000000002</v>
      </c>
      <c r="BO95" s="190">
        <v>2.69</v>
      </c>
      <c r="BP95" s="217">
        <v>43552843</v>
      </c>
      <c r="BQ95" s="218">
        <f t="shared" si="387"/>
        <v>0.35599999999999998</v>
      </c>
      <c r="BR95" s="213">
        <v>2.4500000000000002</v>
      </c>
      <c r="BS95" s="220">
        <v>122354219</v>
      </c>
      <c r="BT95" s="84">
        <v>5926790</v>
      </c>
      <c r="BU95" s="84">
        <v>34811034</v>
      </c>
      <c r="BV95" s="84">
        <v>24361511</v>
      </c>
      <c r="BW95" s="84">
        <v>27220198</v>
      </c>
      <c r="BX95" s="84">
        <v>14760836</v>
      </c>
      <c r="BY95" s="84">
        <v>15273850</v>
      </c>
      <c r="BZ95" s="97">
        <f t="shared" si="388"/>
        <v>4.8000000000000001E-2</v>
      </c>
      <c r="CA95" s="97">
        <f t="shared" si="220"/>
        <v>0.28499999999999998</v>
      </c>
      <c r="CB95" s="97">
        <f t="shared" si="221"/>
        <v>0.19900000000000001</v>
      </c>
      <c r="CC95" s="97">
        <f t="shared" si="222"/>
        <v>0.222</v>
      </c>
      <c r="CD95" s="97">
        <f t="shared" si="223"/>
        <v>0.121</v>
      </c>
      <c r="CE95" s="97">
        <f t="shared" si="224"/>
        <v>0.125</v>
      </c>
      <c r="CF95" s="108">
        <v>122354219</v>
      </c>
      <c r="CG95" s="60">
        <v>7145751</v>
      </c>
      <c r="CH95" s="60">
        <v>5020097</v>
      </c>
      <c r="CI95" s="60">
        <v>10359700</v>
      </c>
      <c r="CJ95" s="60">
        <v>10569484</v>
      </c>
      <c r="CK95" s="60">
        <v>14690382</v>
      </c>
      <c r="CL95" s="60">
        <v>21034779</v>
      </c>
      <c r="CM95" s="60">
        <v>15613243</v>
      </c>
      <c r="CN95" s="60">
        <v>19128938</v>
      </c>
      <c r="CO95" s="60">
        <v>8688154</v>
      </c>
      <c r="CP95" s="60">
        <v>10103691</v>
      </c>
      <c r="CQ95" s="63">
        <f t="shared" si="258"/>
        <v>5.8000000000000003E-2</v>
      </c>
      <c r="CR95" s="63">
        <f t="shared" ref="CR95" si="392">ROUND(CH95/CF95,3)</f>
        <v>4.1000000000000002E-2</v>
      </c>
      <c r="CS95" s="63">
        <f t="shared" ref="CS95" si="393">ROUND(CI95/CF95,3)</f>
        <v>8.5000000000000006E-2</v>
      </c>
      <c r="CT95" s="63">
        <f t="shared" ref="CT95" si="394">ROUND(CJ95/CF95,3)</f>
        <v>8.5999999999999993E-2</v>
      </c>
      <c r="CU95" s="63">
        <f t="shared" ref="CU95" si="395">ROUND(CK95/CF95,3)</f>
        <v>0.12</v>
      </c>
      <c r="CV95" s="63">
        <f t="shared" ref="CV95" si="396">ROUND(CL95/CF95,3)</f>
        <v>0.17199999999999999</v>
      </c>
      <c r="CW95" s="63">
        <f t="shared" ref="CW95" si="397">ROUND(CM95/CF95,3)</f>
        <v>0.128</v>
      </c>
      <c r="CX95" s="63">
        <f t="shared" ref="CX95" si="398">ROUND(CN95/CF95,3)</f>
        <v>0.156</v>
      </c>
      <c r="CY95" s="63">
        <f t="shared" ref="CY95" si="399">ROUND(CO95/CF95,3)</f>
        <v>7.0999999999999994E-2</v>
      </c>
      <c r="CZ95" s="63">
        <f t="shared" ref="CZ95" si="400">ROUND(CP95/CF95,3)</f>
        <v>8.3000000000000004E-2</v>
      </c>
      <c r="DA95" s="109">
        <v>64994</v>
      </c>
      <c r="DB95" s="110">
        <v>91547</v>
      </c>
      <c r="DC95" s="220">
        <v>122354219</v>
      </c>
      <c r="DD95" s="221">
        <v>78801376</v>
      </c>
      <c r="DE95" s="84">
        <v>5172474</v>
      </c>
      <c r="DF95" s="84">
        <v>8698428</v>
      </c>
      <c r="DG95" s="84">
        <v>9730077</v>
      </c>
      <c r="DH95" s="84">
        <v>10727302</v>
      </c>
      <c r="DI95" s="84">
        <v>15730458</v>
      </c>
      <c r="DJ95" s="84">
        <v>16173336</v>
      </c>
      <c r="DK95" s="84">
        <v>9682662</v>
      </c>
      <c r="DL95" s="84">
        <v>2886639</v>
      </c>
      <c r="DM95" s="97">
        <f t="shared" si="389"/>
        <v>6.6000000000000003E-2</v>
      </c>
      <c r="DN95" s="97">
        <f t="shared" si="225"/>
        <v>0.11</v>
      </c>
      <c r="DO95" s="97">
        <f t="shared" si="226"/>
        <v>0.123</v>
      </c>
      <c r="DP95" s="97">
        <f t="shared" si="227"/>
        <v>0.13600000000000001</v>
      </c>
      <c r="DQ95" s="97">
        <f t="shared" si="228"/>
        <v>0.2</v>
      </c>
      <c r="DR95" s="153">
        <f t="shared" si="229"/>
        <v>0.20499999999999999</v>
      </c>
      <c r="DS95" s="97">
        <f t="shared" si="230"/>
        <v>0.123</v>
      </c>
      <c r="DT95" s="97">
        <f t="shared" si="231"/>
        <v>3.6999999999999998E-2</v>
      </c>
      <c r="DU95" s="222">
        <v>229800</v>
      </c>
      <c r="DV95" s="223">
        <v>41390514</v>
      </c>
      <c r="DW95" s="84">
        <v>3679331</v>
      </c>
      <c r="DX95" s="84">
        <v>14206622</v>
      </c>
      <c r="DY95" s="84">
        <v>12515982</v>
      </c>
      <c r="DZ95" s="84">
        <v>6187736</v>
      </c>
      <c r="EA95" s="84">
        <v>2558549</v>
      </c>
      <c r="EB95" s="84">
        <v>1088264</v>
      </c>
      <c r="EC95" s="84">
        <v>1154030</v>
      </c>
      <c r="ED95" s="97">
        <f t="shared" si="390"/>
        <v>8.8999999999999996E-2</v>
      </c>
      <c r="EE95" s="97">
        <f t="shared" si="232"/>
        <v>0.34300000000000003</v>
      </c>
      <c r="EF95" s="97">
        <f t="shared" si="233"/>
        <v>0.30199999999999999</v>
      </c>
      <c r="EG95" s="97">
        <f t="shared" si="234"/>
        <v>0.14899999999999999</v>
      </c>
      <c r="EH95" s="97">
        <f t="shared" si="235"/>
        <v>6.2E-2</v>
      </c>
      <c r="EI95" s="153">
        <f t="shared" si="236"/>
        <v>2.5999999999999999E-2</v>
      </c>
      <c r="EJ95" s="97">
        <f>ROUND(EC95/DV95,3)</f>
        <v>2.8000000000000001E-2</v>
      </c>
      <c r="EK95" s="222">
        <v>1096</v>
      </c>
      <c r="EL95" s="224">
        <v>43552843</v>
      </c>
      <c r="EM95" s="224">
        <v>2162329</v>
      </c>
      <c r="EN95" s="219">
        <v>40484226</v>
      </c>
      <c r="EO95" s="84">
        <v>5405002</v>
      </c>
      <c r="EP95" s="84">
        <v>5254304</v>
      </c>
      <c r="EQ95" s="84">
        <v>5227400</v>
      </c>
      <c r="ER95" s="84">
        <v>4711468</v>
      </c>
      <c r="ES95" s="84">
        <v>3679430</v>
      </c>
      <c r="ET95" s="360">
        <v>16206622</v>
      </c>
      <c r="EU95" s="84">
        <f t="shared" si="391"/>
        <v>0.13400000000000001</v>
      </c>
      <c r="EV95" s="84">
        <f t="shared" si="238"/>
        <v>0.13</v>
      </c>
      <c r="EW95" s="84">
        <f t="shared" si="239"/>
        <v>0.129</v>
      </c>
      <c r="EX95" s="84">
        <f t="shared" si="240"/>
        <v>0.11600000000000001</v>
      </c>
      <c r="EY95" s="84">
        <f t="shared" si="241"/>
        <v>9.0999999999999998E-2</v>
      </c>
      <c r="EZ95" s="239">
        <f t="shared" si="242"/>
        <v>0.4</v>
      </c>
      <c r="FA95" s="235">
        <f>DV95-EN95</f>
        <v>906288</v>
      </c>
    </row>
    <row r="96" spans="1:157" ht="12" thickTop="1" x14ac:dyDescent="0.2"/>
  </sheetData>
  <pageMargins left="0.7" right="0.7" top="0.75" bottom="0.75" header="0.3" footer="0.3"/>
  <pageSetup orientation="portrait" r:id="rId1"/>
  <ignoredErrors>
    <ignoredError sqref="C94:D1048576 C92:D93 C2:D35 C40:D40 C41:D41 C42:D78 C82:D82 C84:D84 C79:D81 C85:D91 C83:D83 C36:D39" numberStoredAsText="1"/>
    <ignoredError sqref="V92:AD92 AO92:AW92 BF92:BK92 BN92 BQ92 BZ92:CE92 DM92:DQ92 DS92:DT92 ED92:EH92 EJ92 EU92:EZ92 H92:K92 V78:AD78 AO78:AW78 BF78:BK78 DM78:DT78 ED78:EG78 EJ78 EU78:EZ78 BZ78:CE78 H84 H78 H82 BN78 BQ78 FA78:FA91" formula="1"/>
    <ignoredError sqref="G94:G95 G93 E2:F26 BN40 H2:FA26 G2:G26 E27:FA35 E41:F41 H41:FA41 G41 E42:F75 H42:FA75 G42:G77 BQ40 BZ40:CE40 CQ40:CZ40 DM40:DT40 ED40:EJ40 EU40:EZ40 E87:DU87 DW87:EG87 EI87:ET87" formulaRange="1"/>
    <ignoredError sqref="BF40:BK40 AO40:AW40 V40:AD40 H40:K40" formula="1"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I108"/>
  <sheetViews>
    <sheetView zoomScaleNormal="100" workbookViewId="0">
      <pane xSplit="5" ySplit="1" topLeftCell="F2" activePane="bottomRight" state="frozen"/>
      <selection pane="topRight" activeCell="F1" sqref="F1"/>
      <selection pane="bottomLeft" activeCell="A2" sqref="A2"/>
      <selection pane="bottomRight" activeCell="N30" sqref="N30"/>
    </sheetView>
  </sheetViews>
  <sheetFormatPr defaultColWidth="9.109375" defaultRowHeight="11.4" x14ac:dyDescent="0.2"/>
  <cols>
    <col min="1" max="1" width="9.77734375" style="60" customWidth="1"/>
    <col min="2" max="2" width="14.88671875" style="57" customWidth="1"/>
    <col min="3" max="3" width="11.6640625" style="56" customWidth="1"/>
    <col min="4" max="4" width="8.44140625" style="56" customWidth="1"/>
    <col min="5" max="5" width="9.109375" style="60" customWidth="1"/>
    <col min="6" max="6" width="9.5546875" style="60" customWidth="1"/>
    <col min="7" max="7" width="9.109375" style="60" bestFit="1" customWidth="1"/>
    <col min="8" max="9" width="8.21875" style="60" customWidth="1"/>
    <col min="10" max="10" width="9.5546875" style="270" customWidth="1"/>
    <col min="11" max="23" width="7.88671875" style="60" customWidth="1"/>
    <col min="24" max="36" width="7.5546875" style="63" customWidth="1"/>
    <col min="37" max="37" width="9.109375" style="225" bestFit="1" customWidth="1"/>
    <col min="38" max="38" width="9.21875" style="60" bestFit="1" customWidth="1"/>
    <col min="39" max="39" width="9.109375" style="60" bestFit="1" customWidth="1"/>
    <col min="40" max="40" width="9.77734375" style="60" customWidth="1"/>
    <col min="41" max="41" width="9.109375" style="60" bestFit="1" customWidth="1"/>
    <col min="42" max="42" width="10.21875" style="60" customWidth="1"/>
    <col min="43" max="43" width="9.109375" style="60" bestFit="1" customWidth="1"/>
    <col min="44" max="44" width="10.33203125" style="60" bestFit="1" customWidth="1"/>
    <col min="45" max="45" width="9.109375" style="60" bestFit="1" customWidth="1"/>
    <col min="46" max="47" width="9.21875" style="60" bestFit="1" customWidth="1"/>
    <col min="48" max="48" width="9.109375" style="60" bestFit="1" customWidth="1"/>
    <col min="49" max="49" width="9.21875" style="60" bestFit="1" customWidth="1"/>
    <col min="50" max="50" width="9.109375" style="60" bestFit="1" customWidth="1"/>
    <col min="51" max="51" width="9.21875" style="60" bestFit="1" customWidth="1"/>
    <col min="52" max="52" width="9.109375" style="60" bestFit="1" customWidth="1"/>
    <col min="53" max="53" width="9.109375" style="225" bestFit="1" customWidth="1"/>
    <col min="54" max="54" width="9" style="60" customWidth="1"/>
    <col min="55" max="56" width="8.21875" style="60" customWidth="1"/>
    <col min="57" max="57" width="8.33203125" style="60" customWidth="1"/>
    <col min="58" max="58" width="8.21875" style="60" customWidth="1"/>
    <col min="59" max="59" width="8.109375" style="60" customWidth="1"/>
    <col min="60" max="60" width="8.21875" style="60" customWidth="1"/>
    <col min="61" max="61" width="9.109375" style="60" bestFit="1" customWidth="1"/>
    <col min="62" max="62" width="7.88671875" style="60" customWidth="1"/>
    <col min="63" max="63" width="8" style="60" customWidth="1"/>
    <col min="64" max="65" width="8.109375" style="60" customWidth="1"/>
    <col min="66" max="67" width="8.21875" style="60" customWidth="1"/>
    <col min="68" max="68" width="8.44140625" style="60" customWidth="1"/>
    <col min="69" max="69" width="8" style="60" customWidth="1"/>
    <col min="70" max="81" width="8.21875" style="60" customWidth="1"/>
    <col min="82" max="82" width="6.88671875" style="63" customWidth="1"/>
    <col min="83" max="83" width="6.6640625" style="63" customWidth="1"/>
    <col min="84" max="84" width="6.21875" style="63" customWidth="1"/>
    <col min="85" max="85" width="7.109375" style="63" customWidth="1"/>
    <col min="86" max="86" width="7.33203125" style="63" customWidth="1"/>
    <col min="87" max="87" width="7.21875" style="63" customWidth="1"/>
    <col min="88" max="88" width="6.88671875" style="63" customWidth="1"/>
    <col min="89" max="89" width="6.6640625" style="63" customWidth="1"/>
    <col min="90" max="90" width="6.88671875" style="63" customWidth="1"/>
    <col min="91" max="91" width="7" style="63" customWidth="1"/>
    <col min="92" max="92" width="7.109375" style="63" customWidth="1"/>
    <col min="93" max="93" width="7" style="63" customWidth="1"/>
    <col min="94" max="94" width="6.77734375" style="63" customWidth="1"/>
    <col min="95" max="95" width="6.6640625" style="63" customWidth="1"/>
    <col min="96" max="97" width="7.109375" style="63" customWidth="1"/>
    <col min="98" max="98" width="7.21875" style="63" customWidth="1"/>
    <col min="99" max="99" width="7.5546875" style="63" customWidth="1"/>
    <col min="100" max="101" width="7.21875" style="63" customWidth="1"/>
    <col min="102" max="102" width="7.44140625" style="63" customWidth="1"/>
    <col min="103" max="103" width="7.5546875" style="63" customWidth="1"/>
    <col min="104" max="108" width="8.44140625" style="63" customWidth="1"/>
    <col min="109" max="110" width="10.33203125" style="60" bestFit="1" customWidth="1"/>
    <col min="111" max="111" width="9.109375" style="63" bestFit="1" customWidth="1"/>
    <col min="112" max="112" width="10.33203125" style="60" bestFit="1" customWidth="1"/>
    <col min="113" max="113" width="9.109375" style="63" bestFit="1" customWidth="1"/>
    <col min="114" max="16384" width="9.109375" style="60"/>
  </cols>
  <sheetData>
    <row r="1" spans="1:113" s="73" customFormat="1" ht="37.950000000000003" customHeight="1" x14ac:dyDescent="0.2">
      <c r="A1" s="58" t="s">
        <v>881</v>
      </c>
      <c r="B1" s="117" t="s">
        <v>1028</v>
      </c>
      <c r="C1" s="58" t="s">
        <v>164</v>
      </c>
      <c r="D1" s="58" t="s">
        <v>2304</v>
      </c>
      <c r="E1" s="383" t="s">
        <v>1430</v>
      </c>
      <c r="F1" s="384" t="s">
        <v>2172</v>
      </c>
      <c r="G1" s="385" t="s">
        <v>2171</v>
      </c>
      <c r="H1" s="386" t="s">
        <v>2170</v>
      </c>
      <c r="I1" s="387" t="s">
        <v>2169</v>
      </c>
      <c r="J1" s="388" t="s">
        <v>2173</v>
      </c>
      <c r="K1" s="73" t="s">
        <v>2162</v>
      </c>
      <c r="L1" s="73" t="s">
        <v>2163</v>
      </c>
      <c r="M1" s="73" t="s">
        <v>2164</v>
      </c>
      <c r="N1" s="73" t="s">
        <v>2165</v>
      </c>
      <c r="O1" s="73" t="s">
        <v>2166</v>
      </c>
      <c r="P1" s="73" t="s">
        <v>2167</v>
      </c>
      <c r="Q1" s="73" t="s">
        <v>2168</v>
      </c>
      <c r="R1" s="73" t="s">
        <v>2174</v>
      </c>
      <c r="S1" s="73" t="s">
        <v>2175</v>
      </c>
      <c r="T1" s="73" t="s">
        <v>2176</v>
      </c>
      <c r="U1" s="73" t="s">
        <v>2177</v>
      </c>
      <c r="V1" s="73" t="s">
        <v>2178</v>
      </c>
      <c r="W1" s="73" t="s">
        <v>2179</v>
      </c>
      <c r="X1" s="119" t="s">
        <v>2180</v>
      </c>
      <c r="Y1" s="119" t="s">
        <v>2181</v>
      </c>
      <c r="Z1" s="119" t="s">
        <v>2182</v>
      </c>
      <c r="AA1" s="119" t="s">
        <v>2183</v>
      </c>
      <c r="AB1" s="119" t="s">
        <v>2184</v>
      </c>
      <c r="AC1" s="119" t="s">
        <v>2185</v>
      </c>
      <c r="AD1" s="119" t="s">
        <v>2186</v>
      </c>
      <c r="AE1" s="119" t="s">
        <v>2187</v>
      </c>
      <c r="AF1" s="119" t="s">
        <v>2188</v>
      </c>
      <c r="AG1" s="119" t="s">
        <v>2189</v>
      </c>
      <c r="AH1" s="119" t="s">
        <v>2190</v>
      </c>
      <c r="AI1" s="119" t="s">
        <v>2191</v>
      </c>
      <c r="AJ1" s="119" t="s">
        <v>2192</v>
      </c>
      <c r="AK1" s="389" t="s">
        <v>1592</v>
      </c>
      <c r="AL1" s="390" t="s">
        <v>2193</v>
      </c>
      <c r="AM1" s="73" t="s">
        <v>2194</v>
      </c>
      <c r="AN1" s="390" t="s">
        <v>2195</v>
      </c>
      <c r="AO1" s="73" t="s">
        <v>2196</v>
      </c>
      <c r="AP1" s="391" t="s">
        <v>2197</v>
      </c>
      <c r="AQ1" s="73" t="s">
        <v>2198</v>
      </c>
      <c r="AR1" s="392" t="s">
        <v>2199</v>
      </c>
      <c r="AS1" s="73" t="s">
        <v>2200</v>
      </c>
      <c r="AT1" s="393" t="s">
        <v>2201</v>
      </c>
      <c r="AU1" s="390" t="s">
        <v>2202</v>
      </c>
      <c r="AV1" s="73" t="s">
        <v>2203</v>
      </c>
      <c r="AW1" s="391" t="s">
        <v>2204</v>
      </c>
      <c r="AX1" s="73" t="s">
        <v>2205</v>
      </c>
      <c r="AY1" s="392" t="s">
        <v>2206</v>
      </c>
      <c r="AZ1" s="73" t="s">
        <v>2207</v>
      </c>
      <c r="BA1" s="389" t="s">
        <v>2208</v>
      </c>
      <c r="BB1" s="127" t="s">
        <v>1156</v>
      </c>
      <c r="BC1" s="73" t="s">
        <v>1162</v>
      </c>
      <c r="BD1" s="73" t="s">
        <v>1164</v>
      </c>
      <c r="BE1" s="73" t="s">
        <v>1166</v>
      </c>
      <c r="BF1" s="73" t="s">
        <v>1168</v>
      </c>
      <c r="BG1" s="73" t="s">
        <v>1170</v>
      </c>
      <c r="BH1" s="73" t="s">
        <v>1172</v>
      </c>
      <c r="BI1" s="73" t="s">
        <v>1174</v>
      </c>
      <c r="BJ1" s="73" t="s">
        <v>1176</v>
      </c>
      <c r="BK1" s="73" t="s">
        <v>1178</v>
      </c>
      <c r="BL1" s="73" t="s">
        <v>1180</v>
      </c>
      <c r="BM1" s="73" t="s">
        <v>1182</v>
      </c>
      <c r="BN1" s="73" t="s">
        <v>1184</v>
      </c>
      <c r="BO1" s="73" t="s">
        <v>1186</v>
      </c>
      <c r="BP1" s="73" t="s">
        <v>1188</v>
      </c>
      <c r="BQ1" s="73" t="s">
        <v>1190</v>
      </c>
      <c r="BR1" s="73" t="s">
        <v>1191</v>
      </c>
      <c r="BS1" s="73" t="s">
        <v>1193</v>
      </c>
      <c r="BT1" s="73" t="s">
        <v>1195</v>
      </c>
      <c r="BU1" s="73" t="s">
        <v>1197</v>
      </c>
      <c r="BV1" s="73" t="s">
        <v>1199</v>
      </c>
      <c r="BW1" s="73" t="s">
        <v>1201</v>
      </c>
      <c r="BX1" s="73" t="s">
        <v>2100</v>
      </c>
      <c r="BY1" s="73" t="s">
        <v>1204</v>
      </c>
      <c r="BZ1" s="73" t="s">
        <v>1206</v>
      </c>
      <c r="CA1" s="73" t="s">
        <v>1208</v>
      </c>
      <c r="CB1" s="73" t="s">
        <v>1210</v>
      </c>
      <c r="CC1" s="73" t="s">
        <v>2101</v>
      </c>
      <c r="CD1" s="119" t="s">
        <v>1163</v>
      </c>
      <c r="CE1" s="119" t="s">
        <v>1165</v>
      </c>
      <c r="CF1" s="119" t="s">
        <v>1167</v>
      </c>
      <c r="CG1" s="119" t="s">
        <v>1169</v>
      </c>
      <c r="CH1" s="119" t="s">
        <v>1171</v>
      </c>
      <c r="CI1" s="119" t="s">
        <v>1173</v>
      </c>
      <c r="CJ1" s="119" t="s">
        <v>1175</v>
      </c>
      <c r="CK1" s="119" t="s">
        <v>1177</v>
      </c>
      <c r="CL1" s="119" t="s">
        <v>1179</v>
      </c>
      <c r="CM1" s="119" t="s">
        <v>1181</v>
      </c>
      <c r="CN1" s="119" t="s">
        <v>1183</v>
      </c>
      <c r="CO1" s="119" t="s">
        <v>1185</v>
      </c>
      <c r="CP1" s="119" t="s">
        <v>1187</v>
      </c>
      <c r="CQ1" s="119" t="s">
        <v>1189</v>
      </c>
      <c r="CR1" s="119" t="s">
        <v>2099</v>
      </c>
      <c r="CS1" s="119" t="s">
        <v>1192</v>
      </c>
      <c r="CT1" s="119" t="s">
        <v>1194</v>
      </c>
      <c r="CU1" s="119" t="s">
        <v>1196</v>
      </c>
      <c r="CV1" s="119" t="s">
        <v>1198</v>
      </c>
      <c r="CW1" s="119" t="s">
        <v>1200</v>
      </c>
      <c r="CX1" s="119" t="s">
        <v>1202</v>
      </c>
      <c r="CY1" s="119" t="s">
        <v>1203</v>
      </c>
      <c r="CZ1" s="119" t="s">
        <v>1205</v>
      </c>
      <c r="DA1" s="119" t="s">
        <v>1207</v>
      </c>
      <c r="DB1" s="119" t="s">
        <v>1209</v>
      </c>
      <c r="DC1" s="119" t="s">
        <v>1211</v>
      </c>
      <c r="DD1" s="119" t="s">
        <v>2102</v>
      </c>
      <c r="DE1" s="73" t="s">
        <v>1614</v>
      </c>
      <c r="DF1" s="73" t="s">
        <v>1630</v>
      </c>
      <c r="DG1" s="119" t="s">
        <v>1629</v>
      </c>
      <c r="DH1" s="73" t="s">
        <v>1628</v>
      </c>
      <c r="DI1" s="119" t="s">
        <v>1627</v>
      </c>
    </row>
    <row r="2" spans="1:113" x14ac:dyDescent="0.2">
      <c r="A2" s="56" t="s">
        <v>882</v>
      </c>
      <c r="B2" s="57" t="s">
        <v>1021</v>
      </c>
      <c r="C2" s="56" t="s">
        <v>886</v>
      </c>
      <c r="D2" s="56" t="s">
        <v>1031</v>
      </c>
      <c r="E2" s="240">
        <v>4610</v>
      </c>
      <c r="F2" s="241">
        <v>2592</v>
      </c>
      <c r="G2" s="242">
        <f t="shared" ref="G2:G7" si="0">ROUND(F2/E2,3)</f>
        <v>0.56200000000000006</v>
      </c>
      <c r="H2" s="243">
        <v>2018</v>
      </c>
      <c r="I2" s="244">
        <f t="shared" ref="I2:I7" si="1">ROUND(H2/E2,3)</f>
        <v>0.438</v>
      </c>
      <c r="J2" s="249">
        <v>128.4</v>
      </c>
      <c r="K2" s="60">
        <v>201</v>
      </c>
      <c r="L2" s="60">
        <v>579</v>
      </c>
      <c r="M2" s="60">
        <v>578</v>
      </c>
      <c r="N2" s="60">
        <v>734</v>
      </c>
      <c r="O2" s="60">
        <v>540</v>
      </c>
      <c r="P2" s="60">
        <v>463</v>
      </c>
      <c r="Q2" s="60">
        <v>601</v>
      </c>
      <c r="R2" s="60">
        <v>236</v>
      </c>
      <c r="S2" s="60">
        <v>198</v>
      </c>
      <c r="T2" s="60">
        <v>162</v>
      </c>
      <c r="U2" s="60">
        <v>217</v>
      </c>
      <c r="V2" s="60">
        <v>91</v>
      </c>
      <c r="W2" s="60">
        <v>10</v>
      </c>
      <c r="X2" s="63">
        <f t="shared" ref="X2:X7" si="2">ROUND(K2/E2,3)</f>
        <v>4.3999999999999997E-2</v>
      </c>
      <c r="Y2" s="63">
        <f t="shared" ref="Y2:Y7" si="3">ROUND(L2/E2,3)</f>
        <v>0.126</v>
      </c>
      <c r="Z2" s="63">
        <f t="shared" ref="Z2:Z7" si="4">ROUND(M2/E2,3)</f>
        <v>0.125</v>
      </c>
      <c r="AA2" s="63">
        <f t="shared" ref="AA2:AA7" si="5">ROUND(N2/E2,3)</f>
        <v>0.159</v>
      </c>
      <c r="AB2" s="63">
        <f t="shared" ref="AB2:AB35" si="6">ROUND(O2/E2,3)</f>
        <v>0.11700000000000001</v>
      </c>
      <c r="AC2" s="63">
        <f t="shared" ref="AC2:AC35" si="7">ROUND(P2/E2,3)</f>
        <v>0.1</v>
      </c>
      <c r="AD2" s="63">
        <f t="shared" ref="AD2:AD35" si="8">ROUND(Q2/E2,3)</f>
        <v>0.13</v>
      </c>
      <c r="AE2" s="63">
        <f t="shared" ref="AE2:AE7" si="9">ROUND(R2/E2,3)</f>
        <v>5.0999999999999997E-2</v>
      </c>
      <c r="AF2" s="63">
        <f t="shared" ref="AF2:AF7" si="10">ROUND(S2/E2,3)</f>
        <v>4.2999999999999997E-2</v>
      </c>
      <c r="AG2" s="63">
        <f t="shared" ref="AG2:AG7" si="11">ROUND(T2/E2,3)</f>
        <v>3.5000000000000003E-2</v>
      </c>
      <c r="AH2" s="63">
        <f t="shared" ref="AH2:AH7" si="12">ROUND(U2/E2,3)</f>
        <v>4.7E-2</v>
      </c>
      <c r="AI2" s="63">
        <f t="shared" ref="AI2:AI7" si="13">ROUND(V2/E2,3)</f>
        <v>0.02</v>
      </c>
      <c r="AJ2" s="63">
        <f t="shared" ref="AJ2:AJ7" si="14">ROUND(W2/E2,3)</f>
        <v>2E-3</v>
      </c>
      <c r="AK2" s="245">
        <v>20.9</v>
      </c>
      <c r="AL2" s="246">
        <v>1536</v>
      </c>
      <c r="AM2" s="60">
        <f t="shared" ref="AM2:AM7" si="15">ROUND(AL2/E2,3)</f>
        <v>0.33300000000000002</v>
      </c>
      <c r="AN2" s="246">
        <v>3074</v>
      </c>
      <c r="AO2" s="60">
        <f t="shared" ref="AO2:AO7" si="16">ROUND(AN2/E2,3)</f>
        <v>0.66700000000000004</v>
      </c>
      <c r="AP2" s="247">
        <v>1648</v>
      </c>
      <c r="AQ2" s="60">
        <f t="shared" ref="AQ2:AQ7" si="17">ROUND(AP2/AN2,3)</f>
        <v>0.53600000000000003</v>
      </c>
      <c r="AR2" s="226">
        <v>1426</v>
      </c>
      <c r="AS2" s="77">
        <f t="shared" ref="AS2:AS7" si="18">ROUND(AR2/AN2,3)</f>
        <v>0.46400000000000002</v>
      </c>
      <c r="AT2" s="248">
        <v>115.6</v>
      </c>
      <c r="AU2" s="246">
        <v>318</v>
      </c>
      <c r="AV2" s="60">
        <f t="shared" ref="AV2:AV7" si="19">ROUND(AU2/E2,3)</f>
        <v>6.9000000000000006E-2</v>
      </c>
      <c r="AW2" s="247">
        <v>186</v>
      </c>
      <c r="AX2" s="60">
        <f t="shared" ref="AX2:AX27" si="20">ROUND(AW2/AU2,3)</f>
        <v>0.58499999999999996</v>
      </c>
      <c r="AY2" s="226">
        <v>132</v>
      </c>
      <c r="AZ2" s="77">
        <f t="shared" ref="AZ2:AZ27" si="21">ROUND(AY2/AU2,3)</f>
        <v>0.41499999999999998</v>
      </c>
      <c r="BA2" s="245">
        <v>140.9</v>
      </c>
      <c r="BB2" s="139">
        <v>4610</v>
      </c>
      <c r="BC2" s="60">
        <v>41</v>
      </c>
      <c r="BD2" s="60">
        <v>10</v>
      </c>
      <c r="BE2" s="60">
        <v>26</v>
      </c>
      <c r="BF2" s="60">
        <v>8</v>
      </c>
      <c r="BG2" s="60">
        <v>9</v>
      </c>
      <c r="BH2" s="60">
        <v>119</v>
      </c>
      <c r="BI2" s="60">
        <v>30</v>
      </c>
      <c r="BJ2" s="60">
        <v>32</v>
      </c>
      <c r="BK2" s="60">
        <v>206</v>
      </c>
      <c r="BL2" s="60">
        <v>14</v>
      </c>
      <c r="BM2" s="60">
        <v>4</v>
      </c>
      <c r="BN2" s="60">
        <v>172</v>
      </c>
      <c r="BO2" s="60">
        <v>119</v>
      </c>
      <c r="BP2" s="60">
        <v>0</v>
      </c>
      <c r="BQ2" s="60">
        <v>14</v>
      </c>
      <c r="BR2" s="60">
        <v>27</v>
      </c>
      <c r="BS2" s="60">
        <v>15</v>
      </c>
      <c r="BT2" s="60">
        <v>4</v>
      </c>
      <c r="BU2" s="60">
        <v>5</v>
      </c>
      <c r="BV2" s="60">
        <v>72</v>
      </c>
      <c r="BW2" s="60">
        <v>5</v>
      </c>
      <c r="BX2" s="60">
        <v>0</v>
      </c>
      <c r="BY2" s="60">
        <v>24</v>
      </c>
      <c r="BZ2" s="60">
        <v>5</v>
      </c>
      <c r="CA2" s="60">
        <v>5</v>
      </c>
      <c r="CB2" s="60">
        <v>15</v>
      </c>
      <c r="CC2" s="60">
        <v>70</v>
      </c>
      <c r="CD2" s="104">
        <f t="shared" ref="CD2:CD35" si="22">ROUND(BC2/BB2,3)</f>
        <v>8.9999999999999993E-3</v>
      </c>
      <c r="CE2" s="104">
        <f t="shared" ref="CE2:CE7" si="23">ROUND(BD2/BB2,3)</f>
        <v>2E-3</v>
      </c>
      <c r="CF2" s="104">
        <f t="shared" ref="CF2:CF7" si="24">ROUND(BE2/BB2,3)</f>
        <v>6.0000000000000001E-3</v>
      </c>
      <c r="CG2" s="104">
        <f t="shared" ref="CG2:CG7" si="25">ROUND(BF2/BB2,3)</f>
        <v>2E-3</v>
      </c>
      <c r="CH2" s="104">
        <f t="shared" ref="CH2:CH7" si="26">ROUND(BG2/BB2,3)</f>
        <v>2E-3</v>
      </c>
      <c r="CI2" s="104">
        <f t="shared" ref="CI2:CI7" si="27">ROUND(BH2/BB2,3)</f>
        <v>2.5999999999999999E-2</v>
      </c>
      <c r="CJ2" s="104">
        <f t="shared" ref="CJ2:CJ7" si="28">ROUND(BI2/BB2,3)</f>
        <v>7.0000000000000001E-3</v>
      </c>
      <c r="CK2" s="104">
        <f t="shared" ref="CK2:CK7" si="29">ROUND(BJ2/BB2,3)</f>
        <v>7.0000000000000001E-3</v>
      </c>
      <c r="CL2" s="104">
        <f t="shared" ref="CL2:CL7" si="30">ROUND(BK2/BB2,3)</f>
        <v>4.4999999999999998E-2</v>
      </c>
      <c r="CM2" s="104">
        <f t="shared" ref="CM2:CM7" si="31">ROUND(BL2/BB2,3)</f>
        <v>3.0000000000000001E-3</v>
      </c>
      <c r="CN2" s="104">
        <f t="shared" ref="CN2:CN7" si="32">ROUND(BM2/BB2,3)</f>
        <v>1E-3</v>
      </c>
      <c r="CO2" s="104">
        <f t="shared" ref="CO2:CO7" si="33">ROUND(BN2/BB2,3)</f>
        <v>3.6999999999999998E-2</v>
      </c>
      <c r="CP2" s="104">
        <f t="shared" ref="CP2:CP7" si="34">ROUND(BO2/BB2,3)</f>
        <v>2.5999999999999999E-2</v>
      </c>
      <c r="CQ2" s="104">
        <f t="shared" ref="CQ2:CQ7" si="35">ROUND(BP2/BB2,3)</f>
        <v>0</v>
      </c>
      <c r="CR2" s="104">
        <f t="shared" ref="CR2:CR7" si="36">ROUND(BQ2/BB2,3)</f>
        <v>3.0000000000000001E-3</v>
      </c>
      <c r="CS2" s="104">
        <f t="shared" ref="CS2:CS7" si="37">ROUND(BR2/BB2,3)</f>
        <v>6.0000000000000001E-3</v>
      </c>
      <c r="CT2" s="104">
        <f t="shared" ref="CT2:CT7" si="38">ROUND(BS2/BB2,3)</f>
        <v>3.0000000000000001E-3</v>
      </c>
      <c r="CU2" s="104">
        <f t="shared" ref="CU2:CU7" si="39">ROUND(BT2/BB2,3)</f>
        <v>1E-3</v>
      </c>
      <c r="CV2" s="104">
        <f t="shared" ref="CV2:CV7" si="40">ROUND(BU2/BB2,3)</f>
        <v>1E-3</v>
      </c>
      <c r="CW2" s="104">
        <f t="shared" ref="CW2:CW7" si="41">ROUND(BV2/BB2,3)</f>
        <v>1.6E-2</v>
      </c>
      <c r="CX2" s="104">
        <f t="shared" ref="CX2:CX7" si="42">ROUND(BW2/BB2,3)</f>
        <v>1E-3</v>
      </c>
      <c r="CY2" s="104">
        <f t="shared" ref="CY2:CY7" si="43">ROUND(BX2/BB2,3)</f>
        <v>0</v>
      </c>
      <c r="CZ2" s="104">
        <f t="shared" ref="CZ2:CZ7" si="44">ROUND(BY2/BB2,3)</f>
        <v>5.0000000000000001E-3</v>
      </c>
      <c r="DA2" s="104">
        <f t="shared" ref="DA2:DA7" si="45">ROUND(BZ2/BB2,3)</f>
        <v>1E-3</v>
      </c>
      <c r="DB2" s="104">
        <f t="shared" ref="DB2:DB7" si="46">ROUND(CA2/BB2,3)</f>
        <v>1E-3</v>
      </c>
      <c r="DC2" s="104">
        <f t="shared" ref="DC2:DC7" si="47">ROUND(CB2/BB2,3)</f>
        <v>3.0000000000000001E-3</v>
      </c>
      <c r="DD2" s="104">
        <f t="shared" ref="DD2:DD7" si="48">ROUND(CC2/BB2,3)</f>
        <v>1.4999999999999999E-2</v>
      </c>
      <c r="DE2" s="60">
        <v>2786</v>
      </c>
      <c r="DF2" s="60">
        <v>1483</v>
      </c>
      <c r="DG2" s="63">
        <f t="shared" ref="DG2:DG40" si="49">ROUND(DF2/DE2,3)</f>
        <v>0.53200000000000003</v>
      </c>
      <c r="DH2" s="60">
        <v>1303</v>
      </c>
      <c r="DI2" s="63">
        <f t="shared" ref="DI2:DI40" si="50">ROUND(DH2/DE2,3)</f>
        <v>0.46800000000000003</v>
      </c>
    </row>
    <row r="3" spans="1:113" x14ac:dyDescent="0.2">
      <c r="A3" s="56" t="s">
        <v>882</v>
      </c>
      <c r="B3" s="57" t="s">
        <v>1021</v>
      </c>
      <c r="C3" s="56" t="s">
        <v>887</v>
      </c>
      <c r="D3" s="56" t="s">
        <v>1032</v>
      </c>
      <c r="E3" s="240">
        <v>7517</v>
      </c>
      <c r="F3" s="241">
        <v>3423</v>
      </c>
      <c r="G3" s="242">
        <f t="shared" si="0"/>
        <v>0.45500000000000002</v>
      </c>
      <c r="H3" s="243">
        <v>4094</v>
      </c>
      <c r="I3" s="244">
        <f t="shared" si="1"/>
        <v>0.54500000000000004</v>
      </c>
      <c r="J3" s="249">
        <v>83.6</v>
      </c>
      <c r="K3" s="60">
        <v>657</v>
      </c>
      <c r="L3" s="60">
        <v>425</v>
      </c>
      <c r="M3" s="60">
        <v>772</v>
      </c>
      <c r="N3" s="60">
        <v>334</v>
      </c>
      <c r="O3" s="60">
        <v>540</v>
      </c>
      <c r="P3" s="60">
        <v>1184</v>
      </c>
      <c r="Q3" s="60">
        <v>1004</v>
      </c>
      <c r="R3" s="60">
        <v>929</v>
      </c>
      <c r="S3" s="60">
        <v>528</v>
      </c>
      <c r="T3" s="60">
        <v>329</v>
      </c>
      <c r="U3" s="60">
        <v>606</v>
      </c>
      <c r="V3" s="60">
        <v>184</v>
      </c>
      <c r="W3" s="60">
        <v>25</v>
      </c>
      <c r="X3" s="63">
        <f t="shared" si="2"/>
        <v>8.6999999999999994E-2</v>
      </c>
      <c r="Y3" s="63">
        <f t="shared" si="3"/>
        <v>5.7000000000000002E-2</v>
      </c>
      <c r="Z3" s="63">
        <f t="shared" si="4"/>
        <v>0.10299999999999999</v>
      </c>
      <c r="AA3" s="63">
        <f t="shared" si="5"/>
        <v>4.3999999999999997E-2</v>
      </c>
      <c r="AB3" s="63">
        <f t="shared" si="6"/>
        <v>7.1999999999999995E-2</v>
      </c>
      <c r="AC3" s="63">
        <f t="shared" si="7"/>
        <v>0.158</v>
      </c>
      <c r="AD3" s="63">
        <f t="shared" si="8"/>
        <v>0.13400000000000001</v>
      </c>
      <c r="AE3" s="63">
        <f t="shared" si="9"/>
        <v>0.124</v>
      </c>
      <c r="AF3" s="63">
        <f t="shared" si="10"/>
        <v>7.0000000000000007E-2</v>
      </c>
      <c r="AG3" s="63">
        <f t="shared" si="11"/>
        <v>4.3999999999999997E-2</v>
      </c>
      <c r="AH3" s="63">
        <f t="shared" si="12"/>
        <v>8.1000000000000003E-2</v>
      </c>
      <c r="AI3" s="63">
        <f t="shared" si="13"/>
        <v>2.4E-2</v>
      </c>
      <c r="AJ3" s="63">
        <f t="shared" si="14"/>
        <v>3.0000000000000001E-3</v>
      </c>
      <c r="AK3" s="245">
        <v>33.1</v>
      </c>
      <c r="AL3" s="246">
        <v>2016</v>
      </c>
      <c r="AM3" s="60">
        <f t="shared" si="15"/>
        <v>0.26800000000000002</v>
      </c>
      <c r="AN3" s="246">
        <v>5501</v>
      </c>
      <c r="AO3" s="60">
        <f t="shared" si="16"/>
        <v>0.73199999999999998</v>
      </c>
      <c r="AP3" s="247">
        <v>2453</v>
      </c>
      <c r="AQ3" s="60">
        <f t="shared" si="17"/>
        <v>0.44600000000000001</v>
      </c>
      <c r="AR3" s="226">
        <v>3048</v>
      </c>
      <c r="AS3" s="77">
        <f t="shared" si="18"/>
        <v>0.55400000000000005</v>
      </c>
      <c r="AT3" s="248">
        <v>80.5</v>
      </c>
      <c r="AU3" s="246">
        <v>815</v>
      </c>
      <c r="AV3" s="60">
        <f t="shared" si="19"/>
        <v>0.108</v>
      </c>
      <c r="AW3" s="247">
        <v>352</v>
      </c>
      <c r="AX3" s="60">
        <f t="shared" si="20"/>
        <v>0.432</v>
      </c>
      <c r="AY3" s="226">
        <v>463</v>
      </c>
      <c r="AZ3" s="77">
        <f t="shared" si="21"/>
        <v>0.56799999999999995</v>
      </c>
      <c r="BA3" s="245">
        <v>76</v>
      </c>
      <c r="BB3" s="139">
        <v>7517</v>
      </c>
      <c r="BC3" s="60">
        <v>83</v>
      </c>
      <c r="BD3" s="60">
        <v>0</v>
      </c>
      <c r="BE3" s="60">
        <v>0</v>
      </c>
      <c r="BF3" s="60">
        <v>9</v>
      </c>
      <c r="BG3" s="60">
        <v>108</v>
      </c>
      <c r="BH3" s="60">
        <v>182</v>
      </c>
      <c r="BI3" s="60">
        <v>41</v>
      </c>
      <c r="BJ3" s="60">
        <v>0</v>
      </c>
      <c r="BK3" s="60">
        <v>123</v>
      </c>
      <c r="BL3" s="60">
        <v>8</v>
      </c>
      <c r="BM3" s="60">
        <v>0</v>
      </c>
      <c r="BN3" s="60">
        <v>112</v>
      </c>
      <c r="BO3" s="60">
        <v>137</v>
      </c>
      <c r="BP3" s="60">
        <v>0</v>
      </c>
      <c r="BQ3" s="60">
        <v>8</v>
      </c>
      <c r="BR3" s="60">
        <v>9</v>
      </c>
      <c r="BS3" s="60">
        <v>25</v>
      </c>
      <c r="BT3" s="60">
        <v>35</v>
      </c>
      <c r="BU3" s="60">
        <v>0</v>
      </c>
      <c r="BV3" s="60">
        <v>7</v>
      </c>
      <c r="BW3" s="60">
        <v>0</v>
      </c>
      <c r="BX3" s="60">
        <v>0</v>
      </c>
      <c r="BY3" s="60">
        <v>0</v>
      </c>
      <c r="BZ3" s="60">
        <v>9</v>
      </c>
      <c r="CA3" s="60">
        <v>0</v>
      </c>
      <c r="CB3" s="60">
        <v>0</v>
      </c>
      <c r="CC3" s="60">
        <v>36</v>
      </c>
      <c r="CD3" s="104">
        <f t="shared" si="22"/>
        <v>1.0999999999999999E-2</v>
      </c>
      <c r="CE3" s="104">
        <f t="shared" si="23"/>
        <v>0</v>
      </c>
      <c r="CF3" s="104">
        <f t="shared" si="24"/>
        <v>0</v>
      </c>
      <c r="CG3" s="104">
        <f t="shared" si="25"/>
        <v>1E-3</v>
      </c>
      <c r="CH3" s="104">
        <f t="shared" si="26"/>
        <v>1.4E-2</v>
      </c>
      <c r="CI3" s="104">
        <f t="shared" si="27"/>
        <v>2.4E-2</v>
      </c>
      <c r="CJ3" s="104">
        <f t="shared" si="28"/>
        <v>5.0000000000000001E-3</v>
      </c>
      <c r="CK3" s="104">
        <f t="shared" si="29"/>
        <v>0</v>
      </c>
      <c r="CL3" s="104">
        <f t="shared" si="30"/>
        <v>1.6E-2</v>
      </c>
      <c r="CM3" s="104">
        <f t="shared" si="31"/>
        <v>1E-3</v>
      </c>
      <c r="CN3" s="104">
        <f t="shared" si="32"/>
        <v>0</v>
      </c>
      <c r="CO3" s="104">
        <f t="shared" si="33"/>
        <v>1.4999999999999999E-2</v>
      </c>
      <c r="CP3" s="104">
        <f t="shared" si="34"/>
        <v>1.7999999999999999E-2</v>
      </c>
      <c r="CQ3" s="104">
        <f t="shared" si="35"/>
        <v>0</v>
      </c>
      <c r="CR3" s="104">
        <f t="shared" si="36"/>
        <v>1E-3</v>
      </c>
      <c r="CS3" s="104">
        <f t="shared" si="37"/>
        <v>1E-3</v>
      </c>
      <c r="CT3" s="104">
        <f t="shared" si="38"/>
        <v>3.0000000000000001E-3</v>
      </c>
      <c r="CU3" s="104">
        <f t="shared" si="39"/>
        <v>5.0000000000000001E-3</v>
      </c>
      <c r="CV3" s="104">
        <f t="shared" si="40"/>
        <v>0</v>
      </c>
      <c r="CW3" s="104">
        <f t="shared" si="41"/>
        <v>1E-3</v>
      </c>
      <c r="CX3" s="104">
        <f t="shared" si="42"/>
        <v>0</v>
      </c>
      <c r="CY3" s="104">
        <f t="shared" si="43"/>
        <v>0</v>
      </c>
      <c r="CZ3" s="104">
        <f t="shared" si="44"/>
        <v>0</v>
      </c>
      <c r="DA3" s="104">
        <f t="shared" si="45"/>
        <v>1E-3</v>
      </c>
      <c r="DB3" s="104">
        <f t="shared" si="46"/>
        <v>0</v>
      </c>
      <c r="DC3" s="104">
        <f t="shared" si="47"/>
        <v>0</v>
      </c>
      <c r="DD3" s="104">
        <f t="shared" si="48"/>
        <v>5.0000000000000001E-3</v>
      </c>
      <c r="DE3" s="60">
        <v>5164</v>
      </c>
      <c r="DF3" s="60">
        <v>2279</v>
      </c>
      <c r="DG3" s="63">
        <f t="shared" si="49"/>
        <v>0.441</v>
      </c>
      <c r="DH3" s="60">
        <v>2885</v>
      </c>
      <c r="DI3" s="63">
        <f t="shared" si="50"/>
        <v>0.55900000000000005</v>
      </c>
    </row>
    <row r="4" spans="1:113" x14ac:dyDescent="0.2">
      <c r="A4" s="56" t="s">
        <v>882</v>
      </c>
      <c r="B4" s="57" t="s">
        <v>1021</v>
      </c>
      <c r="C4" s="56" t="s">
        <v>888</v>
      </c>
      <c r="D4" s="56" t="s">
        <v>1033</v>
      </c>
      <c r="E4" s="240">
        <v>6696</v>
      </c>
      <c r="F4" s="241">
        <v>3269</v>
      </c>
      <c r="G4" s="242">
        <f t="shared" si="0"/>
        <v>0.48799999999999999</v>
      </c>
      <c r="H4" s="243">
        <v>3427</v>
      </c>
      <c r="I4" s="244">
        <f t="shared" si="1"/>
        <v>0.51200000000000001</v>
      </c>
      <c r="J4" s="249">
        <v>95.4</v>
      </c>
      <c r="K4" s="60">
        <v>433</v>
      </c>
      <c r="L4" s="60">
        <v>646</v>
      </c>
      <c r="M4" s="60">
        <v>818</v>
      </c>
      <c r="N4" s="60">
        <v>367</v>
      </c>
      <c r="O4" s="60">
        <v>494</v>
      </c>
      <c r="P4" s="60">
        <v>1124</v>
      </c>
      <c r="Q4" s="60">
        <v>830</v>
      </c>
      <c r="R4" s="60">
        <v>763</v>
      </c>
      <c r="S4" s="60">
        <v>361</v>
      </c>
      <c r="T4" s="60">
        <v>261</v>
      </c>
      <c r="U4" s="60">
        <v>496</v>
      </c>
      <c r="V4" s="60">
        <v>81</v>
      </c>
      <c r="W4" s="60">
        <v>22</v>
      </c>
      <c r="X4" s="63">
        <f t="shared" si="2"/>
        <v>6.5000000000000002E-2</v>
      </c>
      <c r="Y4" s="63">
        <f t="shared" si="3"/>
        <v>9.6000000000000002E-2</v>
      </c>
      <c r="Z4" s="63">
        <f t="shared" si="4"/>
        <v>0.122</v>
      </c>
      <c r="AA4" s="63">
        <f t="shared" si="5"/>
        <v>5.5E-2</v>
      </c>
      <c r="AB4" s="63">
        <f t="shared" si="6"/>
        <v>7.3999999999999996E-2</v>
      </c>
      <c r="AC4" s="63">
        <f t="shared" si="7"/>
        <v>0.16800000000000001</v>
      </c>
      <c r="AD4" s="63">
        <f t="shared" si="8"/>
        <v>0.124</v>
      </c>
      <c r="AE4" s="63">
        <f t="shared" si="9"/>
        <v>0.114</v>
      </c>
      <c r="AF4" s="63">
        <f t="shared" si="10"/>
        <v>5.3999999999999999E-2</v>
      </c>
      <c r="AG4" s="63">
        <f t="shared" si="11"/>
        <v>3.9E-2</v>
      </c>
      <c r="AH4" s="63">
        <f t="shared" si="12"/>
        <v>7.3999999999999996E-2</v>
      </c>
      <c r="AI4" s="63">
        <f t="shared" si="13"/>
        <v>1.2E-2</v>
      </c>
      <c r="AJ4" s="63">
        <f t="shared" si="14"/>
        <v>3.0000000000000001E-3</v>
      </c>
      <c r="AK4" s="245">
        <v>29.4</v>
      </c>
      <c r="AL4" s="246">
        <v>2098</v>
      </c>
      <c r="AM4" s="60">
        <f t="shared" si="15"/>
        <v>0.313</v>
      </c>
      <c r="AN4" s="246">
        <v>4598</v>
      </c>
      <c r="AO4" s="60">
        <f t="shared" si="16"/>
        <v>0.68700000000000006</v>
      </c>
      <c r="AP4" s="247">
        <v>2240</v>
      </c>
      <c r="AQ4" s="60">
        <f t="shared" si="17"/>
        <v>0.48699999999999999</v>
      </c>
      <c r="AR4" s="226">
        <v>2358</v>
      </c>
      <c r="AS4" s="77">
        <f t="shared" si="18"/>
        <v>0.51300000000000001</v>
      </c>
      <c r="AT4" s="248">
        <v>95</v>
      </c>
      <c r="AU4" s="246">
        <v>599</v>
      </c>
      <c r="AV4" s="60">
        <f t="shared" si="19"/>
        <v>8.8999999999999996E-2</v>
      </c>
      <c r="AW4" s="247">
        <v>317</v>
      </c>
      <c r="AX4" s="60">
        <f t="shared" si="20"/>
        <v>0.52900000000000003</v>
      </c>
      <c r="AY4" s="226">
        <v>282</v>
      </c>
      <c r="AZ4" s="77">
        <f t="shared" si="21"/>
        <v>0.47099999999999997</v>
      </c>
      <c r="BA4" s="245">
        <v>112.4</v>
      </c>
      <c r="BB4" s="139">
        <v>6696</v>
      </c>
      <c r="BC4" s="60">
        <v>111</v>
      </c>
      <c r="BD4" s="60">
        <v>25</v>
      </c>
      <c r="BE4" s="60">
        <v>0</v>
      </c>
      <c r="BF4" s="60">
        <v>5</v>
      </c>
      <c r="BG4" s="60">
        <v>39</v>
      </c>
      <c r="BH4" s="60">
        <v>130</v>
      </c>
      <c r="BI4" s="60">
        <v>84</v>
      </c>
      <c r="BJ4" s="60">
        <v>0</v>
      </c>
      <c r="BK4" s="60">
        <v>242</v>
      </c>
      <c r="BL4" s="60">
        <v>7</v>
      </c>
      <c r="BM4" s="60">
        <v>12</v>
      </c>
      <c r="BN4" s="60">
        <v>50</v>
      </c>
      <c r="BO4" s="60">
        <v>73</v>
      </c>
      <c r="BP4" s="60">
        <v>0</v>
      </c>
      <c r="BQ4" s="60">
        <v>14</v>
      </c>
      <c r="BR4" s="60">
        <v>114</v>
      </c>
      <c r="BS4" s="60">
        <v>0</v>
      </c>
      <c r="BT4" s="60">
        <v>10</v>
      </c>
      <c r="BU4" s="60">
        <v>69</v>
      </c>
      <c r="BV4" s="60">
        <v>83</v>
      </c>
      <c r="BW4" s="60">
        <v>0</v>
      </c>
      <c r="BX4" s="60">
        <v>76</v>
      </c>
      <c r="BY4" s="60">
        <v>0</v>
      </c>
      <c r="BZ4" s="60">
        <v>0</v>
      </c>
      <c r="CA4" s="60">
        <v>0</v>
      </c>
      <c r="CB4" s="60">
        <v>19</v>
      </c>
      <c r="CC4" s="60">
        <v>16</v>
      </c>
      <c r="CD4" s="104">
        <f t="shared" si="22"/>
        <v>1.7000000000000001E-2</v>
      </c>
      <c r="CE4" s="104">
        <f t="shared" si="23"/>
        <v>4.0000000000000001E-3</v>
      </c>
      <c r="CF4" s="104">
        <f t="shared" si="24"/>
        <v>0</v>
      </c>
      <c r="CG4" s="104">
        <f t="shared" si="25"/>
        <v>1E-3</v>
      </c>
      <c r="CH4" s="104">
        <f t="shared" si="26"/>
        <v>6.0000000000000001E-3</v>
      </c>
      <c r="CI4" s="104">
        <f t="shared" si="27"/>
        <v>1.9E-2</v>
      </c>
      <c r="CJ4" s="104">
        <f t="shared" si="28"/>
        <v>1.2999999999999999E-2</v>
      </c>
      <c r="CK4" s="104">
        <f t="shared" si="29"/>
        <v>0</v>
      </c>
      <c r="CL4" s="104">
        <f t="shared" si="30"/>
        <v>3.5999999999999997E-2</v>
      </c>
      <c r="CM4" s="104">
        <f t="shared" si="31"/>
        <v>1E-3</v>
      </c>
      <c r="CN4" s="104">
        <f t="shared" si="32"/>
        <v>2E-3</v>
      </c>
      <c r="CO4" s="104">
        <f t="shared" si="33"/>
        <v>7.0000000000000001E-3</v>
      </c>
      <c r="CP4" s="104">
        <f t="shared" si="34"/>
        <v>1.0999999999999999E-2</v>
      </c>
      <c r="CQ4" s="104">
        <f t="shared" si="35"/>
        <v>0</v>
      </c>
      <c r="CR4" s="104">
        <f t="shared" si="36"/>
        <v>2E-3</v>
      </c>
      <c r="CS4" s="104">
        <f t="shared" si="37"/>
        <v>1.7000000000000001E-2</v>
      </c>
      <c r="CT4" s="104">
        <f t="shared" si="38"/>
        <v>0</v>
      </c>
      <c r="CU4" s="104">
        <f t="shared" si="39"/>
        <v>1E-3</v>
      </c>
      <c r="CV4" s="104">
        <f t="shared" si="40"/>
        <v>0.01</v>
      </c>
      <c r="CW4" s="104">
        <f t="shared" si="41"/>
        <v>1.2E-2</v>
      </c>
      <c r="CX4" s="104">
        <f t="shared" si="42"/>
        <v>0</v>
      </c>
      <c r="CY4" s="104">
        <f t="shared" si="43"/>
        <v>1.0999999999999999E-2</v>
      </c>
      <c r="CZ4" s="104">
        <f t="shared" si="44"/>
        <v>0</v>
      </c>
      <c r="DA4" s="104">
        <f t="shared" si="45"/>
        <v>0</v>
      </c>
      <c r="DB4" s="104">
        <f t="shared" si="46"/>
        <v>0</v>
      </c>
      <c r="DC4" s="104">
        <f t="shared" si="47"/>
        <v>3.0000000000000001E-3</v>
      </c>
      <c r="DD4" s="104">
        <f t="shared" si="48"/>
        <v>2E-3</v>
      </c>
      <c r="DE4" s="60">
        <v>4418</v>
      </c>
      <c r="DF4" s="60">
        <v>2145</v>
      </c>
      <c r="DG4" s="63">
        <f t="shared" si="49"/>
        <v>0.48599999999999999</v>
      </c>
      <c r="DH4" s="60">
        <v>2273</v>
      </c>
      <c r="DI4" s="63">
        <f t="shared" si="50"/>
        <v>0.51400000000000001</v>
      </c>
    </row>
    <row r="5" spans="1:113" x14ac:dyDescent="0.2">
      <c r="A5" s="56" t="s">
        <v>882</v>
      </c>
      <c r="B5" s="57" t="s">
        <v>1021</v>
      </c>
      <c r="C5" s="56" t="s">
        <v>889</v>
      </c>
      <c r="D5" s="56" t="s">
        <v>1034</v>
      </c>
      <c r="E5" s="240">
        <v>3643</v>
      </c>
      <c r="F5" s="241">
        <v>1806</v>
      </c>
      <c r="G5" s="242">
        <f t="shared" si="0"/>
        <v>0.496</v>
      </c>
      <c r="H5" s="243">
        <v>1837</v>
      </c>
      <c r="I5" s="244">
        <f t="shared" si="1"/>
        <v>0.504</v>
      </c>
      <c r="J5" s="249">
        <v>98.3</v>
      </c>
      <c r="K5" s="60">
        <v>113</v>
      </c>
      <c r="L5" s="60">
        <v>230</v>
      </c>
      <c r="M5" s="60">
        <v>284</v>
      </c>
      <c r="N5" s="60">
        <v>273</v>
      </c>
      <c r="O5" s="60">
        <v>134</v>
      </c>
      <c r="P5" s="60">
        <v>595</v>
      </c>
      <c r="Q5" s="60">
        <v>502</v>
      </c>
      <c r="R5" s="60">
        <v>461</v>
      </c>
      <c r="S5" s="60">
        <v>361</v>
      </c>
      <c r="T5" s="60">
        <v>245</v>
      </c>
      <c r="U5" s="60">
        <v>300</v>
      </c>
      <c r="V5" s="60">
        <v>112</v>
      </c>
      <c r="W5" s="60">
        <v>33</v>
      </c>
      <c r="X5" s="63">
        <f t="shared" si="2"/>
        <v>3.1E-2</v>
      </c>
      <c r="Y5" s="63">
        <f t="shared" si="3"/>
        <v>6.3E-2</v>
      </c>
      <c r="Z5" s="63">
        <f t="shared" si="4"/>
        <v>7.8E-2</v>
      </c>
      <c r="AA5" s="63">
        <f t="shared" si="5"/>
        <v>7.4999999999999997E-2</v>
      </c>
      <c r="AB5" s="63">
        <f t="shared" si="6"/>
        <v>3.6999999999999998E-2</v>
      </c>
      <c r="AC5" s="63">
        <f t="shared" si="7"/>
        <v>0.16300000000000001</v>
      </c>
      <c r="AD5" s="63">
        <f t="shared" si="8"/>
        <v>0.13800000000000001</v>
      </c>
      <c r="AE5" s="63">
        <f t="shared" si="9"/>
        <v>0.127</v>
      </c>
      <c r="AF5" s="63">
        <f t="shared" si="10"/>
        <v>9.9000000000000005E-2</v>
      </c>
      <c r="AG5" s="63">
        <f t="shared" si="11"/>
        <v>6.7000000000000004E-2</v>
      </c>
      <c r="AH5" s="63">
        <f t="shared" si="12"/>
        <v>8.2000000000000003E-2</v>
      </c>
      <c r="AI5" s="63">
        <f t="shared" si="13"/>
        <v>3.1E-2</v>
      </c>
      <c r="AJ5" s="63">
        <f t="shared" si="14"/>
        <v>8.9999999999999993E-3</v>
      </c>
      <c r="AK5" s="245">
        <v>37.5</v>
      </c>
      <c r="AL5" s="246">
        <v>828</v>
      </c>
      <c r="AM5" s="60">
        <f t="shared" si="15"/>
        <v>0.22700000000000001</v>
      </c>
      <c r="AN5" s="246">
        <v>2815</v>
      </c>
      <c r="AO5" s="60">
        <f t="shared" si="16"/>
        <v>0.77300000000000002</v>
      </c>
      <c r="AP5" s="247">
        <v>1424</v>
      </c>
      <c r="AQ5" s="60">
        <f t="shared" si="17"/>
        <v>0.50600000000000001</v>
      </c>
      <c r="AR5" s="226">
        <v>1391</v>
      </c>
      <c r="AS5" s="77">
        <f t="shared" si="18"/>
        <v>0.49399999999999999</v>
      </c>
      <c r="AT5" s="248">
        <v>102.4</v>
      </c>
      <c r="AU5" s="246">
        <v>445</v>
      </c>
      <c r="AV5" s="60">
        <f t="shared" si="19"/>
        <v>0.122</v>
      </c>
      <c r="AW5" s="247">
        <v>182</v>
      </c>
      <c r="AX5" s="60">
        <f t="shared" si="20"/>
        <v>0.40899999999999997</v>
      </c>
      <c r="AY5" s="226">
        <v>263</v>
      </c>
      <c r="AZ5" s="77">
        <f t="shared" si="21"/>
        <v>0.59099999999999997</v>
      </c>
      <c r="BA5" s="245">
        <v>69.2</v>
      </c>
      <c r="BB5" s="139">
        <v>3643</v>
      </c>
      <c r="BC5" s="60">
        <v>15</v>
      </c>
      <c r="BD5" s="60">
        <v>0</v>
      </c>
      <c r="BE5" s="60">
        <v>0</v>
      </c>
      <c r="BF5" s="60">
        <v>0</v>
      </c>
      <c r="BG5" s="60">
        <v>40</v>
      </c>
      <c r="BH5" s="60">
        <v>68</v>
      </c>
      <c r="BI5" s="60">
        <v>38</v>
      </c>
      <c r="BJ5" s="60">
        <v>0</v>
      </c>
      <c r="BK5" s="60">
        <v>125</v>
      </c>
      <c r="BL5" s="60">
        <v>4</v>
      </c>
      <c r="BM5" s="60">
        <v>7</v>
      </c>
      <c r="BN5" s="60">
        <v>85</v>
      </c>
      <c r="BO5" s="60">
        <v>223</v>
      </c>
      <c r="BP5" s="60">
        <v>0</v>
      </c>
      <c r="BQ5" s="60">
        <v>48</v>
      </c>
      <c r="BR5" s="60">
        <v>8</v>
      </c>
      <c r="BS5" s="60">
        <v>0</v>
      </c>
      <c r="BT5" s="60">
        <v>1</v>
      </c>
      <c r="BU5" s="60">
        <v>0</v>
      </c>
      <c r="BV5" s="60">
        <v>16</v>
      </c>
      <c r="BW5" s="60">
        <v>0</v>
      </c>
      <c r="BX5" s="60">
        <v>7</v>
      </c>
      <c r="BY5" s="60">
        <v>0</v>
      </c>
      <c r="BZ5" s="60">
        <v>0</v>
      </c>
      <c r="CA5" s="60">
        <v>0</v>
      </c>
      <c r="CB5" s="60">
        <v>3</v>
      </c>
      <c r="CC5" s="60">
        <v>0</v>
      </c>
      <c r="CD5" s="104">
        <f t="shared" si="22"/>
        <v>4.0000000000000001E-3</v>
      </c>
      <c r="CE5" s="104">
        <f t="shared" si="23"/>
        <v>0</v>
      </c>
      <c r="CF5" s="104">
        <f t="shared" si="24"/>
        <v>0</v>
      </c>
      <c r="CG5" s="104">
        <f t="shared" si="25"/>
        <v>0</v>
      </c>
      <c r="CH5" s="104">
        <f t="shared" si="26"/>
        <v>1.0999999999999999E-2</v>
      </c>
      <c r="CI5" s="104">
        <f t="shared" si="27"/>
        <v>1.9E-2</v>
      </c>
      <c r="CJ5" s="104">
        <f t="shared" si="28"/>
        <v>0.01</v>
      </c>
      <c r="CK5" s="104">
        <f t="shared" si="29"/>
        <v>0</v>
      </c>
      <c r="CL5" s="104">
        <f t="shared" si="30"/>
        <v>3.4000000000000002E-2</v>
      </c>
      <c r="CM5" s="104">
        <f t="shared" si="31"/>
        <v>1E-3</v>
      </c>
      <c r="CN5" s="104">
        <f t="shared" si="32"/>
        <v>2E-3</v>
      </c>
      <c r="CO5" s="104">
        <f t="shared" si="33"/>
        <v>2.3E-2</v>
      </c>
      <c r="CP5" s="104">
        <f t="shared" si="34"/>
        <v>6.0999999999999999E-2</v>
      </c>
      <c r="CQ5" s="104">
        <f t="shared" si="35"/>
        <v>0</v>
      </c>
      <c r="CR5" s="104">
        <f t="shared" si="36"/>
        <v>1.2999999999999999E-2</v>
      </c>
      <c r="CS5" s="104">
        <f t="shared" si="37"/>
        <v>2E-3</v>
      </c>
      <c r="CT5" s="104">
        <f t="shared" si="38"/>
        <v>0</v>
      </c>
      <c r="CU5" s="104">
        <f t="shared" si="39"/>
        <v>0</v>
      </c>
      <c r="CV5" s="104">
        <f t="shared" si="40"/>
        <v>0</v>
      </c>
      <c r="CW5" s="104">
        <f t="shared" si="41"/>
        <v>4.0000000000000001E-3</v>
      </c>
      <c r="CX5" s="104">
        <f t="shared" si="42"/>
        <v>0</v>
      </c>
      <c r="CY5" s="104">
        <f t="shared" si="43"/>
        <v>2E-3</v>
      </c>
      <c r="CZ5" s="104">
        <f t="shared" si="44"/>
        <v>0</v>
      </c>
      <c r="DA5" s="104">
        <f t="shared" si="45"/>
        <v>0</v>
      </c>
      <c r="DB5" s="104">
        <f t="shared" si="46"/>
        <v>0</v>
      </c>
      <c r="DC5" s="104">
        <f t="shared" si="47"/>
        <v>1E-3</v>
      </c>
      <c r="DD5" s="104">
        <f t="shared" si="48"/>
        <v>0</v>
      </c>
      <c r="DE5" s="60">
        <v>2613</v>
      </c>
      <c r="DF5" s="60">
        <v>1350</v>
      </c>
      <c r="DG5" s="63">
        <f t="shared" si="49"/>
        <v>0.51700000000000002</v>
      </c>
      <c r="DH5" s="60">
        <v>1263</v>
      </c>
      <c r="DI5" s="63">
        <f t="shared" si="50"/>
        <v>0.48299999999999998</v>
      </c>
    </row>
    <row r="6" spans="1:113" x14ac:dyDescent="0.2">
      <c r="A6" s="56" t="s">
        <v>882</v>
      </c>
      <c r="B6" s="57" t="s">
        <v>1021</v>
      </c>
      <c r="C6" s="56" t="s">
        <v>890</v>
      </c>
      <c r="D6" s="56" t="s">
        <v>1035</v>
      </c>
      <c r="E6" s="240">
        <v>4120</v>
      </c>
      <c r="F6" s="241">
        <v>2000</v>
      </c>
      <c r="G6" s="242">
        <f t="shared" si="0"/>
        <v>0.48499999999999999</v>
      </c>
      <c r="H6" s="243">
        <v>2120</v>
      </c>
      <c r="I6" s="244">
        <f t="shared" si="1"/>
        <v>0.51500000000000001</v>
      </c>
      <c r="J6" s="249">
        <v>94.3</v>
      </c>
      <c r="K6" s="60">
        <v>234</v>
      </c>
      <c r="L6" s="60">
        <v>374</v>
      </c>
      <c r="M6" s="60">
        <v>226</v>
      </c>
      <c r="N6" s="60">
        <v>283</v>
      </c>
      <c r="O6" s="60">
        <v>357</v>
      </c>
      <c r="P6" s="60">
        <v>529</v>
      </c>
      <c r="Q6" s="60">
        <v>481</v>
      </c>
      <c r="R6" s="60">
        <v>662</v>
      </c>
      <c r="S6" s="60">
        <v>362</v>
      </c>
      <c r="T6" s="60">
        <v>209</v>
      </c>
      <c r="U6" s="60">
        <v>294</v>
      </c>
      <c r="V6" s="60">
        <v>85</v>
      </c>
      <c r="W6" s="60">
        <v>24</v>
      </c>
      <c r="X6" s="63">
        <f t="shared" si="2"/>
        <v>5.7000000000000002E-2</v>
      </c>
      <c r="Y6" s="63">
        <f t="shared" si="3"/>
        <v>9.0999999999999998E-2</v>
      </c>
      <c r="Z6" s="63">
        <f t="shared" si="4"/>
        <v>5.5E-2</v>
      </c>
      <c r="AA6" s="63">
        <f t="shared" si="5"/>
        <v>6.9000000000000006E-2</v>
      </c>
      <c r="AB6" s="63">
        <f t="shared" si="6"/>
        <v>8.6999999999999994E-2</v>
      </c>
      <c r="AC6" s="63">
        <f t="shared" si="7"/>
        <v>0.128</v>
      </c>
      <c r="AD6" s="63">
        <f t="shared" si="8"/>
        <v>0.11700000000000001</v>
      </c>
      <c r="AE6" s="63">
        <f t="shared" si="9"/>
        <v>0.161</v>
      </c>
      <c r="AF6" s="63">
        <f t="shared" si="10"/>
        <v>8.7999999999999995E-2</v>
      </c>
      <c r="AG6" s="63">
        <f t="shared" si="11"/>
        <v>5.0999999999999997E-2</v>
      </c>
      <c r="AH6" s="63">
        <f t="shared" si="12"/>
        <v>7.0999999999999994E-2</v>
      </c>
      <c r="AI6" s="63">
        <f t="shared" si="13"/>
        <v>2.1000000000000001E-2</v>
      </c>
      <c r="AJ6" s="63">
        <f t="shared" si="14"/>
        <v>6.0000000000000001E-3</v>
      </c>
      <c r="AK6" s="245">
        <v>35.799999999999997</v>
      </c>
      <c r="AL6" s="246">
        <v>987</v>
      </c>
      <c r="AM6" s="60">
        <f t="shared" si="15"/>
        <v>0.24</v>
      </c>
      <c r="AN6" s="246">
        <v>3133</v>
      </c>
      <c r="AO6" s="60">
        <f t="shared" si="16"/>
        <v>0.76</v>
      </c>
      <c r="AP6" s="247">
        <v>1528</v>
      </c>
      <c r="AQ6" s="60">
        <f t="shared" si="17"/>
        <v>0.48799999999999999</v>
      </c>
      <c r="AR6" s="226">
        <v>1605</v>
      </c>
      <c r="AS6" s="77">
        <f t="shared" si="18"/>
        <v>0.51200000000000001</v>
      </c>
      <c r="AT6" s="248">
        <v>95.2</v>
      </c>
      <c r="AU6" s="246">
        <v>403</v>
      </c>
      <c r="AV6" s="60">
        <f t="shared" si="19"/>
        <v>9.8000000000000004E-2</v>
      </c>
      <c r="AW6" s="247">
        <v>223</v>
      </c>
      <c r="AX6" s="60">
        <f t="shared" si="20"/>
        <v>0.55300000000000005</v>
      </c>
      <c r="AY6" s="226">
        <v>180</v>
      </c>
      <c r="AZ6" s="77">
        <f t="shared" si="21"/>
        <v>0.44700000000000001</v>
      </c>
      <c r="BA6" s="245">
        <v>123.9</v>
      </c>
      <c r="BB6" s="139">
        <v>4120</v>
      </c>
      <c r="BC6" s="60">
        <v>152</v>
      </c>
      <c r="BD6" s="60">
        <v>0</v>
      </c>
      <c r="BE6" s="60">
        <v>0</v>
      </c>
      <c r="BF6" s="60">
        <v>0</v>
      </c>
      <c r="BG6" s="60">
        <v>15</v>
      </c>
      <c r="BH6" s="60">
        <v>107</v>
      </c>
      <c r="BI6" s="60">
        <v>43</v>
      </c>
      <c r="BJ6" s="60">
        <v>5</v>
      </c>
      <c r="BK6" s="60">
        <v>283</v>
      </c>
      <c r="BL6" s="60">
        <v>0</v>
      </c>
      <c r="BM6" s="60">
        <v>0</v>
      </c>
      <c r="BN6" s="60">
        <v>114</v>
      </c>
      <c r="BO6" s="60">
        <v>60</v>
      </c>
      <c r="BP6" s="60">
        <v>0</v>
      </c>
      <c r="BQ6" s="60">
        <v>0</v>
      </c>
      <c r="BR6" s="60">
        <v>21</v>
      </c>
      <c r="BS6" s="60">
        <v>0</v>
      </c>
      <c r="BT6" s="60">
        <v>6</v>
      </c>
      <c r="BU6" s="60">
        <v>8</v>
      </c>
      <c r="BV6" s="60">
        <v>37</v>
      </c>
      <c r="BW6" s="60">
        <v>0</v>
      </c>
      <c r="BX6" s="60">
        <v>18</v>
      </c>
      <c r="BY6" s="60">
        <v>0</v>
      </c>
      <c r="BZ6" s="60">
        <v>0</v>
      </c>
      <c r="CA6" s="60">
        <v>0</v>
      </c>
      <c r="CB6" s="60">
        <v>7</v>
      </c>
      <c r="CC6" s="60">
        <v>0</v>
      </c>
      <c r="CD6" s="104">
        <f t="shared" si="22"/>
        <v>3.6999999999999998E-2</v>
      </c>
      <c r="CE6" s="104">
        <f t="shared" si="23"/>
        <v>0</v>
      </c>
      <c r="CF6" s="104">
        <f t="shared" si="24"/>
        <v>0</v>
      </c>
      <c r="CG6" s="104">
        <f t="shared" si="25"/>
        <v>0</v>
      </c>
      <c r="CH6" s="104">
        <f t="shared" si="26"/>
        <v>4.0000000000000001E-3</v>
      </c>
      <c r="CI6" s="104">
        <f t="shared" si="27"/>
        <v>2.5999999999999999E-2</v>
      </c>
      <c r="CJ6" s="104">
        <f t="shared" si="28"/>
        <v>0.01</v>
      </c>
      <c r="CK6" s="104">
        <f t="shared" si="29"/>
        <v>1E-3</v>
      </c>
      <c r="CL6" s="104">
        <f t="shared" si="30"/>
        <v>6.9000000000000006E-2</v>
      </c>
      <c r="CM6" s="104">
        <f t="shared" si="31"/>
        <v>0</v>
      </c>
      <c r="CN6" s="104">
        <f t="shared" si="32"/>
        <v>0</v>
      </c>
      <c r="CO6" s="104">
        <f t="shared" si="33"/>
        <v>2.8000000000000001E-2</v>
      </c>
      <c r="CP6" s="104">
        <f t="shared" si="34"/>
        <v>1.4999999999999999E-2</v>
      </c>
      <c r="CQ6" s="104">
        <f t="shared" si="35"/>
        <v>0</v>
      </c>
      <c r="CR6" s="104">
        <f t="shared" si="36"/>
        <v>0</v>
      </c>
      <c r="CS6" s="104">
        <f t="shared" si="37"/>
        <v>5.0000000000000001E-3</v>
      </c>
      <c r="CT6" s="104">
        <f t="shared" si="38"/>
        <v>0</v>
      </c>
      <c r="CU6" s="104">
        <f t="shared" si="39"/>
        <v>1E-3</v>
      </c>
      <c r="CV6" s="104">
        <f t="shared" si="40"/>
        <v>2E-3</v>
      </c>
      <c r="CW6" s="104">
        <f t="shared" si="41"/>
        <v>8.9999999999999993E-3</v>
      </c>
      <c r="CX6" s="104">
        <f t="shared" si="42"/>
        <v>0</v>
      </c>
      <c r="CY6" s="104">
        <f t="shared" si="43"/>
        <v>4.0000000000000001E-3</v>
      </c>
      <c r="CZ6" s="104">
        <f t="shared" si="44"/>
        <v>0</v>
      </c>
      <c r="DA6" s="104">
        <f t="shared" si="45"/>
        <v>0</v>
      </c>
      <c r="DB6" s="104">
        <f t="shared" si="46"/>
        <v>0</v>
      </c>
      <c r="DC6" s="104">
        <f t="shared" si="47"/>
        <v>2E-3</v>
      </c>
      <c r="DD6" s="104">
        <f t="shared" si="48"/>
        <v>0</v>
      </c>
      <c r="DE6" s="60">
        <v>3060</v>
      </c>
      <c r="DF6" s="60">
        <v>1493</v>
      </c>
      <c r="DG6" s="63">
        <f t="shared" si="49"/>
        <v>0.48799999999999999</v>
      </c>
      <c r="DH6" s="60">
        <v>1567</v>
      </c>
      <c r="DI6" s="63">
        <f t="shared" si="50"/>
        <v>0.51200000000000001</v>
      </c>
    </row>
    <row r="7" spans="1:113" x14ac:dyDescent="0.2">
      <c r="A7" s="56" t="s">
        <v>882</v>
      </c>
      <c r="B7" s="57" t="s">
        <v>1021</v>
      </c>
      <c r="C7" s="56" t="s">
        <v>891</v>
      </c>
      <c r="D7" s="56" t="s">
        <v>1036</v>
      </c>
      <c r="E7" s="240">
        <v>3859</v>
      </c>
      <c r="F7" s="241">
        <v>1881</v>
      </c>
      <c r="G7" s="242">
        <f t="shared" si="0"/>
        <v>0.48699999999999999</v>
      </c>
      <c r="H7" s="243">
        <v>1978</v>
      </c>
      <c r="I7" s="244">
        <f t="shared" si="1"/>
        <v>0.51300000000000001</v>
      </c>
      <c r="J7" s="249">
        <v>95.1</v>
      </c>
      <c r="K7" s="60">
        <v>403</v>
      </c>
      <c r="L7" s="60">
        <v>362</v>
      </c>
      <c r="M7" s="60">
        <v>430</v>
      </c>
      <c r="N7" s="60">
        <v>382</v>
      </c>
      <c r="O7" s="60">
        <v>162</v>
      </c>
      <c r="P7" s="60">
        <v>445</v>
      </c>
      <c r="Q7" s="60">
        <v>500</v>
      </c>
      <c r="R7" s="60">
        <v>434</v>
      </c>
      <c r="S7" s="60">
        <v>223</v>
      </c>
      <c r="T7" s="60">
        <v>230</v>
      </c>
      <c r="U7" s="60">
        <v>135</v>
      </c>
      <c r="V7" s="60">
        <v>101</v>
      </c>
      <c r="W7" s="60">
        <v>52</v>
      </c>
      <c r="X7" s="63">
        <f t="shared" si="2"/>
        <v>0.104</v>
      </c>
      <c r="Y7" s="63">
        <f t="shared" si="3"/>
        <v>9.4E-2</v>
      </c>
      <c r="Z7" s="63">
        <f t="shared" si="4"/>
        <v>0.111</v>
      </c>
      <c r="AA7" s="63">
        <f t="shared" si="5"/>
        <v>9.9000000000000005E-2</v>
      </c>
      <c r="AB7" s="63">
        <f t="shared" si="6"/>
        <v>4.2000000000000003E-2</v>
      </c>
      <c r="AC7" s="63">
        <f t="shared" si="7"/>
        <v>0.115</v>
      </c>
      <c r="AD7" s="63">
        <f t="shared" si="8"/>
        <v>0.13</v>
      </c>
      <c r="AE7" s="63">
        <f t="shared" si="9"/>
        <v>0.112</v>
      </c>
      <c r="AF7" s="63">
        <f t="shared" si="10"/>
        <v>5.8000000000000003E-2</v>
      </c>
      <c r="AG7" s="63">
        <f t="shared" si="11"/>
        <v>0.06</v>
      </c>
      <c r="AH7" s="63">
        <f t="shared" si="12"/>
        <v>3.5000000000000003E-2</v>
      </c>
      <c r="AI7" s="63">
        <f t="shared" si="13"/>
        <v>2.5999999999999999E-2</v>
      </c>
      <c r="AJ7" s="63">
        <f t="shared" si="14"/>
        <v>1.2999999999999999E-2</v>
      </c>
      <c r="AK7" s="245">
        <v>29.6</v>
      </c>
      <c r="AL7" s="246">
        <v>1506</v>
      </c>
      <c r="AM7" s="60">
        <f t="shared" si="15"/>
        <v>0.39</v>
      </c>
      <c r="AN7" s="246">
        <v>2353</v>
      </c>
      <c r="AO7" s="60">
        <f t="shared" si="16"/>
        <v>0.61</v>
      </c>
      <c r="AP7" s="247">
        <v>1151</v>
      </c>
      <c r="AQ7" s="60">
        <f t="shared" si="17"/>
        <v>0.48899999999999999</v>
      </c>
      <c r="AR7" s="226">
        <v>1202</v>
      </c>
      <c r="AS7" s="77">
        <f t="shared" si="18"/>
        <v>0.51100000000000001</v>
      </c>
      <c r="AT7" s="248">
        <v>95.8</v>
      </c>
      <c r="AU7" s="246">
        <v>288</v>
      </c>
      <c r="AV7" s="60">
        <f t="shared" si="19"/>
        <v>7.4999999999999997E-2</v>
      </c>
      <c r="AW7" s="247">
        <v>126</v>
      </c>
      <c r="AX7" s="60">
        <f t="shared" si="20"/>
        <v>0.438</v>
      </c>
      <c r="AY7" s="226">
        <v>162</v>
      </c>
      <c r="AZ7" s="77">
        <f t="shared" si="21"/>
        <v>0.56299999999999994</v>
      </c>
      <c r="BA7" s="245">
        <v>77.8</v>
      </c>
      <c r="BB7" s="139">
        <v>3859</v>
      </c>
      <c r="BC7" s="60">
        <v>213</v>
      </c>
      <c r="BD7" s="60">
        <v>6</v>
      </c>
      <c r="BE7" s="60">
        <v>0</v>
      </c>
      <c r="BF7" s="60">
        <v>0</v>
      </c>
      <c r="BG7" s="60">
        <v>8</v>
      </c>
      <c r="BH7" s="60">
        <v>32</v>
      </c>
      <c r="BI7" s="60">
        <v>40</v>
      </c>
      <c r="BJ7" s="60">
        <v>0</v>
      </c>
      <c r="BK7" s="60">
        <v>186</v>
      </c>
      <c r="BL7" s="60">
        <v>23</v>
      </c>
      <c r="BM7" s="60">
        <v>19</v>
      </c>
      <c r="BN7" s="60">
        <v>116</v>
      </c>
      <c r="BO7" s="60">
        <v>41</v>
      </c>
      <c r="BP7" s="60">
        <v>0</v>
      </c>
      <c r="BQ7" s="60">
        <v>18</v>
      </c>
      <c r="BR7" s="60">
        <v>30</v>
      </c>
      <c r="BS7" s="60">
        <v>0</v>
      </c>
      <c r="BT7" s="60">
        <v>57</v>
      </c>
      <c r="BU7" s="60">
        <v>64</v>
      </c>
      <c r="BV7" s="60">
        <v>13</v>
      </c>
      <c r="BW7" s="60">
        <v>0</v>
      </c>
      <c r="BX7" s="60">
        <v>0</v>
      </c>
      <c r="BY7" s="60">
        <v>27</v>
      </c>
      <c r="BZ7" s="60">
        <v>0</v>
      </c>
      <c r="CA7" s="60">
        <v>5</v>
      </c>
      <c r="CB7" s="60">
        <v>0</v>
      </c>
      <c r="CC7" s="60">
        <v>8</v>
      </c>
      <c r="CD7" s="104">
        <f t="shared" si="22"/>
        <v>5.5E-2</v>
      </c>
      <c r="CE7" s="104">
        <f t="shared" si="23"/>
        <v>2E-3</v>
      </c>
      <c r="CF7" s="104">
        <f t="shared" si="24"/>
        <v>0</v>
      </c>
      <c r="CG7" s="104">
        <f t="shared" si="25"/>
        <v>0</v>
      </c>
      <c r="CH7" s="104">
        <f t="shared" si="26"/>
        <v>2E-3</v>
      </c>
      <c r="CI7" s="104">
        <f t="shared" si="27"/>
        <v>8.0000000000000002E-3</v>
      </c>
      <c r="CJ7" s="104">
        <f t="shared" si="28"/>
        <v>0.01</v>
      </c>
      <c r="CK7" s="104">
        <f t="shared" si="29"/>
        <v>0</v>
      </c>
      <c r="CL7" s="104">
        <f t="shared" si="30"/>
        <v>4.8000000000000001E-2</v>
      </c>
      <c r="CM7" s="104">
        <f t="shared" si="31"/>
        <v>6.0000000000000001E-3</v>
      </c>
      <c r="CN7" s="104">
        <f t="shared" si="32"/>
        <v>5.0000000000000001E-3</v>
      </c>
      <c r="CO7" s="104">
        <f t="shared" si="33"/>
        <v>0.03</v>
      </c>
      <c r="CP7" s="104">
        <f t="shared" si="34"/>
        <v>1.0999999999999999E-2</v>
      </c>
      <c r="CQ7" s="104">
        <f t="shared" si="35"/>
        <v>0</v>
      </c>
      <c r="CR7" s="104">
        <f t="shared" si="36"/>
        <v>5.0000000000000001E-3</v>
      </c>
      <c r="CS7" s="104">
        <f t="shared" si="37"/>
        <v>8.0000000000000002E-3</v>
      </c>
      <c r="CT7" s="104">
        <f t="shared" si="38"/>
        <v>0</v>
      </c>
      <c r="CU7" s="104">
        <f t="shared" si="39"/>
        <v>1.4999999999999999E-2</v>
      </c>
      <c r="CV7" s="104">
        <f t="shared" si="40"/>
        <v>1.7000000000000001E-2</v>
      </c>
      <c r="CW7" s="104">
        <f t="shared" si="41"/>
        <v>3.0000000000000001E-3</v>
      </c>
      <c r="CX7" s="104">
        <f t="shared" si="42"/>
        <v>0</v>
      </c>
      <c r="CY7" s="104">
        <f t="shared" si="43"/>
        <v>0</v>
      </c>
      <c r="CZ7" s="104">
        <f t="shared" si="44"/>
        <v>7.0000000000000001E-3</v>
      </c>
      <c r="DA7" s="104">
        <f t="shared" si="45"/>
        <v>0</v>
      </c>
      <c r="DB7" s="104">
        <f t="shared" si="46"/>
        <v>1E-3</v>
      </c>
      <c r="DC7" s="104">
        <f t="shared" si="47"/>
        <v>0</v>
      </c>
      <c r="DD7" s="104">
        <f t="shared" si="48"/>
        <v>2E-3</v>
      </c>
      <c r="DE7" s="60">
        <v>2240</v>
      </c>
      <c r="DF7" s="60">
        <v>1106</v>
      </c>
      <c r="DG7" s="63">
        <f t="shared" si="49"/>
        <v>0.49399999999999999</v>
      </c>
      <c r="DH7" s="60">
        <v>1134</v>
      </c>
      <c r="DI7" s="63">
        <f t="shared" si="50"/>
        <v>0.50600000000000001</v>
      </c>
    </row>
    <row r="8" spans="1:113" x14ac:dyDescent="0.2">
      <c r="A8" s="56" t="s">
        <v>882</v>
      </c>
      <c r="B8" s="57" t="s">
        <v>1021</v>
      </c>
      <c r="C8" s="56" t="s">
        <v>892</v>
      </c>
      <c r="D8" s="56" t="s">
        <v>1037</v>
      </c>
      <c r="E8" s="240">
        <v>3773</v>
      </c>
      <c r="F8" s="241">
        <v>1646</v>
      </c>
      <c r="G8" s="242">
        <f t="shared" ref="G8:G35" si="51">ROUND(F8/E8,3)</f>
        <v>0.436</v>
      </c>
      <c r="H8" s="243">
        <v>2127</v>
      </c>
      <c r="I8" s="244">
        <f t="shared" ref="I8:I35" si="52">ROUND(H8/E8,3)</f>
        <v>0.56399999999999995</v>
      </c>
      <c r="J8" s="249">
        <v>77.400000000000006</v>
      </c>
      <c r="K8" s="60">
        <v>358</v>
      </c>
      <c r="L8" s="60">
        <v>413</v>
      </c>
      <c r="M8" s="60">
        <v>312</v>
      </c>
      <c r="N8" s="60">
        <v>280</v>
      </c>
      <c r="O8" s="60">
        <v>273</v>
      </c>
      <c r="P8" s="60">
        <v>474</v>
      </c>
      <c r="Q8" s="60">
        <v>534</v>
      </c>
      <c r="R8" s="60">
        <v>512</v>
      </c>
      <c r="S8" s="60">
        <v>184</v>
      </c>
      <c r="T8" s="60">
        <v>162</v>
      </c>
      <c r="U8" s="60">
        <v>117</v>
      </c>
      <c r="V8" s="60">
        <v>81</v>
      </c>
      <c r="W8" s="60">
        <v>73</v>
      </c>
      <c r="X8" s="63">
        <f t="shared" ref="X8:X35" si="53">ROUND(K8/E8,3)</f>
        <v>9.5000000000000001E-2</v>
      </c>
      <c r="Y8" s="63">
        <f t="shared" ref="Y8:Y35" si="54">ROUND(L8/E8,3)</f>
        <v>0.109</v>
      </c>
      <c r="Z8" s="63">
        <f t="shared" ref="Z8:Z35" si="55">ROUND(M8/E8,3)</f>
        <v>8.3000000000000004E-2</v>
      </c>
      <c r="AA8" s="63">
        <f t="shared" ref="AA8:AA35" si="56">ROUND(N8/E8,3)</f>
        <v>7.3999999999999996E-2</v>
      </c>
      <c r="AB8" s="63">
        <f t="shared" si="6"/>
        <v>7.1999999999999995E-2</v>
      </c>
      <c r="AC8" s="63">
        <f t="shared" si="7"/>
        <v>0.126</v>
      </c>
      <c r="AD8" s="63">
        <f t="shared" si="8"/>
        <v>0.14199999999999999</v>
      </c>
      <c r="AE8" s="63">
        <f t="shared" ref="AE8:AE35" si="57">ROUND(R8/E8,3)</f>
        <v>0.13600000000000001</v>
      </c>
      <c r="AF8" s="63">
        <f t="shared" ref="AF8:AF35" si="58">ROUND(S8/E8,3)</f>
        <v>4.9000000000000002E-2</v>
      </c>
      <c r="AG8" s="63">
        <f t="shared" ref="AG8:AG35" si="59">ROUND(T8/E8,3)</f>
        <v>4.2999999999999997E-2</v>
      </c>
      <c r="AH8" s="63">
        <f t="shared" ref="AH8:AH35" si="60">ROUND(U8/E8,3)</f>
        <v>3.1E-2</v>
      </c>
      <c r="AI8" s="63">
        <f t="shared" ref="AI8:AI35" si="61">ROUND(V8/E8,3)</f>
        <v>2.1000000000000001E-2</v>
      </c>
      <c r="AJ8" s="63">
        <f t="shared" ref="AJ8:AJ35" si="62">ROUND(W8/E8,3)</f>
        <v>1.9E-2</v>
      </c>
      <c r="AK8" s="245">
        <v>28.8</v>
      </c>
      <c r="AL8" s="246">
        <v>1208</v>
      </c>
      <c r="AM8" s="60">
        <f t="shared" ref="AM8:AM35" si="63">ROUND(AL8/E8,3)</f>
        <v>0.32</v>
      </c>
      <c r="AN8" s="246">
        <v>2565</v>
      </c>
      <c r="AO8" s="60">
        <f t="shared" ref="AO8:AO35" si="64">ROUND(AN8/E8,3)</f>
        <v>0.68</v>
      </c>
      <c r="AP8" s="247">
        <v>1075</v>
      </c>
      <c r="AQ8" s="60">
        <f t="shared" ref="AQ8:AQ35" si="65">ROUND(AP8/AN8,3)</f>
        <v>0.41899999999999998</v>
      </c>
      <c r="AR8" s="226">
        <v>1490</v>
      </c>
      <c r="AS8" s="77">
        <f t="shared" ref="AS8:AS35" si="66">ROUND(AR8/AN8,3)</f>
        <v>0.58099999999999996</v>
      </c>
      <c r="AT8" s="248">
        <v>72.099999999999994</v>
      </c>
      <c r="AU8" s="246">
        <v>271</v>
      </c>
      <c r="AV8" s="60">
        <f t="shared" ref="AV8:AV35" si="67">ROUND(AU8/E8,3)</f>
        <v>7.1999999999999995E-2</v>
      </c>
      <c r="AW8" s="247">
        <v>55</v>
      </c>
      <c r="AX8" s="60">
        <f t="shared" si="20"/>
        <v>0.20300000000000001</v>
      </c>
      <c r="AY8" s="226">
        <v>216</v>
      </c>
      <c r="AZ8" s="77">
        <f t="shared" si="21"/>
        <v>0.79700000000000004</v>
      </c>
      <c r="BA8" s="245">
        <v>25.5</v>
      </c>
      <c r="BB8" s="139">
        <v>3773</v>
      </c>
      <c r="BC8" s="60">
        <v>45</v>
      </c>
      <c r="BD8" s="60">
        <v>0</v>
      </c>
      <c r="BE8" s="60">
        <v>0</v>
      </c>
      <c r="BF8" s="60">
        <v>0</v>
      </c>
      <c r="BG8" s="60">
        <v>31</v>
      </c>
      <c r="BH8" s="60">
        <v>64</v>
      </c>
      <c r="BI8" s="60">
        <v>13</v>
      </c>
      <c r="BJ8" s="60">
        <v>0</v>
      </c>
      <c r="BK8" s="60">
        <v>99</v>
      </c>
      <c r="BL8" s="60">
        <v>0</v>
      </c>
      <c r="BM8" s="60">
        <v>0</v>
      </c>
      <c r="BN8" s="60">
        <v>181</v>
      </c>
      <c r="BO8" s="60">
        <v>113</v>
      </c>
      <c r="BP8" s="60">
        <v>0</v>
      </c>
      <c r="BQ8" s="60">
        <v>36</v>
      </c>
      <c r="BR8" s="60">
        <v>10</v>
      </c>
      <c r="BS8" s="60">
        <v>0</v>
      </c>
      <c r="BT8" s="60">
        <v>0</v>
      </c>
      <c r="BU8" s="60">
        <v>20</v>
      </c>
      <c r="BV8" s="60">
        <v>0</v>
      </c>
      <c r="BW8" s="60">
        <v>0</v>
      </c>
      <c r="BX8" s="60">
        <v>0</v>
      </c>
      <c r="BY8" s="60">
        <v>10</v>
      </c>
      <c r="BZ8" s="60">
        <v>0</v>
      </c>
      <c r="CA8" s="60">
        <v>0</v>
      </c>
      <c r="CB8" s="60">
        <v>0</v>
      </c>
      <c r="CC8" s="60">
        <v>0</v>
      </c>
      <c r="CD8" s="104">
        <f t="shared" si="22"/>
        <v>1.2E-2</v>
      </c>
      <c r="CE8" s="104">
        <f t="shared" ref="CE8:CE35" si="68">ROUND(BD8/BB8,3)</f>
        <v>0</v>
      </c>
      <c r="CF8" s="104">
        <f t="shared" ref="CF8:CF35" si="69">ROUND(BE8/BB8,3)</f>
        <v>0</v>
      </c>
      <c r="CG8" s="104">
        <f t="shared" ref="CG8:CG35" si="70">ROUND(BF8/BB8,3)</f>
        <v>0</v>
      </c>
      <c r="CH8" s="104">
        <f t="shared" ref="CH8:CH35" si="71">ROUND(BG8/BB8,3)</f>
        <v>8.0000000000000002E-3</v>
      </c>
      <c r="CI8" s="104">
        <f t="shared" ref="CI8:CI35" si="72">ROUND(BH8/BB8,3)</f>
        <v>1.7000000000000001E-2</v>
      </c>
      <c r="CJ8" s="104">
        <f t="shared" ref="CJ8:CJ35" si="73">ROUND(BI8/BB8,3)</f>
        <v>3.0000000000000001E-3</v>
      </c>
      <c r="CK8" s="104">
        <f t="shared" ref="CK8:CK35" si="74">ROUND(BJ8/BB8,3)</f>
        <v>0</v>
      </c>
      <c r="CL8" s="104">
        <f t="shared" ref="CL8:CL35" si="75">ROUND(BK8/BB8,3)</f>
        <v>2.5999999999999999E-2</v>
      </c>
      <c r="CM8" s="104">
        <f t="shared" ref="CM8:CM35" si="76">ROUND(BL8/BB8,3)</f>
        <v>0</v>
      </c>
      <c r="CN8" s="104">
        <f t="shared" ref="CN8:CN35" si="77">ROUND(BM8/BB8,3)</f>
        <v>0</v>
      </c>
      <c r="CO8" s="104">
        <f t="shared" ref="CO8:CO35" si="78">ROUND(BN8/BB8,3)</f>
        <v>4.8000000000000001E-2</v>
      </c>
      <c r="CP8" s="104">
        <f t="shared" ref="CP8:CP35" si="79">ROUND(BO8/BB8,3)</f>
        <v>0.03</v>
      </c>
      <c r="CQ8" s="104">
        <f t="shared" ref="CQ8:CQ35" si="80">ROUND(BP8/BB8,3)</f>
        <v>0</v>
      </c>
      <c r="CR8" s="104">
        <f t="shared" ref="CR8:CR35" si="81">ROUND(BQ8/BB8,3)</f>
        <v>0.01</v>
      </c>
      <c r="CS8" s="104">
        <f t="shared" ref="CS8:CS35" si="82">ROUND(BR8/BB8,3)</f>
        <v>3.0000000000000001E-3</v>
      </c>
      <c r="CT8" s="104">
        <f t="shared" ref="CT8:CT35" si="83">ROUND(BS8/BB8,3)</f>
        <v>0</v>
      </c>
      <c r="CU8" s="104">
        <f t="shared" ref="CU8:CU35" si="84">ROUND(BT8/BB8,3)</f>
        <v>0</v>
      </c>
      <c r="CV8" s="104">
        <f t="shared" ref="CV8:CV35" si="85">ROUND(BU8/BB8,3)</f>
        <v>5.0000000000000001E-3</v>
      </c>
      <c r="CW8" s="104">
        <f t="shared" ref="CW8:CW35" si="86">ROUND(BV8/BB8,3)</f>
        <v>0</v>
      </c>
      <c r="CX8" s="104">
        <f t="shared" ref="CX8:CX35" si="87">ROUND(BW8/BB8,3)</f>
        <v>0</v>
      </c>
      <c r="CY8" s="104">
        <f t="shared" ref="CY8:CY35" si="88">ROUND(BX8/BB8,3)</f>
        <v>0</v>
      </c>
      <c r="CZ8" s="104">
        <f t="shared" ref="CZ8:CZ35" si="89">ROUND(BY8/BB8,3)</f>
        <v>3.0000000000000001E-3</v>
      </c>
      <c r="DA8" s="104">
        <f t="shared" ref="DA8:DA35" si="90">ROUND(BZ8/BB8,3)</f>
        <v>0</v>
      </c>
      <c r="DB8" s="104">
        <f t="shared" ref="DB8:DB35" si="91">ROUND(CA8/BB8,3)</f>
        <v>0</v>
      </c>
      <c r="DC8" s="104">
        <f t="shared" ref="DC8:DC35" si="92">ROUND(CB8/BB8,3)</f>
        <v>0</v>
      </c>
      <c r="DD8" s="104">
        <f t="shared" ref="DD8:DD35" si="93">ROUND(CC8/BB8,3)</f>
        <v>0</v>
      </c>
      <c r="DE8" s="60">
        <v>2528</v>
      </c>
      <c r="DF8" s="60">
        <v>1038</v>
      </c>
      <c r="DG8" s="63">
        <f t="shared" si="49"/>
        <v>0.41099999999999998</v>
      </c>
      <c r="DH8" s="60">
        <v>1490</v>
      </c>
      <c r="DI8" s="63">
        <f t="shared" si="50"/>
        <v>0.58899999999999997</v>
      </c>
    </row>
    <row r="9" spans="1:113" x14ac:dyDescent="0.2">
      <c r="A9" s="56" t="s">
        <v>882</v>
      </c>
      <c r="B9" s="57" t="s">
        <v>1021</v>
      </c>
      <c r="C9" s="56" t="s">
        <v>893</v>
      </c>
      <c r="D9" s="56" t="s">
        <v>1038</v>
      </c>
      <c r="E9" s="240">
        <v>3685</v>
      </c>
      <c r="F9" s="241">
        <v>1390</v>
      </c>
      <c r="G9" s="242">
        <f t="shared" si="51"/>
        <v>0.377</v>
      </c>
      <c r="H9" s="243">
        <v>2295</v>
      </c>
      <c r="I9" s="244">
        <f t="shared" si="52"/>
        <v>0.623</v>
      </c>
      <c r="J9" s="249">
        <v>60.6</v>
      </c>
      <c r="K9" s="60">
        <v>125</v>
      </c>
      <c r="L9" s="60">
        <v>577</v>
      </c>
      <c r="M9" s="60">
        <v>490</v>
      </c>
      <c r="N9" s="60">
        <v>320</v>
      </c>
      <c r="O9" s="60">
        <v>160</v>
      </c>
      <c r="P9" s="60">
        <v>358</v>
      </c>
      <c r="Q9" s="60">
        <v>398</v>
      </c>
      <c r="R9" s="60">
        <v>428</v>
      </c>
      <c r="S9" s="60">
        <v>101</v>
      </c>
      <c r="T9" s="60">
        <v>262</v>
      </c>
      <c r="U9" s="60">
        <v>149</v>
      </c>
      <c r="V9" s="60">
        <v>245</v>
      </c>
      <c r="W9" s="60">
        <v>72</v>
      </c>
      <c r="X9" s="63">
        <f t="shared" si="53"/>
        <v>3.4000000000000002E-2</v>
      </c>
      <c r="Y9" s="63">
        <f t="shared" si="54"/>
        <v>0.157</v>
      </c>
      <c r="Z9" s="63">
        <f t="shared" si="55"/>
        <v>0.13300000000000001</v>
      </c>
      <c r="AA9" s="63">
        <f t="shared" si="56"/>
        <v>8.6999999999999994E-2</v>
      </c>
      <c r="AB9" s="63">
        <f t="shared" si="6"/>
        <v>4.2999999999999997E-2</v>
      </c>
      <c r="AC9" s="63">
        <f t="shared" si="7"/>
        <v>9.7000000000000003E-2</v>
      </c>
      <c r="AD9" s="63">
        <f t="shared" si="8"/>
        <v>0.108</v>
      </c>
      <c r="AE9" s="63">
        <f t="shared" si="57"/>
        <v>0.11600000000000001</v>
      </c>
      <c r="AF9" s="63">
        <f t="shared" si="58"/>
        <v>2.7E-2</v>
      </c>
      <c r="AG9" s="63">
        <f t="shared" si="59"/>
        <v>7.0999999999999994E-2</v>
      </c>
      <c r="AH9" s="63">
        <f t="shared" si="60"/>
        <v>0.04</v>
      </c>
      <c r="AI9" s="63">
        <f t="shared" si="61"/>
        <v>6.6000000000000003E-2</v>
      </c>
      <c r="AJ9" s="63">
        <f t="shared" si="62"/>
        <v>0.02</v>
      </c>
      <c r="AK9" s="245">
        <v>29.4</v>
      </c>
      <c r="AL9" s="246">
        <v>1416</v>
      </c>
      <c r="AM9" s="60">
        <f t="shared" si="63"/>
        <v>0.38400000000000001</v>
      </c>
      <c r="AN9" s="246">
        <v>2269</v>
      </c>
      <c r="AO9" s="60">
        <f t="shared" si="64"/>
        <v>0.61599999999999999</v>
      </c>
      <c r="AP9" s="247">
        <v>833</v>
      </c>
      <c r="AQ9" s="60">
        <f t="shared" si="65"/>
        <v>0.36699999999999999</v>
      </c>
      <c r="AR9" s="226">
        <v>1436</v>
      </c>
      <c r="AS9" s="77">
        <f t="shared" si="66"/>
        <v>0.63300000000000001</v>
      </c>
      <c r="AT9" s="248">
        <v>58</v>
      </c>
      <c r="AU9" s="246">
        <v>466</v>
      </c>
      <c r="AV9" s="60">
        <f t="shared" si="67"/>
        <v>0.126</v>
      </c>
      <c r="AW9" s="247">
        <v>137</v>
      </c>
      <c r="AX9" s="60">
        <f t="shared" si="20"/>
        <v>0.29399999999999998</v>
      </c>
      <c r="AY9" s="226">
        <v>329</v>
      </c>
      <c r="AZ9" s="77">
        <f t="shared" si="21"/>
        <v>0.70599999999999996</v>
      </c>
      <c r="BA9" s="245">
        <v>41.6</v>
      </c>
      <c r="BB9" s="139">
        <v>3685</v>
      </c>
      <c r="BC9" s="60">
        <v>4</v>
      </c>
      <c r="BD9" s="60">
        <v>0</v>
      </c>
      <c r="BE9" s="60">
        <v>16</v>
      </c>
      <c r="BF9" s="60">
        <v>0</v>
      </c>
      <c r="BG9" s="60">
        <v>0</v>
      </c>
      <c r="BH9" s="60">
        <v>21</v>
      </c>
      <c r="BI9" s="60">
        <v>0</v>
      </c>
      <c r="BJ9" s="60">
        <v>0</v>
      </c>
      <c r="BK9" s="60">
        <v>45</v>
      </c>
      <c r="BL9" s="60">
        <v>0</v>
      </c>
      <c r="BM9" s="60">
        <v>0</v>
      </c>
      <c r="BN9" s="60">
        <v>30</v>
      </c>
      <c r="BO9" s="60">
        <v>419</v>
      </c>
      <c r="BP9" s="60">
        <v>0</v>
      </c>
      <c r="BQ9" s="60">
        <v>0</v>
      </c>
      <c r="BR9" s="60">
        <v>0</v>
      </c>
      <c r="BS9" s="60">
        <v>0</v>
      </c>
      <c r="BT9" s="60">
        <v>0</v>
      </c>
      <c r="BU9" s="60">
        <v>0</v>
      </c>
      <c r="BV9" s="60">
        <v>0</v>
      </c>
      <c r="BW9" s="60">
        <v>0</v>
      </c>
      <c r="BX9" s="60">
        <v>0</v>
      </c>
      <c r="BY9" s="60">
        <v>0</v>
      </c>
      <c r="BZ9" s="60">
        <v>0</v>
      </c>
      <c r="CA9" s="60">
        <v>0</v>
      </c>
      <c r="CB9" s="60">
        <v>0</v>
      </c>
      <c r="CC9" s="60">
        <v>0</v>
      </c>
      <c r="CD9" s="104">
        <f t="shared" si="22"/>
        <v>1E-3</v>
      </c>
      <c r="CE9" s="104">
        <f t="shared" si="68"/>
        <v>0</v>
      </c>
      <c r="CF9" s="104">
        <f t="shared" si="69"/>
        <v>4.0000000000000001E-3</v>
      </c>
      <c r="CG9" s="104">
        <f t="shared" si="70"/>
        <v>0</v>
      </c>
      <c r="CH9" s="104">
        <f t="shared" si="71"/>
        <v>0</v>
      </c>
      <c r="CI9" s="104">
        <f t="shared" si="72"/>
        <v>6.0000000000000001E-3</v>
      </c>
      <c r="CJ9" s="104">
        <f t="shared" si="73"/>
        <v>0</v>
      </c>
      <c r="CK9" s="104">
        <f t="shared" si="74"/>
        <v>0</v>
      </c>
      <c r="CL9" s="104">
        <f t="shared" si="75"/>
        <v>1.2E-2</v>
      </c>
      <c r="CM9" s="104">
        <f t="shared" si="76"/>
        <v>0</v>
      </c>
      <c r="CN9" s="104">
        <f t="shared" si="77"/>
        <v>0</v>
      </c>
      <c r="CO9" s="104">
        <f t="shared" si="78"/>
        <v>8.0000000000000002E-3</v>
      </c>
      <c r="CP9" s="104">
        <f t="shared" si="79"/>
        <v>0.114</v>
      </c>
      <c r="CQ9" s="104">
        <f t="shared" si="80"/>
        <v>0</v>
      </c>
      <c r="CR9" s="104">
        <f t="shared" si="81"/>
        <v>0</v>
      </c>
      <c r="CS9" s="104">
        <f t="shared" si="82"/>
        <v>0</v>
      </c>
      <c r="CT9" s="104">
        <f t="shared" si="83"/>
        <v>0</v>
      </c>
      <c r="CU9" s="104">
        <f t="shared" si="84"/>
        <v>0</v>
      </c>
      <c r="CV9" s="104">
        <f t="shared" si="85"/>
        <v>0</v>
      </c>
      <c r="CW9" s="104">
        <f t="shared" si="86"/>
        <v>0</v>
      </c>
      <c r="CX9" s="104">
        <f t="shared" si="87"/>
        <v>0</v>
      </c>
      <c r="CY9" s="104">
        <f t="shared" si="88"/>
        <v>0</v>
      </c>
      <c r="CZ9" s="104">
        <f t="shared" si="89"/>
        <v>0</v>
      </c>
      <c r="DA9" s="104">
        <f t="shared" si="90"/>
        <v>0</v>
      </c>
      <c r="DB9" s="104">
        <f t="shared" si="91"/>
        <v>0</v>
      </c>
      <c r="DC9" s="104">
        <f t="shared" si="92"/>
        <v>0</v>
      </c>
      <c r="DD9" s="104">
        <f t="shared" si="93"/>
        <v>0</v>
      </c>
      <c r="DE9" s="60">
        <v>2136</v>
      </c>
      <c r="DF9" s="60">
        <v>808</v>
      </c>
      <c r="DG9" s="63">
        <f t="shared" si="49"/>
        <v>0.378</v>
      </c>
      <c r="DH9" s="60">
        <v>1328</v>
      </c>
      <c r="DI9" s="63">
        <f t="shared" si="50"/>
        <v>0.622</v>
      </c>
    </row>
    <row r="10" spans="1:113" x14ac:dyDescent="0.2">
      <c r="A10" s="56" t="s">
        <v>882</v>
      </c>
      <c r="B10" s="57" t="s">
        <v>1021</v>
      </c>
      <c r="C10" s="56" t="s">
        <v>894</v>
      </c>
      <c r="D10" s="56" t="s">
        <v>1039</v>
      </c>
      <c r="E10" s="240">
        <v>4929</v>
      </c>
      <c r="F10" s="241">
        <v>2492</v>
      </c>
      <c r="G10" s="242">
        <f t="shared" si="51"/>
        <v>0.50600000000000001</v>
      </c>
      <c r="H10" s="243">
        <v>2437</v>
      </c>
      <c r="I10" s="244">
        <f t="shared" si="52"/>
        <v>0.49399999999999999</v>
      </c>
      <c r="J10" s="249">
        <v>102.3</v>
      </c>
      <c r="K10" s="60">
        <v>234</v>
      </c>
      <c r="L10" s="60">
        <v>610</v>
      </c>
      <c r="M10" s="60">
        <v>548</v>
      </c>
      <c r="N10" s="60">
        <v>403</v>
      </c>
      <c r="O10" s="60">
        <v>298</v>
      </c>
      <c r="P10" s="60">
        <v>617</v>
      </c>
      <c r="Q10" s="60">
        <v>695</v>
      </c>
      <c r="R10" s="60">
        <v>716</v>
      </c>
      <c r="S10" s="60">
        <v>232</v>
      </c>
      <c r="T10" s="60">
        <v>130</v>
      </c>
      <c r="U10" s="60">
        <v>137</v>
      </c>
      <c r="V10" s="60">
        <v>284</v>
      </c>
      <c r="W10" s="60">
        <v>25</v>
      </c>
      <c r="X10" s="63">
        <f t="shared" si="53"/>
        <v>4.7E-2</v>
      </c>
      <c r="Y10" s="63">
        <f t="shared" si="54"/>
        <v>0.124</v>
      </c>
      <c r="Z10" s="63">
        <f t="shared" si="55"/>
        <v>0.111</v>
      </c>
      <c r="AA10" s="63">
        <f t="shared" si="56"/>
        <v>8.2000000000000003E-2</v>
      </c>
      <c r="AB10" s="63">
        <f t="shared" si="6"/>
        <v>0.06</v>
      </c>
      <c r="AC10" s="63">
        <f t="shared" si="7"/>
        <v>0.125</v>
      </c>
      <c r="AD10" s="63">
        <f t="shared" si="8"/>
        <v>0.14099999999999999</v>
      </c>
      <c r="AE10" s="63">
        <f t="shared" si="57"/>
        <v>0.14499999999999999</v>
      </c>
      <c r="AF10" s="63">
        <f t="shared" si="58"/>
        <v>4.7E-2</v>
      </c>
      <c r="AG10" s="63">
        <f t="shared" si="59"/>
        <v>2.5999999999999999E-2</v>
      </c>
      <c r="AH10" s="63">
        <f t="shared" si="60"/>
        <v>2.8000000000000001E-2</v>
      </c>
      <c r="AI10" s="63">
        <f t="shared" si="61"/>
        <v>5.8000000000000003E-2</v>
      </c>
      <c r="AJ10" s="63">
        <f t="shared" si="62"/>
        <v>5.0000000000000001E-3</v>
      </c>
      <c r="AK10" s="245">
        <v>31.2</v>
      </c>
      <c r="AL10" s="246">
        <v>1624</v>
      </c>
      <c r="AM10" s="60">
        <f t="shared" si="63"/>
        <v>0.32900000000000001</v>
      </c>
      <c r="AN10" s="246">
        <v>3305</v>
      </c>
      <c r="AO10" s="60">
        <f t="shared" si="64"/>
        <v>0.67100000000000004</v>
      </c>
      <c r="AP10" s="247">
        <v>1588</v>
      </c>
      <c r="AQ10" s="60">
        <f t="shared" si="65"/>
        <v>0.48</v>
      </c>
      <c r="AR10" s="226">
        <v>1717</v>
      </c>
      <c r="AS10" s="77">
        <f t="shared" si="66"/>
        <v>0.52</v>
      </c>
      <c r="AT10" s="248">
        <v>92.5</v>
      </c>
      <c r="AU10" s="246">
        <v>446</v>
      </c>
      <c r="AV10" s="60">
        <f t="shared" si="67"/>
        <v>0.09</v>
      </c>
      <c r="AW10" s="247">
        <v>111</v>
      </c>
      <c r="AX10" s="60">
        <f t="shared" si="20"/>
        <v>0.249</v>
      </c>
      <c r="AY10" s="226">
        <v>335</v>
      </c>
      <c r="AZ10" s="77">
        <f t="shared" si="21"/>
        <v>0.751</v>
      </c>
      <c r="BA10" s="245">
        <v>33.1</v>
      </c>
      <c r="BB10" s="139">
        <v>4929</v>
      </c>
      <c r="BC10" s="60">
        <v>59</v>
      </c>
      <c r="BD10" s="60">
        <v>17</v>
      </c>
      <c r="BE10" s="60">
        <v>0</v>
      </c>
      <c r="BF10" s="60">
        <v>0</v>
      </c>
      <c r="BG10" s="60">
        <v>0</v>
      </c>
      <c r="BH10" s="60">
        <v>155</v>
      </c>
      <c r="BI10" s="60">
        <v>27</v>
      </c>
      <c r="BJ10" s="60">
        <v>0</v>
      </c>
      <c r="BK10" s="60">
        <v>158</v>
      </c>
      <c r="BL10" s="60">
        <v>6</v>
      </c>
      <c r="BM10" s="60">
        <v>0</v>
      </c>
      <c r="BN10" s="60">
        <v>205</v>
      </c>
      <c r="BO10" s="60">
        <v>60</v>
      </c>
      <c r="BP10" s="60">
        <v>0</v>
      </c>
      <c r="BQ10" s="60">
        <v>5</v>
      </c>
      <c r="BR10" s="60">
        <v>127</v>
      </c>
      <c r="BS10" s="60">
        <v>0</v>
      </c>
      <c r="BT10" s="60">
        <v>11</v>
      </c>
      <c r="BU10" s="60">
        <v>7</v>
      </c>
      <c r="BV10" s="60">
        <v>13</v>
      </c>
      <c r="BW10" s="60">
        <v>0</v>
      </c>
      <c r="BX10" s="60">
        <v>29</v>
      </c>
      <c r="BY10" s="60">
        <v>0</v>
      </c>
      <c r="BZ10" s="60">
        <v>0</v>
      </c>
      <c r="CA10" s="60">
        <v>0</v>
      </c>
      <c r="CB10" s="60">
        <v>0</v>
      </c>
      <c r="CC10" s="60">
        <v>0</v>
      </c>
      <c r="CD10" s="104">
        <f t="shared" si="22"/>
        <v>1.2E-2</v>
      </c>
      <c r="CE10" s="104">
        <f t="shared" si="68"/>
        <v>3.0000000000000001E-3</v>
      </c>
      <c r="CF10" s="104">
        <f t="shared" si="69"/>
        <v>0</v>
      </c>
      <c r="CG10" s="104">
        <f t="shared" si="70"/>
        <v>0</v>
      </c>
      <c r="CH10" s="104">
        <f t="shared" si="71"/>
        <v>0</v>
      </c>
      <c r="CI10" s="104">
        <f t="shared" si="72"/>
        <v>3.1E-2</v>
      </c>
      <c r="CJ10" s="104">
        <f t="shared" si="73"/>
        <v>5.0000000000000001E-3</v>
      </c>
      <c r="CK10" s="104">
        <f t="shared" si="74"/>
        <v>0</v>
      </c>
      <c r="CL10" s="104">
        <f t="shared" si="75"/>
        <v>3.2000000000000001E-2</v>
      </c>
      <c r="CM10" s="104">
        <f t="shared" si="76"/>
        <v>1E-3</v>
      </c>
      <c r="CN10" s="104">
        <f t="shared" si="77"/>
        <v>0</v>
      </c>
      <c r="CO10" s="104">
        <f t="shared" si="78"/>
        <v>4.2000000000000003E-2</v>
      </c>
      <c r="CP10" s="104">
        <f t="shared" si="79"/>
        <v>1.2E-2</v>
      </c>
      <c r="CQ10" s="104">
        <f t="shared" si="80"/>
        <v>0</v>
      </c>
      <c r="CR10" s="104">
        <f t="shared" si="81"/>
        <v>1E-3</v>
      </c>
      <c r="CS10" s="104">
        <f t="shared" si="82"/>
        <v>2.5999999999999999E-2</v>
      </c>
      <c r="CT10" s="104">
        <f t="shared" si="83"/>
        <v>0</v>
      </c>
      <c r="CU10" s="104">
        <f t="shared" si="84"/>
        <v>2E-3</v>
      </c>
      <c r="CV10" s="104">
        <f t="shared" si="85"/>
        <v>1E-3</v>
      </c>
      <c r="CW10" s="104">
        <f t="shared" si="86"/>
        <v>3.0000000000000001E-3</v>
      </c>
      <c r="CX10" s="104">
        <f t="shared" si="87"/>
        <v>0</v>
      </c>
      <c r="CY10" s="104">
        <f t="shared" si="88"/>
        <v>6.0000000000000001E-3</v>
      </c>
      <c r="CZ10" s="104">
        <f t="shared" si="89"/>
        <v>0</v>
      </c>
      <c r="DA10" s="104">
        <f t="shared" si="90"/>
        <v>0</v>
      </c>
      <c r="DB10" s="104">
        <f t="shared" si="91"/>
        <v>0</v>
      </c>
      <c r="DC10" s="104">
        <f t="shared" si="92"/>
        <v>0</v>
      </c>
      <c r="DD10" s="104">
        <f t="shared" si="93"/>
        <v>0</v>
      </c>
      <c r="DE10" s="60">
        <v>3035</v>
      </c>
      <c r="DF10" s="60">
        <v>1524</v>
      </c>
      <c r="DG10" s="63">
        <f t="shared" si="49"/>
        <v>0.502</v>
      </c>
      <c r="DH10" s="60">
        <v>1511</v>
      </c>
      <c r="DI10" s="63">
        <f t="shared" si="50"/>
        <v>0.498</v>
      </c>
    </row>
    <row r="11" spans="1:113" x14ac:dyDescent="0.2">
      <c r="A11" s="56" t="s">
        <v>882</v>
      </c>
      <c r="B11" s="57" t="s">
        <v>1021</v>
      </c>
      <c r="C11" s="56" t="s">
        <v>895</v>
      </c>
      <c r="D11" s="56" t="s">
        <v>1040</v>
      </c>
      <c r="E11" s="240">
        <v>3735</v>
      </c>
      <c r="F11" s="241">
        <v>1640</v>
      </c>
      <c r="G11" s="242">
        <f t="shared" si="51"/>
        <v>0.439</v>
      </c>
      <c r="H11" s="243">
        <v>2095</v>
      </c>
      <c r="I11" s="244">
        <f t="shared" si="52"/>
        <v>0.56100000000000005</v>
      </c>
      <c r="J11" s="249">
        <v>78.3</v>
      </c>
      <c r="K11" s="60">
        <v>414</v>
      </c>
      <c r="L11" s="60">
        <v>273</v>
      </c>
      <c r="M11" s="60">
        <v>185</v>
      </c>
      <c r="N11" s="60">
        <v>249</v>
      </c>
      <c r="O11" s="60">
        <v>296</v>
      </c>
      <c r="P11" s="60">
        <v>923</v>
      </c>
      <c r="Q11" s="60">
        <v>239</v>
      </c>
      <c r="R11" s="60">
        <v>469</v>
      </c>
      <c r="S11" s="60">
        <v>107</v>
      </c>
      <c r="T11" s="60">
        <v>234</v>
      </c>
      <c r="U11" s="60">
        <v>236</v>
      </c>
      <c r="V11" s="60">
        <v>65</v>
      </c>
      <c r="W11" s="60">
        <v>45</v>
      </c>
      <c r="X11" s="63">
        <f t="shared" si="53"/>
        <v>0.111</v>
      </c>
      <c r="Y11" s="63">
        <f t="shared" si="54"/>
        <v>7.2999999999999995E-2</v>
      </c>
      <c r="Z11" s="63">
        <f t="shared" si="55"/>
        <v>0.05</v>
      </c>
      <c r="AA11" s="63">
        <f t="shared" si="56"/>
        <v>6.7000000000000004E-2</v>
      </c>
      <c r="AB11" s="63">
        <f t="shared" si="6"/>
        <v>7.9000000000000001E-2</v>
      </c>
      <c r="AC11" s="63">
        <f t="shared" si="7"/>
        <v>0.247</v>
      </c>
      <c r="AD11" s="63">
        <f t="shared" si="8"/>
        <v>6.4000000000000001E-2</v>
      </c>
      <c r="AE11" s="63">
        <f t="shared" si="57"/>
        <v>0.126</v>
      </c>
      <c r="AF11" s="63">
        <f t="shared" si="58"/>
        <v>2.9000000000000001E-2</v>
      </c>
      <c r="AG11" s="63">
        <f t="shared" si="59"/>
        <v>6.3E-2</v>
      </c>
      <c r="AH11" s="63">
        <f t="shared" si="60"/>
        <v>6.3E-2</v>
      </c>
      <c r="AI11" s="63">
        <f t="shared" si="61"/>
        <v>1.7000000000000001E-2</v>
      </c>
      <c r="AJ11" s="63">
        <f t="shared" si="62"/>
        <v>1.2E-2</v>
      </c>
      <c r="AK11" s="245">
        <v>28</v>
      </c>
      <c r="AL11" s="246">
        <v>987</v>
      </c>
      <c r="AM11" s="60">
        <f t="shared" si="63"/>
        <v>0.26400000000000001</v>
      </c>
      <c r="AN11" s="246">
        <v>2748</v>
      </c>
      <c r="AO11" s="60">
        <f t="shared" si="64"/>
        <v>0.73599999999999999</v>
      </c>
      <c r="AP11" s="247">
        <v>1148</v>
      </c>
      <c r="AQ11" s="60">
        <f t="shared" si="65"/>
        <v>0.41799999999999998</v>
      </c>
      <c r="AR11" s="226">
        <v>1600</v>
      </c>
      <c r="AS11" s="77">
        <f t="shared" si="66"/>
        <v>0.58199999999999996</v>
      </c>
      <c r="AT11" s="248">
        <v>71.8</v>
      </c>
      <c r="AU11" s="246">
        <v>346</v>
      </c>
      <c r="AV11" s="60">
        <f t="shared" si="67"/>
        <v>9.2999999999999999E-2</v>
      </c>
      <c r="AW11" s="247">
        <v>185</v>
      </c>
      <c r="AX11" s="60">
        <f t="shared" si="20"/>
        <v>0.53500000000000003</v>
      </c>
      <c r="AY11" s="226">
        <v>161</v>
      </c>
      <c r="AZ11" s="77">
        <f t="shared" si="21"/>
        <v>0.46500000000000002</v>
      </c>
      <c r="BA11" s="245">
        <v>114.9</v>
      </c>
      <c r="BB11" s="139">
        <v>3735</v>
      </c>
      <c r="BC11" s="60">
        <v>45</v>
      </c>
      <c r="BD11" s="60">
        <v>0</v>
      </c>
      <c r="BE11" s="60">
        <v>9</v>
      </c>
      <c r="BF11" s="60">
        <v>9</v>
      </c>
      <c r="BG11" s="60">
        <v>10</v>
      </c>
      <c r="BH11" s="60">
        <v>107</v>
      </c>
      <c r="BI11" s="60">
        <v>39</v>
      </c>
      <c r="BJ11" s="60">
        <v>0</v>
      </c>
      <c r="BK11" s="60">
        <v>209</v>
      </c>
      <c r="BL11" s="60">
        <v>4</v>
      </c>
      <c r="BM11" s="60">
        <v>0</v>
      </c>
      <c r="BN11" s="60">
        <v>27</v>
      </c>
      <c r="BO11" s="60">
        <v>55</v>
      </c>
      <c r="BP11" s="60">
        <v>0</v>
      </c>
      <c r="BQ11" s="60">
        <v>9</v>
      </c>
      <c r="BR11" s="60">
        <v>33</v>
      </c>
      <c r="BS11" s="60">
        <v>0</v>
      </c>
      <c r="BT11" s="60">
        <v>0</v>
      </c>
      <c r="BU11" s="60">
        <v>0</v>
      </c>
      <c r="BV11" s="60">
        <v>59</v>
      </c>
      <c r="BW11" s="60">
        <v>0</v>
      </c>
      <c r="BX11" s="60">
        <v>13</v>
      </c>
      <c r="BY11" s="60">
        <v>0</v>
      </c>
      <c r="BZ11" s="60">
        <v>0</v>
      </c>
      <c r="CA11" s="60">
        <v>0</v>
      </c>
      <c r="CB11" s="60">
        <v>0</v>
      </c>
      <c r="CC11" s="60">
        <v>0</v>
      </c>
      <c r="CD11" s="104">
        <f t="shared" si="22"/>
        <v>1.2E-2</v>
      </c>
      <c r="CE11" s="104">
        <f t="shared" si="68"/>
        <v>0</v>
      </c>
      <c r="CF11" s="104">
        <f t="shared" si="69"/>
        <v>2E-3</v>
      </c>
      <c r="CG11" s="104">
        <f t="shared" si="70"/>
        <v>2E-3</v>
      </c>
      <c r="CH11" s="104">
        <f t="shared" si="71"/>
        <v>3.0000000000000001E-3</v>
      </c>
      <c r="CI11" s="104">
        <f t="shared" si="72"/>
        <v>2.9000000000000001E-2</v>
      </c>
      <c r="CJ11" s="104">
        <f t="shared" si="73"/>
        <v>0.01</v>
      </c>
      <c r="CK11" s="104">
        <f t="shared" si="74"/>
        <v>0</v>
      </c>
      <c r="CL11" s="104">
        <f t="shared" si="75"/>
        <v>5.6000000000000001E-2</v>
      </c>
      <c r="CM11" s="104">
        <f t="shared" si="76"/>
        <v>1E-3</v>
      </c>
      <c r="CN11" s="104">
        <f t="shared" si="77"/>
        <v>0</v>
      </c>
      <c r="CO11" s="104">
        <f t="shared" si="78"/>
        <v>7.0000000000000001E-3</v>
      </c>
      <c r="CP11" s="104">
        <f t="shared" si="79"/>
        <v>1.4999999999999999E-2</v>
      </c>
      <c r="CQ11" s="104">
        <f t="shared" si="80"/>
        <v>0</v>
      </c>
      <c r="CR11" s="104">
        <f t="shared" si="81"/>
        <v>2E-3</v>
      </c>
      <c r="CS11" s="104">
        <f t="shared" si="82"/>
        <v>8.9999999999999993E-3</v>
      </c>
      <c r="CT11" s="104">
        <f t="shared" si="83"/>
        <v>0</v>
      </c>
      <c r="CU11" s="104">
        <f t="shared" si="84"/>
        <v>0</v>
      </c>
      <c r="CV11" s="104">
        <f t="shared" si="85"/>
        <v>0</v>
      </c>
      <c r="CW11" s="104">
        <f t="shared" si="86"/>
        <v>1.6E-2</v>
      </c>
      <c r="CX11" s="104">
        <f t="shared" si="87"/>
        <v>0</v>
      </c>
      <c r="CY11" s="104">
        <f t="shared" si="88"/>
        <v>3.0000000000000001E-3</v>
      </c>
      <c r="CZ11" s="104">
        <f t="shared" si="89"/>
        <v>0</v>
      </c>
      <c r="DA11" s="104">
        <f t="shared" si="90"/>
        <v>0</v>
      </c>
      <c r="DB11" s="104">
        <f t="shared" si="91"/>
        <v>0</v>
      </c>
      <c r="DC11" s="104">
        <f t="shared" si="92"/>
        <v>0</v>
      </c>
      <c r="DD11" s="104">
        <f t="shared" si="93"/>
        <v>0</v>
      </c>
      <c r="DE11" s="60">
        <v>2656</v>
      </c>
      <c r="DF11" s="60">
        <v>1122</v>
      </c>
      <c r="DG11" s="63">
        <f t="shared" si="49"/>
        <v>0.42199999999999999</v>
      </c>
      <c r="DH11" s="60">
        <v>1534</v>
      </c>
      <c r="DI11" s="63">
        <f t="shared" si="50"/>
        <v>0.57799999999999996</v>
      </c>
    </row>
    <row r="12" spans="1:113" x14ac:dyDescent="0.2">
      <c r="A12" s="56" t="s">
        <v>882</v>
      </c>
      <c r="B12" s="57" t="s">
        <v>1021</v>
      </c>
      <c r="C12" s="56" t="s">
        <v>896</v>
      </c>
      <c r="D12" s="56" t="s">
        <v>1041</v>
      </c>
      <c r="E12" s="240">
        <v>3972</v>
      </c>
      <c r="F12" s="241">
        <v>1980</v>
      </c>
      <c r="G12" s="242">
        <f t="shared" si="51"/>
        <v>0.498</v>
      </c>
      <c r="H12" s="243">
        <v>1992</v>
      </c>
      <c r="I12" s="244">
        <f t="shared" si="52"/>
        <v>0.502</v>
      </c>
      <c r="J12" s="249">
        <v>99.4</v>
      </c>
      <c r="K12" s="60">
        <v>171</v>
      </c>
      <c r="L12" s="60">
        <v>330</v>
      </c>
      <c r="M12" s="60">
        <v>364</v>
      </c>
      <c r="N12" s="60">
        <v>255</v>
      </c>
      <c r="O12" s="60">
        <v>226</v>
      </c>
      <c r="P12" s="60">
        <v>815</v>
      </c>
      <c r="Q12" s="60">
        <v>488</v>
      </c>
      <c r="R12" s="60">
        <v>450</v>
      </c>
      <c r="S12" s="60">
        <v>295</v>
      </c>
      <c r="T12" s="60">
        <v>154</v>
      </c>
      <c r="U12" s="60">
        <v>162</v>
      </c>
      <c r="V12" s="60">
        <v>237</v>
      </c>
      <c r="W12" s="60">
        <v>25</v>
      </c>
      <c r="X12" s="63">
        <f t="shared" si="53"/>
        <v>4.2999999999999997E-2</v>
      </c>
      <c r="Y12" s="63">
        <f t="shared" si="54"/>
        <v>8.3000000000000004E-2</v>
      </c>
      <c r="Z12" s="63">
        <f t="shared" si="55"/>
        <v>9.1999999999999998E-2</v>
      </c>
      <c r="AA12" s="63">
        <f t="shared" si="56"/>
        <v>6.4000000000000001E-2</v>
      </c>
      <c r="AB12" s="63">
        <f t="shared" si="6"/>
        <v>5.7000000000000002E-2</v>
      </c>
      <c r="AC12" s="63">
        <f t="shared" si="7"/>
        <v>0.20499999999999999</v>
      </c>
      <c r="AD12" s="63">
        <f t="shared" si="8"/>
        <v>0.123</v>
      </c>
      <c r="AE12" s="63">
        <f t="shared" si="57"/>
        <v>0.113</v>
      </c>
      <c r="AF12" s="63">
        <f t="shared" si="58"/>
        <v>7.3999999999999996E-2</v>
      </c>
      <c r="AG12" s="63">
        <f t="shared" si="59"/>
        <v>3.9E-2</v>
      </c>
      <c r="AH12" s="63">
        <f t="shared" si="60"/>
        <v>4.1000000000000002E-2</v>
      </c>
      <c r="AI12" s="63">
        <f t="shared" si="61"/>
        <v>0.06</v>
      </c>
      <c r="AJ12" s="63">
        <f t="shared" si="62"/>
        <v>6.0000000000000001E-3</v>
      </c>
      <c r="AK12" s="245">
        <v>30.8</v>
      </c>
      <c r="AL12" s="246">
        <v>969</v>
      </c>
      <c r="AM12" s="60">
        <f t="shared" si="63"/>
        <v>0.24399999999999999</v>
      </c>
      <c r="AN12" s="246">
        <v>3003</v>
      </c>
      <c r="AO12" s="60">
        <f t="shared" si="64"/>
        <v>0.75600000000000001</v>
      </c>
      <c r="AP12" s="247">
        <v>1387</v>
      </c>
      <c r="AQ12" s="60">
        <f t="shared" si="65"/>
        <v>0.46200000000000002</v>
      </c>
      <c r="AR12" s="226">
        <v>1616</v>
      </c>
      <c r="AS12" s="77">
        <f t="shared" si="66"/>
        <v>0.53800000000000003</v>
      </c>
      <c r="AT12" s="248">
        <v>85.8</v>
      </c>
      <c r="AU12" s="246">
        <v>424</v>
      </c>
      <c r="AV12" s="60">
        <f t="shared" si="67"/>
        <v>0.107</v>
      </c>
      <c r="AW12" s="247">
        <v>211</v>
      </c>
      <c r="AX12" s="60">
        <f t="shared" si="20"/>
        <v>0.498</v>
      </c>
      <c r="AY12" s="226">
        <v>213</v>
      </c>
      <c r="AZ12" s="77">
        <f t="shared" si="21"/>
        <v>0.502</v>
      </c>
      <c r="BA12" s="245">
        <v>99.1</v>
      </c>
      <c r="BB12" s="139">
        <v>3972</v>
      </c>
      <c r="BC12" s="60">
        <v>233</v>
      </c>
      <c r="BD12" s="60">
        <v>0</v>
      </c>
      <c r="BE12" s="60">
        <v>0</v>
      </c>
      <c r="BF12" s="60">
        <v>0</v>
      </c>
      <c r="BG12" s="60">
        <v>0</v>
      </c>
      <c r="BH12" s="60">
        <v>207</v>
      </c>
      <c r="BI12" s="60">
        <v>100</v>
      </c>
      <c r="BJ12" s="60">
        <v>0</v>
      </c>
      <c r="BK12" s="60">
        <v>106</v>
      </c>
      <c r="BL12" s="60">
        <v>0</v>
      </c>
      <c r="BM12" s="60">
        <v>18</v>
      </c>
      <c r="BN12" s="60">
        <v>192</v>
      </c>
      <c r="BO12" s="60">
        <v>64</v>
      </c>
      <c r="BP12" s="60">
        <v>0</v>
      </c>
      <c r="BQ12" s="60">
        <v>14</v>
      </c>
      <c r="BR12" s="60">
        <v>16</v>
      </c>
      <c r="BS12" s="60">
        <v>0</v>
      </c>
      <c r="BT12" s="60">
        <v>0</v>
      </c>
      <c r="BU12" s="60">
        <v>8</v>
      </c>
      <c r="BV12" s="60">
        <v>0</v>
      </c>
      <c r="BW12" s="60">
        <v>0</v>
      </c>
      <c r="BX12" s="60">
        <v>13</v>
      </c>
      <c r="BY12" s="60">
        <v>15</v>
      </c>
      <c r="BZ12" s="60">
        <v>0</v>
      </c>
      <c r="CA12" s="60">
        <v>0</v>
      </c>
      <c r="CB12" s="60">
        <v>0</v>
      </c>
      <c r="CC12" s="60">
        <v>0</v>
      </c>
      <c r="CD12" s="104">
        <f t="shared" si="22"/>
        <v>5.8999999999999997E-2</v>
      </c>
      <c r="CE12" s="104">
        <f t="shared" si="68"/>
        <v>0</v>
      </c>
      <c r="CF12" s="104">
        <f t="shared" si="69"/>
        <v>0</v>
      </c>
      <c r="CG12" s="104">
        <f t="shared" si="70"/>
        <v>0</v>
      </c>
      <c r="CH12" s="104">
        <f t="shared" si="71"/>
        <v>0</v>
      </c>
      <c r="CI12" s="104">
        <f t="shared" si="72"/>
        <v>5.1999999999999998E-2</v>
      </c>
      <c r="CJ12" s="104">
        <f t="shared" si="73"/>
        <v>2.5000000000000001E-2</v>
      </c>
      <c r="CK12" s="104">
        <f t="shared" si="74"/>
        <v>0</v>
      </c>
      <c r="CL12" s="104">
        <f t="shared" si="75"/>
        <v>2.7E-2</v>
      </c>
      <c r="CM12" s="104">
        <f t="shared" si="76"/>
        <v>0</v>
      </c>
      <c r="CN12" s="104">
        <f t="shared" si="77"/>
        <v>5.0000000000000001E-3</v>
      </c>
      <c r="CO12" s="104">
        <f t="shared" si="78"/>
        <v>4.8000000000000001E-2</v>
      </c>
      <c r="CP12" s="104">
        <f t="shared" si="79"/>
        <v>1.6E-2</v>
      </c>
      <c r="CQ12" s="104">
        <f t="shared" si="80"/>
        <v>0</v>
      </c>
      <c r="CR12" s="104">
        <f t="shared" si="81"/>
        <v>4.0000000000000001E-3</v>
      </c>
      <c r="CS12" s="104">
        <f t="shared" si="82"/>
        <v>4.0000000000000001E-3</v>
      </c>
      <c r="CT12" s="104">
        <f t="shared" si="83"/>
        <v>0</v>
      </c>
      <c r="CU12" s="104">
        <f t="shared" si="84"/>
        <v>0</v>
      </c>
      <c r="CV12" s="104">
        <f t="shared" si="85"/>
        <v>2E-3</v>
      </c>
      <c r="CW12" s="104">
        <f t="shared" si="86"/>
        <v>0</v>
      </c>
      <c r="CX12" s="104">
        <f t="shared" si="87"/>
        <v>0</v>
      </c>
      <c r="CY12" s="104">
        <f t="shared" si="88"/>
        <v>3.0000000000000001E-3</v>
      </c>
      <c r="CZ12" s="104">
        <f t="shared" si="89"/>
        <v>4.0000000000000001E-3</v>
      </c>
      <c r="DA12" s="104">
        <f t="shared" si="90"/>
        <v>0</v>
      </c>
      <c r="DB12" s="104">
        <f t="shared" si="91"/>
        <v>0</v>
      </c>
      <c r="DC12" s="104">
        <f t="shared" si="92"/>
        <v>0</v>
      </c>
      <c r="DD12" s="104">
        <f t="shared" si="93"/>
        <v>0</v>
      </c>
      <c r="DE12" s="60">
        <v>2876</v>
      </c>
      <c r="DF12" s="60">
        <v>1344</v>
      </c>
      <c r="DG12" s="63">
        <f t="shared" si="49"/>
        <v>0.46700000000000003</v>
      </c>
      <c r="DH12" s="60">
        <v>1532</v>
      </c>
      <c r="DI12" s="63">
        <f t="shared" si="50"/>
        <v>0.53300000000000003</v>
      </c>
    </row>
    <row r="13" spans="1:113" x14ac:dyDescent="0.2">
      <c r="A13" s="56" t="s">
        <v>882</v>
      </c>
      <c r="B13" s="57" t="s">
        <v>1021</v>
      </c>
      <c r="C13" s="56" t="s">
        <v>897</v>
      </c>
      <c r="D13" s="56" t="s">
        <v>1042</v>
      </c>
      <c r="E13" s="240">
        <v>3738</v>
      </c>
      <c r="F13" s="241">
        <v>2002</v>
      </c>
      <c r="G13" s="242">
        <f t="shared" si="51"/>
        <v>0.53600000000000003</v>
      </c>
      <c r="H13" s="243">
        <v>1736</v>
      </c>
      <c r="I13" s="244">
        <f t="shared" si="52"/>
        <v>0.46400000000000002</v>
      </c>
      <c r="J13" s="249">
        <v>115.3</v>
      </c>
      <c r="K13" s="60">
        <v>163</v>
      </c>
      <c r="L13" s="60">
        <v>305</v>
      </c>
      <c r="M13" s="60">
        <v>421</v>
      </c>
      <c r="N13" s="60">
        <v>223</v>
      </c>
      <c r="O13" s="60">
        <v>307</v>
      </c>
      <c r="P13" s="60">
        <v>358</v>
      </c>
      <c r="Q13" s="60">
        <v>408</v>
      </c>
      <c r="R13" s="60">
        <v>642</v>
      </c>
      <c r="S13" s="60">
        <v>342</v>
      </c>
      <c r="T13" s="60">
        <v>223</v>
      </c>
      <c r="U13" s="60">
        <v>196</v>
      </c>
      <c r="V13" s="60">
        <v>84</v>
      </c>
      <c r="W13" s="60">
        <v>66</v>
      </c>
      <c r="X13" s="63">
        <f t="shared" si="53"/>
        <v>4.3999999999999997E-2</v>
      </c>
      <c r="Y13" s="63">
        <f t="shared" si="54"/>
        <v>8.2000000000000003E-2</v>
      </c>
      <c r="Z13" s="63">
        <f t="shared" si="55"/>
        <v>0.113</v>
      </c>
      <c r="AA13" s="63">
        <f t="shared" si="56"/>
        <v>0.06</v>
      </c>
      <c r="AB13" s="63">
        <f t="shared" si="6"/>
        <v>8.2000000000000003E-2</v>
      </c>
      <c r="AC13" s="63">
        <f t="shared" si="7"/>
        <v>9.6000000000000002E-2</v>
      </c>
      <c r="AD13" s="63">
        <f t="shared" si="8"/>
        <v>0.109</v>
      </c>
      <c r="AE13" s="63">
        <f t="shared" si="57"/>
        <v>0.17199999999999999</v>
      </c>
      <c r="AF13" s="63">
        <f t="shared" si="58"/>
        <v>9.0999999999999998E-2</v>
      </c>
      <c r="AG13" s="63">
        <f t="shared" si="59"/>
        <v>0.06</v>
      </c>
      <c r="AH13" s="63">
        <f t="shared" si="60"/>
        <v>5.1999999999999998E-2</v>
      </c>
      <c r="AI13" s="63">
        <f t="shared" si="61"/>
        <v>2.1999999999999999E-2</v>
      </c>
      <c r="AJ13" s="63">
        <f t="shared" si="62"/>
        <v>1.7999999999999999E-2</v>
      </c>
      <c r="AK13" s="245">
        <v>37.6</v>
      </c>
      <c r="AL13" s="246">
        <v>1032</v>
      </c>
      <c r="AM13" s="60">
        <f t="shared" si="63"/>
        <v>0.27600000000000002</v>
      </c>
      <c r="AN13" s="246">
        <v>2706</v>
      </c>
      <c r="AO13" s="60">
        <f t="shared" si="64"/>
        <v>0.72399999999999998</v>
      </c>
      <c r="AP13" s="247">
        <v>1303</v>
      </c>
      <c r="AQ13" s="60">
        <f t="shared" si="65"/>
        <v>0.48199999999999998</v>
      </c>
      <c r="AR13" s="226">
        <v>1403</v>
      </c>
      <c r="AS13" s="77">
        <f t="shared" si="66"/>
        <v>0.51800000000000002</v>
      </c>
      <c r="AT13" s="248">
        <v>92.9</v>
      </c>
      <c r="AU13" s="246">
        <v>346</v>
      </c>
      <c r="AV13" s="60">
        <f t="shared" si="67"/>
        <v>9.2999999999999999E-2</v>
      </c>
      <c r="AW13" s="247">
        <v>123</v>
      </c>
      <c r="AX13" s="60">
        <f t="shared" si="20"/>
        <v>0.35499999999999998</v>
      </c>
      <c r="AY13" s="226">
        <v>223</v>
      </c>
      <c r="AZ13" s="77">
        <f t="shared" si="21"/>
        <v>0.64500000000000002</v>
      </c>
      <c r="BA13" s="245">
        <v>55.2</v>
      </c>
      <c r="BB13" s="139">
        <v>3738</v>
      </c>
      <c r="BC13" s="60">
        <v>148</v>
      </c>
      <c r="BD13" s="60">
        <v>21</v>
      </c>
      <c r="BE13" s="60">
        <v>0</v>
      </c>
      <c r="BF13" s="60">
        <v>3</v>
      </c>
      <c r="BG13" s="60">
        <v>23</v>
      </c>
      <c r="BH13" s="60">
        <v>57</v>
      </c>
      <c r="BI13" s="60">
        <v>18</v>
      </c>
      <c r="BJ13" s="60">
        <v>0</v>
      </c>
      <c r="BK13" s="60">
        <v>119</v>
      </c>
      <c r="BL13" s="60">
        <v>16</v>
      </c>
      <c r="BM13" s="60">
        <v>0</v>
      </c>
      <c r="BN13" s="60">
        <v>90</v>
      </c>
      <c r="BO13" s="60">
        <v>25</v>
      </c>
      <c r="BP13" s="60">
        <v>0</v>
      </c>
      <c r="BQ13" s="60">
        <v>0</v>
      </c>
      <c r="BR13" s="60">
        <v>7</v>
      </c>
      <c r="BS13" s="60">
        <v>11</v>
      </c>
      <c r="BT13" s="60">
        <v>0</v>
      </c>
      <c r="BU13" s="60">
        <v>19</v>
      </c>
      <c r="BV13" s="60">
        <v>5</v>
      </c>
      <c r="BW13" s="60">
        <v>0</v>
      </c>
      <c r="BX13" s="60">
        <v>30</v>
      </c>
      <c r="BY13" s="60">
        <v>0</v>
      </c>
      <c r="BZ13" s="60">
        <v>0</v>
      </c>
      <c r="CA13" s="60">
        <v>29</v>
      </c>
      <c r="CB13" s="60">
        <v>0</v>
      </c>
      <c r="CC13" s="60">
        <v>0</v>
      </c>
      <c r="CD13" s="104">
        <f t="shared" si="22"/>
        <v>0.04</v>
      </c>
      <c r="CE13" s="104">
        <f t="shared" si="68"/>
        <v>6.0000000000000001E-3</v>
      </c>
      <c r="CF13" s="104">
        <f t="shared" si="69"/>
        <v>0</v>
      </c>
      <c r="CG13" s="104">
        <f t="shared" si="70"/>
        <v>1E-3</v>
      </c>
      <c r="CH13" s="104">
        <f t="shared" si="71"/>
        <v>6.0000000000000001E-3</v>
      </c>
      <c r="CI13" s="104">
        <f t="shared" si="72"/>
        <v>1.4999999999999999E-2</v>
      </c>
      <c r="CJ13" s="104">
        <f t="shared" si="73"/>
        <v>5.0000000000000001E-3</v>
      </c>
      <c r="CK13" s="104">
        <f t="shared" si="74"/>
        <v>0</v>
      </c>
      <c r="CL13" s="104">
        <f t="shared" si="75"/>
        <v>3.2000000000000001E-2</v>
      </c>
      <c r="CM13" s="104">
        <f t="shared" si="76"/>
        <v>4.0000000000000001E-3</v>
      </c>
      <c r="CN13" s="104">
        <f t="shared" si="77"/>
        <v>0</v>
      </c>
      <c r="CO13" s="104">
        <f t="shared" si="78"/>
        <v>2.4E-2</v>
      </c>
      <c r="CP13" s="104">
        <f t="shared" si="79"/>
        <v>7.0000000000000001E-3</v>
      </c>
      <c r="CQ13" s="104">
        <f t="shared" si="80"/>
        <v>0</v>
      </c>
      <c r="CR13" s="104">
        <f t="shared" si="81"/>
        <v>0</v>
      </c>
      <c r="CS13" s="104">
        <f t="shared" si="82"/>
        <v>2E-3</v>
      </c>
      <c r="CT13" s="104">
        <f t="shared" si="83"/>
        <v>3.0000000000000001E-3</v>
      </c>
      <c r="CU13" s="104">
        <f t="shared" si="84"/>
        <v>0</v>
      </c>
      <c r="CV13" s="104">
        <f t="shared" si="85"/>
        <v>5.0000000000000001E-3</v>
      </c>
      <c r="CW13" s="104">
        <f t="shared" si="86"/>
        <v>1E-3</v>
      </c>
      <c r="CX13" s="104">
        <f t="shared" si="87"/>
        <v>0</v>
      </c>
      <c r="CY13" s="104">
        <f t="shared" si="88"/>
        <v>8.0000000000000002E-3</v>
      </c>
      <c r="CZ13" s="104">
        <f t="shared" si="89"/>
        <v>0</v>
      </c>
      <c r="DA13" s="104">
        <f t="shared" si="90"/>
        <v>0</v>
      </c>
      <c r="DB13" s="104">
        <f t="shared" si="91"/>
        <v>8.0000000000000002E-3</v>
      </c>
      <c r="DC13" s="104">
        <f t="shared" si="92"/>
        <v>0</v>
      </c>
      <c r="DD13" s="104">
        <f t="shared" si="93"/>
        <v>0</v>
      </c>
      <c r="DE13" s="60">
        <v>2594</v>
      </c>
      <c r="DF13" s="60">
        <v>1255</v>
      </c>
      <c r="DG13" s="63">
        <f t="shared" si="49"/>
        <v>0.48399999999999999</v>
      </c>
      <c r="DH13" s="60">
        <v>1339</v>
      </c>
      <c r="DI13" s="63">
        <f t="shared" si="50"/>
        <v>0.51600000000000001</v>
      </c>
    </row>
    <row r="14" spans="1:113" x14ac:dyDescent="0.2">
      <c r="A14" s="56" t="s">
        <v>882</v>
      </c>
      <c r="B14" s="57" t="s">
        <v>1021</v>
      </c>
      <c r="C14" s="56" t="s">
        <v>898</v>
      </c>
      <c r="D14" s="56" t="s">
        <v>1043</v>
      </c>
      <c r="E14" s="240">
        <v>4365</v>
      </c>
      <c r="F14" s="241">
        <v>2225</v>
      </c>
      <c r="G14" s="242">
        <f t="shared" si="51"/>
        <v>0.51</v>
      </c>
      <c r="H14" s="243">
        <v>2140</v>
      </c>
      <c r="I14" s="244">
        <f t="shared" si="52"/>
        <v>0.49</v>
      </c>
      <c r="J14" s="249">
        <v>104</v>
      </c>
      <c r="K14" s="60">
        <v>345</v>
      </c>
      <c r="L14" s="60">
        <v>404</v>
      </c>
      <c r="M14" s="60">
        <v>333</v>
      </c>
      <c r="N14" s="60">
        <v>584</v>
      </c>
      <c r="O14" s="60">
        <v>304</v>
      </c>
      <c r="P14" s="60">
        <v>558</v>
      </c>
      <c r="Q14" s="60">
        <v>601</v>
      </c>
      <c r="R14" s="60">
        <v>576</v>
      </c>
      <c r="S14" s="60">
        <v>280</v>
      </c>
      <c r="T14" s="60">
        <v>83</v>
      </c>
      <c r="U14" s="60">
        <v>222</v>
      </c>
      <c r="V14" s="60">
        <v>75</v>
      </c>
      <c r="W14" s="60">
        <v>0</v>
      </c>
      <c r="X14" s="63">
        <f t="shared" si="53"/>
        <v>7.9000000000000001E-2</v>
      </c>
      <c r="Y14" s="63">
        <f t="shared" si="54"/>
        <v>9.2999999999999999E-2</v>
      </c>
      <c r="Z14" s="63">
        <f t="shared" si="55"/>
        <v>7.5999999999999998E-2</v>
      </c>
      <c r="AA14" s="63">
        <f t="shared" si="56"/>
        <v>0.13400000000000001</v>
      </c>
      <c r="AB14" s="63">
        <f t="shared" si="6"/>
        <v>7.0000000000000007E-2</v>
      </c>
      <c r="AC14" s="63">
        <f t="shared" si="7"/>
        <v>0.128</v>
      </c>
      <c r="AD14" s="63">
        <f t="shared" si="8"/>
        <v>0.13800000000000001</v>
      </c>
      <c r="AE14" s="63">
        <f t="shared" si="57"/>
        <v>0.13200000000000001</v>
      </c>
      <c r="AF14" s="63">
        <f t="shared" si="58"/>
        <v>6.4000000000000001E-2</v>
      </c>
      <c r="AG14" s="63">
        <f t="shared" si="59"/>
        <v>1.9E-2</v>
      </c>
      <c r="AH14" s="63">
        <f t="shared" si="60"/>
        <v>5.0999999999999997E-2</v>
      </c>
      <c r="AI14" s="63">
        <f t="shared" si="61"/>
        <v>1.7000000000000001E-2</v>
      </c>
      <c r="AJ14" s="63">
        <f t="shared" si="62"/>
        <v>0</v>
      </c>
      <c r="AK14" s="245">
        <v>28.9</v>
      </c>
      <c r="AL14" s="246">
        <v>1464</v>
      </c>
      <c r="AM14" s="60">
        <f t="shared" si="63"/>
        <v>0.33500000000000002</v>
      </c>
      <c r="AN14" s="246">
        <v>2901</v>
      </c>
      <c r="AO14" s="60">
        <f t="shared" si="64"/>
        <v>0.66500000000000004</v>
      </c>
      <c r="AP14" s="247">
        <v>1344</v>
      </c>
      <c r="AQ14" s="60">
        <f t="shared" si="65"/>
        <v>0.46300000000000002</v>
      </c>
      <c r="AR14" s="226">
        <v>1557</v>
      </c>
      <c r="AS14" s="77">
        <f t="shared" si="66"/>
        <v>0.53700000000000003</v>
      </c>
      <c r="AT14" s="248">
        <v>86.3</v>
      </c>
      <c r="AU14" s="246">
        <v>297</v>
      </c>
      <c r="AV14" s="60">
        <f t="shared" si="67"/>
        <v>6.8000000000000005E-2</v>
      </c>
      <c r="AW14" s="247">
        <v>107</v>
      </c>
      <c r="AX14" s="60">
        <f t="shared" si="20"/>
        <v>0.36</v>
      </c>
      <c r="AY14" s="226">
        <v>190</v>
      </c>
      <c r="AZ14" s="77">
        <f t="shared" si="21"/>
        <v>0.64</v>
      </c>
      <c r="BA14" s="245">
        <v>56.3</v>
      </c>
      <c r="BB14" s="139">
        <v>4365</v>
      </c>
      <c r="BC14" s="60">
        <v>33</v>
      </c>
      <c r="BD14" s="60">
        <v>34</v>
      </c>
      <c r="BE14" s="60">
        <v>0</v>
      </c>
      <c r="BF14" s="60">
        <v>0</v>
      </c>
      <c r="BG14" s="60">
        <v>9</v>
      </c>
      <c r="BH14" s="60">
        <v>6</v>
      </c>
      <c r="BI14" s="60">
        <v>61</v>
      </c>
      <c r="BJ14" s="60">
        <v>0</v>
      </c>
      <c r="BK14" s="60">
        <v>187</v>
      </c>
      <c r="BL14" s="60">
        <v>0</v>
      </c>
      <c r="BM14" s="60">
        <v>0</v>
      </c>
      <c r="BN14" s="60">
        <v>56</v>
      </c>
      <c r="BO14" s="60">
        <v>123</v>
      </c>
      <c r="BP14" s="60">
        <v>0</v>
      </c>
      <c r="BQ14" s="60">
        <v>0</v>
      </c>
      <c r="BR14" s="60">
        <v>3</v>
      </c>
      <c r="BS14" s="60">
        <v>0</v>
      </c>
      <c r="BT14" s="60">
        <v>0</v>
      </c>
      <c r="BU14" s="60">
        <v>0</v>
      </c>
      <c r="BV14" s="60">
        <v>22</v>
      </c>
      <c r="BW14" s="60">
        <v>0</v>
      </c>
      <c r="BX14" s="60">
        <v>100</v>
      </c>
      <c r="BY14" s="60">
        <v>10</v>
      </c>
      <c r="BZ14" s="60">
        <v>0</v>
      </c>
      <c r="CA14" s="60">
        <v>0</v>
      </c>
      <c r="CB14" s="60">
        <v>13</v>
      </c>
      <c r="CC14" s="60">
        <v>6</v>
      </c>
      <c r="CD14" s="104">
        <f t="shared" si="22"/>
        <v>8.0000000000000002E-3</v>
      </c>
      <c r="CE14" s="104">
        <f t="shared" si="68"/>
        <v>8.0000000000000002E-3</v>
      </c>
      <c r="CF14" s="104">
        <f t="shared" si="69"/>
        <v>0</v>
      </c>
      <c r="CG14" s="104">
        <f t="shared" si="70"/>
        <v>0</v>
      </c>
      <c r="CH14" s="104">
        <f t="shared" si="71"/>
        <v>2E-3</v>
      </c>
      <c r="CI14" s="104">
        <f t="shared" si="72"/>
        <v>1E-3</v>
      </c>
      <c r="CJ14" s="104">
        <f t="shared" si="73"/>
        <v>1.4E-2</v>
      </c>
      <c r="CK14" s="104">
        <f t="shared" si="74"/>
        <v>0</v>
      </c>
      <c r="CL14" s="104">
        <f t="shared" si="75"/>
        <v>4.2999999999999997E-2</v>
      </c>
      <c r="CM14" s="104">
        <f t="shared" si="76"/>
        <v>0</v>
      </c>
      <c r="CN14" s="104">
        <f t="shared" si="77"/>
        <v>0</v>
      </c>
      <c r="CO14" s="104">
        <f t="shared" si="78"/>
        <v>1.2999999999999999E-2</v>
      </c>
      <c r="CP14" s="104">
        <f t="shared" si="79"/>
        <v>2.8000000000000001E-2</v>
      </c>
      <c r="CQ14" s="104">
        <f t="shared" si="80"/>
        <v>0</v>
      </c>
      <c r="CR14" s="104">
        <f t="shared" si="81"/>
        <v>0</v>
      </c>
      <c r="CS14" s="104">
        <f t="shared" si="82"/>
        <v>1E-3</v>
      </c>
      <c r="CT14" s="104">
        <f t="shared" si="83"/>
        <v>0</v>
      </c>
      <c r="CU14" s="104">
        <f t="shared" si="84"/>
        <v>0</v>
      </c>
      <c r="CV14" s="104">
        <f t="shared" si="85"/>
        <v>0</v>
      </c>
      <c r="CW14" s="104">
        <f t="shared" si="86"/>
        <v>5.0000000000000001E-3</v>
      </c>
      <c r="CX14" s="104">
        <f t="shared" si="87"/>
        <v>0</v>
      </c>
      <c r="CY14" s="104">
        <f t="shared" si="88"/>
        <v>2.3E-2</v>
      </c>
      <c r="CZ14" s="104">
        <f t="shared" si="89"/>
        <v>2E-3</v>
      </c>
      <c r="DA14" s="104">
        <f t="shared" si="90"/>
        <v>0</v>
      </c>
      <c r="DB14" s="104">
        <f t="shared" si="91"/>
        <v>0</v>
      </c>
      <c r="DC14" s="104">
        <f t="shared" si="92"/>
        <v>3.0000000000000001E-3</v>
      </c>
      <c r="DD14" s="104">
        <f t="shared" si="93"/>
        <v>1E-3</v>
      </c>
      <c r="DE14" s="60">
        <v>2729</v>
      </c>
      <c r="DF14" s="60">
        <v>1280</v>
      </c>
      <c r="DG14" s="63">
        <f t="shared" si="49"/>
        <v>0.46899999999999997</v>
      </c>
      <c r="DH14" s="60">
        <v>1449</v>
      </c>
      <c r="DI14" s="63">
        <f t="shared" si="50"/>
        <v>0.53100000000000003</v>
      </c>
    </row>
    <row r="15" spans="1:113" x14ac:dyDescent="0.2">
      <c r="A15" s="56" t="s">
        <v>882</v>
      </c>
      <c r="B15" s="57" t="s">
        <v>1021</v>
      </c>
      <c r="C15" s="56" t="s">
        <v>899</v>
      </c>
      <c r="D15" s="56" t="s">
        <v>1044</v>
      </c>
      <c r="E15" s="240">
        <v>3293</v>
      </c>
      <c r="F15" s="241">
        <v>1651</v>
      </c>
      <c r="G15" s="242">
        <f t="shared" si="51"/>
        <v>0.501</v>
      </c>
      <c r="H15" s="243">
        <v>1642</v>
      </c>
      <c r="I15" s="244">
        <f t="shared" si="52"/>
        <v>0.499</v>
      </c>
      <c r="J15" s="249">
        <v>100.5</v>
      </c>
      <c r="K15" s="60">
        <v>410</v>
      </c>
      <c r="L15" s="60">
        <v>134</v>
      </c>
      <c r="M15" s="60">
        <v>131</v>
      </c>
      <c r="N15" s="60">
        <v>320</v>
      </c>
      <c r="O15" s="60">
        <v>339</v>
      </c>
      <c r="P15" s="60">
        <v>198</v>
      </c>
      <c r="Q15" s="60">
        <v>471</v>
      </c>
      <c r="R15" s="60">
        <v>314</v>
      </c>
      <c r="S15" s="60">
        <v>84</v>
      </c>
      <c r="T15" s="60">
        <v>372</v>
      </c>
      <c r="U15" s="60">
        <v>410</v>
      </c>
      <c r="V15" s="60">
        <v>100</v>
      </c>
      <c r="W15" s="60">
        <v>10</v>
      </c>
      <c r="X15" s="63">
        <f t="shared" si="53"/>
        <v>0.125</v>
      </c>
      <c r="Y15" s="63">
        <f t="shared" si="54"/>
        <v>4.1000000000000002E-2</v>
      </c>
      <c r="Z15" s="63">
        <f t="shared" si="55"/>
        <v>0.04</v>
      </c>
      <c r="AA15" s="63">
        <f t="shared" si="56"/>
        <v>9.7000000000000003E-2</v>
      </c>
      <c r="AB15" s="63">
        <f t="shared" si="6"/>
        <v>0.10299999999999999</v>
      </c>
      <c r="AC15" s="63">
        <f t="shared" si="7"/>
        <v>0.06</v>
      </c>
      <c r="AD15" s="63">
        <f t="shared" si="8"/>
        <v>0.14299999999999999</v>
      </c>
      <c r="AE15" s="63">
        <f t="shared" si="57"/>
        <v>9.5000000000000001E-2</v>
      </c>
      <c r="AF15" s="63">
        <f t="shared" si="58"/>
        <v>2.5999999999999999E-2</v>
      </c>
      <c r="AG15" s="63">
        <f t="shared" si="59"/>
        <v>0.113</v>
      </c>
      <c r="AH15" s="63">
        <f t="shared" si="60"/>
        <v>0.125</v>
      </c>
      <c r="AI15" s="63">
        <f t="shared" si="61"/>
        <v>0.03</v>
      </c>
      <c r="AJ15" s="63">
        <f t="shared" si="62"/>
        <v>3.0000000000000001E-3</v>
      </c>
      <c r="AK15" s="245">
        <v>37.9</v>
      </c>
      <c r="AL15" s="246">
        <v>797</v>
      </c>
      <c r="AM15" s="60">
        <f t="shared" si="63"/>
        <v>0.24199999999999999</v>
      </c>
      <c r="AN15" s="246">
        <v>2496</v>
      </c>
      <c r="AO15" s="60">
        <f t="shared" si="64"/>
        <v>0.75800000000000001</v>
      </c>
      <c r="AP15" s="247">
        <v>1349</v>
      </c>
      <c r="AQ15" s="60">
        <f t="shared" si="65"/>
        <v>0.54</v>
      </c>
      <c r="AR15" s="226">
        <v>1147</v>
      </c>
      <c r="AS15" s="77">
        <f t="shared" si="66"/>
        <v>0.46</v>
      </c>
      <c r="AT15" s="248">
        <v>117.6</v>
      </c>
      <c r="AU15" s="246">
        <v>520</v>
      </c>
      <c r="AV15" s="60">
        <f t="shared" si="67"/>
        <v>0.158</v>
      </c>
      <c r="AW15" s="247">
        <v>275</v>
      </c>
      <c r="AX15" s="60">
        <f t="shared" si="20"/>
        <v>0.52900000000000003</v>
      </c>
      <c r="AY15" s="226">
        <v>245</v>
      </c>
      <c r="AZ15" s="77">
        <f t="shared" si="21"/>
        <v>0.47099999999999997</v>
      </c>
      <c r="BA15" s="245">
        <v>112.2</v>
      </c>
      <c r="BB15" s="139">
        <v>3293</v>
      </c>
      <c r="BC15" s="60">
        <v>32</v>
      </c>
      <c r="BD15" s="60">
        <v>0</v>
      </c>
      <c r="BE15" s="60">
        <v>0</v>
      </c>
      <c r="BF15" s="60">
        <v>0</v>
      </c>
      <c r="BG15" s="60">
        <v>0</v>
      </c>
      <c r="BH15" s="60">
        <v>60</v>
      </c>
      <c r="BI15" s="60">
        <v>0</v>
      </c>
      <c r="BJ15" s="60">
        <v>0</v>
      </c>
      <c r="BK15" s="60">
        <v>105</v>
      </c>
      <c r="BL15" s="60">
        <v>35</v>
      </c>
      <c r="BM15" s="60">
        <v>0</v>
      </c>
      <c r="BN15" s="60">
        <v>88</v>
      </c>
      <c r="BO15" s="60">
        <v>0</v>
      </c>
      <c r="BP15" s="60">
        <v>0</v>
      </c>
      <c r="BQ15" s="60">
        <v>40</v>
      </c>
      <c r="BR15" s="60">
        <v>17</v>
      </c>
      <c r="BS15" s="60">
        <v>0</v>
      </c>
      <c r="BT15" s="60">
        <v>0</v>
      </c>
      <c r="BU15" s="60">
        <v>0</v>
      </c>
      <c r="BV15" s="60">
        <v>0</v>
      </c>
      <c r="BW15" s="60">
        <v>0</v>
      </c>
      <c r="BX15" s="60">
        <v>19</v>
      </c>
      <c r="BY15" s="60">
        <v>0</v>
      </c>
      <c r="BZ15" s="60">
        <v>0</v>
      </c>
      <c r="CA15" s="60">
        <v>0</v>
      </c>
      <c r="CB15" s="60">
        <v>16</v>
      </c>
      <c r="CC15" s="60">
        <v>0</v>
      </c>
      <c r="CD15" s="104">
        <f t="shared" si="22"/>
        <v>0.01</v>
      </c>
      <c r="CE15" s="104">
        <f t="shared" si="68"/>
        <v>0</v>
      </c>
      <c r="CF15" s="104">
        <f t="shared" si="69"/>
        <v>0</v>
      </c>
      <c r="CG15" s="104">
        <f t="shared" si="70"/>
        <v>0</v>
      </c>
      <c r="CH15" s="104">
        <f t="shared" si="71"/>
        <v>0</v>
      </c>
      <c r="CI15" s="104">
        <f t="shared" si="72"/>
        <v>1.7999999999999999E-2</v>
      </c>
      <c r="CJ15" s="104">
        <f t="shared" si="73"/>
        <v>0</v>
      </c>
      <c r="CK15" s="104">
        <f t="shared" si="74"/>
        <v>0</v>
      </c>
      <c r="CL15" s="104">
        <f t="shared" si="75"/>
        <v>3.2000000000000001E-2</v>
      </c>
      <c r="CM15" s="104">
        <f t="shared" si="76"/>
        <v>1.0999999999999999E-2</v>
      </c>
      <c r="CN15" s="104">
        <f t="shared" si="77"/>
        <v>0</v>
      </c>
      <c r="CO15" s="104">
        <f t="shared" si="78"/>
        <v>2.7E-2</v>
      </c>
      <c r="CP15" s="104">
        <f t="shared" si="79"/>
        <v>0</v>
      </c>
      <c r="CQ15" s="104">
        <f t="shared" si="80"/>
        <v>0</v>
      </c>
      <c r="CR15" s="104">
        <f t="shared" si="81"/>
        <v>1.2E-2</v>
      </c>
      <c r="CS15" s="104">
        <f t="shared" si="82"/>
        <v>5.0000000000000001E-3</v>
      </c>
      <c r="CT15" s="104">
        <f t="shared" si="83"/>
        <v>0</v>
      </c>
      <c r="CU15" s="104">
        <f t="shared" si="84"/>
        <v>0</v>
      </c>
      <c r="CV15" s="104">
        <f t="shared" si="85"/>
        <v>0</v>
      </c>
      <c r="CW15" s="104">
        <f t="shared" si="86"/>
        <v>0</v>
      </c>
      <c r="CX15" s="104">
        <f t="shared" si="87"/>
        <v>0</v>
      </c>
      <c r="CY15" s="104">
        <f t="shared" si="88"/>
        <v>6.0000000000000001E-3</v>
      </c>
      <c r="CZ15" s="104">
        <f t="shared" si="89"/>
        <v>0</v>
      </c>
      <c r="DA15" s="104">
        <f t="shared" si="90"/>
        <v>0</v>
      </c>
      <c r="DB15" s="104">
        <f t="shared" si="91"/>
        <v>0</v>
      </c>
      <c r="DC15" s="104">
        <f t="shared" si="92"/>
        <v>5.0000000000000001E-3</v>
      </c>
      <c r="DD15" s="104">
        <f t="shared" si="93"/>
        <v>0</v>
      </c>
      <c r="DE15" s="60">
        <v>2306</v>
      </c>
      <c r="DF15" s="60">
        <v>1277</v>
      </c>
      <c r="DG15" s="63">
        <f t="shared" si="49"/>
        <v>0.55400000000000005</v>
      </c>
      <c r="DH15" s="60">
        <v>1029</v>
      </c>
      <c r="DI15" s="63">
        <f t="shared" si="50"/>
        <v>0.44600000000000001</v>
      </c>
    </row>
    <row r="16" spans="1:113" x14ac:dyDescent="0.2">
      <c r="A16" s="56" t="s">
        <v>882</v>
      </c>
      <c r="B16" s="57" t="s">
        <v>1021</v>
      </c>
      <c r="C16" s="56" t="s">
        <v>900</v>
      </c>
      <c r="D16" s="56" t="s">
        <v>1045</v>
      </c>
      <c r="E16" s="240">
        <v>4742</v>
      </c>
      <c r="F16" s="241">
        <v>2502</v>
      </c>
      <c r="G16" s="242">
        <f t="shared" si="51"/>
        <v>0.52800000000000002</v>
      </c>
      <c r="H16" s="243">
        <v>2240</v>
      </c>
      <c r="I16" s="244">
        <f t="shared" si="52"/>
        <v>0.47199999999999998</v>
      </c>
      <c r="J16" s="249">
        <v>111.7</v>
      </c>
      <c r="K16" s="60">
        <v>809</v>
      </c>
      <c r="L16" s="60">
        <v>359</v>
      </c>
      <c r="M16" s="60">
        <v>600</v>
      </c>
      <c r="N16" s="60">
        <v>409</v>
      </c>
      <c r="O16" s="60">
        <v>255</v>
      </c>
      <c r="P16" s="60">
        <v>633</v>
      </c>
      <c r="Q16" s="60">
        <v>479</v>
      </c>
      <c r="R16" s="60">
        <v>310</v>
      </c>
      <c r="S16" s="60">
        <v>248</v>
      </c>
      <c r="T16" s="60">
        <v>378</v>
      </c>
      <c r="U16" s="60">
        <v>103</v>
      </c>
      <c r="V16" s="60">
        <v>55</v>
      </c>
      <c r="W16" s="60">
        <v>104</v>
      </c>
      <c r="X16" s="63">
        <f t="shared" si="53"/>
        <v>0.17100000000000001</v>
      </c>
      <c r="Y16" s="63">
        <f t="shared" si="54"/>
        <v>7.5999999999999998E-2</v>
      </c>
      <c r="Z16" s="63">
        <f t="shared" si="55"/>
        <v>0.127</v>
      </c>
      <c r="AA16" s="63">
        <f t="shared" si="56"/>
        <v>8.5999999999999993E-2</v>
      </c>
      <c r="AB16" s="63">
        <f t="shared" si="6"/>
        <v>5.3999999999999999E-2</v>
      </c>
      <c r="AC16" s="63">
        <f t="shared" si="7"/>
        <v>0.13300000000000001</v>
      </c>
      <c r="AD16" s="63">
        <f t="shared" si="8"/>
        <v>0.10100000000000001</v>
      </c>
      <c r="AE16" s="63">
        <f t="shared" si="57"/>
        <v>6.5000000000000002E-2</v>
      </c>
      <c r="AF16" s="63">
        <f t="shared" si="58"/>
        <v>5.1999999999999998E-2</v>
      </c>
      <c r="AG16" s="63">
        <f t="shared" si="59"/>
        <v>0.08</v>
      </c>
      <c r="AH16" s="63">
        <f t="shared" si="60"/>
        <v>2.1999999999999999E-2</v>
      </c>
      <c r="AI16" s="63">
        <f t="shared" si="61"/>
        <v>1.2E-2</v>
      </c>
      <c r="AJ16" s="63">
        <f t="shared" si="62"/>
        <v>2.1999999999999999E-2</v>
      </c>
      <c r="AK16" s="245">
        <v>24</v>
      </c>
      <c r="AL16" s="246">
        <v>2129</v>
      </c>
      <c r="AM16" s="60">
        <f t="shared" si="63"/>
        <v>0.44900000000000001</v>
      </c>
      <c r="AN16" s="246">
        <v>2613</v>
      </c>
      <c r="AO16" s="60">
        <f t="shared" si="64"/>
        <v>0.55100000000000005</v>
      </c>
      <c r="AP16" s="247">
        <v>1234</v>
      </c>
      <c r="AQ16" s="60">
        <f t="shared" si="65"/>
        <v>0.47199999999999998</v>
      </c>
      <c r="AR16" s="226">
        <v>1379</v>
      </c>
      <c r="AS16" s="77">
        <f t="shared" si="66"/>
        <v>0.52800000000000002</v>
      </c>
      <c r="AT16" s="248">
        <v>89.5</v>
      </c>
      <c r="AU16" s="246">
        <v>262</v>
      </c>
      <c r="AV16" s="60">
        <f t="shared" si="67"/>
        <v>5.5E-2</v>
      </c>
      <c r="AW16" s="247">
        <v>125</v>
      </c>
      <c r="AX16" s="60">
        <f t="shared" si="20"/>
        <v>0.47699999999999998</v>
      </c>
      <c r="AY16" s="226">
        <v>137</v>
      </c>
      <c r="AZ16" s="77">
        <f t="shared" si="21"/>
        <v>0.52300000000000002</v>
      </c>
      <c r="BA16" s="245">
        <v>91.2</v>
      </c>
      <c r="BB16" s="139">
        <v>4742</v>
      </c>
      <c r="BC16" s="60">
        <v>105</v>
      </c>
      <c r="BD16" s="60">
        <v>21</v>
      </c>
      <c r="BE16" s="60">
        <v>0</v>
      </c>
      <c r="BF16" s="60">
        <v>0</v>
      </c>
      <c r="BG16" s="60">
        <v>11</v>
      </c>
      <c r="BH16" s="60">
        <v>33</v>
      </c>
      <c r="BI16" s="60">
        <v>138</v>
      </c>
      <c r="BJ16" s="60">
        <v>0</v>
      </c>
      <c r="BK16" s="60">
        <v>28</v>
      </c>
      <c r="BL16" s="60">
        <v>0</v>
      </c>
      <c r="BM16" s="60">
        <v>0</v>
      </c>
      <c r="BN16" s="60">
        <v>259</v>
      </c>
      <c r="BO16" s="60">
        <v>39</v>
      </c>
      <c r="BP16" s="60">
        <v>0</v>
      </c>
      <c r="BQ16" s="60">
        <v>0</v>
      </c>
      <c r="BR16" s="60">
        <v>0</v>
      </c>
      <c r="BS16" s="60">
        <v>60</v>
      </c>
      <c r="BT16" s="60">
        <v>0</v>
      </c>
      <c r="BU16" s="60">
        <v>0</v>
      </c>
      <c r="BV16" s="60">
        <v>5</v>
      </c>
      <c r="BW16" s="60">
        <v>0</v>
      </c>
      <c r="BX16" s="60">
        <v>0</v>
      </c>
      <c r="BY16" s="60">
        <v>0</v>
      </c>
      <c r="BZ16" s="60">
        <v>0</v>
      </c>
      <c r="CA16" s="60">
        <v>0</v>
      </c>
      <c r="CB16" s="60">
        <v>0</v>
      </c>
      <c r="CC16" s="60">
        <v>37</v>
      </c>
      <c r="CD16" s="104">
        <f t="shared" si="22"/>
        <v>2.1999999999999999E-2</v>
      </c>
      <c r="CE16" s="104">
        <f t="shared" si="68"/>
        <v>4.0000000000000001E-3</v>
      </c>
      <c r="CF16" s="104">
        <f t="shared" si="69"/>
        <v>0</v>
      </c>
      <c r="CG16" s="104">
        <f t="shared" si="70"/>
        <v>0</v>
      </c>
      <c r="CH16" s="104">
        <f t="shared" si="71"/>
        <v>2E-3</v>
      </c>
      <c r="CI16" s="104">
        <f t="shared" si="72"/>
        <v>7.0000000000000001E-3</v>
      </c>
      <c r="CJ16" s="104">
        <f t="shared" si="73"/>
        <v>2.9000000000000001E-2</v>
      </c>
      <c r="CK16" s="104">
        <f t="shared" si="74"/>
        <v>0</v>
      </c>
      <c r="CL16" s="104">
        <f t="shared" si="75"/>
        <v>6.0000000000000001E-3</v>
      </c>
      <c r="CM16" s="104">
        <f t="shared" si="76"/>
        <v>0</v>
      </c>
      <c r="CN16" s="104">
        <f t="shared" si="77"/>
        <v>0</v>
      </c>
      <c r="CO16" s="104">
        <f t="shared" si="78"/>
        <v>5.5E-2</v>
      </c>
      <c r="CP16" s="104">
        <f t="shared" si="79"/>
        <v>8.0000000000000002E-3</v>
      </c>
      <c r="CQ16" s="104">
        <f t="shared" si="80"/>
        <v>0</v>
      </c>
      <c r="CR16" s="104">
        <f t="shared" si="81"/>
        <v>0</v>
      </c>
      <c r="CS16" s="104">
        <f t="shared" si="82"/>
        <v>0</v>
      </c>
      <c r="CT16" s="104">
        <f t="shared" si="83"/>
        <v>1.2999999999999999E-2</v>
      </c>
      <c r="CU16" s="104">
        <f t="shared" si="84"/>
        <v>0</v>
      </c>
      <c r="CV16" s="104">
        <f t="shared" si="85"/>
        <v>0</v>
      </c>
      <c r="CW16" s="104">
        <f t="shared" si="86"/>
        <v>1E-3</v>
      </c>
      <c r="CX16" s="104">
        <f t="shared" si="87"/>
        <v>0</v>
      </c>
      <c r="CY16" s="104">
        <f t="shared" si="88"/>
        <v>0</v>
      </c>
      <c r="CZ16" s="104">
        <f t="shared" si="89"/>
        <v>0</v>
      </c>
      <c r="DA16" s="104">
        <f t="shared" si="90"/>
        <v>0</v>
      </c>
      <c r="DB16" s="104">
        <f t="shared" si="91"/>
        <v>0</v>
      </c>
      <c r="DC16" s="104">
        <f t="shared" si="92"/>
        <v>0</v>
      </c>
      <c r="DD16" s="104">
        <f t="shared" si="93"/>
        <v>8.0000000000000002E-3</v>
      </c>
      <c r="DE16" s="60">
        <v>2613</v>
      </c>
      <c r="DF16" s="60">
        <v>1234</v>
      </c>
      <c r="DG16" s="63">
        <f t="shared" si="49"/>
        <v>0.47199999999999998</v>
      </c>
      <c r="DH16" s="60">
        <v>1379</v>
      </c>
      <c r="DI16" s="63">
        <f t="shared" si="50"/>
        <v>0.52800000000000002</v>
      </c>
    </row>
    <row r="17" spans="1:113" x14ac:dyDescent="0.2">
      <c r="A17" s="56" t="s">
        <v>882</v>
      </c>
      <c r="B17" s="57" t="s">
        <v>1021</v>
      </c>
      <c r="C17" s="56" t="s">
        <v>901</v>
      </c>
      <c r="D17" s="56" t="s">
        <v>1046</v>
      </c>
      <c r="E17" s="240">
        <v>4634</v>
      </c>
      <c r="F17" s="241">
        <v>2271</v>
      </c>
      <c r="G17" s="242">
        <f t="shared" si="51"/>
        <v>0.49</v>
      </c>
      <c r="H17" s="243">
        <v>2363</v>
      </c>
      <c r="I17" s="244">
        <f t="shared" si="52"/>
        <v>0.51</v>
      </c>
      <c r="J17" s="249">
        <v>96.1</v>
      </c>
      <c r="K17" s="60">
        <v>415</v>
      </c>
      <c r="L17" s="60">
        <v>230</v>
      </c>
      <c r="M17" s="60">
        <v>581</v>
      </c>
      <c r="N17" s="60">
        <v>251</v>
      </c>
      <c r="O17" s="60">
        <v>348</v>
      </c>
      <c r="P17" s="60">
        <v>513</v>
      </c>
      <c r="Q17" s="60">
        <v>754</v>
      </c>
      <c r="R17" s="60">
        <v>523</v>
      </c>
      <c r="S17" s="60">
        <v>382</v>
      </c>
      <c r="T17" s="60">
        <v>262</v>
      </c>
      <c r="U17" s="60">
        <v>187</v>
      </c>
      <c r="V17" s="60">
        <v>101</v>
      </c>
      <c r="W17" s="60">
        <v>87</v>
      </c>
      <c r="X17" s="63">
        <f t="shared" si="53"/>
        <v>0.09</v>
      </c>
      <c r="Y17" s="63">
        <f t="shared" si="54"/>
        <v>0.05</v>
      </c>
      <c r="Z17" s="63">
        <f t="shared" si="55"/>
        <v>0.125</v>
      </c>
      <c r="AA17" s="63">
        <f t="shared" si="56"/>
        <v>5.3999999999999999E-2</v>
      </c>
      <c r="AB17" s="63">
        <f t="shared" si="6"/>
        <v>7.4999999999999997E-2</v>
      </c>
      <c r="AC17" s="63">
        <f t="shared" si="7"/>
        <v>0.111</v>
      </c>
      <c r="AD17" s="63">
        <f t="shared" si="8"/>
        <v>0.16300000000000001</v>
      </c>
      <c r="AE17" s="63">
        <f t="shared" si="57"/>
        <v>0.113</v>
      </c>
      <c r="AF17" s="63">
        <f t="shared" si="58"/>
        <v>8.2000000000000003E-2</v>
      </c>
      <c r="AG17" s="63">
        <f t="shared" si="59"/>
        <v>5.7000000000000002E-2</v>
      </c>
      <c r="AH17" s="63">
        <f t="shared" si="60"/>
        <v>0.04</v>
      </c>
      <c r="AI17" s="63">
        <f t="shared" si="61"/>
        <v>2.1999999999999999E-2</v>
      </c>
      <c r="AJ17" s="63">
        <f t="shared" si="62"/>
        <v>1.9E-2</v>
      </c>
      <c r="AK17" s="245">
        <v>34</v>
      </c>
      <c r="AL17" s="246">
        <v>1392</v>
      </c>
      <c r="AM17" s="60">
        <f t="shared" si="63"/>
        <v>0.3</v>
      </c>
      <c r="AN17" s="246">
        <v>3242</v>
      </c>
      <c r="AO17" s="60">
        <f t="shared" si="64"/>
        <v>0.7</v>
      </c>
      <c r="AP17" s="247">
        <v>1513</v>
      </c>
      <c r="AQ17" s="60">
        <f t="shared" si="65"/>
        <v>0.46700000000000003</v>
      </c>
      <c r="AR17" s="226">
        <v>1729</v>
      </c>
      <c r="AS17" s="77">
        <f t="shared" si="66"/>
        <v>0.53300000000000003</v>
      </c>
      <c r="AT17" s="248">
        <v>87.5</v>
      </c>
      <c r="AU17" s="246">
        <v>375</v>
      </c>
      <c r="AV17" s="60">
        <f t="shared" si="67"/>
        <v>8.1000000000000003E-2</v>
      </c>
      <c r="AW17" s="247">
        <v>158</v>
      </c>
      <c r="AX17" s="60">
        <f t="shared" si="20"/>
        <v>0.42099999999999999</v>
      </c>
      <c r="AY17" s="226">
        <v>217</v>
      </c>
      <c r="AZ17" s="77">
        <f t="shared" si="21"/>
        <v>0.57899999999999996</v>
      </c>
      <c r="BA17" s="245">
        <v>72.8</v>
      </c>
      <c r="BB17" s="139">
        <v>4634</v>
      </c>
      <c r="BC17" s="60">
        <v>111</v>
      </c>
      <c r="BD17" s="60">
        <v>0</v>
      </c>
      <c r="BE17" s="60">
        <v>0</v>
      </c>
      <c r="BF17" s="60">
        <v>0</v>
      </c>
      <c r="BG17" s="60">
        <v>10</v>
      </c>
      <c r="BH17" s="60">
        <v>152</v>
      </c>
      <c r="BI17" s="60">
        <v>69</v>
      </c>
      <c r="BJ17" s="60">
        <v>8</v>
      </c>
      <c r="BK17" s="60">
        <v>234</v>
      </c>
      <c r="BL17" s="60">
        <v>5</v>
      </c>
      <c r="BM17" s="60">
        <v>0</v>
      </c>
      <c r="BN17" s="60">
        <v>75</v>
      </c>
      <c r="BO17" s="60">
        <v>79</v>
      </c>
      <c r="BP17" s="60">
        <v>0</v>
      </c>
      <c r="BQ17" s="60">
        <v>7</v>
      </c>
      <c r="BR17" s="60">
        <v>15</v>
      </c>
      <c r="BS17" s="60">
        <v>7</v>
      </c>
      <c r="BT17" s="60">
        <v>8</v>
      </c>
      <c r="BU17" s="60">
        <v>6</v>
      </c>
      <c r="BV17" s="60">
        <v>0</v>
      </c>
      <c r="BW17" s="60">
        <v>0</v>
      </c>
      <c r="BX17" s="60">
        <v>20</v>
      </c>
      <c r="BY17" s="60">
        <v>0</v>
      </c>
      <c r="BZ17" s="60">
        <v>0</v>
      </c>
      <c r="CA17" s="60">
        <v>0</v>
      </c>
      <c r="CB17" s="60">
        <v>26</v>
      </c>
      <c r="CC17" s="60">
        <v>0</v>
      </c>
      <c r="CD17" s="104">
        <f t="shared" si="22"/>
        <v>2.4E-2</v>
      </c>
      <c r="CE17" s="104">
        <f t="shared" si="68"/>
        <v>0</v>
      </c>
      <c r="CF17" s="104">
        <f t="shared" si="69"/>
        <v>0</v>
      </c>
      <c r="CG17" s="104">
        <f t="shared" si="70"/>
        <v>0</v>
      </c>
      <c r="CH17" s="104">
        <f t="shared" si="71"/>
        <v>2E-3</v>
      </c>
      <c r="CI17" s="104">
        <f t="shared" si="72"/>
        <v>3.3000000000000002E-2</v>
      </c>
      <c r="CJ17" s="104">
        <f t="shared" si="73"/>
        <v>1.4999999999999999E-2</v>
      </c>
      <c r="CK17" s="104">
        <f t="shared" si="74"/>
        <v>2E-3</v>
      </c>
      <c r="CL17" s="104">
        <f t="shared" si="75"/>
        <v>0.05</v>
      </c>
      <c r="CM17" s="104">
        <f t="shared" si="76"/>
        <v>1E-3</v>
      </c>
      <c r="CN17" s="104">
        <f t="shared" si="77"/>
        <v>0</v>
      </c>
      <c r="CO17" s="104">
        <f t="shared" si="78"/>
        <v>1.6E-2</v>
      </c>
      <c r="CP17" s="104">
        <f t="shared" si="79"/>
        <v>1.7000000000000001E-2</v>
      </c>
      <c r="CQ17" s="104">
        <f t="shared" si="80"/>
        <v>0</v>
      </c>
      <c r="CR17" s="104">
        <f t="shared" si="81"/>
        <v>2E-3</v>
      </c>
      <c r="CS17" s="104">
        <f t="shared" si="82"/>
        <v>3.0000000000000001E-3</v>
      </c>
      <c r="CT17" s="104">
        <f t="shared" si="83"/>
        <v>2E-3</v>
      </c>
      <c r="CU17" s="104">
        <f t="shared" si="84"/>
        <v>2E-3</v>
      </c>
      <c r="CV17" s="104">
        <f t="shared" si="85"/>
        <v>1E-3</v>
      </c>
      <c r="CW17" s="104">
        <f t="shared" si="86"/>
        <v>0</v>
      </c>
      <c r="CX17" s="104">
        <f t="shared" si="87"/>
        <v>0</v>
      </c>
      <c r="CY17" s="104">
        <f t="shared" si="88"/>
        <v>4.0000000000000001E-3</v>
      </c>
      <c r="CZ17" s="104">
        <f t="shared" si="89"/>
        <v>0</v>
      </c>
      <c r="DA17" s="104">
        <f t="shared" si="90"/>
        <v>0</v>
      </c>
      <c r="DB17" s="104">
        <f t="shared" si="91"/>
        <v>0</v>
      </c>
      <c r="DC17" s="104">
        <f t="shared" si="92"/>
        <v>6.0000000000000001E-3</v>
      </c>
      <c r="DD17" s="104">
        <f t="shared" si="93"/>
        <v>0</v>
      </c>
      <c r="DE17" s="60">
        <v>3115</v>
      </c>
      <c r="DF17" s="60">
        <v>1456</v>
      </c>
      <c r="DG17" s="63">
        <f t="shared" si="49"/>
        <v>0.46700000000000003</v>
      </c>
      <c r="DH17" s="60">
        <v>1659</v>
      </c>
      <c r="DI17" s="63">
        <f t="shared" si="50"/>
        <v>0.53300000000000003</v>
      </c>
    </row>
    <row r="18" spans="1:113" x14ac:dyDescent="0.2">
      <c r="A18" s="56" t="s">
        <v>882</v>
      </c>
      <c r="B18" s="57" t="s">
        <v>1021</v>
      </c>
      <c r="C18" s="56" t="s">
        <v>902</v>
      </c>
      <c r="D18" s="56" t="s">
        <v>1047</v>
      </c>
      <c r="E18" s="240">
        <v>4897</v>
      </c>
      <c r="F18" s="241">
        <v>2173</v>
      </c>
      <c r="G18" s="242">
        <f t="shared" si="51"/>
        <v>0.44400000000000001</v>
      </c>
      <c r="H18" s="243">
        <v>2724</v>
      </c>
      <c r="I18" s="244">
        <f t="shared" si="52"/>
        <v>0.55600000000000005</v>
      </c>
      <c r="J18" s="249">
        <v>79.8</v>
      </c>
      <c r="K18" s="60">
        <v>473</v>
      </c>
      <c r="L18" s="60">
        <v>169</v>
      </c>
      <c r="M18" s="60">
        <v>358</v>
      </c>
      <c r="N18" s="60">
        <v>249</v>
      </c>
      <c r="O18" s="60">
        <v>296</v>
      </c>
      <c r="P18" s="60">
        <v>951</v>
      </c>
      <c r="Q18" s="60">
        <v>476</v>
      </c>
      <c r="R18" s="60">
        <v>631</v>
      </c>
      <c r="S18" s="60">
        <v>285</v>
      </c>
      <c r="T18" s="60">
        <v>316</v>
      </c>
      <c r="U18" s="60">
        <v>429</v>
      </c>
      <c r="V18" s="60">
        <v>212</v>
      </c>
      <c r="W18" s="60">
        <v>52</v>
      </c>
      <c r="X18" s="63">
        <f t="shared" si="53"/>
        <v>9.7000000000000003E-2</v>
      </c>
      <c r="Y18" s="63">
        <f t="shared" si="54"/>
        <v>3.5000000000000003E-2</v>
      </c>
      <c r="Z18" s="63">
        <f t="shared" si="55"/>
        <v>7.2999999999999995E-2</v>
      </c>
      <c r="AA18" s="63">
        <f t="shared" si="56"/>
        <v>5.0999999999999997E-2</v>
      </c>
      <c r="AB18" s="63">
        <f t="shared" si="6"/>
        <v>0.06</v>
      </c>
      <c r="AC18" s="63">
        <f t="shared" si="7"/>
        <v>0.19400000000000001</v>
      </c>
      <c r="AD18" s="63">
        <f t="shared" si="8"/>
        <v>9.7000000000000003E-2</v>
      </c>
      <c r="AE18" s="63">
        <f t="shared" si="57"/>
        <v>0.129</v>
      </c>
      <c r="AF18" s="63">
        <f t="shared" si="58"/>
        <v>5.8000000000000003E-2</v>
      </c>
      <c r="AG18" s="63">
        <f t="shared" si="59"/>
        <v>6.5000000000000002E-2</v>
      </c>
      <c r="AH18" s="63">
        <f t="shared" si="60"/>
        <v>8.7999999999999995E-2</v>
      </c>
      <c r="AI18" s="63">
        <f t="shared" si="61"/>
        <v>4.2999999999999997E-2</v>
      </c>
      <c r="AJ18" s="63">
        <f t="shared" si="62"/>
        <v>1.0999999999999999E-2</v>
      </c>
      <c r="AK18" s="245">
        <v>34.1</v>
      </c>
      <c r="AL18" s="246">
        <v>1184</v>
      </c>
      <c r="AM18" s="60">
        <f t="shared" si="63"/>
        <v>0.24199999999999999</v>
      </c>
      <c r="AN18" s="246">
        <v>3713</v>
      </c>
      <c r="AO18" s="60">
        <f t="shared" si="64"/>
        <v>0.75800000000000001</v>
      </c>
      <c r="AP18" s="247">
        <v>1675</v>
      </c>
      <c r="AQ18" s="60">
        <f t="shared" si="65"/>
        <v>0.45100000000000001</v>
      </c>
      <c r="AR18" s="226">
        <v>2038</v>
      </c>
      <c r="AS18" s="77">
        <f t="shared" si="66"/>
        <v>0.54900000000000004</v>
      </c>
      <c r="AT18" s="248">
        <v>82.2</v>
      </c>
      <c r="AU18" s="246">
        <v>693</v>
      </c>
      <c r="AV18" s="60">
        <f t="shared" si="67"/>
        <v>0.14199999999999999</v>
      </c>
      <c r="AW18" s="247">
        <v>144</v>
      </c>
      <c r="AX18" s="60">
        <f t="shared" si="20"/>
        <v>0.20799999999999999</v>
      </c>
      <c r="AY18" s="226">
        <v>549</v>
      </c>
      <c r="AZ18" s="77">
        <f t="shared" si="21"/>
        <v>0.79200000000000004</v>
      </c>
      <c r="BA18" s="245">
        <v>26.2</v>
      </c>
      <c r="BB18" s="139">
        <v>4897</v>
      </c>
      <c r="BC18" s="60">
        <v>97</v>
      </c>
      <c r="BD18" s="60">
        <v>24</v>
      </c>
      <c r="BE18" s="60">
        <v>0</v>
      </c>
      <c r="BF18" s="60">
        <v>0</v>
      </c>
      <c r="BG18" s="60">
        <v>72</v>
      </c>
      <c r="BH18" s="60">
        <v>204</v>
      </c>
      <c r="BI18" s="60">
        <v>36</v>
      </c>
      <c r="BJ18" s="60">
        <v>0</v>
      </c>
      <c r="BK18" s="60">
        <v>241</v>
      </c>
      <c r="BL18" s="60">
        <v>0</v>
      </c>
      <c r="BM18" s="60">
        <v>0</v>
      </c>
      <c r="BN18" s="60">
        <v>237</v>
      </c>
      <c r="BO18" s="60">
        <v>143</v>
      </c>
      <c r="BP18" s="60">
        <v>14</v>
      </c>
      <c r="BQ18" s="60">
        <v>7</v>
      </c>
      <c r="BR18" s="60">
        <v>17</v>
      </c>
      <c r="BS18" s="60">
        <v>0</v>
      </c>
      <c r="BT18" s="60">
        <v>33</v>
      </c>
      <c r="BU18" s="60">
        <v>18</v>
      </c>
      <c r="BV18" s="60">
        <v>0</v>
      </c>
      <c r="BW18" s="60">
        <v>0</v>
      </c>
      <c r="BX18" s="60">
        <v>223</v>
      </c>
      <c r="BY18" s="60">
        <v>27</v>
      </c>
      <c r="BZ18" s="60">
        <v>0</v>
      </c>
      <c r="CA18" s="60">
        <v>7</v>
      </c>
      <c r="CB18" s="60">
        <v>23</v>
      </c>
      <c r="CC18" s="60">
        <v>0</v>
      </c>
      <c r="CD18" s="104">
        <f t="shared" si="22"/>
        <v>0.02</v>
      </c>
      <c r="CE18" s="104">
        <f t="shared" si="68"/>
        <v>5.0000000000000001E-3</v>
      </c>
      <c r="CF18" s="104">
        <f t="shared" si="69"/>
        <v>0</v>
      </c>
      <c r="CG18" s="104">
        <f t="shared" si="70"/>
        <v>0</v>
      </c>
      <c r="CH18" s="104">
        <f t="shared" si="71"/>
        <v>1.4999999999999999E-2</v>
      </c>
      <c r="CI18" s="104">
        <f t="shared" si="72"/>
        <v>4.2000000000000003E-2</v>
      </c>
      <c r="CJ18" s="104">
        <f t="shared" si="73"/>
        <v>7.0000000000000001E-3</v>
      </c>
      <c r="CK18" s="104">
        <f t="shared" si="74"/>
        <v>0</v>
      </c>
      <c r="CL18" s="104">
        <f t="shared" si="75"/>
        <v>4.9000000000000002E-2</v>
      </c>
      <c r="CM18" s="104">
        <f t="shared" si="76"/>
        <v>0</v>
      </c>
      <c r="CN18" s="104">
        <f t="shared" si="77"/>
        <v>0</v>
      </c>
      <c r="CO18" s="104">
        <f t="shared" si="78"/>
        <v>4.8000000000000001E-2</v>
      </c>
      <c r="CP18" s="104">
        <f t="shared" si="79"/>
        <v>2.9000000000000001E-2</v>
      </c>
      <c r="CQ18" s="104">
        <f t="shared" si="80"/>
        <v>3.0000000000000001E-3</v>
      </c>
      <c r="CR18" s="104">
        <f t="shared" si="81"/>
        <v>1E-3</v>
      </c>
      <c r="CS18" s="104">
        <f t="shared" si="82"/>
        <v>3.0000000000000001E-3</v>
      </c>
      <c r="CT18" s="104">
        <f t="shared" si="83"/>
        <v>0</v>
      </c>
      <c r="CU18" s="104">
        <f t="shared" si="84"/>
        <v>7.0000000000000001E-3</v>
      </c>
      <c r="CV18" s="104">
        <f t="shared" si="85"/>
        <v>4.0000000000000001E-3</v>
      </c>
      <c r="CW18" s="104">
        <f t="shared" si="86"/>
        <v>0</v>
      </c>
      <c r="CX18" s="104">
        <f t="shared" si="87"/>
        <v>0</v>
      </c>
      <c r="CY18" s="104">
        <f t="shared" si="88"/>
        <v>4.5999999999999999E-2</v>
      </c>
      <c r="CZ18" s="104">
        <f t="shared" si="89"/>
        <v>6.0000000000000001E-3</v>
      </c>
      <c r="DA18" s="104">
        <f t="shared" si="90"/>
        <v>0</v>
      </c>
      <c r="DB18" s="104">
        <f t="shared" si="91"/>
        <v>1E-3</v>
      </c>
      <c r="DC18" s="104">
        <f t="shared" si="92"/>
        <v>5.0000000000000001E-3</v>
      </c>
      <c r="DD18" s="104">
        <f t="shared" si="93"/>
        <v>0</v>
      </c>
      <c r="DE18" s="60">
        <v>3491</v>
      </c>
      <c r="DF18" s="60">
        <v>1584</v>
      </c>
      <c r="DG18" s="63">
        <f t="shared" si="49"/>
        <v>0.45400000000000001</v>
      </c>
      <c r="DH18" s="60">
        <v>1907</v>
      </c>
      <c r="DI18" s="63">
        <f t="shared" si="50"/>
        <v>0.54600000000000004</v>
      </c>
    </row>
    <row r="19" spans="1:113" x14ac:dyDescent="0.2">
      <c r="A19" s="56" t="s">
        <v>882</v>
      </c>
      <c r="B19" s="57" t="s">
        <v>1021</v>
      </c>
      <c r="C19" s="56" t="s">
        <v>903</v>
      </c>
      <c r="D19" s="56" t="s">
        <v>1048</v>
      </c>
      <c r="E19" s="240">
        <v>3055</v>
      </c>
      <c r="F19" s="241">
        <v>1422</v>
      </c>
      <c r="G19" s="242">
        <f t="shared" si="51"/>
        <v>0.46500000000000002</v>
      </c>
      <c r="H19" s="243">
        <v>1633</v>
      </c>
      <c r="I19" s="244">
        <f t="shared" si="52"/>
        <v>0.53500000000000003</v>
      </c>
      <c r="J19" s="249">
        <v>87.1</v>
      </c>
      <c r="K19" s="60">
        <v>399</v>
      </c>
      <c r="L19" s="60">
        <v>201</v>
      </c>
      <c r="M19" s="60">
        <v>326</v>
      </c>
      <c r="N19" s="60">
        <v>72</v>
      </c>
      <c r="O19" s="60">
        <v>253</v>
      </c>
      <c r="P19" s="60">
        <v>701</v>
      </c>
      <c r="Q19" s="60">
        <v>404</v>
      </c>
      <c r="R19" s="60">
        <v>274</v>
      </c>
      <c r="S19" s="60">
        <v>138</v>
      </c>
      <c r="T19" s="60">
        <v>129</v>
      </c>
      <c r="U19" s="60">
        <v>95</v>
      </c>
      <c r="V19" s="60">
        <v>63</v>
      </c>
      <c r="W19" s="60">
        <v>0</v>
      </c>
      <c r="X19" s="63">
        <f t="shared" si="53"/>
        <v>0.13100000000000001</v>
      </c>
      <c r="Y19" s="63">
        <f t="shared" si="54"/>
        <v>6.6000000000000003E-2</v>
      </c>
      <c r="Z19" s="63">
        <f t="shared" si="55"/>
        <v>0.107</v>
      </c>
      <c r="AA19" s="63">
        <f t="shared" si="56"/>
        <v>2.4E-2</v>
      </c>
      <c r="AB19" s="63">
        <f t="shared" si="6"/>
        <v>8.3000000000000004E-2</v>
      </c>
      <c r="AC19" s="63">
        <f t="shared" si="7"/>
        <v>0.22900000000000001</v>
      </c>
      <c r="AD19" s="63">
        <f t="shared" si="8"/>
        <v>0.13200000000000001</v>
      </c>
      <c r="AE19" s="63">
        <f t="shared" si="57"/>
        <v>0.09</v>
      </c>
      <c r="AF19" s="63">
        <f t="shared" si="58"/>
        <v>4.4999999999999998E-2</v>
      </c>
      <c r="AG19" s="63">
        <f t="shared" si="59"/>
        <v>4.2000000000000003E-2</v>
      </c>
      <c r="AH19" s="63">
        <f t="shared" si="60"/>
        <v>3.1E-2</v>
      </c>
      <c r="AI19" s="63">
        <f t="shared" si="61"/>
        <v>2.1000000000000001E-2</v>
      </c>
      <c r="AJ19" s="63">
        <f t="shared" si="62"/>
        <v>0</v>
      </c>
      <c r="AK19" s="245">
        <v>27.8</v>
      </c>
      <c r="AL19" s="246">
        <v>962</v>
      </c>
      <c r="AM19" s="60">
        <f t="shared" si="63"/>
        <v>0.315</v>
      </c>
      <c r="AN19" s="246">
        <v>2093</v>
      </c>
      <c r="AO19" s="60">
        <f t="shared" si="64"/>
        <v>0.68500000000000005</v>
      </c>
      <c r="AP19" s="247">
        <v>1008</v>
      </c>
      <c r="AQ19" s="60">
        <f t="shared" si="65"/>
        <v>0.48199999999999998</v>
      </c>
      <c r="AR19" s="226">
        <v>1085</v>
      </c>
      <c r="AS19" s="77">
        <f t="shared" si="66"/>
        <v>0.51800000000000002</v>
      </c>
      <c r="AT19" s="248">
        <v>92.9</v>
      </c>
      <c r="AU19" s="246">
        <v>158</v>
      </c>
      <c r="AV19" s="60">
        <f t="shared" si="67"/>
        <v>5.1999999999999998E-2</v>
      </c>
      <c r="AW19" s="247">
        <v>70</v>
      </c>
      <c r="AX19" s="60">
        <f t="shared" si="20"/>
        <v>0.443</v>
      </c>
      <c r="AY19" s="226">
        <v>88</v>
      </c>
      <c r="AZ19" s="77">
        <f t="shared" si="21"/>
        <v>0.55700000000000005</v>
      </c>
      <c r="BA19" s="245">
        <v>79.5</v>
      </c>
      <c r="BB19" s="139">
        <v>3055</v>
      </c>
      <c r="BC19" s="60">
        <v>16</v>
      </c>
      <c r="BD19" s="60">
        <v>0</v>
      </c>
      <c r="BE19" s="60">
        <v>0</v>
      </c>
      <c r="BF19" s="60">
        <v>0</v>
      </c>
      <c r="BG19" s="60">
        <v>18</v>
      </c>
      <c r="BH19" s="60">
        <v>182</v>
      </c>
      <c r="BI19" s="60">
        <v>25</v>
      </c>
      <c r="BJ19" s="60">
        <v>0</v>
      </c>
      <c r="BK19" s="60">
        <v>208</v>
      </c>
      <c r="BL19" s="60">
        <v>0</v>
      </c>
      <c r="BM19" s="60">
        <v>0</v>
      </c>
      <c r="BN19" s="60">
        <v>66</v>
      </c>
      <c r="BO19" s="60">
        <v>64</v>
      </c>
      <c r="BP19" s="60">
        <v>0</v>
      </c>
      <c r="BQ19" s="60">
        <v>21</v>
      </c>
      <c r="BR19" s="60">
        <v>9</v>
      </c>
      <c r="BS19" s="60">
        <v>0</v>
      </c>
      <c r="BT19" s="60">
        <v>0</v>
      </c>
      <c r="BU19" s="60">
        <v>0</v>
      </c>
      <c r="BV19" s="60">
        <v>31</v>
      </c>
      <c r="BW19" s="60">
        <v>0</v>
      </c>
      <c r="BX19" s="60">
        <v>396</v>
      </c>
      <c r="BY19" s="60">
        <v>24</v>
      </c>
      <c r="BZ19" s="60">
        <v>0</v>
      </c>
      <c r="CA19" s="60">
        <v>0</v>
      </c>
      <c r="CB19" s="60">
        <v>0</v>
      </c>
      <c r="CC19" s="60">
        <v>0</v>
      </c>
      <c r="CD19" s="104">
        <f t="shared" si="22"/>
        <v>5.0000000000000001E-3</v>
      </c>
      <c r="CE19" s="104">
        <f t="shared" si="68"/>
        <v>0</v>
      </c>
      <c r="CF19" s="104">
        <f t="shared" si="69"/>
        <v>0</v>
      </c>
      <c r="CG19" s="104">
        <f t="shared" si="70"/>
        <v>0</v>
      </c>
      <c r="CH19" s="104">
        <f t="shared" si="71"/>
        <v>6.0000000000000001E-3</v>
      </c>
      <c r="CI19" s="104">
        <f t="shared" si="72"/>
        <v>0.06</v>
      </c>
      <c r="CJ19" s="104">
        <f t="shared" si="73"/>
        <v>8.0000000000000002E-3</v>
      </c>
      <c r="CK19" s="104">
        <f t="shared" si="74"/>
        <v>0</v>
      </c>
      <c r="CL19" s="104">
        <f t="shared" si="75"/>
        <v>6.8000000000000005E-2</v>
      </c>
      <c r="CM19" s="104">
        <f t="shared" si="76"/>
        <v>0</v>
      </c>
      <c r="CN19" s="104">
        <f t="shared" si="77"/>
        <v>0</v>
      </c>
      <c r="CO19" s="104">
        <f t="shared" si="78"/>
        <v>2.1999999999999999E-2</v>
      </c>
      <c r="CP19" s="104">
        <f t="shared" si="79"/>
        <v>2.1000000000000001E-2</v>
      </c>
      <c r="CQ19" s="104">
        <f t="shared" si="80"/>
        <v>0</v>
      </c>
      <c r="CR19" s="104">
        <f t="shared" si="81"/>
        <v>7.0000000000000001E-3</v>
      </c>
      <c r="CS19" s="104">
        <f t="shared" si="82"/>
        <v>3.0000000000000001E-3</v>
      </c>
      <c r="CT19" s="104">
        <f t="shared" si="83"/>
        <v>0</v>
      </c>
      <c r="CU19" s="104">
        <f t="shared" si="84"/>
        <v>0</v>
      </c>
      <c r="CV19" s="104">
        <f t="shared" si="85"/>
        <v>0</v>
      </c>
      <c r="CW19" s="104">
        <f t="shared" si="86"/>
        <v>0.01</v>
      </c>
      <c r="CX19" s="104">
        <f t="shared" si="87"/>
        <v>0</v>
      </c>
      <c r="CY19" s="104">
        <f t="shared" si="88"/>
        <v>0.13</v>
      </c>
      <c r="CZ19" s="104">
        <f t="shared" si="89"/>
        <v>8.0000000000000002E-3</v>
      </c>
      <c r="DA19" s="104">
        <f t="shared" si="90"/>
        <v>0</v>
      </c>
      <c r="DB19" s="104">
        <f t="shared" si="91"/>
        <v>0</v>
      </c>
      <c r="DC19" s="104">
        <f t="shared" si="92"/>
        <v>0</v>
      </c>
      <c r="DD19" s="104">
        <f t="shared" si="93"/>
        <v>0</v>
      </c>
      <c r="DE19" s="60">
        <v>1969</v>
      </c>
      <c r="DF19" s="60">
        <v>948</v>
      </c>
      <c r="DG19" s="63">
        <f t="shared" si="49"/>
        <v>0.48099999999999998</v>
      </c>
      <c r="DH19" s="60">
        <v>1021</v>
      </c>
      <c r="DI19" s="63">
        <f t="shared" si="50"/>
        <v>0.51900000000000002</v>
      </c>
    </row>
    <row r="20" spans="1:113" x14ac:dyDescent="0.2">
      <c r="A20" s="56" t="s">
        <v>882</v>
      </c>
      <c r="B20" s="57" t="s">
        <v>1021</v>
      </c>
      <c r="C20" s="56" t="s">
        <v>904</v>
      </c>
      <c r="D20" s="56" t="s">
        <v>1049</v>
      </c>
      <c r="E20" s="240">
        <v>4126</v>
      </c>
      <c r="F20" s="241">
        <v>2065</v>
      </c>
      <c r="G20" s="242">
        <f t="shared" si="51"/>
        <v>0.5</v>
      </c>
      <c r="H20" s="243">
        <v>2061</v>
      </c>
      <c r="I20" s="244">
        <f t="shared" si="52"/>
        <v>0.5</v>
      </c>
      <c r="J20" s="249">
        <v>100.2</v>
      </c>
      <c r="K20" s="60">
        <v>364</v>
      </c>
      <c r="L20" s="60">
        <v>242</v>
      </c>
      <c r="M20" s="60">
        <v>242</v>
      </c>
      <c r="N20" s="60">
        <v>296</v>
      </c>
      <c r="O20" s="60">
        <v>200</v>
      </c>
      <c r="P20" s="60">
        <v>724</v>
      </c>
      <c r="Q20" s="60">
        <v>548</v>
      </c>
      <c r="R20" s="60">
        <v>389</v>
      </c>
      <c r="S20" s="60">
        <v>162</v>
      </c>
      <c r="T20" s="60">
        <v>280</v>
      </c>
      <c r="U20" s="60">
        <v>301</v>
      </c>
      <c r="V20" s="60">
        <v>305</v>
      </c>
      <c r="W20" s="60">
        <v>73</v>
      </c>
      <c r="X20" s="63">
        <f t="shared" si="53"/>
        <v>8.7999999999999995E-2</v>
      </c>
      <c r="Y20" s="63">
        <f t="shared" si="54"/>
        <v>5.8999999999999997E-2</v>
      </c>
      <c r="Z20" s="63">
        <f t="shared" si="55"/>
        <v>5.8999999999999997E-2</v>
      </c>
      <c r="AA20" s="63">
        <f t="shared" si="56"/>
        <v>7.1999999999999995E-2</v>
      </c>
      <c r="AB20" s="63">
        <f t="shared" si="6"/>
        <v>4.8000000000000001E-2</v>
      </c>
      <c r="AC20" s="63">
        <f t="shared" si="7"/>
        <v>0.17499999999999999</v>
      </c>
      <c r="AD20" s="63">
        <f t="shared" si="8"/>
        <v>0.13300000000000001</v>
      </c>
      <c r="AE20" s="63">
        <f t="shared" si="57"/>
        <v>9.4E-2</v>
      </c>
      <c r="AF20" s="63">
        <f t="shared" si="58"/>
        <v>3.9E-2</v>
      </c>
      <c r="AG20" s="63">
        <f t="shared" si="59"/>
        <v>6.8000000000000005E-2</v>
      </c>
      <c r="AH20" s="63">
        <f t="shared" si="60"/>
        <v>7.2999999999999995E-2</v>
      </c>
      <c r="AI20" s="63">
        <f t="shared" si="61"/>
        <v>7.3999999999999996E-2</v>
      </c>
      <c r="AJ20" s="63">
        <f t="shared" si="62"/>
        <v>1.7999999999999999E-2</v>
      </c>
      <c r="AK20" s="245">
        <v>34.9</v>
      </c>
      <c r="AL20" s="246">
        <v>1045</v>
      </c>
      <c r="AM20" s="60">
        <f t="shared" si="63"/>
        <v>0.253</v>
      </c>
      <c r="AN20" s="246">
        <v>3081</v>
      </c>
      <c r="AO20" s="60">
        <f t="shared" si="64"/>
        <v>0.747</v>
      </c>
      <c r="AP20" s="247">
        <v>1465</v>
      </c>
      <c r="AQ20" s="60">
        <f t="shared" si="65"/>
        <v>0.47499999999999998</v>
      </c>
      <c r="AR20" s="226">
        <v>1616</v>
      </c>
      <c r="AS20" s="77">
        <f t="shared" si="66"/>
        <v>0.52500000000000002</v>
      </c>
      <c r="AT20" s="248">
        <v>90.7</v>
      </c>
      <c r="AU20" s="246">
        <v>679</v>
      </c>
      <c r="AV20" s="60">
        <f t="shared" si="67"/>
        <v>0.16500000000000001</v>
      </c>
      <c r="AW20" s="247">
        <v>248</v>
      </c>
      <c r="AX20" s="60">
        <f t="shared" si="20"/>
        <v>0.36499999999999999</v>
      </c>
      <c r="AY20" s="226">
        <v>431</v>
      </c>
      <c r="AZ20" s="77">
        <f t="shared" si="21"/>
        <v>0.63500000000000001</v>
      </c>
      <c r="BA20" s="245">
        <v>57.5</v>
      </c>
      <c r="BB20" s="139">
        <v>4126</v>
      </c>
      <c r="BC20" s="60">
        <v>141</v>
      </c>
      <c r="BD20" s="60">
        <v>42</v>
      </c>
      <c r="BE20" s="60">
        <v>6</v>
      </c>
      <c r="BF20" s="60">
        <v>0</v>
      </c>
      <c r="BG20" s="60">
        <v>66</v>
      </c>
      <c r="BH20" s="60">
        <v>187</v>
      </c>
      <c r="BI20" s="60">
        <v>91</v>
      </c>
      <c r="BJ20" s="60">
        <v>8</v>
      </c>
      <c r="BK20" s="60">
        <v>584</v>
      </c>
      <c r="BL20" s="60">
        <v>24</v>
      </c>
      <c r="BM20" s="60">
        <v>30</v>
      </c>
      <c r="BN20" s="60">
        <v>295</v>
      </c>
      <c r="BO20" s="60">
        <v>218</v>
      </c>
      <c r="BP20" s="60">
        <v>0</v>
      </c>
      <c r="BQ20" s="60">
        <v>42</v>
      </c>
      <c r="BR20" s="60">
        <v>73</v>
      </c>
      <c r="BS20" s="60">
        <v>7</v>
      </c>
      <c r="BT20" s="60">
        <v>0</v>
      </c>
      <c r="BU20" s="60">
        <v>0</v>
      </c>
      <c r="BV20" s="60">
        <v>81</v>
      </c>
      <c r="BW20" s="60">
        <v>0</v>
      </c>
      <c r="BX20" s="60">
        <v>159</v>
      </c>
      <c r="BY20" s="60">
        <v>69</v>
      </c>
      <c r="BZ20" s="60">
        <v>0</v>
      </c>
      <c r="CA20" s="60">
        <v>0</v>
      </c>
      <c r="CB20" s="60">
        <v>34</v>
      </c>
      <c r="CC20" s="60">
        <v>15</v>
      </c>
      <c r="CD20" s="104">
        <f t="shared" si="22"/>
        <v>3.4000000000000002E-2</v>
      </c>
      <c r="CE20" s="104">
        <f t="shared" si="68"/>
        <v>0.01</v>
      </c>
      <c r="CF20" s="104">
        <f t="shared" si="69"/>
        <v>1E-3</v>
      </c>
      <c r="CG20" s="104">
        <f t="shared" si="70"/>
        <v>0</v>
      </c>
      <c r="CH20" s="104">
        <f t="shared" si="71"/>
        <v>1.6E-2</v>
      </c>
      <c r="CI20" s="104">
        <f t="shared" si="72"/>
        <v>4.4999999999999998E-2</v>
      </c>
      <c r="CJ20" s="104">
        <f t="shared" si="73"/>
        <v>2.1999999999999999E-2</v>
      </c>
      <c r="CK20" s="104">
        <f t="shared" si="74"/>
        <v>2E-3</v>
      </c>
      <c r="CL20" s="104">
        <f t="shared" si="75"/>
        <v>0.14199999999999999</v>
      </c>
      <c r="CM20" s="104">
        <f t="shared" si="76"/>
        <v>6.0000000000000001E-3</v>
      </c>
      <c r="CN20" s="104">
        <f t="shared" si="77"/>
        <v>7.0000000000000001E-3</v>
      </c>
      <c r="CO20" s="104">
        <f t="shared" si="78"/>
        <v>7.0999999999999994E-2</v>
      </c>
      <c r="CP20" s="104">
        <f t="shared" si="79"/>
        <v>5.2999999999999999E-2</v>
      </c>
      <c r="CQ20" s="104">
        <f t="shared" si="80"/>
        <v>0</v>
      </c>
      <c r="CR20" s="104">
        <f t="shared" si="81"/>
        <v>0.01</v>
      </c>
      <c r="CS20" s="104">
        <f t="shared" si="82"/>
        <v>1.7999999999999999E-2</v>
      </c>
      <c r="CT20" s="104">
        <f t="shared" si="83"/>
        <v>2E-3</v>
      </c>
      <c r="CU20" s="104">
        <f t="shared" si="84"/>
        <v>0</v>
      </c>
      <c r="CV20" s="104">
        <f t="shared" si="85"/>
        <v>0</v>
      </c>
      <c r="CW20" s="104">
        <f t="shared" si="86"/>
        <v>0.02</v>
      </c>
      <c r="CX20" s="104">
        <f t="shared" si="87"/>
        <v>0</v>
      </c>
      <c r="CY20" s="104">
        <f t="shared" si="88"/>
        <v>3.9E-2</v>
      </c>
      <c r="CZ20" s="104">
        <f t="shared" si="89"/>
        <v>1.7000000000000001E-2</v>
      </c>
      <c r="DA20" s="104">
        <f t="shared" si="90"/>
        <v>0</v>
      </c>
      <c r="DB20" s="104">
        <f t="shared" si="91"/>
        <v>0</v>
      </c>
      <c r="DC20" s="104">
        <f t="shared" si="92"/>
        <v>8.0000000000000002E-3</v>
      </c>
      <c r="DD20" s="104">
        <f t="shared" si="93"/>
        <v>4.0000000000000001E-3</v>
      </c>
      <c r="DE20" s="60">
        <v>2879</v>
      </c>
      <c r="DF20" s="60">
        <v>1353</v>
      </c>
      <c r="DG20" s="63">
        <f t="shared" si="49"/>
        <v>0.47</v>
      </c>
      <c r="DH20" s="60">
        <v>1526</v>
      </c>
      <c r="DI20" s="63">
        <f t="shared" si="50"/>
        <v>0.53</v>
      </c>
    </row>
    <row r="21" spans="1:113" x14ac:dyDescent="0.2">
      <c r="A21" s="56" t="s">
        <v>882</v>
      </c>
      <c r="B21" s="57" t="s">
        <v>1021</v>
      </c>
      <c r="C21" s="56" t="s">
        <v>905</v>
      </c>
      <c r="D21" s="56" t="s">
        <v>1050</v>
      </c>
      <c r="E21" s="240">
        <v>3644</v>
      </c>
      <c r="F21" s="241">
        <v>1797</v>
      </c>
      <c r="G21" s="242">
        <f t="shared" si="51"/>
        <v>0.49299999999999999</v>
      </c>
      <c r="H21" s="243">
        <v>1847</v>
      </c>
      <c r="I21" s="244">
        <f t="shared" si="52"/>
        <v>0.50700000000000001</v>
      </c>
      <c r="J21" s="249">
        <v>97.3</v>
      </c>
      <c r="K21" s="60">
        <v>385</v>
      </c>
      <c r="L21" s="60">
        <v>406</v>
      </c>
      <c r="M21" s="60">
        <v>230</v>
      </c>
      <c r="N21" s="60">
        <v>326</v>
      </c>
      <c r="O21" s="60">
        <v>192</v>
      </c>
      <c r="P21" s="60">
        <v>511</v>
      </c>
      <c r="Q21" s="60">
        <v>472</v>
      </c>
      <c r="R21" s="60">
        <v>498</v>
      </c>
      <c r="S21" s="60">
        <v>210</v>
      </c>
      <c r="T21" s="60">
        <v>90</v>
      </c>
      <c r="U21" s="60">
        <v>205</v>
      </c>
      <c r="V21" s="60">
        <v>70</v>
      </c>
      <c r="W21" s="60">
        <v>49</v>
      </c>
      <c r="X21" s="63">
        <f t="shared" si="53"/>
        <v>0.106</v>
      </c>
      <c r="Y21" s="63">
        <f t="shared" si="54"/>
        <v>0.111</v>
      </c>
      <c r="Z21" s="63">
        <f t="shared" si="55"/>
        <v>6.3E-2</v>
      </c>
      <c r="AA21" s="63">
        <f t="shared" si="56"/>
        <v>8.8999999999999996E-2</v>
      </c>
      <c r="AB21" s="63">
        <f t="shared" si="6"/>
        <v>5.2999999999999999E-2</v>
      </c>
      <c r="AC21" s="63">
        <f t="shared" si="7"/>
        <v>0.14000000000000001</v>
      </c>
      <c r="AD21" s="63">
        <f t="shared" si="8"/>
        <v>0.13</v>
      </c>
      <c r="AE21" s="63">
        <f t="shared" si="57"/>
        <v>0.13700000000000001</v>
      </c>
      <c r="AF21" s="63">
        <f t="shared" si="58"/>
        <v>5.8000000000000003E-2</v>
      </c>
      <c r="AG21" s="63">
        <f t="shared" si="59"/>
        <v>2.5000000000000001E-2</v>
      </c>
      <c r="AH21" s="63">
        <f t="shared" si="60"/>
        <v>5.6000000000000001E-2</v>
      </c>
      <c r="AI21" s="63">
        <f t="shared" si="61"/>
        <v>1.9E-2</v>
      </c>
      <c r="AJ21" s="63">
        <f t="shared" si="62"/>
        <v>1.2999999999999999E-2</v>
      </c>
      <c r="AK21" s="245">
        <v>30.1</v>
      </c>
      <c r="AL21" s="246">
        <v>1212</v>
      </c>
      <c r="AM21" s="60">
        <f t="shared" si="63"/>
        <v>0.33300000000000002</v>
      </c>
      <c r="AN21" s="246">
        <v>2432</v>
      </c>
      <c r="AO21" s="60">
        <f t="shared" si="64"/>
        <v>0.66700000000000004</v>
      </c>
      <c r="AP21" s="247">
        <v>1159</v>
      </c>
      <c r="AQ21" s="60">
        <f t="shared" si="65"/>
        <v>0.47699999999999998</v>
      </c>
      <c r="AR21" s="226">
        <v>1273</v>
      </c>
      <c r="AS21" s="77">
        <f t="shared" si="66"/>
        <v>0.52300000000000002</v>
      </c>
      <c r="AT21" s="248">
        <v>91</v>
      </c>
      <c r="AU21" s="246">
        <v>324</v>
      </c>
      <c r="AV21" s="60">
        <f t="shared" si="67"/>
        <v>8.8999999999999996E-2</v>
      </c>
      <c r="AW21" s="247">
        <v>137</v>
      </c>
      <c r="AX21" s="60">
        <f t="shared" si="20"/>
        <v>0.42299999999999999</v>
      </c>
      <c r="AY21" s="226">
        <v>187</v>
      </c>
      <c r="AZ21" s="77">
        <f t="shared" si="21"/>
        <v>0.57699999999999996</v>
      </c>
      <c r="BA21" s="245">
        <v>73.3</v>
      </c>
      <c r="BB21" s="139">
        <v>3644</v>
      </c>
      <c r="BC21" s="60">
        <v>43</v>
      </c>
      <c r="BD21" s="60">
        <v>0</v>
      </c>
      <c r="BE21" s="60">
        <v>0</v>
      </c>
      <c r="BF21" s="60">
        <v>0</v>
      </c>
      <c r="BG21" s="60">
        <v>0</v>
      </c>
      <c r="BH21" s="60">
        <v>25</v>
      </c>
      <c r="BI21" s="60">
        <v>25</v>
      </c>
      <c r="BJ21" s="60">
        <v>0</v>
      </c>
      <c r="BK21" s="60">
        <v>159</v>
      </c>
      <c r="BL21" s="60">
        <v>0</v>
      </c>
      <c r="BM21" s="60">
        <v>21</v>
      </c>
      <c r="BN21" s="60">
        <v>50</v>
      </c>
      <c r="BO21" s="60">
        <v>62</v>
      </c>
      <c r="BP21" s="60">
        <v>0</v>
      </c>
      <c r="BQ21" s="60">
        <v>13</v>
      </c>
      <c r="BR21" s="60">
        <v>15</v>
      </c>
      <c r="BS21" s="60">
        <v>0</v>
      </c>
      <c r="BT21" s="60">
        <v>0</v>
      </c>
      <c r="BU21" s="60">
        <v>0</v>
      </c>
      <c r="BV21" s="60">
        <v>0</v>
      </c>
      <c r="BW21" s="60">
        <v>0</v>
      </c>
      <c r="BX21" s="60">
        <v>16</v>
      </c>
      <c r="BY21" s="60">
        <v>6</v>
      </c>
      <c r="BZ21" s="60">
        <v>0</v>
      </c>
      <c r="CA21" s="60">
        <v>4</v>
      </c>
      <c r="CB21" s="60">
        <v>0</v>
      </c>
      <c r="CC21" s="60">
        <v>29</v>
      </c>
      <c r="CD21" s="104">
        <f t="shared" si="22"/>
        <v>1.2E-2</v>
      </c>
      <c r="CE21" s="104">
        <f t="shared" si="68"/>
        <v>0</v>
      </c>
      <c r="CF21" s="104">
        <f t="shared" si="69"/>
        <v>0</v>
      </c>
      <c r="CG21" s="104">
        <f t="shared" si="70"/>
        <v>0</v>
      </c>
      <c r="CH21" s="104">
        <f t="shared" si="71"/>
        <v>0</v>
      </c>
      <c r="CI21" s="104">
        <f t="shared" si="72"/>
        <v>7.0000000000000001E-3</v>
      </c>
      <c r="CJ21" s="104">
        <f t="shared" si="73"/>
        <v>7.0000000000000001E-3</v>
      </c>
      <c r="CK21" s="104">
        <f t="shared" si="74"/>
        <v>0</v>
      </c>
      <c r="CL21" s="104">
        <f t="shared" si="75"/>
        <v>4.3999999999999997E-2</v>
      </c>
      <c r="CM21" s="104">
        <f t="shared" si="76"/>
        <v>0</v>
      </c>
      <c r="CN21" s="104">
        <f t="shared" si="77"/>
        <v>6.0000000000000001E-3</v>
      </c>
      <c r="CO21" s="104">
        <f t="shared" si="78"/>
        <v>1.4E-2</v>
      </c>
      <c r="CP21" s="104">
        <f t="shared" si="79"/>
        <v>1.7000000000000001E-2</v>
      </c>
      <c r="CQ21" s="104">
        <f t="shared" si="80"/>
        <v>0</v>
      </c>
      <c r="CR21" s="104">
        <f t="shared" si="81"/>
        <v>4.0000000000000001E-3</v>
      </c>
      <c r="CS21" s="104">
        <f t="shared" si="82"/>
        <v>4.0000000000000001E-3</v>
      </c>
      <c r="CT21" s="104">
        <f t="shared" si="83"/>
        <v>0</v>
      </c>
      <c r="CU21" s="104">
        <f t="shared" si="84"/>
        <v>0</v>
      </c>
      <c r="CV21" s="104">
        <f t="shared" si="85"/>
        <v>0</v>
      </c>
      <c r="CW21" s="104">
        <f t="shared" si="86"/>
        <v>0</v>
      </c>
      <c r="CX21" s="104">
        <f t="shared" si="87"/>
        <v>0</v>
      </c>
      <c r="CY21" s="104">
        <f t="shared" si="88"/>
        <v>4.0000000000000001E-3</v>
      </c>
      <c r="CZ21" s="104">
        <f t="shared" si="89"/>
        <v>2E-3</v>
      </c>
      <c r="DA21" s="104">
        <f t="shared" si="90"/>
        <v>0</v>
      </c>
      <c r="DB21" s="104">
        <f t="shared" si="91"/>
        <v>1E-3</v>
      </c>
      <c r="DC21" s="104">
        <f t="shared" si="92"/>
        <v>0</v>
      </c>
      <c r="DD21" s="104">
        <f t="shared" si="93"/>
        <v>8.0000000000000002E-3</v>
      </c>
      <c r="DE21" s="60">
        <v>2073</v>
      </c>
      <c r="DF21" s="60">
        <v>1032</v>
      </c>
      <c r="DG21" s="63">
        <f t="shared" si="49"/>
        <v>0.498</v>
      </c>
      <c r="DH21" s="60">
        <v>1041</v>
      </c>
      <c r="DI21" s="63">
        <f t="shared" si="50"/>
        <v>0.502</v>
      </c>
    </row>
    <row r="22" spans="1:113" x14ac:dyDescent="0.2">
      <c r="A22" s="56" t="s">
        <v>882</v>
      </c>
      <c r="B22" s="57" t="s">
        <v>1021</v>
      </c>
      <c r="C22" s="56" t="s">
        <v>906</v>
      </c>
      <c r="D22" s="56" t="s">
        <v>1051</v>
      </c>
      <c r="E22" s="240">
        <v>5278</v>
      </c>
      <c r="F22" s="241">
        <v>2624</v>
      </c>
      <c r="G22" s="242">
        <f t="shared" si="51"/>
        <v>0.497</v>
      </c>
      <c r="H22" s="243">
        <v>2654</v>
      </c>
      <c r="I22" s="244">
        <f t="shared" si="52"/>
        <v>0.503</v>
      </c>
      <c r="J22" s="249">
        <v>98.9</v>
      </c>
      <c r="K22" s="60">
        <v>289</v>
      </c>
      <c r="L22" s="60">
        <v>401</v>
      </c>
      <c r="M22" s="60">
        <v>380</v>
      </c>
      <c r="N22" s="60">
        <v>468</v>
      </c>
      <c r="O22" s="60">
        <v>168</v>
      </c>
      <c r="P22" s="60">
        <v>600</v>
      </c>
      <c r="Q22" s="60">
        <v>591</v>
      </c>
      <c r="R22" s="60">
        <v>452</v>
      </c>
      <c r="S22" s="60">
        <v>613</v>
      </c>
      <c r="T22" s="60">
        <v>278</v>
      </c>
      <c r="U22" s="60">
        <v>518</v>
      </c>
      <c r="V22" s="60">
        <v>289</v>
      </c>
      <c r="W22" s="60">
        <v>231</v>
      </c>
      <c r="X22" s="63">
        <f t="shared" si="53"/>
        <v>5.5E-2</v>
      </c>
      <c r="Y22" s="63">
        <f t="shared" si="54"/>
        <v>7.5999999999999998E-2</v>
      </c>
      <c r="Z22" s="63">
        <f t="shared" si="55"/>
        <v>7.1999999999999995E-2</v>
      </c>
      <c r="AA22" s="63">
        <f t="shared" si="56"/>
        <v>8.8999999999999996E-2</v>
      </c>
      <c r="AB22" s="63">
        <f t="shared" si="6"/>
        <v>3.2000000000000001E-2</v>
      </c>
      <c r="AC22" s="63">
        <f t="shared" si="7"/>
        <v>0.114</v>
      </c>
      <c r="AD22" s="63">
        <f t="shared" si="8"/>
        <v>0.112</v>
      </c>
      <c r="AE22" s="63">
        <f t="shared" si="57"/>
        <v>8.5999999999999993E-2</v>
      </c>
      <c r="AF22" s="63">
        <f t="shared" si="58"/>
        <v>0.11600000000000001</v>
      </c>
      <c r="AG22" s="63">
        <f t="shared" si="59"/>
        <v>5.2999999999999999E-2</v>
      </c>
      <c r="AH22" s="63">
        <f t="shared" si="60"/>
        <v>9.8000000000000004E-2</v>
      </c>
      <c r="AI22" s="63">
        <f t="shared" si="61"/>
        <v>5.5E-2</v>
      </c>
      <c r="AJ22" s="63">
        <f t="shared" si="62"/>
        <v>4.3999999999999997E-2</v>
      </c>
      <c r="AK22" s="245">
        <v>39.4</v>
      </c>
      <c r="AL22" s="246">
        <v>1412</v>
      </c>
      <c r="AM22" s="60">
        <f t="shared" si="63"/>
        <v>0.26800000000000002</v>
      </c>
      <c r="AN22" s="246">
        <v>3866</v>
      </c>
      <c r="AO22" s="60">
        <f t="shared" si="64"/>
        <v>0.73199999999999998</v>
      </c>
      <c r="AP22" s="247">
        <v>1680</v>
      </c>
      <c r="AQ22" s="60">
        <f t="shared" si="65"/>
        <v>0.435</v>
      </c>
      <c r="AR22" s="226">
        <v>2186</v>
      </c>
      <c r="AS22" s="77">
        <f t="shared" si="66"/>
        <v>0.56499999999999995</v>
      </c>
      <c r="AT22" s="248">
        <v>76.900000000000006</v>
      </c>
      <c r="AU22" s="246">
        <v>1038</v>
      </c>
      <c r="AV22" s="60">
        <f t="shared" si="67"/>
        <v>0.19700000000000001</v>
      </c>
      <c r="AW22" s="247">
        <v>487</v>
      </c>
      <c r="AX22" s="60">
        <f t="shared" si="20"/>
        <v>0.46899999999999997</v>
      </c>
      <c r="AY22" s="226">
        <v>551</v>
      </c>
      <c r="AZ22" s="77">
        <f t="shared" si="21"/>
        <v>0.53100000000000003</v>
      </c>
      <c r="BA22" s="245">
        <v>88.4</v>
      </c>
      <c r="BB22" s="139">
        <v>5278</v>
      </c>
      <c r="BC22" s="60">
        <v>194</v>
      </c>
      <c r="BD22" s="60">
        <v>0</v>
      </c>
      <c r="BE22" s="60">
        <v>8</v>
      </c>
      <c r="BF22" s="60">
        <v>0</v>
      </c>
      <c r="BG22" s="60">
        <v>10</v>
      </c>
      <c r="BH22" s="60">
        <v>692</v>
      </c>
      <c r="BI22" s="60">
        <v>23</v>
      </c>
      <c r="BJ22" s="60">
        <v>9</v>
      </c>
      <c r="BK22" s="60">
        <v>240</v>
      </c>
      <c r="BL22" s="60">
        <v>0</v>
      </c>
      <c r="BM22" s="60">
        <v>0</v>
      </c>
      <c r="BN22" s="60">
        <v>182</v>
      </c>
      <c r="BO22" s="60">
        <v>143</v>
      </c>
      <c r="BP22" s="60">
        <v>0</v>
      </c>
      <c r="BQ22" s="60">
        <v>51</v>
      </c>
      <c r="BR22" s="60">
        <v>44</v>
      </c>
      <c r="BS22" s="60">
        <v>15</v>
      </c>
      <c r="BT22" s="60">
        <v>18</v>
      </c>
      <c r="BU22" s="60">
        <v>40</v>
      </c>
      <c r="BV22" s="60">
        <v>63</v>
      </c>
      <c r="BW22" s="60">
        <v>4</v>
      </c>
      <c r="BX22" s="60">
        <v>0</v>
      </c>
      <c r="BY22" s="60">
        <v>27</v>
      </c>
      <c r="BZ22" s="60">
        <v>0</v>
      </c>
      <c r="CA22" s="60">
        <v>0</v>
      </c>
      <c r="CB22" s="60">
        <v>21</v>
      </c>
      <c r="CC22" s="60">
        <v>6</v>
      </c>
      <c r="CD22" s="104">
        <f t="shared" si="22"/>
        <v>3.6999999999999998E-2</v>
      </c>
      <c r="CE22" s="104">
        <f t="shared" si="68"/>
        <v>0</v>
      </c>
      <c r="CF22" s="104">
        <f t="shared" si="69"/>
        <v>2E-3</v>
      </c>
      <c r="CG22" s="104">
        <f t="shared" si="70"/>
        <v>0</v>
      </c>
      <c r="CH22" s="104">
        <f t="shared" si="71"/>
        <v>2E-3</v>
      </c>
      <c r="CI22" s="104">
        <f t="shared" si="72"/>
        <v>0.13100000000000001</v>
      </c>
      <c r="CJ22" s="104">
        <f t="shared" si="73"/>
        <v>4.0000000000000001E-3</v>
      </c>
      <c r="CK22" s="104">
        <f t="shared" si="74"/>
        <v>2E-3</v>
      </c>
      <c r="CL22" s="104">
        <f t="shared" si="75"/>
        <v>4.4999999999999998E-2</v>
      </c>
      <c r="CM22" s="104">
        <f t="shared" si="76"/>
        <v>0</v>
      </c>
      <c r="CN22" s="104">
        <f t="shared" si="77"/>
        <v>0</v>
      </c>
      <c r="CO22" s="104">
        <f t="shared" si="78"/>
        <v>3.4000000000000002E-2</v>
      </c>
      <c r="CP22" s="104">
        <f t="shared" si="79"/>
        <v>2.7E-2</v>
      </c>
      <c r="CQ22" s="104">
        <f t="shared" si="80"/>
        <v>0</v>
      </c>
      <c r="CR22" s="104">
        <f t="shared" si="81"/>
        <v>0.01</v>
      </c>
      <c r="CS22" s="104">
        <f t="shared" si="82"/>
        <v>8.0000000000000002E-3</v>
      </c>
      <c r="CT22" s="104">
        <f t="shared" si="83"/>
        <v>3.0000000000000001E-3</v>
      </c>
      <c r="CU22" s="104">
        <f t="shared" si="84"/>
        <v>3.0000000000000001E-3</v>
      </c>
      <c r="CV22" s="104">
        <f t="shared" si="85"/>
        <v>8.0000000000000002E-3</v>
      </c>
      <c r="CW22" s="104">
        <f t="shared" si="86"/>
        <v>1.2E-2</v>
      </c>
      <c r="CX22" s="104">
        <f t="shared" si="87"/>
        <v>1E-3</v>
      </c>
      <c r="CY22" s="104">
        <f t="shared" si="88"/>
        <v>0</v>
      </c>
      <c r="CZ22" s="104">
        <f t="shared" si="89"/>
        <v>5.0000000000000001E-3</v>
      </c>
      <c r="DA22" s="104">
        <f t="shared" si="90"/>
        <v>0</v>
      </c>
      <c r="DB22" s="104">
        <f t="shared" si="91"/>
        <v>0</v>
      </c>
      <c r="DC22" s="104">
        <f t="shared" si="92"/>
        <v>4.0000000000000001E-3</v>
      </c>
      <c r="DD22" s="104">
        <f t="shared" si="93"/>
        <v>1E-3</v>
      </c>
      <c r="DE22" s="60">
        <v>3545</v>
      </c>
      <c r="DF22" s="60">
        <v>1492</v>
      </c>
      <c r="DG22" s="63">
        <f t="shared" si="49"/>
        <v>0.42099999999999999</v>
      </c>
      <c r="DH22" s="60">
        <v>2053</v>
      </c>
      <c r="DI22" s="63">
        <f t="shared" si="50"/>
        <v>0.57899999999999996</v>
      </c>
    </row>
    <row r="23" spans="1:113" x14ac:dyDescent="0.2">
      <c r="A23" s="56" t="s">
        <v>882</v>
      </c>
      <c r="B23" s="57" t="s">
        <v>1021</v>
      </c>
      <c r="C23" s="56" t="s">
        <v>907</v>
      </c>
      <c r="D23" s="56" t="s">
        <v>1052</v>
      </c>
      <c r="E23" s="240">
        <v>4207</v>
      </c>
      <c r="F23" s="241">
        <v>1633</v>
      </c>
      <c r="G23" s="242">
        <f t="shared" si="51"/>
        <v>0.38800000000000001</v>
      </c>
      <c r="H23" s="243">
        <v>2574</v>
      </c>
      <c r="I23" s="244">
        <f t="shared" si="52"/>
        <v>0.61199999999999999</v>
      </c>
      <c r="J23" s="249">
        <v>63.4</v>
      </c>
      <c r="K23" s="60">
        <v>241</v>
      </c>
      <c r="L23" s="60">
        <v>392</v>
      </c>
      <c r="M23" s="60">
        <v>265</v>
      </c>
      <c r="N23" s="60">
        <v>277</v>
      </c>
      <c r="O23" s="60">
        <v>239</v>
      </c>
      <c r="P23" s="60">
        <v>430</v>
      </c>
      <c r="Q23" s="60">
        <v>508</v>
      </c>
      <c r="R23" s="60">
        <v>462</v>
      </c>
      <c r="S23" s="60">
        <v>220</v>
      </c>
      <c r="T23" s="60">
        <v>318</v>
      </c>
      <c r="U23" s="60">
        <v>439</v>
      </c>
      <c r="V23" s="60">
        <v>367</v>
      </c>
      <c r="W23" s="60">
        <v>49</v>
      </c>
      <c r="X23" s="63">
        <f t="shared" si="53"/>
        <v>5.7000000000000002E-2</v>
      </c>
      <c r="Y23" s="63">
        <f t="shared" si="54"/>
        <v>9.2999999999999999E-2</v>
      </c>
      <c r="Z23" s="63">
        <f t="shared" si="55"/>
        <v>6.3E-2</v>
      </c>
      <c r="AA23" s="63">
        <f t="shared" si="56"/>
        <v>6.6000000000000003E-2</v>
      </c>
      <c r="AB23" s="63">
        <f t="shared" si="6"/>
        <v>5.7000000000000002E-2</v>
      </c>
      <c r="AC23" s="63">
        <f t="shared" si="7"/>
        <v>0.10199999999999999</v>
      </c>
      <c r="AD23" s="63">
        <f t="shared" si="8"/>
        <v>0.121</v>
      </c>
      <c r="AE23" s="63">
        <f t="shared" si="57"/>
        <v>0.11</v>
      </c>
      <c r="AF23" s="63">
        <f t="shared" si="58"/>
        <v>5.1999999999999998E-2</v>
      </c>
      <c r="AG23" s="63">
        <f t="shared" si="59"/>
        <v>7.5999999999999998E-2</v>
      </c>
      <c r="AH23" s="63">
        <f t="shared" si="60"/>
        <v>0.104</v>
      </c>
      <c r="AI23" s="63">
        <f t="shared" si="61"/>
        <v>8.6999999999999994E-2</v>
      </c>
      <c r="AJ23" s="63">
        <f t="shared" si="62"/>
        <v>1.2E-2</v>
      </c>
      <c r="AK23" s="245">
        <v>40.1</v>
      </c>
      <c r="AL23" s="246">
        <v>1050</v>
      </c>
      <c r="AM23" s="60">
        <f t="shared" si="63"/>
        <v>0.25</v>
      </c>
      <c r="AN23" s="246">
        <v>3157</v>
      </c>
      <c r="AO23" s="60">
        <f t="shared" si="64"/>
        <v>0.75</v>
      </c>
      <c r="AP23" s="247">
        <v>1201</v>
      </c>
      <c r="AQ23" s="60">
        <f t="shared" si="65"/>
        <v>0.38</v>
      </c>
      <c r="AR23" s="226">
        <v>1956</v>
      </c>
      <c r="AS23" s="77">
        <f t="shared" si="66"/>
        <v>0.62</v>
      </c>
      <c r="AT23" s="248">
        <v>61.4</v>
      </c>
      <c r="AU23" s="246">
        <v>855</v>
      </c>
      <c r="AV23" s="60">
        <f t="shared" si="67"/>
        <v>0.20300000000000001</v>
      </c>
      <c r="AW23" s="247">
        <v>325</v>
      </c>
      <c r="AX23" s="60">
        <f t="shared" si="20"/>
        <v>0.38</v>
      </c>
      <c r="AY23" s="226">
        <v>530</v>
      </c>
      <c r="AZ23" s="77">
        <f t="shared" si="21"/>
        <v>0.62</v>
      </c>
      <c r="BA23" s="245">
        <v>61.3</v>
      </c>
      <c r="BB23" s="139">
        <v>4207</v>
      </c>
      <c r="BC23" s="60">
        <v>47</v>
      </c>
      <c r="BD23" s="60">
        <v>0</v>
      </c>
      <c r="BE23" s="60">
        <v>0</v>
      </c>
      <c r="BF23" s="60">
        <v>16</v>
      </c>
      <c r="BG23" s="60">
        <v>8</v>
      </c>
      <c r="BH23" s="60">
        <v>84</v>
      </c>
      <c r="BI23" s="60">
        <v>63</v>
      </c>
      <c r="BJ23" s="60">
        <v>0</v>
      </c>
      <c r="BK23" s="60">
        <v>121</v>
      </c>
      <c r="BL23" s="60">
        <v>0</v>
      </c>
      <c r="BM23" s="60">
        <v>8</v>
      </c>
      <c r="BN23" s="60">
        <v>229</v>
      </c>
      <c r="BO23" s="60">
        <v>60</v>
      </c>
      <c r="BP23" s="60">
        <v>0</v>
      </c>
      <c r="BQ23" s="60">
        <v>23</v>
      </c>
      <c r="BR23" s="60">
        <v>2</v>
      </c>
      <c r="BS23" s="60">
        <v>8</v>
      </c>
      <c r="BT23" s="60">
        <v>9</v>
      </c>
      <c r="BU23" s="60">
        <v>0</v>
      </c>
      <c r="BV23" s="60">
        <v>17</v>
      </c>
      <c r="BW23" s="60">
        <v>0</v>
      </c>
      <c r="BX23" s="60">
        <v>28</v>
      </c>
      <c r="BY23" s="60">
        <v>7</v>
      </c>
      <c r="BZ23" s="60">
        <v>2</v>
      </c>
      <c r="CA23" s="60">
        <v>8</v>
      </c>
      <c r="CB23" s="60">
        <v>20</v>
      </c>
      <c r="CC23" s="60">
        <v>0</v>
      </c>
      <c r="CD23" s="104">
        <f t="shared" si="22"/>
        <v>1.0999999999999999E-2</v>
      </c>
      <c r="CE23" s="104">
        <f t="shared" si="68"/>
        <v>0</v>
      </c>
      <c r="CF23" s="104">
        <f t="shared" si="69"/>
        <v>0</v>
      </c>
      <c r="CG23" s="104">
        <f t="shared" si="70"/>
        <v>4.0000000000000001E-3</v>
      </c>
      <c r="CH23" s="104">
        <f t="shared" si="71"/>
        <v>2E-3</v>
      </c>
      <c r="CI23" s="104">
        <f t="shared" si="72"/>
        <v>0.02</v>
      </c>
      <c r="CJ23" s="104">
        <f t="shared" si="73"/>
        <v>1.4999999999999999E-2</v>
      </c>
      <c r="CK23" s="104">
        <f t="shared" si="74"/>
        <v>0</v>
      </c>
      <c r="CL23" s="104">
        <f t="shared" si="75"/>
        <v>2.9000000000000001E-2</v>
      </c>
      <c r="CM23" s="104">
        <f t="shared" si="76"/>
        <v>0</v>
      </c>
      <c r="CN23" s="104">
        <f t="shared" si="77"/>
        <v>2E-3</v>
      </c>
      <c r="CO23" s="104">
        <f t="shared" si="78"/>
        <v>5.3999999999999999E-2</v>
      </c>
      <c r="CP23" s="104">
        <f t="shared" si="79"/>
        <v>1.4E-2</v>
      </c>
      <c r="CQ23" s="104">
        <f t="shared" si="80"/>
        <v>0</v>
      </c>
      <c r="CR23" s="104">
        <f t="shared" si="81"/>
        <v>5.0000000000000001E-3</v>
      </c>
      <c r="CS23" s="104">
        <f t="shared" si="82"/>
        <v>0</v>
      </c>
      <c r="CT23" s="104">
        <f t="shared" si="83"/>
        <v>2E-3</v>
      </c>
      <c r="CU23" s="104">
        <f t="shared" si="84"/>
        <v>2E-3</v>
      </c>
      <c r="CV23" s="104">
        <f t="shared" si="85"/>
        <v>0</v>
      </c>
      <c r="CW23" s="104">
        <f t="shared" si="86"/>
        <v>4.0000000000000001E-3</v>
      </c>
      <c r="CX23" s="104">
        <f t="shared" si="87"/>
        <v>0</v>
      </c>
      <c r="CY23" s="104">
        <f t="shared" si="88"/>
        <v>7.0000000000000001E-3</v>
      </c>
      <c r="CZ23" s="104">
        <f t="shared" si="89"/>
        <v>2E-3</v>
      </c>
      <c r="DA23" s="104">
        <f t="shared" si="90"/>
        <v>0</v>
      </c>
      <c r="DB23" s="104">
        <f t="shared" si="91"/>
        <v>2E-3</v>
      </c>
      <c r="DC23" s="104">
        <f t="shared" si="92"/>
        <v>5.0000000000000001E-3</v>
      </c>
      <c r="DD23" s="104">
        <f t="shared" si="93"/>
        <v>0</v>
      </c>
      <c r="DE23" s="60">
        <v>2968</v>
      </c>
      <c r="DF23" s="60">
        <v>1098</v>
      </c>
      <c r="DG23" s="63">
        <f t="shared" si="49"/>
        <v>0.37</v>
      </c>
      <c r="DH23" s="60">
        <v>1870</v>
      </c>
      <c r="DI23" s="63">
        <f t="shared" si="50"/>
        <v>0.63</v>
      </c>
    </row>
    <row r="24" spans="1:113" x14ac:dyDescent="0.2">
      <c r="A24" s="56" t="s">
        <v>882</v>
      </c>
      <c r="B24" s="57" t="s">
        <v>1021</v>
      </c>
      <c r="C24" s="56" t="s">
        <v>908</v>
      </c>
      <c r="D24" s="56" t="s">
        <v>1053</v>
      </c>
      <c r="E24" s="240">
        <v>3764</v>
      </c>
      <c r="F24" s="241">
        <v>1466</v>
      </c>
      <c r="G24" s="242">
        <f t="shared" si="51"/>
        <v>0.38900000000000001</v>
      </c>
      <c r="H24" s="243">
        <v>2298</v>
      </c>
      <c r="I24" s="244">
        <f t="shared" si="52"/>
        <v>0.61099999999999999</v>
      </c>
      <c r="J24" s="249">
        <v>63.8</v>
      </c>
      <c r="K24" s="60">
        <v>251</v>
      </c>
      <c r="L24" s="60">
        <v>398</v>
      </c>
      <c r="M24" s="60">
        <v>331</v>
      </c>
      <c r="N24" s="60">
        <v>331</v>
      </c>
      <c r="O24" s="60">
        <v>182</v>
      </c>
      <c r="P24" s="60">
        <v>638</v>
      </c>
      <c r="Q24" s="60">
        <v>321</v>
      </c>
      <c r="R24" s="60">
        <v>442</v>
      </c>
      <c r="S24" s="60">
        <v>319</v>
      </c>
      <c r="T24" s="60">
        <v>193</v>
      </c>
      <c r="U24" s="60">
        <v>185</v>
      </c>
      <c r="V24" s="60">
        <v>126</v>
      </c>
      <c r="W24" s="60">
        <v>47</v>
      </c>
      <c r="X24" s="63">
        <f t="shared" si="53"/>
        <v>6.7000000000000004E-2</v>
      </c>
      <c r="Y24" s="63">
        <f t="shared" si="54"/>
        <v>0.106</v>
      </c>
      <c r="Z24" s="63">
        <f t="shared" si="55"/>
        <v>8.7999999999999995E-2</v>
      </c>
      <c r="AA24" s="63">
        <f t="shared" si="56"/>
        <v>8.7999999999999995E-2</v>
      </c>
      <c r="AB24" s="63">
        <f t="shared" si="6"/>
        <v>4.8000000000000001E-2</v>
      </c>
      <c r="AC24" s="63">
        <f t="shared" si="7"/>
        <v>0.17</v>
      </c>
      <c r="AD24" s="63">
        <f t="shared" si="8"/>
        <v>8.5000000000000006E-2</v>
      </c>
      <c r="AE24" s="63">
        <f t="shared" si="57"/>
        <v>0.11700000000000001</v>
      </c>
      <c r="AF24" s="63">
        <f t="shared" si="58"/>
        <v>8.5000000000000006E-2</v>
      </c>
      <c r="AG24" s="63">
        <f t="shared" si="59"/>
        <v>5.0999999999999997E-2</v>
      </c>
      <c r="AH24" s="63">
        <f t="shared" si="60"/>
        <v>4.9000000000000002E-2</v>
      </c>
      <c r="AI24" s="63">
        <f t="shared" si="61"/>
        <v>3.3000000000000002E-2</v>
      </c>
      <c r="AJ24" s="63">
        <f t="shared" si="62"/>
        <v>1.2E-2</v>
      </c>
      <c r="AK24" s="245">
        <v>32.299999999999997</v>
      </c>
      <c r="AL24" s="246">
        <v>1251</v>
      </c>
      <c r="AM24" s="60">
        <f t="shared" si="63"/>
        <v>0.33200000000000002</v>
      </c>
      <c r="AN24" s="246">
        <v>2513</v>
      </c>
      <c r="AO24" s="60">
        <f t="shared" si="64"/>
        <v>0.66800000000000004</v>
      </c>
      <c r="AP24" s="247">
        <v>927</v>
      </c>
      <c r="AQ24" s="60">
        <f t="shared" si="65"/>
        <v>0.36899999999999999</v>
      </c>
      <c r="AR24" s="226">
        <v>1586</v>
      </c>
      <c r="AS24" s="77">
        <f t="shared" si="66"/>
        <v>0.63100000000000001</v>
      </c>
      <c r="AT24" s="248">
        <v>58.4</v>
      </c>
      <c r="AU24" s="246">
        <v>358</v>
      </c>
      <c r="AV24" s="60">
        <f t="shared" si="67"/>
        <v>9.5000000000000001E-2</v>
      </c>
      <c r="AW24" s="247">
        <v>137</v>
      </c>
      <c r="AX24" s="60">
        <f t="shared" si="20"/>
        <v>0.38300000000000001</v>
      </c>
      <c r="AY24" s="226">
        <v>221</v>
      </c>
      <c r="AZ24" s="77">
        <f t="shared" si="21"/>
        <v>0.61699999999999999</v>
      </c>
      <c r="BA24" s="245">
        <v>62</v>
      </c>
      <c r="BB24" s="139">
        <v>3764</v>
      </c>
      <c r="BC24" s="60">
        <v>17</v>
      </c>
      <c r="BD24" s="60">
        <v>0</v>
      </c>
      <c r="BE24" s="60">
        <v>0</v>
      </c>
      <c r="BF24" s="60">
        <v>0</v>
      </c>
      <c r="BG24" s="60">
        <v>0</v>
      </c>
      <c r="BH24" s="60">
        <v>12</v>
      </c>
      <c r="BI24" s="60">
        <v>72</v>
      </c>
      <c r="BJ24" s="60">
        <v>0</v>
      </c>
      <c r="BK24" s="60">
        <v>248</v>
      </c>
      <c r="BL24" s="60">
        <v>16</v>
      </c>
      <c r="BM24" s="60">
        <v>0</v>
      </c>
      <c r="BN24" s="60">
        <v>277</v>
      </c>
      <c r="BO24" s="60">
        <v>148</v>
      </c>
      <c r="BP24" s="60">
        <v>0</v>
      </c>
      <c r="BQ24" s="60">
        <v>7</v>
      </c>
      <c r="BR24" s="60">
        <v>0</v>
      </c>
      <c r="BS24" s="60">
        <v>0</v>
      </c>
      <c r="BT24" s="60">
        <v>0</v>
      </c>
      <c r="BU24" s="60">
        <v>64</v>
      </c>
      <c r="BV24" s="60">
        <v>18</v>
      </c>
      <c r="BW24" s="60">
        <v>0</v>
      </c>
      <c r="BX24" s="60">
        <v>18</v>
      </c>
      <c r="BY24" s="60">
        <v>12</v>
      </c>
      <c r="BZ24" s="60">
        <v>0</v>
      </c>
      <c r="CA24" s="60">
        <v>0</v>
      </c>
      <c r="CB24" s="60">
        <v>0</v>
      </c>
      <c r="CC24" s="60">
        <v>21</v>
      </c>
      <c r="CD24" s="104">
        <f t="shared" si="22"/>
        <v>5.0000000000000001E-3</v>
      </c>
      <c r="CE24" s="104">
        <f t="shared" si="68"/>
        <v>0</v>
      </c>
      <c r="CF24" s="104">
        <f t="shared" si="69"/>
        <v>0</v>
      </c>
      <c r="CG24" s="104">
        <f t="shared" si="70"/>
        <v>0</v>
      </c>
      <c r="CH24" s="104">
        <f t="shared" si="71"/>
        <v>0</v>
      </c>
      <c r="CI24" s="104">
        <f t="shared" si="72"/>
        <v>3.0000000000000001E-3</v>
      </c>
      <c r="CJ24" s="104">
        <f t="shared" si="73"/>
        <v>1.9E-2</v>
      </c>
      <c r="CK24" s="104">
        <f t="shared" si="74"/>
        <v>0</v>
      </c>
      <c r="CL24" s="104">
        <f t="shared" si="75"/>
        <v>6.6000000000000003E-2</v>
      </c>
      <c r="CM24" s="104">
        <f t="shared" si="76"/>
        <v>4.0000000000000001E-3</v>
      </c>
      <c r="CN24" s="104">
        <f t="shared" si="77"/>
        <v>0</v>
      </c>
      <c r="CO24" s="104">
        <f t="shared" si="78"/>
        <v>7.3999999999999996E-2</v>
      </c>
      <c r="CP24" s="104">
        <f t="shared" si="79"/>
        <v>3.9E-2</v>
      </c>
      <c r="CQ24" s="104">
        <f t="shared" si="80"/>
        <v>0</v>
      </c>
      <c r="CR24" s="104">
        <f t="shared" si="81"/>
        <v>2E-3</v>
      </c>
      <c r="CS24" s="104">
        <f t="shared" si="82"/>
        <v>0</v>
      </c>
      <c r="CT24" s="104">
        <f t="shared" si="83"/>
        <v>0</v>
      </c>
      <c r="CU24" s="104">
        <f t="shared" si="84"/>
        <v>0</v>
      </c>
      <c r="CV24" s="104">
        <f t="shared" si="85"/>
        <v>1.7000000000000001E-2</v>
      </c>
      <c r="CW24" s="104">
        <f t="shared" si="86"/>
        <v>5.0000000000000001E-3</v>
      </c>
      <c r="CX24" s="104">
        <f t="shared" si="87"/>
        <v>0</v>
      </c>
      <c r="CY24" s="104">
        <f t="shared" si="88"/>
        <v>5.0000000000000001E-3</v>
      </c>
      <c r="CZ24" s="104">
        <f t="shared" si="89"/>
        <v>3.0000000000000001E-3</v>
      </c>
      <c r="DA24" s="104">
        <f t="shared" si="90"/>
        <v>0</v>
      </c>
      <c r="DB24" s="104">
        <f t="shared" si="91"/>
        <v>0</v>
      </c>
      <c r="DC24" s="104">
        <f t="shared" si="92"/>
        <v>0</v>
      </c>
      <c r="DD24" s="104">
        <f t="shared" si="93"/>
        <v>6.0000000000000001E-3</v>
      </c>
      <c r="DE24" s="60">
        <v>2457</v>
      </c>
      <c r="DF24" s="60">
        <v>898</v>
      </c>
      <c r="DG24" s="63">
        <f t="shared" si="49"/>
        <v>0.36499999999999999</v>
      </c>
      <c r="DH24" s="60">
        <v>1559</v>
      </c>
      <c r="DI24" s="63">
        <f t="shared" si="50"/>
        <v>0.63500000000000001</v>
      </c>
    </row>
    <row r="25" spans="1:113" x14ac:dyDescent="0.2">
      <c r="A25" s="56" t="s">
        <v>882</v>
      </c>
      <c r="B25" s="57" t="s">
        <v>1021</v>
      </c>
      <c r="C25" s="56" t="s">
        <v>909</v>
      </c>
      <c r="D25" s="56" t="s">
        <v>1054</v>
      </c>
      <c r="E25" s="240">
        <v>4751</v>
      </c>
      <c r="F25" s="241">
        <v>2454</v>
      </c>
      <c r="G25" s="242">
        <f t="shared" si="51"/>
        <v>0.51700000000000002</v>
      </c>
      <c r="H25" s="243">
        <v>2297</v>
      </c>
      <c r="I25" s="244">
        <f t="shared" si="52"/>
        <v>0.48299999999999998</v>
      </c>
      <c r="J25" s="249">
        <v>106.8</v>
      </c>
      <c r="K25" s="60">
        <v>222</v>
      </c>
      <c r="L25" s="60">
        <v>328</v>
      </c>
      <c r="M25" s="60">
        <v>656</v>
      </c>
      <c r="N25" s="60">
        <v>575</v>
      </c>
      <c r="O25" s="60">
        <v>291</v>
      </c>
      <c r="P25" s="60">
        <v>791</v>
      </c>
      <c r="Q25" s="60">
        <v>414</v>
      </c>
      <c r="R25" s="60">
        <v>999</v>
      </c>
      <c r="S25" s="60">
        <v>123</v>
      </c>
      <c r="T25" s="60">
        <v>88</v>
      </c>
      <c r="U25" s="60">
        <v>220</v>
      </c>
      <c r="V25" s="60">
        <v>42</v>
      </c>
      <c r="W25" s="60">
        <v>2</v>
      </c>
      <c r="X25" s="63">
        <f t="shared" si="53"/>
        <v>4.7E-2</v>
      </c>
      <c r="Y25" s="63">
        <f t="shared" si="54"/>
        <v>6.9000000000000006E-2</v>
      </c>
      <c r="Z25" s="63">
        <f t="shared" si="55"/>
        <v>0.13800000000000001</v>
      </c>
      <c r="AA25" s="63">
        <f t="shared" si="56"/>
        <v>0.121</v>
      </c>
      <c r="AB25" s="63">
        <f t="shared" si="6"/>
        <v>6.0999999999999999E-2</v>
      </c>
      <c r="AC25" s="63">
        <f t="shared" si="7"/>
        <v>0.16600000000000001</v>
      </c>
      <c r="AD25" s="63">
        <f t="shared" si="8"/>
        <v>8.6999999999999994E-2</v>
      </c>
      <c r="AE25" s="63">
        <f t="shared" si="57"/>
        <v>0.21</v>
      </c>
      <c r="AF25" s="63">
        <f t="shared" si="58"/>
        <v>2.5999999999999999E-2</v>
      </c>
      <c r="AG25" s="63">
        <f t="shared" si="59"/>
        <v>1.9E-2</v>
      </c>
      <c r="AH25" s="63">
        <f t="shared" si="60"/>
        <v>4.5999999999999999E-2</v>
      </c>
      <c r="AI25" s="63">
        <f t="shared" si="61"/>
        <v>8.9999999999999993E-3</v>
      </c>
      <c r="AJ25" s="63">
        <f t="shared" si="62"/>
        <v>0</v>
      </c>
      <c r="AK25" s="245">
        <v>27.9</v>
      </c>
      <c r="AL25" s="246">
        <v>1502</v>
      </c>
      <c r="AM25" s="60">
        <f t="shared" si="63"/>
        <v>0.316</v>
      </c>
      <c r="AN25" s="246">
        <v>3249</v>
      </c>
      <c r="AO25" s="60">
        <f t="shared" si="64"/>
        <v>0.68400000000000005</v>
      </c>
      <c r="AP25" s="247">
        <v>1554</v>
      </c>
      <c r="AQ25" s="60">
        <f t="shared" si="65"/>
        <v>0.47799999999999998</v>
      </c>
      <c r="AR25" s="226">
        <v>1695</v>
      </c>
      <c r="AS25" s="77">
        <f t="shared" si="66"/>
        <v>0.52200000000000002</v>
      </c>
      <c r="AT25" s="248">
        <v>91.7</v>
      </c>
      <c r="AU25" s="246">
        <v>264</v>
      </c>
      <c r="AV25" s="60">
        <f t="shared" si="67"/>
        <v>5.6000000000000001E-2</v>
      </c>
      <c r="AW25" s="247">
        <v>112</v>
      </c>
      <c r="AX25" s="60">
        <f t="shared" si="20"/>
        <v>0.42399999999999999</v>
      </c>
      <c r="AY25" s="226">
        <v>152</v>
      </c>
      <c r="AZ25" s="77">
        <f t="shared" si="21"/>
        <v>0.57599999999999996</v>
      </c>
      <c r="BA25" s="245">
        <v>73.7</v>
      </c>
      <c r="BB25" s="139">
        <v>4751</v>
      </c>
      <c r="BC25" s="60">
        <v>62</v>
      </c>
      <c r="BD25" s="60">
        <v>1</v>
      </c>
      <c r="BE25" s="60">
        <v>20</v>
      </c>
      <c r="BF25" s="60">
        <v>0</v>
      </c>
      <c r="BG25" s="60">
        <v>25</v>
      </c>
      <c r="BH25" s="60">
        <v>134</v>
      </c>
      <c r="BI25" s="60">
        <v>0</v>
      </c>
      <c r="BJ25" s="60">
        <v>0</v>
      </c>
      <c r="BK25" s="60">
        <v>250</v>
      </c>
      <c r="BL25" s="60">
        <v>0</v>
      </c>
      <c r="BM25" s="60">
        <v>0</v>
      </c>
      <c r="BN25" s="60">
        <v>381</v>
      </c>
      <c r="BO25" s="60">
        <v>97</v>
      </c>
      <c r="BP25" s="60">
        <v>0</v>
      </c>
      <c r="BQ25" s="60">
        <v>0</v>
      </c>
      <c r="BR25" s="60">
        <v>0</v>
      </c>
      <c r="BS25" s="60">
        <v>29</v>
      </c>
      <c r="BT25" s="60">
        <v>0</v>
      </c>
      <c r="BU25" s="60">
        <v>55</v>
      </c>
      <c r="BV25" s="60">
        <v>35</v>
      </c>
      <c r="BW25" s="60">
        <v>0</v>
      </c>
      <c r="BX25" s="60">
        <v>13</v>
      </c>
      <c r="BY25" s="60">
        <v>87</v>
      </c>
      <c r="BZ25" s="60">
        <v>0</v>
      </c>
      <c r="CA25" s="60">
        <v>0</v>
      </c>
      <c r="CB25" s="60">
        <v>30</v>
      </c>
      <c r="CC25" s="60">
        <v>100</v>
      </c>
      <c r="CD25" s="104">
        <f t="shared" si="22"/>
        <v>1.2999999999999999E-2</v>
      </c>
      <c r="CE25" s="104">
        <f t="shared" si="68"/>
        <v>0</v>
      </c>
      <c r="CF25" s="104">
        <f t="shared" si="69"/>
        <v>4.0000000000000001E-3</v>
      </c>
      <c r="CG25" s="104">
        <f t="shared" si="70"/>
        <v>0</v>
      </c>
      <c r="CH25" s="104">
        <f t="shared" si="71"/>
        <v>5.0000000000000001E-3</v>
      </c>
      <c r="CI25" s="104">
        <f t="shared" si="72"/>
        <v>2.8000000000000001E-2</v>
      </c>
      <c r="CJ25" s="104">
        <f t="shared" si="73"/>
        <v>0</v>
      </c>
      <c r="CK25" s="104">
        <f t="shared" si="74"/>
        <v>0</v>
      </c>
      <c r="CL25" s="104">
        <f t="shared" si="75"/>
        <v>5.2999999999999999E-2</v>
      </c>
      <c r="CM25" s="104">
        <f t="shared" si="76"/>
        <v>0</v>
      </c>
      <c r="CN25" s="104">
        <f t="shared" si="77"/>
        <v>0</v>
      </c>
      <c r="CO25" s="104">
        <f t="shared" si="78"/>
        <v>0.08</v>
      </c>
      <c r="CP25" s="104">
        <f t="shared" si="79"/>
        <v>0.02</v>
      </c>
      <c r="CQ25" s="104">
        <f t="shared" si="80"/>
        <v>0</v>
      </c>
      <c r="CR25" s="104">
        <f t="shared" si="81"/>
        <v>0</v>
      </c>
      <c r="CS25" s="104">
        <f t="shared" si="82"/>
        <v>0</v>
      </c>
      <c r="CT25" s="104">
        <f t="shared" si="83"/>
        <v>6.0000000000000001E-3</v>
      </c>
      <c r="CU25" s="104">
        <f t="shared" si="84"/>
        <v>0</v>
      </c>
      <c r="CV25" s="104">
        <f t="shared" si="85"/>
        <v>1.2E-2</v>
      </c>
      <c r="CW25" s="104">
        <f t="shared" si="86"/>
        <v>7.0000000000000001E-3</v>
      </c>
      <c r="CX25" s="104">
        <f t="shared" si="87"/>
        <v>0</v>
      </c>
      <c r="CY25" s="104">
        <f t="shared" si="88"/>
        <v>3.0000000000000001E-3</v>
      </c>
      <c r="CZ25" s="104">
        <f t="shared" si="89"/>
        <v>1.7999999999999999E-2</v>
      </c>
      <c r="DA25" s="104">
        <f t="shared" si="90"/>
        <v>0</v>
      </c>
      <c r="DB25" s="104">
        <f t="shared" si="91"/>
        <v>0</v>
      </c>
      <c r="DC25" s="104">
        <f t="shared" si="92"/>
        <v>6.0000000000000001E-3</v>
      </c>
      <c r="DD25" s="104">
        <f t="shared" si="93"/>
        <v>2.1000000000000001E-2</v>
      </c>
      <c r="DE25" s="60">
        <v>3210</v>
      </c>
      <c r="DF25" s="60">
        <v>1515</v>
      </c>
      <c r="DG25" s="63">
        <f t="shared" si="49"/>
        <v>0.47199999999999998</v>
      </c>
      <c r="DH25" s="60">
        <v>1695</v>
      </c>
      <c r="DI25" s="63">
        <f t="shared" si="50"/>
        <v>0.52800000000000002</v>
      </c>
    </row>
    <row r="26" spans="1:113" x14ac:dyDescent="0.2">
      <c r="A26" s="56" t="s">
        <v>882</v>
      </c>
      <c r="B26" s="57" t="s">
        <v>1021</v>
      </c>
      <c r="C26" s="56" t="s">
        <v>910</v>
      </c>
      <c r="D26" s="56" t="s">
        <v>1055</v>
      </c>
      <c r="E26" s="240">
        <v>2907</v>
      </c>
      <c r="F26" s="241">
        <v>1485</v>
      </c>
      <c r="G26" s="242">
        <f t="shared" si="51"/>
        <v>0.51100000000000001</v>
      </c>
      <c r="H26" s="243">
        <v>1422</v>
      </c>
      <c r="I26" s="244">
        <f t="shared" si="52"/>
        <v>0.48899999999999999</v>
      </c>
      <c r="J26" s="249">
        <v>104.4</v>
      </c>
      <c r="K26" s="60">
        <v>294</v>
      </c>
      <c r="L26" s="60">
        <v>198</v>
      </c>
      <c r="M26" s="60">
        <v>386</v>
      </c>
      <c r="N26" s="60">
        <v>214</v>
      </c>
      <c r="O26" s="60">
        <v>117</v>
      </c>
      <c r="P26" s="60">
        <v>459</v>
      </c>
      <c r="Q26" s="60">
        <v>316</v>
      </c>
      <c r="R26" s="60">
        <v>332</v>
      </c>
      <c r="S26" s="60">
        <v>220</v>
      </c>
      <c r="T26" s="60">
        <v>135</v>
      </c>
      <c r="U26" s="60">
        <v>51</v>
      </c>
      <c r="V26" s="60">
        <v>152</v>
      </c>
      <c r="W26" s="60">
        <v>33</v>
      </c>
      <c r="X26" s="63">
        <f t="shared" si="53"/>
        <v>0.10100000000000001</v>
      </c>
      <c r="Y26" s="63">
        <f t="shared" si="54"/>
        <v>6.8000000000000005E-2</v>
      </c>
      <c r="Z26" s="63">
        <f t="shared" si="55"/>
        <v>0.13300000000000001</v>
      </c>
      <c r="AA26" s="63">
        <f t="shared" si="56"/>
        <v>7.3999999999999996E-2</v>
      </c>
      <c r="AB26" s="63">
        <f t="shared" si="6"/>
        <v>0.04</v>
      </c>
      <c r="AC26" s="63">
        <f t="shared" si="7"/>
        <v>0.158</v>
      </c>
      <c r="AD26" s="63">
        <f t="shared" si="8"/>
        <v>0.109</v>
      </c>
      <c r="AE26" s="63">
        <f t="shared" si="57"/>
        <v>0.114</v>
      </c>
      <c r="AF26" s="63">
        <f t="shared" si="58"/>
        <v>7.5999999999999998E-2</v>
      </c>
      <c r="AG26" s="63">
        <f t="shared" si="59"/>
        <v>4.5999999999999999E-2</v>
      </c>
      <c r="AH26" s="63">
        <f t="shared" si="60"/>
        <v>1.7999999999999999E-2</v>
      </c>
      <c r="AI26" s="63">
        <f t="shared" si="61"/>
        <v>5.1999999999999998E-2</v>
      </c>
      <c r="AJ26" s="63">
        <f t="shared" si="62"/>
        <v>1.0999999999999999E-2</v>
      </c>
      <c r="AK26" s="245">
        <v>30.3</v>
      </c>
      <c r="AL26" s="246">
        <v>985</v>
      </c>
      <c r="AM26" s="60">
        <f t="shared" si="63"/>
        <v>0.33900000000000002</v>
      </c>
      <c r="AN26" s="246">
        <v>1922</v>
      </c>
      <c r="AO26" s="60">
        <f t="shared" si="64"/>
        <v>0.66100000000000003</v>
      </c>
      <c r="AP26" s="247">
        <v>988</v>
      </c>
      <c r="AQ26" s="60">
        <f t="shared" si="65"/>
        <v>0.51400000000000001</v>
      </c>
      <c r="AR26" s="226">
        <v>934</v>
      </c>
      <c r="AS26" s="77">
        <f t="shared" si="66"/>
        <v>0.48599999999999999</v>
      </c>
      <c r="AT26" s="248">
        <v>105.8</v>
      </c>
      <c r="AU26" s="246">
        <v>236</v>
      </c>
      <c r="AV26" s="60">
        <f t="shared" si="67"/>
        <v>8.1000000000000003E-2</v>
      </c>
      <c r="AW26" s="247">
        <v>150</v>
      </c>
      <c r="AX26" s="60">
        <f t="shared" si="20"/>
        <v>0.63600000000000001</v>
      </c>
      <c r="AY26" s="226">
        <v>86</v>
      </c>
      <c r="AZ26" s="77">
        <f t="shared" si="21"/>
        <v>0.36399999999999999</v>
      </c>
      <c r="BA26" s="245">
        <v>174.4</v>
      </c>
      <c r="BB26" s="139">
        <v>2907</v>
      </c>
      <c r="BC26" s="60">
        <v>68</v>
      </c>
      <c r="BD26" s="60">
        <v>8</v>
      </c>
      <c r="BE26" s="60">
        <v>0</v>
      </c>
      <c r="BF26" s="60">
        <v>0</v>
      </c>
      <c r="BG26" s="60">
        <v>9</v>
      </c>
      <c r="BH26" s="60">
        <v>175</v>
      </c>
      <c r="BI26" s="60">
        <v>139</v>
      </c>
      <c r="BJ26" s="60">
        <v>8</v>
      </c>
      <c r="BK26" s="60">
        <v>217</v>
      </c>
      <c r="BL26" s="60">
        <v>0</v>
      </c>
      <c r="BM26" s="60">
        <v>0</v>
      </c>
      <c r="BN26" s="60">
        <v>153</v>
      </c>
      <c r="BO26" s="60">
        <v>28</v>
      </c>
      <c r="BP26" s="60">
        <v>0</v>
      </c>
      <c r="BQ26" s="60">
        <v>66</v>
      </c>
      <c r="BR26" s="60">
        <v>28</v>
      </c>
      <c r="BS26" s="60">
        <v>0</v>
      </c>
      <c r="BT26" s="60">
        <v>6</v>
      </c>
      <c r="BU26" s="60">
        <v>0</v>
      </c>
      <c r="BV26" s="60">
        <v>8</v>
      </c>
      <c r="BW26" s="60">
        <v>0</v>
      </c>
      <c r="BX26" s="60">
        <v>52</v>
      </c>
      <c r="BY26" s="60">
        <v>0</v>
      </c>
      <c r="BZ26" s="60">
        <v>0</v>
      </c>
      <c r="CA26" s="60">
        <v>8</v>
      </c>
      <c r="CB26" s="60">
        <v>0</v>
      </c>
      <c r="CC26" s="60">
        <v>0</v>
      </c>
      <c r="CD26" s="104">
        <f t="shared" si="22"/>
        <v>2.3E-2</v>
      </c>
      <c r="CE26" s="104">
        <f t="shared" si="68"/>
        <v>3.0000000000000001E-3</v>
      </c>
      <c r="CF26" s="104">
        <f t="shared" si="69"/>
        <v>0</v>
      </c>
      <c r="CG26" s="104">
        <f t="shared" si="70"/>
        <v>0</v>
      </c>
      <c r="CH26" s="104">
        <f t="shared" si="71"/>
        <v>3.0000000000000001E-3</v>
      </c>
      <c r="CI26" s="104">
        <f t="shared" si="72"/>
        <v>0.06</v>
      </c>
      <c r="CJ26" s="104">
        <f t="shared" si="73"/>
        <v>4.8000000000000001E-2</v>
      </c>
      <c r="CK26" s="104">
        <f t="shared" si="74"/>
        <v>3.0000000000000001E-3</v>
      </c>
      <c r="CL26" s="104">
        <f t="shared" si="75"/>
        <v>7.4999999999999997E-2</v>
      </c>
      <c r="CM26" s="104">
        <f t="shared" si="76"/>
        <v>0</v>
      </c>
      <c r="CN26" s="104">
        <f t="shared" si="77"/>
        <v>0</v>
      </c>
      <c r="CO26" s="104">
        <f t="shared" si="78"/>
        <v>5.2999999999999999E-2</v>
      </c>
      <c r="CP26" s="104">
        <f t="shared" si="79"/>
        <v>0.01</v>
      </c>
      <c r="CQ26" s="104">
        <f t="shared" si="80"/>
        <v>0</v>
      </c>
      <c r="CR26" s="104">
        <f t="shared" si="81"/>
        <v>2.3E-2</v>
      </c>
      <c r="CS26" s="104">
        <f t="shared" si="82"/>
        <v>0.01</v>
      </c>
      <c r="CT26" s="104">
        <f t="shared" si="83"/>
        <v>0</v>
      </c>
      <c r="CU26" s="104">
        <f t="shared" si="84"/>
        <v>2E-3</v>
      </c>
      <c r="CV26" s="104">
        <f t="shared" si="85"/>
        <v>0</v>
      </c>
      <c r="CW26" s="104">
        <f t="shared" si="86"/>
        <v>3.0000000000000001E-3</v>
      </c>
      <c r="CX26" s="104">
        <f t="shared" si="87"/>
        <v>0</v>
      </c>
      <c r="CY26" s="104">
        <f t="shared" si="88"/>
        <v>1.7999999999999999E-2</v>
      </c>
      <c r="CZ26" s="104">
        <f t="shared" si="89"/>
        <v>0</v>
      </c>
      <c r="DA26" s="104">
        <f t="shared" si="90"/>
        <v>0</v>
      </c>
      <c r="DB26" s="104">
        <f t="shared" si="91"/>
        <v>3.0000000000000001E-3</v>
      </c>
      <c r="DC26" s="104">
        <f t="shared" si="92"/>
        <v>0</v>
      </c>
      <c r="DD26" s="104">
        <f t="shared" si="93"/>
        <v>0</v>
      </c>
      <c r="DE26" s="60">
        <v>1787</v>
      </c>
      <c r="DF26" s="60">
        <v>945</v>
      </c>
      <c r="DG26" s="63">
        <f t="shared" si="49"/>
        <v>0.52900000000000003</v>
      </c>
      <c r="DH26" s="60">
        <v>842</v>
      </c>
      <c r="DI26" s="63">
        <f t="shared" si="50"/>
        <v>0.47099999999999997</v>
      </c>
    </row>
    <row r="27" spans="1:113" x14ac:dyDescent="0.2">
      <c r="A27" s="56" t="s">
        <v>882</v>
      </c>
      <c r="B27" s="57" t="s">
        <v>1021</v>
      </c>
      <c r="C27" s="56" t="s">
        <v>912</v>
      </c>
      <c r="D27" s="56" t="s">
        <v>1057</v>
      </c>
      <c r="E27" s="240">
        <v>4866</v>
      </c>
      <c r="F27" s="241">
        <v>4863</v>
      </c>
      <c r="G27" s="242">
        <f t="shared" si="51"/>
        <v>0.999</v>
      </c>
      <c r="H27" s="243">
        <v>3</v>
      </c>
      <c r="I27" s="244">
        <f t="shared" si="52"/>
        <v>1E-3</v>
      </c>
      <c r="J27" s="258">
        <f>(F27/H27)*100</f>
        <v>162100</v>
      </c>
      <c r="K27" s="60">
        <v>0</v>
      </c>
      <c r="L27" s="60">
        <v>0</v>
      </c>
      <c r="M27" s="60">
        <v>17</v>
      </c>
      <c r="N27" s="60">
        <v>360</v>
      </c>
      <c r="O27" s="60">
        <v>298</v>
      </c>
      <c r="P27" s="60">
        <v>1269</v>
      </c>
      <c r="Q27" s="60">
        <v>1292</v>
      </c>
      <c r="R27" s="60">
        <v>918</v>
      </c>
      <c r="S27" s="60">
        <v>408</v>
      </c>
      <c r="T27" s="60">
        <v>171</v>
      </c>
      <c r="U27" s="60">
        <v>123</v>
      </c>
      <c r="V27" s="60">
        <v>10</v>
      </c>
      <c r="W27" s="60">
        <v>0</v>
      </c>
      <c r="X27" s="63">
        <f t="shared" si="53"/>
        <v>0</v>
      </c>
      <c r="Y27" s="63">
        <f t="shared" si="54"/>
        <v>0</v>
      </c>
      <c r="Z27" s="63">
        <f t="shared" si="55"/>
        <v>3.0000000000000001E-3</v>
      </c>
      <c r="AA27" s="63">
        <f t="shared" si="56"/>
        <v>7.3999999999999996E-2</v>
      </c>
      <c r="AB27" s="63">
        <f t="shared" si="6"/>
        <v>6.0999999999999999E-2</v>
      </c>
      <c r="AC27" s="63">
        <f t="shared" si="7"/>
        <v>0.26100000000000001</v>
      </c>
      <c r="AD27" s="63">
        <f t="shared" si="8"/>
        <v>0.26600000000000001</v>
      </c>
      <c r="AE27" s="63">
        <f t="shared" si="57"/>
        <v>0.189</v>
      </c>
      <c r="AF27" s="63">
        <f t="shared" si="58"/>
        <v>8.4000000000000005E-2</v>
      </c>
      <c r="AG27" s="63">
        <f t="shared" si="59"/>
        <v>3.5000000000000003E-2</v>
      </c>
      <c r="AH27" s="63">
        <f t="shared" si="60"/>
        <v>2.5000000000000001E-2</v>
      </c>
      <c r="AI27" s="63">
        <f t="shared" si="61"/>
        <v>2E-3</v>
      </c>
      <c r="AJ27" s="63">
        <f t="shared" si="62"/>
        <v>0</v>
      </c>
      <c r="AK27" s="245">
        <v>38.6</v>
      </c>
      <c r="AL27" s="246">
        <v>284</v>
      </c>
      <c r="AM27" s="60">
        <f t="shared" si="63"/>
        <v>5.8000000000000003E-2</v>
      </c>
      <c r="AN27" s="246">
        <v>4582</v>
      </c>
      <c r="AO27" s="60">
        <f t="shared" si="64"/>
        <v>0.94199999999999995</v>
      </c>
      <c r="AP27" s="247">
        <v>4579</v>
      </c>
      <c r="AQ27" s="60">
        <f t="shared" si="65"/>
        <v>0.999</v>
      </c>
      <c r="AR27" s="226">
        <v>3</v>
      </c>
      <c r="AS27" s="77">
        <f t="shared" si="66"/>
        <v>1E-3</v>
      </c>
      <c r="AT27" s="248"/>
      <c r="AU27" s="246">
        <v>133</v>
      </c>
      <c r="AV27" s="60">
        <f t="shared" si="67"/>
        <v>2.7E-2</v>
      </c>
      <c r="AW27" s="247">
        <v>133</v>
      </c>
      <c r="AX27" s="60">
        <f t="shared" si="20"/>
        <v>1</v>
      </c>
      <c r="AY27" s="226">
        <v>0</v>
      </c>
      <c r="AZ27" s="77">
        <f t="shared" si="21"/>
        <v>0</v>
      </c>
      <c r="BA27" s="245" t="s">
        <v>168</v>
      </c>
      <c r="BB27" s="139">
        <v>4866</v>
      </c>
      <c r="BC27" s="60">
        <v>88</v>
      </c>
      <c r="BD27" s="60">
        <v>11</v>
      </c>
      <c r="BE27" s="60">
        <v>0</v>
      </c>
      <c r="BF27" s="60">
        <v>0</v>
      </c>
      <c r="BG27" s="60">
        <v>18</v>
      </c>
      <c r="BH27" s="60">
        <v>123</v>
      </c>
      <c r="BI27" s="60">
        <v>65</v>
      </c>
      <c r="BJ27" s="60">
        <v>13</v>
      </c>
      <c r="BK27" s="60">
        <v>133</v>
      </c>
      <c r="BL27" s="60">
        <v>0</v>
      </c>
      <c r="BM27" s="60">
        <v>0</v>
      </c>
      <c r="BN27" s="60">
        <v>230</v>
      </c>
      <c r="BO27" s="60">
        <v>77</v>
      </c>
      <c r="BP27" s="60">
        <v>0</v>
      </c>
      <c r="BQ27" s="60">
        <v>12</v>
      </c>
      <c r="BR27" s="60">
        <v>11</v>
      </c>
      <c r="BS27" s="60">
        <v>29</v>
      </c>
      <c r="BT27" s="60">
        <v>24</v>
      </c>
      <c r="BU27" s="60">
        <v>25</v>
      </c>
      <c r="BV27" s="60">
        <v>30</v>
      </c>
      <c r="BW27" s="60">
        <v>12</v>
      </c>
      <c r="BX27" s="60">
        <v>20</v>
      </c>
      <c r="BY27" s="60">
        <v>20</v>
      </c>
      <c r="BZ27" s="60">
        <v>0</v>
      </c>
      <c r="CA27" s="60">
        <v>0</v>
      </c>
      <c r="CB27" s="60">
        <v>22</v>
      </c>
      <c r="CC27" s="60">
        <v>49</v>
      </c>
      <c r="CD27" s="104">
        <f t="shared" si="22"/>
        <v>1.7999999999999999E-2</v>
      </c>
      <c r="CE27" s="104">
        <f t="shared" si="68"/>
        <v>2E-3</v>
      </c>
      <c r="CF27" s="104">
        <f t="shared" si="69"/>
        <v>0</v>
      </c>
      <c r="CG27" s="104">
        <f t="shared" si="70"/>
        <v>0</v>
      </c>
      <c r="CH27" s="104">
        <f t="shared" si="71"/>
        <v>4.0000000000000001E-3</v>
      </c>
      <c r="CI27" s="104">
        <f t="shared" si="72"/>
        <v>2.5000000000000001E-2</v>
      </c>
      <c r="CJ27" s="104">
        <f t="shared" si="73"/>
        <v>1.2999999999999999E-2</v>
      </c>
      <c r="CK27" s="104">
        <f t="shared" si="74"/>
        <v>3.0000000000000001E-3</v>
      </c>
      <c r="CL27" s="104">
        <f t="shared" si="75"/>
        <v>2.7E-2</v>
      </c>
      <c r="CM27" s="104">
        <f t="shared" si="76"/>
        <v>0</v>
      </c>
      <c r="CN27" s="104">
        <f t="shared" si="77"/>
        <v>0</v>
      </c>
      <c r="CO27" s="104">
        <f t="shared" si="78"/>
        <v>4.7E-2</v>
      </c>
      <c r="CP27" s="104">
        <f t="shared" si="79"/>
        <v>1.6E-2</v>
      </c>
      <c r="CQ27" s="104">
        <f t="shared" si="80"/>
        <v>0</v>
      </c>
      <c r="CR27" s="104">
        <f t="shared" si="81"/>
        <v>2E-3</v>
      </c>
      <c r="CS27" s="104">
        <f t="shared" si="82"/>
        <v>2E-3</v>
      </c>
      <c r="CT27" s="104">
        <f t="shared" si="83"/>
        <v>6.0000000000000001E-3</v>
      </c>
      <c r="CU27" s="104">
        <f t="shared" si="84"/>
        <v>5.0000000000000001E-3</v>
      </c>
      <c r="CV27" s="104">
        <f t="shared" si="85"/>
        <v>5.0000000000000001E-3</v>
      </c>
      <c r="CW27" s="104">
        <f t="shared" si="86"/>
        <v>6.0000000000000001E-3</v>
      </c>
      <c r="CX27" s="104">
        <f t="shared" si="87"/>
        <v>2E-3</v>
      </c>
      <c r="CY27" s="104">
        <f t="shared" si="88"/>
        <v>4.0000000000000001E-3</v>
      </c>
      <c r="CZ27" s="104">
        <f t="shared" si="89"/>
        <v>4.0000000000000001E-3</v>
      </c>
      <c r="DA27" s="104">
        <f t="shared" si="90"/>
        <v>0</v>
      </c>
      <c r="DB27" s="104">
        <f t="shared" si="91"/>
        <v>0</v>
      </c>
      <c r="DC27" s="104">
        <f t="shared" si="92"/>
        <v>5.0000000000000001E-3</v>
      </c>
      <c r="DD27" s="104">
        <f t="shared" si="93"/>
        <v>0.01</v>
      </c>
      <c r="DE27" s="60">
        <v>4232</v>
      </c>
      <c r="DF27" s="60">
        <v>4229</v>
      </c>
      <c r="DG27" s="63">
        <f t="shared" si="49"/>
        <v>0.999</v>
      </c>
      <c r="DH27" s="60">
        <v>3</v>
      </c>
      <c r="DI27" s="63">
        <f t="shared" si="50"/>
        <v>1E-3</v>
      </c>
    </row>
    <row r="28" spans="1:113" x14ac:dyDescent="0.2">
      <c r="A28" s="56" t="s">
        <v>882</v>
      </c>
      <c r="B28" s="57" t="s">
        <v>1021</v>
      </c>
      <c r="C28" s="56" t="s">
        <v>913</v>
      </c>
      <c r="D28" s="56" t="s">
        <v>1058</v>
      </c>
      <c r="E28" s="240">
        <v>1848</v>
      </c>
      <c r="F28" s="241">
        <v>959</v>
      </c>
      <c r="G28" s="242">
        <f t="shared" si="51"/>
        <v>0.51900000000000002</v>
      </c>
      <c r="H28" s="243">
        <v>889</v>
      </c>
      <c r="I28" s="244">
        <f t="shared" si="52"/>
        <v>0.48099999999999998</v>
      </c>
      <c r="J28" s="249">
        <v>107.9</v>
      </c>
      <c r="K28" s="60">
        <v>170</v>
      </c>
      <c r="L28" s="60">
        <v>162</v>
      </c>
      <c r="M28" s="60">
        <v>55</v>
      </c>
      <c r="N28" s="60">
        <v>74</v>
      </c>
      <c r="O28" s="60">
        <v>44</v>
      </c>
      <c r="P28" s="60">
        <v>364</v>
      </c>
      <c r="Q28" s="60">
        <v>94</v>
      </c>
      <c r="R28" s="60">
        <v>291</v>
      </c>
      <c r="S28" s="60">
        <v>235</v>
      </c>
      <c r="T28" s="60">
        <v>131</v>
      </c>
      <c r="U28" s="60">
        <v>114</v>
      </c>
      <c r="V28" s="60">
        <v>81</v>
      </c>
      <c r="W28" s="60">
        <v>33</v>
      </c>
      <c r="X28" s="63">
        <f t="shared" si="53"/>
        <v>9.1999999999999998E-2</v>
      </c>
      <c r="Y28" s="63">
        <f t="shared" si="54"/>
        <v>8.7999999999999995E-2</v>
      </c>
      <c r="Z28" s="63">
        <f t="shared" si="55"/>
        <v>0.03</v>
      </c>
      <c r="AA28" s="63">
        <f t="shared" si="56"/>
        <v>0.04</v>
      </c>
      <c r="AB28" s="63">
        <f t="shared" si="6"/>
        <v>2.4E-2</v>
      </c>
      <c r="AC28" s="63">
        <f t="shared" si="7"/>
        <v>0.19700000000000001</v>
      </c>
      <c r="AD28" s="63">
        <f t="shared" si="8"/>
        <v>5.0999999999999997E-2</v>
      </c>
      <c r="AE28" s="63">
        <f t="shared" si="57"/>
        <v>0.157</v>
      </c>
      <c r="AF28" s="63">
        <f t="shared" si="58"/>
        <v>0.127</v>
      </c>
      <c r="AG28" s="63">
        <f t="shared" si="59"/>
        <v>7.0999999999999994E-2</v>
      </c>
      <c r="AH28" s="63">
        <f t="shared" si="60"/>
        <v>6.2E-2</v>
      </c>
      <c r="AI28" s="63">
        <f t="shared" si="61"/>
        <v>4.3999999999999997E-2</v>
      </c>
      <c r="AJ28" s="63">
        <f t="shared" si="62"/>
        <v>1.7999999999999999E-2</v>
      </c>
      <c r="AK28" s="245">
        <v>41.7</v>
      </c>
      <c r="AL28" s="246">
        <v>442</v>
      </c>
      <c r="AM28" s="60">
        <f t="shared" si="63"/>
        <v>0.23899999999999999</v>
      </c>
      <c r="AN28" s="246">
        <v>1406</v>
      </c>
      <c r="AO28" s="60">
        <f t="shared" si="64"/>
        <v>0.76100000000000001</v>
      </c>
      <c r="AP28" s="247">
        <v>716</v>
      </c>
      <c r="AQ28" s="60">
        <f t="shared" si="65"/>
        <v>0.50900000000000001</v>
      </c>
      <c r="AR28" s="226">
        <v>690</v>
      </c>
      <c r="AS28" s="77">
        <f t="shared" si="66"/>
        <v>0.49099999999999999</v>
      </c>
      <c r="AT28" s="248">
        <v>103.8</v>
      </c>
      <c r="AU28" s="246">
        <v>228</v>
      </c>
      <c r="AV28" s="60">
        <f t="shared" si="67"/>
        <v>0.123</v>
      </c>
      <c r="AW28" s="247">
        <v>114</v>
      </c>
      <c r="AX28" s="60">
        <f t="shared" ref="AX28:AX35" si="94">ROUND(AW28/AU28,3)</f>
        <v>0.5</v>
      </c>
      <c r="AY28" s="226">
        <v>114</v>
      </c>
      <c r="AZ28" s="77">
        <f t="shared" ref="AZ28:AZ35" si="95">ROUND(AY28/AU28,3)</f>
        <v>0.5</v>
      </c>
      <c r="BA28" s="245">
        <v>100</v>
      </c>
      <c r="BB28" s="139">
        <v>1848</v>
      </c>
      <c r="BC28" s="60">
        <v>6</v>
      </c>
      <c r="BD28" s="60">
        <v>0</v>
      </c>
      <c r="BE28" s="60">
        <v>0</v>
      </c>
      <c r="BF28" s="60">
        <v>50</v>
      </c>
      <c r="BG28" s="60">
        <v>12</v>
      </c>
      <c r="BH28" s="60">
        <v>104</v>
      </c>
      <c r="BI28" s="60">
        <v>84</v>
      </c>
      <c r="BJ28" s="60">
        <v>6</v>
      </c>
      <c r="BK28" s="60">
        <v>217</v>
      </c>
      <c r="BL28" s="60">
        <v>0</v>
      </c>
      <c r="BM28" s="60">
        <v>6</v>
      </c>
      <c r="BN28" s="60">
        <v>107</v>
      </c>
      <c r="BO28" s="60">
        <v>90</v>
      </c>
      <c r="BP28" s="60">
        <v>0</v>
      </c>
      <c r="BQ28" s="60">
        <v>27</v>
      </c>
      <c r="BR28" s="60">
        <v>16</v>
      </c>
      <c r="BS28" s="60">
        <v>0</v>
      </c>
      <c r="BT28" s="60">
        <v>0</v>
      </c>
      <c r="BU28" s="60">
        <v>13</v>
      </c>
      <c r="BV28" s="60">
        <v>6</v>
      </c>
      <c r="BW28" s="60">
        <v>0</v>
      </c>
      <c r="BX28" s="60">
        <v>0</v>
      </c>
      <c r="BY28" s="60">
        <v>19</v>
      </c>
      <c r="BZ28" s="60">
        <v>55</v>
      </c>
      <c r="CA28" s="60">
        <v>13</v>
      </c>
      <c r="CB28" s="60">
        <v>9</v>
      </c>
      <c r="CC28" s="60">
        <v>0</v>
      </c>
      <c r="CD28" s="104">
        <f t="shared" si="22"/>
        <v>3.0000000000000001E-3</v>
      </c>
      <c r="CE28" s="104">
        <f t="shared" si="68"/>
        <v>0</v>
      </c>
      <c r="CF28" s="104">
        <f t="shared" si="69"/>
        <v>0</v>
      </c>
      <c r="CG28" s="104">
        <f t="shared" si="70"/>
        <v>2.7E-2</v>
      </c>
      <c r="CH28" s="104">
        <f t="shared" si="71"/>
        <v>6.0000000000000001E-3</v>
      </c>
      <c r="CI28" s="104">
        <f t="shared" si="72"/>
        <v>5.6000000000000001E-2</v>
      </c>
      <c r="CJ28" s="104">
        <f t="shared" si="73"/>
        <v>4.4999999999999998E-2</v>
      </c>
      <c r="CK28" s="104">
        <f t="shared" si="74"/>
        <v>3.0000000000000001E-3</v>
      </c>
      <c r="CL28" s="104">
        <f t="shared" si="75"/>
        <v>0.11700000000000001</v>
      </c>
      <c r="CM28" s="104">
        <f t="shared" si="76"/>
        <v>0</v>
      </c>
      <c r="CN28" s="104">
        <f t="shared" si="77"/>
        <v>3.0000000000000001E-3</v>
      </c>
      <c r="CO28" s="104">
        <f t="shared" si="78"/>
        <v>5.8000000000000003E-2</v>
      </c>
      <c r="CP28" s="104">
        <f t="shared" si="79"/>
        <v>4.9000000000000002E-2</v>
      </c>
      <c r="CQ28" s="104">
        <f t="shared" si="80"/>
        <v>0</v>
      </c>
      <c r="CR28" s="104">
        <f t="shared" si="81"/>
        <v>1.4999999999999999E-2</v>
      </c>
      <c r="CS28" s="104">
        <f t="shared" si="82"/>
        <v>8.9999999999999993E-3</v>
      </c>
      <c r="CT28" s="104">
        <f t="shared" si="83"/>
        <v>0</v>
      </c>
      <c r="CU28" s="104">
        <f t="shared" si="84"/>
        <v>0</v>
      </c>
      <c r="CV28" s="104">
        <f t="shared" si="85"/>
        <v>7.0000000000000001E-3</v>
      </c>
      <c r="CW28" s="104">
        <f t="shared" si="86"/>
        <v>3.0000000000000001E-3</v>
      </c>
      <c r="CX28" s="104">
        <f t="shared" si="87"/>
        <v>0</v>
      </c>
      <c r="CY28" s="104">
        <f t="shared" si="88"/>
        <v>0</v>
      </c>
      <c r="CZ28" s="104">
        <f t="shared" si="89"/>
        <v>0.01</v>
      </c>
      <c r="DA28" s="104">
        <f t="shared" si="90"/>
        <v>0.03</v>
      </c>
      <c r="DB28" s="104">
        <f t="shared" si="91"/>
        <v>7.0000000000000001E-3</v>
      </c>
      <c r="DC28" s="104">
        <f t="shared" si="92"/>
        <v>5.0000000000000001E-3</v>
      </c>
      <c r="DD28" s="104">
        <f t="shared" si="93"/>
        <v>0</v>
      </c>
      <c r="DE28" s="60">
        <v>1288</v>
      </c>
      <c r="DF28" s="60">
        <v>679</v>
      </c>
      <c r="DG28" s="63">
        <f t="shared" si="49"/>
        <v>0.52700000000000002</v>
      </c>
      <c r="DH28" s="60">
        <v>609</v>
      </c>
      <c r="DI28" s="63">
        <f t="shared" si="50"/>
        <v>0.47299999999999998</v>
      </c>
    </row>
    <row r="29" spans="1:113" x14ac:dyDescent="0.2">
      <c r="A29" s="56" t="s">
        <v>882</v>
      </c>
      <c r="B29" s="57" t="s">
        <v>1021</v>
      </c>
      <c r="C29" s="56" t="s">
        <v>914</v>
      </c>
      <c r="D29" s="56" t="s">
        <v>1059</v>
      </c>
      <c r="E29" s="240">
        <v>2804</v>
      </c>
      <c r="F29" s="241">
        <v>1405</v>
      </c>
      <c r="G29" s="242">
        <f t="shared" si="51"/>
        <v>0.501</v>
      </c>
      <c r="H29" s="243">
        <v>1399</v>
      </c>
      <c r="I29" s="244">
        <f t="shared" si="52"/>
        <v>0.499</v>
      </c>
      <c r="J29" s="249">
        <v>100.4</v>
      </c>
      <c r="K29" s="60">
        <v>74</v>
      </c>
      <c r="L29" s="60">
        <v>170</v>
      </c>
      <c r="M29" s="60">
        <v>297</v>
      </c>
      <c r="N29" s="60">
        <v>194</v>
      </c>
      <c r="O29" s="60">
        <v>179</v>
      </c>
      <c r="P29" s="60">
        <v>411</v>
      </c>
      <c r="Q29" s="60">
        <v>504</v>
      </c>
      <c r="R29" s="60">
        <v>339</v>
      </c>
      <c r="S29" s="60">
        <v>229</v>
      </c>
      <c r="T29" s="60">
        <v>144</v>
      </c>
      <c r="U29" s="60">
        <v>168</v>
      </c>
      <c r="V29" s="60">
        <v>78</v>
      </c>
      <c r="W29" s="60">
        <v>17</v>
      </c>
      <c r="X29" s="63">
        <f t="shared" si="53"/>
        <v>2.5999999999999999E-2</v>
      </c>
      <c r="Y29" s="63">
        <f t="shared" si="54"/>
        <v>6.0999999999999999E-2</v>
      </c>
      <c r="Z29" s="63">
        <f t="shared" si="55"/>
        <v>0.106</v>
      </c>
      <c r="AA29" s="63">
        <f t="shared" si="56"/>
        <v>6.9000000000000006E-2</v>
      </c>
      <c r="AB29" s="63">
        <f t="shared" si="6"/>
        <v>6.4000000000000001E-2</v>
      </c>
      <c r="AC29" s="63">
        <f t="shared" si="7"/>
        <v>0.14699999999999999</v>
      </c>
      <c r="AD29" s="63">
        <f t="shared" si="8"/>
        <v>0.18</v>
      </c>
      <c r="AE29" s="63">
        <f t="shared" si="57"/>
        <v>0.121</v>
      </c>
      <c r="AF29" s="63">
        <f t="shared" si="58"/>
        <v>8.2000000000000003E-2</v>
      </c>
      <c r="AG29" s="63">
        <f t="shared" si="59"/>
        <v>5.0999999999999997E-2</v>
      </c>
      <c r="AH29" s="63">
        <f t="shared" si="60"/>
        <v>0.06</v>
      </c>
      <c r="AI29" s="63">
        <f t="shared" si="61"/>
        <v>2.8000000000000001E-2</v>
      </c>
      <c r="AJ29" s="63">
        <f t="shared" si="62"/>
        <v>6.0000000000000001E-3</v>
      </c>
      <c r="AK29" s="245">
        <v>36.200000000000003</v>
      </c>
      <c r="AL29" s="246">
        <v>683</v>
      </c>
      <c r="AM29" s="60">
        <f t="shared" si="63"/>
        <v>0.24399999999999999</v>
      </c>
      <c r="AN29" s="246">
        <v>2121</v>
      </c>
      <c r="AO29" s="60">
        <f t="shared" si="64"/>
        <v>0.75600000000000001</v>
      </c>
      <c r="AP29" s="247">
        <v>1030</v>
      </c>
      <c r="AQ29" s="60">
        <f t="shared" si="65"/>
        <v>0.48599999999999999</v>
      </c>
      <c r="AR29" s="226">
        <v>1091</v>
      </c>
      <c r="AS29" s="77">
        <f t="shared" si="66"/>
        <v>0.51400000000000001</v>
      </c>
      <c r="AT29" s="248">
        <v>94.4</v>
      </c>
      <c r="AU29" s="246">
        <v>263</v>
      </c>
      <c r="AV29" s="60">
        <f t="shared" si="67"/>
        <v>9.4E-2</v>
      </c>
      <c r="AW29" s="247">
        <v>96</v>
      </c>
      <c r="AX29" s="60">
        <f t="shared" si="94"/>
        <v>0.36499999999999999</v>
      </c>
      <c r="AY29" s="226">
        <v>167</v>
      </c>
      <c r="AZ29" s="77">
        <f t="shared" si="95"/>
        <v>0.63500000000000001</v>
      </c>
      <c r="BA29" s="245">
        <v>57.5</v>
      </c>
      <c r="BB29" s="139">
        <v>2804</v>
      </c>
      <c r="BC29" s="60">
        <v>111</v>
      </c>
      <c r="BD29" s="60">
        <v>135</v>
      </c>
      <c r="BE29" s="60">
        <v>0</v>
      </c>
      <c r="BF29" s="60">
        <v>0</v>
      </c>
      <c r="BG29" s="60">
        <v>16</v>
      </c>
      <c r="BH29" s="60">
        <v>105</v>
      </c>
      <c r="BI29" s="60">
        <v>28</v>
      </c>
      <c r="BJ29" s="60">
        <v>0</v>
      </c>
      <c r="BK29" s="60">
        <v>248</v>
      </c>
      <c r="BL29" s="60">
        <v>0</v>
      </c>
      <c r="BM29" s="60">
        <v>5</v>
      </c>
      <c r="BN29" s="60">
        <v>111</v>
      </c>
      <c r="BO29" s="60">
        <v>66</v>
      </c>
      <c r="BP29" s="60">
        <v>0</v>
      </c>
      <c r="BQ29" s="60">
        <v>9</v>
      </c>
      <c r="BR29" s="60">
        <v>54</v>
      </c>
      <c r="BS29" s="60">
        <v>6</v>
      </c>
      <c r="BT29" s="60">
        <v>0</v>
      </c>
      <c r="BU29" s="60">
        <v>5</v>
      </c>
      <c r="BV29" s="60">
        <v>10</v>
      </c>
      <c r="BW29" s="60">
        <v>0</v>
      </c>
      <c r="BX29" s="60">
        <v>35</v>
      </c>
      <c r="BY29" s="60">
        <v>11</v>
      </c>
      <c r="BZ29" s="60">
        <v>0</v>
      </c>
      <c r="CA29" s="60">
        <v>3</v>
      </c>
      <c r="CB29" s="60">
        <v>3</v>
      </c>
      <c r="CC29" s="60">
        <v>2</v>
      </c>
      <c r="CD29" s="104">
        <f t="shared" si="22"/>
        <v>0.04</v>
      </c>
      <c r="CE29" s="104">
        <f t="shared" si="68"/>
        <v>4.8000000000000001E-2</v>
      </c>
      <c r="CF29" s="104">
        <f t="shared" si="69"/>
        <v>0</v>
      </c>
      <c r="CG29" s="104">
        <f t="shared" si="70"/>
        <v>0</v>
      </c>
      <c r="CH29" s="104">
        <f t="shared" si="71"/>
        <v>6.0000000000000001E-3</v>
      </c>
      <c r="CI29" s="104">
        <f t="shared" si="72"/>
        <v>3.6999999999999998E-2</v>
      </c>
      <c r="CJ29" s="104">
        <f t="shared" si="73"/>
        <v>0.01</v>
      </c>
      <c r="CK29" s="104">
        <f t="shared" si="74"/>
        <v>0</v>
      </c>
      <c r="CL29" s="104">
        <f t="shared" si="75"/>
        <v>8.7999999999999995E-2</v>
      </c>
      <c r="CM29" s="104">
        <f t="shared" si="76"/>
        <v>0</v>
      </c>
      <c r="CN29" s="104">
        <f t="shared" si="77"/>
        <v>2E-3</v>
      </c>
      <c r="CO29" s="104">
        <f t="shared" si="78"/>
        <v>0.04</v>
      </c>
      <c r="CP29" s="104">
        <f t="shared" si="79"/>
        <v>2.4E-2</v>
      </c>
      <c r="CQ29" s="104">
        <f t="shared" si="80"/>
        <v>0</v>
      </c>
      <c r="CR29" s="104">
        <f t="shared" si="81"/>
        <v>3.0000000000000001E-3</v>
      </c>
      <c r="CS29" s="104">
        <f t="shared" si="82"/>
        <v>1.9E-2</v>
      </c>
      <c r="CT29" s="104">
        <f t="shared" si="83"/>
        <v>2E-3</v>
      </c>
      <c r="CU29" s="104">
        <f t="shared" si="84"/>
        <v>0</v>
      </c>
      <c r="CV29" s="104">
        <f t="shared" si="85"/>
        <v>2E-3</v>
      </c>
      <c r="CW29" s="104">
        <f t="shared" si="86"/>
        <v>4.0000000000000001E-3</v>
      </c>
      <c r="CX29" s="104">
        <f t="shared" si="87"/>
        <v>0</v>
      </c>
      <c r="CY29" s="104">
        <f t="shared" si="88"/>
        <v>1.2E-2</v>
      </c>
      <c r="CZ29" s="104">
        <f t="shared" si="89"/>
        <v>4.0000000000000001E-3</v>
      </c>
      <c r="DA29" s="104">
        <f t="shared" si="90"/>
        <v>0</v>
      </c>
      <c r="DB29" s="104">
        <f t="shared" si="91"/>
        <v>1E-3</v>
      </c>
      <c r="DC29" s="104">
        <f t="shared" si="92"/>
        <v>1E-3</v>
      </c>
      <c r="DD29" s="104">
        <f t="shared" si="93"/>
        <v>1E-3</v>
      </c>
      <c r="DE29" s="60">
        <v>1987</v>
      </c>
      <c r="DF29" s="60">
        <v>966</v>
      </c>
      <c r="DG29" s="63">
        <f t="shared" si="49"/>
        <v>0.48599999999999999</v>
      </c>
      <c r="DH29" s="60">
        <v>1021</v>
      </c>
      <c r="DI29" s="63">
        <f t="shared" si="50"/>
        <v>0.51400000000000001</v>
      </c>
    </row>
    <row r="30" spans="1:113" x14ac:dyDescent="0.2">
      <c r="A30" s="56" t="s">
        <v>882</v>
      </c>
      <c r="B30" s="57" t="s">
        <v>1021</v>
      </c>
      <c r="C30" s="56" t="s">
        <v>915</v>
      </c>
      <c r="D30" s="56" t="s">
        <v>1060</v>
      </c>
      <c r="E30" s="240">
        <v>4905</v>
      </c>
      <c r="F30" s="241">
        <v>2212</v>
      </c>
      <c r="G30" s="242">
        <f t="shared" si="51"/>
        <v>0.45100000000000001</v>
      </c>
      <c r="H30" s="243">
        <v>2693</v>
      </c>
      <c r="I30" s="244">
        <f t="shared" si="52"/>
        <v>0.54900000000000004</v>
      </c>
      <c r="J30" s="249">
        <v>82.1</v>
      </c>
      <c r="K30" s="60">
        <v>194</v>
      </c>
      <c r="L30" s="60">
        <v>246</v>
      </c>
      <c r="M30" s="60">
        <v>289</v>
      </c>
      <c r="N30" s="60">
        <v>665</v>
      </c>
      <c r="O30" s="60">
        <v>191</v>
      </c>
      <c r="P30" s="60">
        <v>659</v>
      </c>
      <c r="Q30" s="60">
        <v>547</v>
      </c>
      <c r="R30" s="60">
        <v>553</v>
      </c>
      <c r="S30" s="60">
        <v>503</v>
      </c>
      <c r="T30" s="60">
        <v>340</v>
      </c>
      <c r="U30" s="60">
        <v>451</v>
      </c>
      <c r="V30" s="60">
        <v>224</v>
      </c>
      <c r="W30" s="60">
        <v>43</v>
      </c>
      <c r="X30" s="63">
        <f t="shared" si="53"/>
        <v>0.04</v>
      </c>
      <c r="Y30" s="63">
        <f t="shared" si="54"/>
        <v>0.05</v>
      </c>
      <c r="Z30" s="63">
        <f t="shared" si="55"/>
        <v>5.8999999999999997E-2</v>
      </c>
      <c r="AA30" s="63">
        <f t="shared" si="56"/>
        <v>0.13600000000000001</v>
      </c>
      <c r="AB30" s="63">
        <f t="shared" si="6"/>
        <v>3.9E-2</v>
      </c>
      <c r="AC30" s="63">
        <f t="shared" si="7"/>
        <v>0.13400000000000001</v>
      </c>
      <c r="AD30" s="63">
        <f t="shared" si="8"/>
        <v>0.112</v>
      </c>
      <c r="AE30" s="63">
        <f t="shared" si="57"/>
        <v>0.113</v>
      </c>
      <c r="AF30" s="63">
        <f t="shared" si="58"/>
        <v>0.10299999999999999</v>
      </c>
      <c r="AG30" s="63">
        <f t="shared" si="59"/>
        <v>6.9000000000000006E-2</v>
      </c>
      <c r="AH30" s="63">
        <f t="shared" si="60"/>
        <v>9.1999999999999998E-2</v>
      </c>
      <c r="AI30" s="63">
        <f t="shared" si="61"/>
        <v>4.5999999999999999E-2</v>
      </c>
      <c r="AJ30" s="63">
        <f t="shared" si="62"/>
        <v>8.9999999999999993E-3</v>
      </c>
      <c r="AK30" s="245">
        <v>39.700000000000003</v>
      </c>
      <c r="AL30" s="246">
        <v>1100</v>
      </c>
      <c r="AM30" s="60">
        <f t="shared" si="63"/>
        <v>0.224</v>
      </c>
      <c r="AN30" s="246">
        <v>3805</v>
      </c>
      <c r="AO30" s="60">
        <f t="shared" si="64"/>
        <v>0.77600000000000002</v>
      </c>
      <c r="AP30" s="247">
        <v>1738</v>
      </c>
      <c r="AQ30" s="60">
        <f t="shared" si="65"/>
        <v>0.45700000000000002</v>
      </c>
      <c r="AR30" s="226">
        <v>2067</v>
      </c>
      <c r="AS30" s="77">
        <f t="shared" si="66"/>
        <v>0.54300000000000004</v>
      </c>
      <c r="AT30" s="248">
        <v>84.1</v>
      </c>
      <c r="AU30" s="246">
        <v>718</v>
      </c>
      <c r="AV30" s="60">
        <f t="shared" si="67"/>
        <v>0.14599999999999999</v>
      </c>
      <c r="AW30" s="247">
        <v>363</v>
      </c>
      <c r="AX30" s="60">
        <f t="shared" si="94"/>
        <v>0.50600000000000001</v>
      </c>
      <c r="AY30" s="226">
        <v>355</v>
      </c>
      <c r="AZ30" s="77">
        <f t="shared" si="95"/>
        <v>0.49399999999999999</v>
      </c>
      <c r="BA30" s="245">
        <v>102.3</v>
      </c>
      <c r="BB30" s="139">
        <v>4905</v>
      </c>
      <c r="BC30" s="60">
        <v>170</v>
      </c>
      <c r="BD30" s="60">
        <v>180</v>
      </c>
      <c r="BE30" s="60">
        <v>10</v>
      </c>
      <c r="BF30" s="60">
        <v>61</v>
      </c>
      <c r="BG30" s="60">
        <v>15</v>
      </c>
      <c r="BH30" s="60">
        <v>240</v>
      </c>
      <c r="BI30" s="60">
        <v>73</v>
      </c>
      <c r="BJ30" s="60">
        <v>0</v>
      </c>
      <c r="BK30" s="60">
        <v>495</v>
      </c>
      <c r="BL30" s="60">
        <v>19</v>
      </c>
      <c r="BM30" s="60">
        <v>7</v>
      </c>
      <c r="BN30" s="60">
        <v>285</v>
      </c>
      <c r="BO30" s="60">
        <v>106</v>
      </c>
      <c r="BP30" s="60">
        <v>0</v>
      </c>
      <c r="BQ30" s="60">
        <v>73</v>
      </c>
      <c r="BR30" s="60">
        <v>13</v>
      </c>
      <c r="BS30" s="60">
        <v>0</v>
      </c>
      <c r="BT30" s="60">
        <v>44</v>
      </c>
      <c r="BU30" s="60">
        <v>20</v>
      </c>
      <c r="BV30" s="60">
        <v>58</v>
      </c>
      <c r="BW30" s="60">
        <v>0</v>
      </c>
      <c r="BX30" s="60">
        <v>28</v>
      </c>
      <c r="BY30" s="60">
        <v>60</v>
      </c>
      <c r="BZ30" s="60">
        <v>0</v>
      </c>
      <c r="CA30" s="60">
        <v>8</v>
      </c>
      <c r="CB30" s="60">
        <v>8</v>
      </c>
      <c r="CC30" s="60">
        <v>8</v>
      </c>
      <c r="CD30" s="104">
        <f t="shared" si="22"/>
        <v>3.5000000000000003E-2</v>
      </c>
      <c r="CE30" s="104">
        <f t="shared" si="68"/>
        <v>3.6999999999999998E-2</v>
      </c>
      <c r="CF30" s="104">
        <f t="shared" si="69"/>
        <v>2E-3</v>
      </c>
      <c r="CG30" s="104">
        <f t="shared" si="70"/>
        <v>1.2E-2</v>
      </c>
      <c r="CH30" s="104">
        <f t="shared" si="71"/>
        <v>3.0000000000000001E-3</v>
      </c>
      <c r="CI30" s="104">
        <f t="shared" si="72"/>
        <v>4.9000000000000002E-2</v>
      </c>
      <c r="CJ30" s="104">
        <f t="shared" si="73"/>
        <v>1.4999999999999999E-2</v>
      </c>
      <c r="CK30" s="104">
        <f t="shared" si="74"/>
        <v>0</v>
      </c>
      <c r="CL30" s="104">
        <f t="shared" si="75"/>
        <v>0.10100000000000001</v>
      </c>
      <c r="CM30" s="104">
        <f t="shared" si="76"/>
        <v>4.0000000000000001E-3</v>
      </c>
      <c r="CN30" s="104">
        <f t="shared" si="77"/>
        <v>1E-3</v>
      </c>
      <c r="CO30" s="104">
        <f t="shared" si="78"/>
        <v>5.8000000000000003E-2</v>
      </c>
      <c r="CP30" s="104">
        <f t="shared" si="79"/>
        <v>2.1999999999999999E-2</v>
      </c>
      <c r="CQ30" s="104">
        <f t="shared" si="80"/>
        <v>0</v>
      </c>
      <c r="CR30" s="104">
        <f t="shared" si="81"/>
        <v>1.4999999999999999E-2</v>
      </c>
      <c r="CS30" s="104">
        <f t="shared" si="82"/>
        <v>3.0000000000000001E-3</v>
      </c>
      <c r="CT30" s="104">
        <f t="shared" si="83"/>
        <v>0</v>
      </c>
      <c r="CU30" s="104">
        <f t="shared" si="84"/>
        <v>8.9999999999999993E-3</v>
      </c>
      <c r="CV30" s="104">
        <f t="shared" si="85"/>
        <v>4.0000000000000001E-3</v>
      </c>
      <c r="CW30" s="104">
        <f t="shared" si="86"/>
        <v>1.2E-2</v>
      </c>
      <c r="CX30" s="104">
        <f t="shared" si="87"/>
        <v>0</v>
      </c>
      <c r="CY30" s="104">
        <f t="shared" si="88"/>
        <v>6.0000000000000001E-3</v>
      </c>
      <c r="CZ30" s="104">
        <f t="shared" si="89"/>
        <v>1.2E-2</v>
      </c>
      <c r="DA30" s="104">
        <f t="shared" si="90"/>
        <v>0</v>
      </c>
      <c r="DB30" s="104">
        <f t="shared" si="91"/>
        <v>2E-3</v>
      </c>
      <c r="DC30" s="104">
        <f t="shared" si="92"/>
        <v>2E-3</v>
      </c>
      <c r="DD30" s="104">
        <f t="shared" si="93"/>
        <v>2E-3</v>
      </c>
      <c r="DE30" s="60">
        <v>3757</v>
      </c>
      <c r="DF30" s="60">
        <v>1727</v>
      </c>
      <c r="DG30" s="63">
        <f t="shared" si="49"/>
        <v>0.46</v>
      </c>
      <c r="DH30" s="60">
        <v>2030</v>
      </c>
      <c r="DI30" s="63">
        <f t="shared" si="50"/>
        <v>0.54</v>
      </c>
    </row>
    <row r="31" spans="1:113" x14ac:dyDescent="0.2">
      <c r="A31" s="56" t="s">
        <v>882</v>
      </c>
      <c r="B31" s="57" t="s">
        <v>1021</v>
      </c>
      <c r="C31" s="56" t="s">
        <v>916</v>
      </c>
      <c r="D31" s="56" t="s">
        <v>1061</v>
      </c>
      <c r="E31" s="240">
        <v>5289</v>
      </c>
      <c r="F31" s="241">
        <v>2610</v>
      </c>
      <c r="G31" s="242">
        <f t="shared" si="51"/>
        <v>0.49299999999999999</v>
      </c>
      <c r="H31" s="243">
        <v>2679</v>
      </c>
      <c r="I31" s="244">
        <f t="shared" si="52"/>
        <v>0.50700000000000001</v>
      </c>
      <c r="J31" s="249">
        <v>97.4</v>
      </c>
      <c r="K31" s="60">
        <v>494</v>
      </c>
      <c r="L31" s="60">
        <v>360</v>
      </c>
      <c r="M31" s="60">
        <v>436</v>
      </c>
      <c r="N31" s="60">
        <v>427</v>
      </c>
      <c r="O31" s="60">
        <v>249</v>
      </c>
      <c r="P31" s="60">
        <v>852</v>
      </c>
      <c r="Q31" s="60">
        <v>518</v>
      </c>
      <c r="R31" s="60">
        <v>438</v>
      </c>
      <c r="S31" s="60">
        <v>285</v>
      </c>
      <c r="T31" s="60">
        <v>508</v>
      </c>
      <c r="U31" s="60">
        <v>476</v>
      </c>
      <c r="V31" s="60">
        <v>208</v>
      </c>
      <c r="W31" s="60">
        <v>38</v>
      </c>
      <c r="X31" s="63">
        <f t="shared" si="53"/>
        <v>9.2999999999999999E-2</v>
      </c>
      <c r="Y31" s="63">
        <f t="shared" si="54"/>
        <v>6.8000000000000005E-2</v>
      </c>
      <c r="Z31" s="63">
        <f t="shared" si="55"/>
        <v>8.2000000000000003E-2</v>
      </c>
      <c r="AA31" s="63">
        <f t="shared" si="56"/>
        <v>8.1000000000000003E-2</v>
      </c>
      <c r="AB31" s="63">
        <f t="shared" si="6"/>
        <v>4.7E-2</v>
      </c>
      <c r="AC31" s="63">
        <f t="shared" si="7"/>
        <v>0.161</v>
      </c>
      <c r="AD31" s="63">
        <f t="shared" si="8"/>
        <v>9.8000000000000004E-2</v>
      </c>
      <c r="AE31" s="63">
        <f t="shared" si="57"/>
        <v>8.3000000000000004E-2</v>
      </c>
      <c r="AF31" s="63">
        <f t="shared" si="58"/>
        <v>5.3999999999999999E-2</v>
      </c>
      <c r="AG31" s="63">
        <f t="shared" si="59"/>
        <v>9.6000000000000002E-2</v>
      </c>
      <c r="AH31" s="63">
        <f t="shared" si="60"/>
        <v>0.09</v>
      </c>
      <c r="AI31" s="63">
        <f t="shared" si="61"/>
        <v>3.9E-2</v>
      </c>
      <c r="AJ31" s="63">
        <f t="shared" si="62"/>
        <v>7.0000000000000001E-3</v>
      </c>
      <c r="AK31" s="245">
        <v>32.4</v>
      </c>
      <c r="AL31" s="246">
        <v>1610</v>
      </c>
      <c r="AM31" s="60">
        <f t="shared" si="63"/>
        <v>0.30399999999999999</v>
      </c>
      <c r="AN31" s="246">
        <v>3679</v>
      </c>
      <c r="AO31" s="60">
        <f t="shared" si="64"/>
        <v>0.69599999999999995</v>
      </c>
      <c r="AP31" s="247">
        <v>1749</v>
      </c>
      <c r="AQ31" s="60">
        <f t="shared" si="65"/>
        <v>0.47499999999999998</v>
      </c>
      <c r="AR31" s="226">
        <v>1930</v>
      </c>
      <c r="AS31" s="77">
        <f t="shared" si="66"/>
        <v>0.52500000000000002</v>
      </c>
      <c r="AT31" s="248">
        <v>90.6</v>
      </c>
      <c r="AU31" s="246">
        <v>722</v>
      </c>
      <c r="AV31" s="60">
        <f t="shared" si="67"/>
        <v>0.13700000000000001</v>
      </c>
      <c r="AW31" s="247">
        <v>287</v>
      </c>
      <c r="AX31" s="60">
        <f t="shared" si="94"/>
        <v>0.39800000000000002</v>
      </c>
      <c r="AY31" s="226">
        <v>435</v>
      </c>
      <c r="AZ31" s="77">
        <f t="shared" si="95"/>
        <v>0.60199999999999998</v>
      </c>
      <c r="BA31" s="245">
        <v>66</v>
      </c>
      <c r="BB31" s="139">
        <v>5289</v>
      </c>
      <c r="BC31" s="60">
        <v>238</v>
      </c>
      <c r="BD31" s="60">
        <v>188</v>
      </c>
      <c r="BE31" s="60">
        <v>4</v>
      </c>
      <c r="BF31" s="60">
        <v>7</v>
      </c>
      <c r="BG31" s="60">
        <v>43</v>
      </c>
      <c r="BH31" s="60">
        <v>300</v>
      </c>
      <c r="BI31" s="60">
        <v>132</v>
      </c>
      <c r="BJ31" s="60">
        <v>12</v>
      </c>
      <c r="BK31" s="60">
        <v>474</v>
      </c>
      <c r="BL31" s="60">
        <v>0</v>
      </c>
      <c r="BM31" s="60">
        <v>0</v>
      </c>
      <c r="BN31" s="60">
        <v>329</v>
      </c>
      <c r="BO31" s="60">
        <v>155</v>
      </c>
      <c r="BP31" s="60">
        <v>0</v>
      </c>
      <c r="BQ31" s="60">
        <v>22</v>
      </c>
      <c r="BR31" s="60">
        <v>105</v>
      </c>
      <c r="BS31" s="60">
        <v>5</v>
      </c>
      <c r="BT31" s="60">
        <v>13</v>
      </c>
      <c r="BU31" s="60">
        <v>16</v>
      </c>
      <c r="BV31" s="60">
        <v>130</v>
      </c>
      <c r="BW31" s="60">
        <v>0</v>
      </c>
      <c r="BX31" s="60">
        <v>244</v>
      </c>
      <c r="BY31" s="60">
        <v>0</v>
      </c>
      <c r="BZ31" s="60">
        <v>8</v>
      </c>
      <c r="CA31" s="60">
        <v>0</v>
      </c>
      <c r="CB31" s="60">
        <v>0</v>
      </c>
      <c r="CC31" s="60">
        <v>0</v>
      </c>
      <c r="CD31" s="104">
        <f t="shared" si="22"/>
        <v>4.4999999999999998E-2</v>
      </c>
      <c r="CE31" s="104">
        <f t="shared" si="68"/>
        <v>3.5999999999999997E-2</v>
      </c>
      <c r="CF31" s="104">
        <f t="shared" si="69"/>
        <v>1E-3</v>
      </c>
      <c r="CG31" s="104">
        <f t="shared" si="70"/>
        <v>1E-3</v>
      </c>
      <c r="CH31" s="104">
        <f t="shared" si="71"/>
        <v>8.0000000000000002E-3</v>
      </c>
      <c r="CI31" s="104">
        <f t="shared" si="72"/>
        <v>5.7000000000000002E-2</v>
      </c>
      <c r="CJ31" s="104">
        <f t="shared" si="73"/>
        <v>2.5000000000000001E-2</v>
      </c>
      <c r="CK31" s="104">
        <f t="shared" si="74"/>
        <v>2E-3</v>
      </c>
      <c r="CL31" s="104">
        <f t="shared" si="75"/>
        <v>0.09</v>
      </c>
      <c r="CM31" s="104">
        <f t="shared" si="76"/>
        <v>0</v>
      </c>
      <c r="CN31" s="104">
        <f t="shared" si="77"/>
        <v>0</v>
      </c>
      <c r="CO31" s="104">
        <f t="shared" si="78"/>
        <v>6.2E-2</v>
      </c>
      <c r="CP31" s="104">
        <f t="shared" si="79"/>
        <v>2.9000000000000001E-2</v>
      </c>
      <c r="CQ31" s="104">
        <f t="shared" si="80"/>
        <v>0</v>
      </c>
      <c r="CR31" s="104">
        <f t="shared" si="81"/>
        <v>4.0000000000000001E-3</v>
      </c>
      <c r="CS31" s="104">
        <f t="shared" si="82"/>
        <v>0.02</v>
      </c>
      <c r="CT31" s="104">
        <f t="shared" si="83"/>
        <v>1E-3</v>
      </c>
      <c r="CU31" s="104">
        <f t="shared" si="84"/>
        <v>2E-3</v>
      </c>
      <c r="CV31" s="104">
        <f t="shared" si="85"/>
        <v>3.0000000000000001E-3</v>
      </c>
      <c r="CW31" s="104">
        <f t="shared" si="86"/>
        <v>2.5000000000000001E-2</v>
      </c>
      <c r="CX31" s="104">
        <f t="shared" si="87"/>
        <v>0</v>
      </c>
      <c r="CY31" s="104">
        <f t="shared" si="88"/>
        <v>4.5999999999999999E-2</v>
      </c>
      <c r="CZ31" s="104">
        <f t="shared" si="89"/>
        <v>0</v>
      </c>
      <c r="DA31" s="104">
        <f t="shared" si="90"/>
        <v>2E-3</v>
      </c>
      <c r="DB31" s="104">
        <f t="shared" si="91"/>
        <v>0</v>
      </c>
      <c r="DC31" s="104">
        <f t="shared" si="92"/>
        <v>0</v>
      </c>
      <c r="DD31" s="104">
        <f t="shared" si="93"/>
        <v>0</v>
      </c>
      <c r="DE31" s="60">
        <v>3548</v>
      </c>
      <c r="DF31" s="60">
        <v>1674</v>
      </c>
      <c r="DG31" s="63">
        <f t="shared" si="49"/>
        <v>0.47199999999999998</v>
      </c>
      <c r="DH31" s="60">
        <v>1874</v>
      </c>
      <c r="DI31" s="63">
        <f t="shared" si="50"/>
        <v>0.52800000000000002</v>
      </c>
    </row>
    <row r="32" spans="1:113" x14ac:dyDescent="0.2">
      <c r="A32" s="56" t="s">
        <v>882</v>
      </c>
      <c r="B32" s="57" t="s">
        <v>1021</v>
      </c>
      <c r="C32" s="56" t="s">
        <v>917</v>
      </c>
      <c r="D32" s="56" t="s">
        <v>1062</v>
      </c>
      <c r="E32" s="240">
        <v>4988</v>
      </c>
      <c r="F32" s="241">
        <v>2651</v>
      </c>
      <c r="G32" s="242">
        <f t="shared" si="51"/>
        <v>0.53100000000000003</v>
      </c>
      <c r="H32" s="243">
        <v>2337</v>
      </c>
      <c r="I32" s="244">
        <f t="shared" si="52"/>
        <v>0.46899999999999997</v>
      </c>
      <c r="J32" s="249">
        <v>113.4</v>
      </c>
      <c r="K32" s="60">
        <v>439</v>
      </c>
      <c r="L32" s="60">
        <v>228</v>
      </c>
      <c r="M32" s="60">
        <v>339</v>
      </c>
      <c r="N32" s="60">
        <v>190</v>
      </c>
      <c r="O32" s="60">
        <v>262</v>
      </c>
      <c r="P32" s="60">
        <v>953</v>
      </c>
      <c r="Q32" s="60">
        <v>587</v>
      </c>
      <c r="R32" s="60">
        <v>410</v>
      </c>
      <c r="S32" s="60">
        <v>378</v>
      </c>
      <c r="T32" s="60">
        <v>511</v>
      </c>
      <c r="U32" s="60">
        <v>397</v>
      </c>
      <c r="V32" s="60">
        <v>249</v>
      </c>
      <c r="W32" s="60">
        <v>45</v>
      </c>
      <c r="X32" s="63">
        <f t="shared" si="53"/>
        <v>8.7999999999999995E-2</v>
      </c>
      <c r="Y32" s="63">
        <f t="shared" si="54"/>
        <v>4.5999999999999999E-2</v>
      </c>
      <c r="Z32" s="63">
        <f t="shared" si="55"/>
        <v>6.8000000000000005E-2</v>
      </c>
      <c r="AA32" s="63">
        <f t="shared" si="56"/>
        <v>3.7999999999999999E-2</v>
      </c>
      <c r="AB32" s="63">
        <f t="shared" si="6"/>
        <v>5.2999999999999999E-2</v>
      </c>
      <c r="AC32" s="63">
        <f t="shared" si="7"/>
        <v>0.191</v>
      </c>
      <c r="AD32" s="63">
        <f t="shared" si="8"/>
        <v>0.11799999999999999</v>
      </c>
      <c r="AE32" s="63">
        <f t="shared" si="57"/>
        <v>8.2000000000000003E-2</v>
      </c>
      <c r="AF32" s="63">
        <f t="shared" si="58"/>
        <v>7.5999999999999998E-2</v>
      </c>
      <c r="AG32" s="63">
        <f t="shared" si="59"/>
        <v>0.10199999999999999</v>
      </c>
      <c r="AH32" s="63">
        <f t="shared" si="60"/>
        <v>0.08</v>
      </c>
      <c r="AI32" s="63">
        <f t="shared" si="61"/>
        <v>0.05</v>
      </c>
      <c r="AJ32" s="63">
        <f t="shared" si="62"/>
        <v>8.9999999999999993E-3</v>
      </c>
      <c r="AK32" s="245">
        <v>36.1</v>
      </c>
      <c r="AL32" s="246">
        <v>1144</v>
      </c>
      <c r="AM32" s="60">
        <f t="shared" si="63"/>
        <v>0.22900000000000001</v>
      </c>
      <c r="AN32" s="246">
        <v>3844</v>
      </c>
      <c r="AO32" s="60">
        <f t="shared" si="64"/>
        <v>0.77100000000000002</v>
      </c>
      <c r="AP32" s="247">
        <v>1985</v>
      </c>
      <c r="AQ32" s="60">
        <f t="shared" si="65"/>
        <v>0.51600000000000001</v>
      </c>
      <c r="AR32" s="226">
        <v>1859</v>
      </c>
      <c r="AS32" s="77">
        <f t="shared" si="66"/>
        <v>0.48399999999999999</v>
      </c>
      <c r="AT32" s="248">
        <v>106.8</v>
      </c>
      <c r="AU32" s="246">
        <v>691</v>
      </c>
      <c r="AV32" s="60">
        <f t="shared" si="67"/>
        <v>0.13900000000000001</v>
      </c>
      <c r="AW32" s="247">
        <v>324</v>
      </c>
      <c r="AX32" s="60">
        <f t="shared" si="94"/>
        <v>0.46899999999999997</v>
      </c>
      <c r="AY32" s="226">
        <v>367</v>
      </c>
      <c r="AZ32" s="77">
        <f t="shared" si="95"/>
        <v>0.53100000000000003</v>
      </c>
      <c r="BA32" s="245">
        <v>88.3</v>
      </c>
      <c r="BB32" s="139">
        <v>4988</v>
      </c>
      <c r="BC32" s="60">
        <v>102</v>
      </c>
      <c r="BD32" s="60">
        <v>154</v>
      </c>
      <c r="BE32" s="60">
        <v>0</v>
      </c>
      <c r="BF32" s="60">
        <v>6</v>
      </c>
      <c r="BG32" s="60">
        <v>31</v>
      </c>
      <c r="BH32" s="60">
        <v>241</v>
      </c>
      <c r="BI32" s="60">
        <v>104</v>
      </c>
      <c r="BJ32" s="60">
        <v>0</v>
      </c>
      <c r="BK32" s="60">
        <v>463</v>
      </c>
      <c r="BL32" s="60">
        <v>0</v>
      </c>
      <c r="BM32" s="60">
        <v>0</v>
      </c>
      <c r="BN32" s="60">
        <v>258</v>
      </c>
      <c r="BO32" s="60">
        <v>174</v>
      </c>
      <c r="BP32" s="60">
        <v>0</v>
      </c>
      <c r="BQ32" s="60">
        <v>122</v>
      </c>
      <c r="BR32" s="60">
        <v>58</v>
      </c>
      <c r="BS32" s="60">
        <v>0</v>
      </c>
      <c r="BT32" s="60">
        <v>2</v>
      </c>
      <c r="BU32" s="60">
        <v>0</v>
      </c>
      <c r="BV32" s="60">
        <v>125</v>
      </c>
      <c r="BW32" s="60">
        <v>0</v>
      </c>
      <c r="BX32" s="60">
        <v>0</v>
      </c>
      <c r="BY32" s="60">
        <v>105</v>
      </c>
      <c r="BZ32" s="60">
        <v>0</v>
      </c>
      <c r="CA32" s="60">
        <v>0</v>
      </c>
      <c r="CB32" s="60">
        <v>41</v>
      </c>
      <c r="CC32" s="60">
        <v>33</v>
      </c>
      <c r="CD32" s="104">
        <f t="shared" si="22"/>
        <v>0.02</v>
      </c>
      <c r="CE32" s="104">
        <f t="shared" si="68"/>
        <v>3.1E-2</v>
      </c>
      <c r="CF32" s="104">
        <f t="shared" si="69"/>
        <v>0</v>
      </c>
      <c r="CG32" s="104">
        <f t="shared" si="70"/>
        <v>1E-3</v>
      </c>
      <c r="CH32" s="104">
        <f t="shared" si="71"/>
        <v>6.0000000000000001E-3</v>
      </c>
      <c r="CI32" s="104">
        <f t="shared" si="72"/>
        <v>4.8000000000000001E-2</v>
      </c>
      <c r="CJ32" s="104">
        <f t="shared" si="73"/>
        <v>2.1000000000000001E-2</v>
      </c>
      <c r="CK32" s="104">
        <f t="shared" si="74"/>
        <v>0</v>
      </c>
      <c r="CL32" s="104">
        <f t="shared" si="75"/>
        <v>9.2999999999999999E-2</v>
      </c>
      <c r="CM32" s="104">
        <f t="shared" si="76"/>
        <v>0</v>
      </c>
      <c r="CN32" s="104">
        <f t="shared" si="77"/>
        <v>0</v>
      </c>
      <c r="CO32" s="104">
        <f t="shared" si="78"/>
        <v>5.1999999999999998E-2</v>
      </c>
      <c r="CP32" s="104">
        <f t="shared" si="79"/>
        <v>3.5000000000000003E-2</v>
      </c>
      <c r="CQ32" s="104">
        <f t="shared" si="80"/>
        <v>0</v>
      </c>
      <c r="CR32" s="104">
        <f t="shared" si="81"/>
        <v>2.4E-2</v>
      </c>
      <c r="CS32" s="104">
        <f t="shared" si="82"/>
        <v>1.2E-2</v>
      </c>
      <c r="CT32" s="104">
        <f t="shared" si="83"/>
        <v>0</v>
      </c>
      <c r="CU32" s="104">
        <f t="shared" si="84"/>
        <v>0</v>
      </c>
      <c r="CV32" s="104">
        <f t="shared" si="85"/>
        <v>0</v>
      </c>
      <c r="CW32" s="104">
        <f t="shared" si="86"/>
        <v>2.5000000000000001E-2</v>
      </c>
      <c r="CX32" s="104">
        <f t="shared" si="87"/>
        <v>0</v>
      </c>
      <c r="CY32" s="104">
        <f t="shared" si="88"/>
        <v>0</v>
      </c>
      <c r="CZ32" s="104">
        <f t="shared" si="89"/>
        <v>2.1000000000000001E-2</v>
      </c>
      <c r="DA32" s="104">
        <f t="shared" si="90"/>
        <v>0</v>
      </c>
      <c r="DB32" s="104">
        <f t="shared" si="91"/>
        <v>0</v>
      </c>
      <c r="DC32" s="104">
        <f t="shared" si="92"/>
        <v>8.0000000000000002E-3</v>
      </c>
      <c r="DD32" s="104">
        <f t="shared" si="93"/>
        <v>7.0000000000000001E-3</v>
      </c>
      <c r="DE32" s="60">
        <v>3564</v>
      </c>
      <c r="DF32" s="60">
        <v>1852</v>
      </c>
      <c r="DG32" s="63">
        <f t="shared" si="49"/>
        <v>0.52</v>
      </c>
      <c r="DH32" s="60">
        <v>1712</v>
      </c>
      <c r="DI32" s="63">
        <f t="shared" si="50"/>
        <v>0.48</v>
      </c>
    </row>
    <row r="33" spans="1:113" x14ac:dyDescent="0.2">
      <c r="A33" s="56" t="s">
        <v>882</v>
      </c>
      <c r="B33" s="57" t="s">
        <v>1021</v>
      </c>
      <c r="C33" s="56" t="s">
        <v>918</v>
      </c>
      <c r="D33" s="56" t="s">
        <v>1063</v>
      </c>
      <c r="E33" s="240">
        <v>5506</v>
      </c>
      <c r="F33" s="241">
        <v>2786</v>
      </c>
      <c r="G33" s="242">
        <f t="shared" si="51"/>
        <v>0.50600000000000001</v>
      </c>
      <c r="H33" s="243">
        <v>2720</v>
      </c>
      <c r="I33" s="244">
        <f t="shared" si="52"/>
        <v>0.49399999999999999</v>
      </c>
      <c r="J33" s="249">
        <v>102.4</v>
      </c>
      <c r="K33" s="60">
        <v>553</v>
      </c>
      <c r="L33" s="60">
        <v>254</v>
      </c>
      <c r="M33" s="60">
        <v>385</v>
      </c>
      <c r="N33" s="60">
        <v>462</v>
      </c>
      <c r="O33" s="60">
        <v>478</v>
      </c>
      <c r="P33" s="60">
        <v>478</v>
      </c>
      <c r="Q33" s="60">
        <v>994</v>
      </c>
      <c r="R33" s="60">
        <v>1003</v>
      </c>
      <c r="S33" s="60">
        <v>227</v>
      </c>
      <c r="T33" s="60">
        <v>259</v>
      </c>
      <c r="U33" s="60">
        <v>293</v>
      </c>
      <c r="V33" s="60">
        <v>120</v>
      </c>
      <c r="W33" s="60">
        <v>0</v>
      </c>
      <c r="X33" s="63">
        <f t="shared" si="53"/>
        <v>0.1</v>
      </c>
      <c r="Y33" s="63">
        <f t="shared" si="54"/>
        <v>4.5999999999999999E-2</v>
      </c>
      <c r="Z33" s="63">
        <f t="shared" si="55"/>
        <v>7.0000000000000007E-2</v>
      </c>
      <c r="AA33" s="63">
        <f t="shared" si="56"/>
        <v>8.4000000000000005E-2</v>
      </c>
      <c r="AB33" s="63">
        <f t="shared" si="6"/>
        <v>8.6999999999999994E-2</v>
      </c>
      <c r="AC33" s="63">
        <f t="shared" si="7"/>
        <v>8.6999999999999994E-2</v>
      </c>
      <c r="AD33" s="63">
        <f t="shared" si="8"/>
        <v>0.18099999999999999</v>
      </c>
      <c r="AE33" s="63">
        <f t="shared" si="57"/>
        <v>0.182</v>
      </c>
      <c r="AF33" s="63">
        <f t="shared" si="58"/>
        <v>4.1000000000000002E-2</v>
      </c>
      <c r="AG33" s="63">
        <f t="shared" si="59"/>
        <v>4.7E-2</v>
      </c>
      <c r="AH33" s="63">
        <f t="shared" si="60"/>
        <v>5.2999999999999999E-2</v>
      </c>
      <c r="AI33" s="63">
        <f t="shared" si="61"/>
        <v>2.1999999999999999E-2</v>
      </c>
      <c r="AJ33" s="63">
        <f t="shared" si="62"/>
        <v>0</v>
      </c>
      <c r="AK33" s="245">
        <v>36.200000000000003</v>
      </c>
      <c r="AL33" s="246">
        <v>1559</v>
      </c>
      <c r="AM33" s="60">
        <f t="shared" si="63"/>
        <v>0.28299999999999997</v>
      </c>
      <c r="AN33" s="246">
        <v>3947</v>
      </c>
      <c r="AO33" s="60">
        <f t="shared" si="64"/>
        <v>0.71699999999999997</v>
      </c>
      <c r="AP33" s="247">
        <v>2165</v>
      </c>
      <c r="AQ33" s="60">
        <f t="shared" si="65"/>
        <v>0.54900000000000004</v>
      </c>
      <c r="AR33" s="226">
        <v>1782</v>
      </c>
      <c r="AS33" s="77">
        <f t="shared" si="66"/>
        <v>0.45100000000000001</v>
      </c>
      <c r="AT33" s="248">
        <v>121.5</v>
      </c>
      <c r="AU33" s="246">
        <v>413</v>
      </c>
      <c r="AV33" s="60">
        <f t="shared" si="67"/>
        <v>7.4999999999999997E-2</v>
      </c>
      <c r="AW33" s="247">
        <v>235</v>
      </c>
      <c r="AX33" s="60">
        <f t="shared" si="94"/>
        <v>0.56899999999999995</v>
      </c>
      <c r="AY33" s="226">
        <v>178</v>
      </c>
      <c r="AZ33" s="77">
        <f t="shared" si="95"/>
        <v>0.43099999999999999</v>
      </c>
      <c r="BA33" s="245">
        <v>132</v>
      </c>
      <c r="BB33" s="139">
        <v>5506</v>
      </c>
      <c r="BC33" s="60">
        <v>152</v>
      </c>
      <c r="BD33" s="60">
        <v>0</v>
      </c>
      <c r="BE33" s="60">
        <v>0</v>
      </c>
      <c r="BF33" s="60">
        <v>0</v>
      </c>
      <c r="BG33" s="60">
        <v>170</v>
      </c>
      <c r="BH33" s="60">
        <v>303</v>
      </c>
      <c r="BI33" s="60">
        <v>78</v>
      </c>
      <c r="BJ33" s="60">
        <v>0</v>
      </c>
      <c r="BK33" s="60">
        <v>212</v>
      </c>
      <c r="BL33" s="60">
        <v>0</v>
      </c>
      <c r="BM33" s="60">
        <v>0</v>
      </c>
      <c r="BN33" s="60">
        <v>71</v>
      </c>
      <c r="BO33" s="60">
        <v>192</v>
      </c>
      <c r="BP33" s="60">
        <v>0</v>
      </c>
      <c r="BQ33" s="60">
        <v>0</v>
      </c>
      <c r="BR33" s="60">
        <v>46</v>
      </c>
      <c r="BS33" s="60">
        <v>20</v>
      </c>
      <c r="BT33" s="60">
        <v>0</v>
      </c>
      <c r="BU33" s="60">
        <v>50</v>
      </c>
      <c r="BV33" s="60">
        <v>131</v>
      </c>
      <c r="BW33" s="60">
        <v>0</v>
      </c>
      <c r="BX33" s="60">
        <v>0</v>
      </c>
      <c r="BY33" s="60">
        <v>0</v>
      </c>
      <c r="BZ33" s="60">
        <v>0</v>
      </c>
      <c r="CA33" s="60">
        <v>0</v>
      </c>
      <c r="CB33" s="60">
        <v>0</v>
      </c>
      <c r="CC33" s="60">
        <v>16</v>
      </c>
      <c r="CD33" s="104">
        <f t="shared" si="22"/>
        <v>2.8000000000000001E-2</v>
      </c>
      <c r="CE33" s="104">
        <f t="shared" si="68"/>
        <v>0</v>
      </c>
      <c r="CF33" s="104">
        <f t="shared" si="69"/>
        <v>0</v>
      </c>
      <c r="CG33" s="104">
        <f t="shared" si="70"/>
        <v>0</v>
      </c>
      <c r="CH33" s="104">
        <f t="shared" si="71"/>
        <v>3.1E-2</v>
      </c>
      <c r="CI33" s="104">
        <f t="shared" si="72"/>
        <v>5.5E-2</v>
      </c>
      <c r="CJ33" s="104">
        <f t="shared" si="73"/>
        <v>1.4E-2</v>
      </c>
      <c r="CK33" s="104">
        <f t="shared" si="74"/>
        <v>0</v>
      </c>
      <c r="CL33" s="104">
        <f t="shared" si="75"/>
        <v>3.9E-2</v>
      </c>
      <c r="CM33" s="104">
        <f t="shared" si="76"/>
        <v>0</v>
      </c>
      <c r="CN33" s="104">
        <f t="shared" si="77"/>
        <v>0</v>
      </c>
      <c r="CO33" s="104">
        <f t="shared" si="78"/>
        <v>1.2999999999999999E-2</v>
      </c>
      <c r="CP33" s="104">
        <f t="shared" si="79"/>
        <v>3.5000000000000003E-2</v>
      </c>
      <c r="CQ33" s="104">
        <f t="shared" si="80"/>
        <v>0</v>
      </c>
      <c r="CR33" s="104">
        <f t="shared" si="81"/>
        <v>0</v>
      </c>
      <c r="CS33" s="104">
        <f t="shared" si="82"/>
        <v>8.0000000000000002E-3</v>
      </c>
      <c r="CT33" s="104">
        <f t="shared" si="83"/>
        <v>4.0000000000000001E-3</v>
      </c>
      <c r="CU33" s="104">
        <f t="shared" si="84"/>
        <v>0</v>
      </c>
      <c r="CV33" s="104">
        <f t="shared" si="85"/>
        <v>8.9999999999999993E-3</v>
      </c>
      <c r="CW33" s="104">
        <f t="shared" si="86"/>
        <v>2.4E-2</v>
      </c>
      <c r="CX33" s="104">
        <f t="shared" si="87"/>
        <v>0</v>
      </c>
      <c r="CY33" s="104">
        <f t="shared" si="88"/>
        <v>0</v>
      </c>
      <c r="CZ33" s="104">
        <f t="shared" si="89"/>
        <v>0</v>
      </c>
      <c r="DA33" s="104">
        <f t="shared" si="90"/>
        <v>0</v>
      </c>
      <c r="DB33" s="104">
        <f t="shared" si="91"/>
        <v>0</v>
      </c>
      <c r="DC33" s="104">
        <f t="shared" si="92"/>
        <v>0</v>
      </c>
      <c r="DD33" s="104">
        <f t="shared" si="93"/>
        <v>3.0000000000000001E-3</v>
      </c>
      <c r="DE33" s="60">
        <v>3454</v>
      </c>
      <c r="DF33" s="60">
        <v>1843</v>
      </c>
      <c r="DG33" s="63">
        <f t="shared" si="49"/>
        <v>0.53400000000000003</v>
      </c>
      <c r="DH33" s="60">
        <v>1611</v>
      </c>
      <c r="DI33" s="63">
        <f t="shared" si="50"/>
        <v>0.46600000000000003</v>
      </c>
    </row>
    <row r="34" spans="1:113" x14ac:dyDescent="0.2">
      <c r="A34" s="56" t="s">
        <v>882</v>
      </c>
      <c r="B34" s="57" t="s">
        <v>1021</v>
      </c>
      <c r="C34" s="56" t="s">
        <v>919</v>
      </c>
      <c r="D34" s="56" t="s">
        <v>1064</v>
      </c>
      <c r="E34" s="240">
        <v>3032</v>
      </c>
      <c r="F34" s="241">
        <v>1511</v>
      </c>
      <c r="G34" s="242">
        <f t="shared" si="51"/>
        <v>0.498</v>
      </c>
      <c r="H34" s="243">
        <v>1521</v>
      </c>
      <c r="I34" s="244">
        <f t="shared" si="52"/>
        <v>0.502</v>
      </c>
      <c r="J34" s="249">
        <v>99.3</v>
      </c>
      <c r="K34" s="60">
        <v>137</v>
      </c>
      <c r="L34" s="60">
        <v>284</v>
      </c>
      <c r="M34" s="60">
        <v>309</v>
      </c>
      <c r="N34" s="60">
        <v>116</v>
      </c>
      <c r="O34" s="60">
        <v>126</v>
      </c>
      <c r="P34" s="60">
        <v>326</v>
      </c>
      <c r="Q34" s="60">
        <v>623</v>
      </c>
      <c r="R34" s="60">
        <v>355</v>
      </c>
      <c r="S34" s="60">
        <v>184</v>
      </c>
      <c r="T34" s="60">
        <v>138</v>
      </c>
      <c r="U34" s="60">
        <v>243</v>
      </c>
      <c r="V34" s="60">
        <v>125</v>
      </c>
      <c r="W34" s="60">
        <v>66</v>
      </c>
      <c r="X34" s="63">
        <f t="shared" si="53"/>
        <v>4.4999999999999998E-2</v>
      </c>
      <c r="Y34" s="63">
        <f t="shared" si="54"/>
        <v>9.4E-2</v>
      </c>
      <c r="Z34" s="63">
        <f t="shared" si="55"/>
        <v>0.10199999999999999</v>
      </c>
      <c r="AA34" s="63">
        <f t="shared" si="56"/>
        <v>3.7999999999999999E-2</v>
      </c>
      <c r="AB34" s="63">
        <f t="shared" si="6"/>
        <v>4.2000000000000003E-2</v>
      </c>
      <c r="AC34" s="63">
        <f t="shared" si="7"/>
        <v>0.108</v>
      </c>
      <c r="AD34" s="63">
        <f t="shared" si="8"/>
        <v>0.20499999999999999</v>
      </c>
      <c r="AE34" s="63">
        <f t="shared" si="57"/>
        <v>0.11700000000000001</v>
      </c>
      <c r="AF34" s="63">
        <f t="shared" si="58"/>
        <v>6.0999999999999999E-2</v>
      </c>
      <c r="AG34" s="63">
        <f t="shared" si="59"/>
        <v>4.5999999999999999E-2</v>
      </c>
      <c r="AH34" s="63">
        <f t="shared" si="60"/>
        <v>0.08</v>
      </c>
      <c r="AI34" s="63">
        <f t="shared" si="61"/>
        <v>4.1000000000000002E-2</v>
      </c>
      <c r="AJ34" s="63">
        <f t="shared" si="62"/>
        <v>2.1999999999999999E-2</v>
      </c>
      <c r="AK34" s="245">
        <v>39</v>
      </c>
      <c r="AL34" s="246">
        <v>772</v>
      </c>
      <c r="AM34" s="60">
        <f t="shared" si="63"/>
        <v>0.255</v>
      </c>
      <c r="AN34" s="246">
        <v>2260</v>
      </c>
      <c r="AO34" s="60">
        <f t="shared" si="64"/>
        <v>0.745</v>
      </c>
      <c r="AP34" s="247">
        <v>1135</v>
      </c>
      <c r="AQ34" s="60">
        <f t="shared" si="65"/>
        <v>0.502</v>
      </c>
      <c r="AR34" s="226">
        <v>1125</v>
      </c>
      <c r="AS34" s="77">
        <f t="shared" si="66"/>
        <v>0.498</v>
      </c>
      <c r="AT34" s="248">
        <v>100.9</v>
      </c>
      <c r="AU34" s="246">
        <v>434</v>
      </c>
      <c r="AV34" s="60">
        <f t="shared" si="67"/>
        <v>0.14299999999999999</v>
      </c>
      <c r="AW34" s="247">
        <v>215</v>
      </c>
      <c r="AX34" s="60">
        <f t="shared" si="94"/>
        <v>0.495</v>
      </c>
      <c r="AY34" s="226">
        <v>219</v>
      </c>
      <c r="AZ34" s="77">
        <f t="shared" si="95"/>
        <v>0.505</v>
      </c>
      <c r="BA34" s="245">
        <v>98.2</v>
      </c>
      <c r="BB34" s="139">
        <v>3032</v>
      </c>
      <c r="BC34" s="60">
        <v>19</v>
      </c>
      <c r="BD34" s="60">
        <v>31</v>
      </c>
      <c r="BE34" s="60">
        <v>0</v>
      </c>
      <c r="BF34" s="60">
        <v>17</v>
      </c>
      <c r="BG34" s="60">
        <v>20</v>
      </c>
      <c r="BH34" s="60">
        <v>406</v>
      </c>
      <c r="BI34" s="60">
        <v>48</v>
      </c>
      <c r="BJ34" s="60">
        <v>12</v>
      </c>
      <c r="BK34" s="60">
        <v>438</v>
      </c>
      <c r="BL34" s="60">
        <v>0</v>
      </c>
      <c r="BM34" s="60">
        <v>0</v>
      </c>
      <c r="BN34" s="60">
        <v>181</v>
      </c>
      <c r="BO34" s="60">
        <v>201</v>
      </c>
      <c r="BP34" s="60">
        <v>0</v>
      </c>
      <c r="BQ34" s="60">
        <v>0</v>
      </c>
      <c r="BR34" s="60">
        <v>117</v>
      </c>
      <c r="BS34" s="60">
        <v>0</v>
      </c>
      <c r="BT34" s="60">
        <v>36</v>
      </c>
      <c r="BU34" s="60">
        <v>0</v>
      </c>
      <c r="BV34" s="60">
        <v>77</v>
      </c>
      <c r="BW34" s="60">
        <v>0</v>
      </c>
      <c r="BX34" s="60">
        <v>0</v>
      </c>
      <c r="BY34" s="60">
        <v>0</v>
      </c>
      <c r="BZ34" s="60">
        <v>0</v>
      </c>
      <c r="CA34" s="60">
        <v>0</v>
      </c>
      <c r="CB34" s="60">
        <v>19</v>
      </c>
      <c r="CC34" s="60">
        <v>22</v>
      </c>
      <c r="CD34" s="104">
        <f t="shared" si="22"/>
        <v>6.0000000000000001E-3</v>
      </c>
      <c r="CE34" s="104">
        <f t="shared" si="68"/>
        <v>0.01</v>
      </c>
      <c r="CF34" s="104">
        <f t="shared" si="69"/>
        <v>0</v>
      </c>
      <c r="CG34" s="104">
        <f t="shared" si="70"/>
        <v>6.0000000000000001E-3</v>
      </c>
      <c r="CH34" s="104">
        <f t="shared" si="71"/>
        <v>7.0000000000000001E-3</v>
      </c>
      <c r="CI34" s="104">
        <f t="shared" si="72"/>
        <v>0.13400000000000001</v>
      </c>
      <c r="CJ34" s="104">
        <f t="shared" si="73"/>
        <v>1.6E-2</v>
      </c>
      <c r="CK34" s="104">
        <f t="shared" si="74"/>
        <v>4.0000000000000001E-3</v>
      </c>
      <c r="CL34" s="104">
        <f t="shared" si="75"/>
        <v>0.14399999999999999</v>
      </c>
      <c r="CM34" s="104">
        <f t="shared" si="76"/>
        <v>0</v>
      </c>
      <c r="CN34" s="104">
        <f t="shared" si="77"/>
        <v>0</v>
      </c>
      <c r="CO34" s="104">
        <f t="shared" si="78"/>
        <v>0.06</v>
      </c>
      <c r="CP34" s="104">
        <f t="shared" si="79"/>
        <v>6.6000000000000003E-2</v>
      </c>
      <c r="CQ34" s="104">
        <f t="shared" si="80"/>
        <v>0</v>
      </c>
      <c r="CR34" s="104">
        <f t="shared" si="81"/>
        <v>0</v>
      </c>
      <c r="CS34" s="104">
        <f t="shared" si="82"/>
        <v>3.9E-2</v>
      </c>
      <c r="CT34" s="104">
        <f t="shared" si="83"/>
        <v>0</v>
      </c>
      <c r="CU34" s="104">
        <f t="shared" si="84"/>
        <v>1.2E-2</v>
      </c>
      <c r="CV34" s="104">
        <f t="shared" si="85"/>
        <v>0</v>
      </c>
      <c r="CW34" s="104">
        <f t="shared" si="86"/>
        <v>2.5000000000000001E-2</v>
      </c>
      <c r="CX34" s="104">
        <f t="shared" si="87"/>
        <v>0</v>
      </c>
      <c r="CY34" s="104">
        <f t="shared" si="88"/>
        <v>0</v>
      </c>
      <c r="CZ34" s="104">
        <f t="shared" si="89"/>
        <v>0</v>
      </c>
      <c r="DA34" s="104">
        <f t="shared" si="90"/>
        <v>0</v>
      </c>
      <c r="DB34" s="104">
        <f t="shared" si="91"/>
        <v>0</v>
      </c>
      <c r="DC34" s="104">
        <f t="shared" si="92"/>
        <v>6.0000000000000001E-3</v>
      </c>
      <c r="DD34" s="104">
        <f t="shared" si="93"/>
        <v>7.0000000000000001E-3</v>
      </c>
      <c r="DE34" s="60">
        <v>2176</v>
      </c>
      <c r="DF34" s="60">
        <v>1121</v>
      </c>
      <c r="DG34" s="63">
        <f t="shared" si="49"/>
        <v>0.51500000000000001</v>
      </c>
      <c r="DH34" s="60">
        <v>1055</v>
      </c>
      <c r="DI34" s="63">
        <f t="shared" si="50"/>
        <v>0.48499999999999999</v>
      </c>
    </row>
    <row r="35" spans="1:113" x14ac:dyDescent="0.2">
      <c r="A35" s="56" t="s">
        <v>882</v>
      </c>
      <c r="B35" s="57" t="s">
        <v>1021</v>
      </c>
      <c r="C35" s="56" t="s">
        <v>920</v>
      </c>
      <c r="D35" s="56" t="s">
        <v>1065</v>
      </c>
      <c r="E35" s="240">
        <v>4539</v>
      </c>
      <c r="F35" s="241">
        <v>2500</v>
      </c>
      <c r="G35" s="242">
        <f t="shared" si="51"/>
        <v>0.55100000000000005</v>
      </c>
      <c r="H35" s="243">
        <v>2039</v>
      </c>
      <c r="I35" s="244">
        <f t="shared" si="52"/>
        <v>0.44900000000000001</v>
      </c>
      <c r="J35" s="249">
        <v>122.6</v>
      </c>
      <c r="K35" s="60">
        <v>179</v>
      </c>
      <c r="L35" s="60">
        <v>289</v>
      </c>
      <c r="M35" s="60">
        <v>526</v>
      </c>
      <c r="N35" s="60">
        <v>364</v>
      </c>
      <c r="O35" s="60">
        <v>252</v>
      </c>
      <c r="P35" s="60">
        <v>722</v>
      </c>
      <c r="Q35" s="60">
        <v>662</v>
      </c>
      <c r="R35" s="60">
        <v>642</v>
      </c>
      <c r="S35" s="60">
        <v>298</v>
      </c>
      <c r="T35" s="60">
        <v>165</v>
      </c>
      <c r="U35" s="60">
        <v>383</v>
      </c>
      <c r="V35" s="60">
        <v>51</v>
      </c>
      <c r="W35" s="60">
        <v>6</v>
      </c>
      <c r="X35" s="63">
        <f t="shared" si="53"/>
        <v>3.9E-2</v>
      </c>
      <c r="Y35" s="63">
        <f t="shared" si="54"/>
        <v>6.4000000000000001E-2</v>
      </c>
      <c r="Z35" s="63">
        <f t="shared" si="55"/>
        <v>0.11600000000000001</v>
      </c>
      <c r="AA35" s="63">
        <f t="shared" si="56"/>
        <v>0.08</v>
      </c>
      <c r="AB35" s="63">
        <f t="shared" si="6"/>
        <v>5.6000000000000001E-2</v>
      </c>
      <c r="AC35" s="63">
        <f t="shared" si="7"/>
        <v>0.159</v>
      </c>
      <c r="AD35" s="63">
        <f t="shared" si="8"/>
        <v>0.14599999999999999</v>
      </c>
      <c r="AE35" s="63">
        <f t="shared" si="57"/>
        <v>0.14099999999999999</v>
      </c>
      <c r="AF35" s="63">
        <f t="shared" si="58"/>
        <v>6.6000000000000003E-2</v>
      </c>
      <c r="AG35" s="63">
        <f t="shared" si="59"/>
        <v>3.5999999999999997E-2</v>
      </c>
      <c r="AH35" s="63">
        <f t="shared" si="60"/>
        <v>8.4000000000000005E-2</v>
      </c>
      <c r="AI35" s="63">
        <f t="shared" si="61"/>
        <v>1.0999999999999999E-2</v>
      </c>
      <c r="AJ35" s="63">
        <f t="shared" si="62"/>
        <v>1E-3</v>
      </c>
      <c r="AK35" s="245">
        <v>34.200000000000003</v>
      </c>
      <c r="AL35" s="246">
        <v>1224</v>
      </c>
      <c r="AM35" s="60">
        <f t="shared" si="63"/>
        <v>0.27</v>
      </c>
      <c r="AN35" s="246">
        <v>3315</v>
      </c>
      <c r="AO35" s="60">
        <f t="shared" si="64"/>
        <v>0.73</v>
      </c>
      <c r="AP35" s="247">
        <v>1793</v>
      </c>
      <c r="AQ35" s="60">
        <f t="shared" si="65"/>
        <v>0.54100000000000004</v>
      </c>
      <c r="AR35" s="226">
        <v>1522</v>
      </c>
      <c r="AS35" s="77">
        <f t="shared" si="66"/>
        <v>0.45900000000000002</v>
      </c>
      <c r="AT35" s="248">
        <v>117.8</v>
      </c>
      <c r="AU35" s="246">
        <v>440</v>
      </c>
      <c r="AV35" s="60">
        <f t="shared" si="67"/>
        <v>9.7000000000000003E-2</v>
      </c>
      <c r="AW35" s="247">
        <v>254</v>
      </c>
      <c r="AX35" s="60">
        <f t="shared" si="94"/>
        <v>0.57699999999999996</v>
      </c>
      <c r="AY35" s="226">
        <v>186</v>
      </c>
      <c r="AZ35" s="77">
        <f t="shared" si="95"/>
        <v>0.42299999999999999</v>
      </c>
      <c r="BA35" s="245">
        <v>136.6</v>
      </c>
      <c r="BB35" s="139">
        <v>4539</v>
      </c>
      <c r="BC35" s="60">
        <v>232</v>
      </c>
      <c r="BD35" s="60">
        <v>0</v>
      </c>
      <c r="BE35" s="60">
        <v>0</v>
      </c>
      <c r="BF35" s="60">
        <v>0</v>
      </c>
      <c r="BG35" s="60">
        <v>84</v>
      </c>
      <c r="BH35" s="60">
        <v>463</v>
      </c>
      <c r="BI35" s="60">
        <v>14</v>
      </c>
      <c r="BJ35" s="60">
        <v>22</v>
      </c>
      <c r="BK35" s="60">
        <v>527</v>
      </c>
      <c r="BL35" s="60">
        <v>0</v>
      </c>
      <c r="BM35" s="60">
        <v>19</v>
      </c>
      <c r="BN35" s="60">
        <v>189</v>
      </c>
      <c r="BO35" s="60">
        <v>147</v>
      </c>
      <c r="BP35" s="60">
        <v>0</v>
      </c>
      <c r="BQ35" s="60">
        <v>30</v>
      </c>
      <c r="BR35" s="60">
        <v>87</v>
      </c>
      <c r="BS35" s="60">
        <v>0</v>
      </c>
      <c r="BT35" s="60">
        <v>0</v>
      </c>
      <c r="BU35" s="60">
        <v>0</v>
      </c>
      <c r="BV35" s="60">
        <v>136</v>
      </c>
      <c r="BW35" s="60">
        <v>0</v>
      </c>
      <c r="BX35" s="60">
        <v>0</v>
      </c>
      <c r="BY35" s="60">
        <v>0</v>
      </c>
      <c r="BZ35" s="60">
        <v>33</v>
      </c>
      <c r="CA35" s="60">
        <v>0</v>
      </c>
      <c r="CB35" s="60">
        <v>19</v>
      </c>
      <c r="CC35" s="60">
        <v>0</v>
      </c>
      <c r="CD35" s="104">
        <f t="shared" si="22"/>
        <v>5.0999999999999997E-2</v>
      </c>
      <c r="CE35" s="104">
        <f t="shared" si="68"/>
        <v>0</v>
      </c>
      <c r="CF35" s="104">
        <f t="shared" si="69"/>
        <v>0</v>
      </c>
      <c r="CG35" s="104">
        <f t="shared" si="70"/>
        <v>0</v>
      </c>
      <c r="CH35" s="104">
        <f t="shared" si="71"/>
        <v>1.9E-2</v>
      </c>
      <c r="CI35" s="104">
        <f t="shared" si="72"/>
        <v>0.10199999999999999</v>
      </c>
      <c r="CJ35" s="104">
        <f t="shared" si="73"/>
        <v>3.0000000000000001E-3</v>
      </c>
      <c r="CK35" s="104">
        <f t="shared" si="74"/>
        <v>5.0000000000000001E-3</v>
      </c>
      <c r="CL35" s="104">
        <f t="shared" si="75"/>
        <v>0.11600000000000001</v>
      </c>
      <c r="CM35" s="104">
        <f t="shared" si="76"/>
        <v>0</v>
      </c>
      <c r="CN35" s="104">
        <f t="shared" si="77"/>
        <v>4.0000000000000001E-3</v>
      </c>
      <c r="CO35" s="104">
        <f t="shared" si="78"/>
        <v>4.2000000000000003E-2</v>
      </c>
      <c r="CP35" s="104">
        <f t="shared" si="79"/>
        <v>3.2000000000000001E-2</v>
      </c>
      <c r="CQ35" s="104">
        <f t="shared" si="80"/>
        <v>0</v>
      </c>
      <c r="CR35" s="104">
        <f t="shared" si="81"/>
        <v>7.0000000000000001E-3</v>
      </c>
      <c r="CS35" s="104">
        <f t="shared" si="82"/>
        <v>1.9E-2</v>
      </c>
      <c r="CT35" s="104">
        <f t="shared" si="83"/>
        <v>0</v>
      </c>
      <c r="CU35" s="104">
        <f t="shared" si="84"/>
        <v>0</v>
      </c>
      <c r="CV35" s="104">
        <f t="shared" si="85"/>
        <v>0</v>
      </c>
      <c r="CW35" s="104">
        <f t="shared" si="86"/>
        <v>0.03</v>
      </c>
      <c r="CX35" s="104">
        <f t="shared" si="87"/>
        <v>0</v>
      </c>
      <c r="CY35" s="104">
        <f t="shared" si="88"/>
        <v>0</v>
      </c>
      <c r="CZ35" s="104">
        <f t="shared" si="89"/>
        <v>0</v>
      </c>
      <c r="DA35" s="104">
        <f t="shared" si="90"/>
        <v>7.0000000000000001E-3</v>
      </c>
      <c r="DB35" s="104">
        <f t="shared" si="91"/>
        <v>0</v>
      </c>
      <c r="DC35" s="104">
        <f t="shared" si="92"/>
        <v>4.0000000000000001E-3</v>
      </c>
      <c r="DD35" s="104">
        <f t="shared" si="93"/>
        <v>0</v>
      </c>
      <c r="DE35" s="60">
        <v>3198</v>
      </c>
      <c r="DF35" s="60">
        <v>1754</v>
      </c>
      <c r="DG35" s="63">
        <f t="shared" si="49"/>
        <v>0.54800000000000004</v>
      </c>
      <c r="DH35" s="60">
        <v>1444</v>
      </c>
      <c r="DI35" s="63">
        <f t="shared" si="50"/>
        <v>0.45200000000000001</v>
      </c>
    </row>
    <row r="36" spans="1:113" x14ac:dyDescent="0.2">
      <c r="A36" s="56" t="s">
        <v>882</v>
      </c>
      <c r="B36" s="57" t="s">
        <v>1021</v>
      </c>
      <c r="C36" s="56" t="s">
        <v>923</v>
      </c>
      <c r="D36" s="56" t="s">
        <v>1068</v>
      </c>
      <c r="E36" s="240">
        <v>4645</v>
      </c>
      <c r="F36" s="241">
        <v>2322</v>
      </c>
      <c r="G36" s="242">
        <f>ROUND(F36/E36,3)</f>
        <v>0.5</v>
      </c>
      <c r="H36" s="243">
        <v>2323</v>
      </c>
      <c r="I36" s="244">
        <f>ROUND(H36/E36,3)</f>
        <v>0.5</v>
      </c>
      <c r="J36" s="249">
        <v>100</v>
      </c>
      <c r="K36" s="60">
        <v>316</v>
      </c>
      <c r="L36" s="60">
        <v>331</v>
      </c>
      <c r="M36" s="60">
        <v>401</v>
      </c>
      <c r="N36" s="60">
        <v>223</v>
      </c>
      <c r="O36" s="60">
        <v>326</v>
      </c>
      <c r="P36" s="60">
        <v>668</v>
      </c>
      <c r="Q36" s="60">
        <v>909</v>
      </c>
      <c r="R36" s="60">
        <v>550</v>
      </c>
      <c r="S36" s="60">
        <v>139</v>
      </c>
      <c r="T36" s="60">
        <v>325</v>
      </c>
      <c r="U36" s="60">
        <v>423</v>
      </c>
      <c r="V36" s="60">
        <v>0</v>
      </c>
      <c r="W36" s="60">
        <v>34</v>
      </c>
      <c r="X36" s="63">
        <f>ROUND(K36/E36,3)</f>
        <v>6.8000000000000005E-2</v>
      </c>
      <c r="Y36" s="63">
        <f>ROUND(L36/E36,3)</f>
        <v>7.0999999999999994E-2</v>
      </c>
      <c r="Z36" s="63">
        <f>ROUND(M36/E36,3)</f>
        <v>8.5999999999999993E-2</v>
      </c>
      <c r="AA36" s="63">
        <f>ROUND(N36/E36,3)</f>
        <v>4.8000000000000001E-2</v>
      </c>
      <c r="AB36" s="63">
        <f>ROUND(O36/E36,3)</f>
        <v>7.0000000000000007E-2</v>
      </c>
      <c r="AC36" s="63">
        <f>ROUND(P36/E36,3)</f>
        <v>0.14399999999999999</v>
      </c>
      <c r="AD36" s="63">
        <f>ROUND(Q36/E36,3)</f>
        <v>0.19600000000000001</v>
      </c>
      <c r="AE36" s="63">
        <f>ROUND(R36/E36,3)</f>
        <v>0.11799999999999999</v>
      </c>
      <c r="AF36" s="63">
        <f>ROUND(S36/E36,3)</f>
        <v>0.03</v>
      </c>
      <c r="AG36" s="63">
        <f>ROUND(T36/E36,3)</f>
        <v>7.0000000000000007E-2</v>
      </c>
      <c r="AH36" s="63">
        <f>ROUND(U36/E36,3)</f>
        <v>9.0999999999999998E-2</v>
      </c>
      <c r="AI36" s="63">
        <f>ROUND(V36/E36,3)</f>
        <v>0</v>
      </c>
      <c r="AJ36" s="63">
        <f>ROUND(W36/E36,3)</f>
        <v>7.0000000000000001E-3</v>
      </c>
      <c r="AK36" s="245">
        <v>35.299999999999997</v>
      </c>
      <c r="AL36" s="246">
        <v>1186</v>
      </c>
      <c r="AM36" s="60">
        <f>ROUND(AL36/E36,3)</f>
        <v>0.255</v>
      </c>
      <c r="AN36" s="246">
        <v>3459</v>
      </c>
      <c r="AO36" s="60">
        <f>ROUND(AN36/E36,3)</f>
        <v>0.745</v>
      </c>
      <c r="AP36" s="247">
        <v>1770</v>
      </c>
      <c r="AQ36" s="60">
        <f>ROUND(AP36/AN36,3)</f>
        <v>0.51200000000000001</v>
      </c>
      <c r="AR36" s="226">
        <v>1689</v>
      </c>
      <c r="AS36" s="77">
        <f>ROUND(AR36/AN36,3)</f>
        <v>0.48799999999999999</v>
      </c>
      <c r="AT36" s="248">
        <v>104.8</v>
      </c>
      <c r="AU36" s="246">
        <v>457</v>
      </c>
      <c r="AV36" s="60">
        <f>ROUND(AU36/E36,3)</f>
        <v>9.8000000000000004E-2</v>
      </c>
      <c r="AW36" s="247">
        <v>254</v>
      </c>
      <c r="AX36" s="60">
        <f>ROUND(AW36/AU36,3)</f>
        <v>0.55600000000000005</v>
      </c>
      <c r="AY36" s="226">
        <v>203</v>
      </c>
      <c r="AZ36" s="77">
        <f>ROUND(AY36/AU36,3)</f>
        <v>0.44400000000000001</v>
      </c>
      <c r="BA36" s="245">
        <v>125.1</v>
      </c>
      <c r="BB36" s="139">
        <v>4645</v>
      </c>
      <c r="BC36" s="60">
        <v>45</v>
      </c>
      <c r="BD36" s="60">
        <v>25</v>
      </c>
      <c r="BE36" s="60">
        <v>0</v>
      </c>
      <c r="BF36" s="60">
        <v>0</v>
      </c>
      <c r="BG36" s="60">
        <v>102</v>
      </c>
      <c r="BH36" s="60">
        <v>73</v>
      </c>
      <c r="BI36" s="60">
        <v>132</v>
      </c>
      <c r="BJ36" s="60">
        <v>0</v>
      </c>
      <c r="BK36" s="60">
        <v>190</v>
      </c>
      <c r="BL36" s="60">
        <v>79</v>
      </c>
      <c r="BM36" s="60">
        <v>0</v>
      </c>
      <c r="BN36" s="60">
        <v>284</v>
      </c>
      <c r="BO36" s="60">
        <v>169</v>
      </c>
      <c r="BP36" s="60">
        <v>0</v>
      </c>
      <c r="BQ36" s="60">
        <v>0</v>
      </c>
      <c r="BR36" s="60">
        <v>42</v>
      </c>
      <c r="BS36" s="60">
        <v>0</v>
      </c>
      <c r="BT36" s="60">
        <v>21</v>
      </c>
      <c r="BU36" s="60">
        <v>0</v>
      </c>
      <c r="BV36" s="60">
        <v>0</v>
      </c>
      <c r="BW36" s="60">
        <v>0</v>
      </c>
      <c r="BX36" s="60">
        <v>168</v>
      </c>
      <c r="BY36" s="60">
        <v>0</v>
      </c>
      <c r="BZ36" s="60">
        <v>54</v>
      </c>
      <c r="CA36" s="60">
        <v>0</v>
      </c>
      <c r="CB36" s="60">
        <v>53</v>
      </c>
      <c r="CC36" s="60">
        <v>0</v>
      </c>
      <c r="CD36" s="104">
        <f>ROUND(BC36/BB36,3)</f>
        <v>0.01</v>
      </c>
      <c r="CE36" s="104">
        <f>ROUND(BD36/BB36,3)</f>
        <v>5.0000000000000001E-3</v>
      </c>
      <c r="CF36" s="104">
        <f>ROUND(BE36/BB36,3)</f>
        <v>0</v>
      </c>
      <c r="CG36" s="104">
        <f>ROUND(BF36/BB36,3)</f>
        <v>0</v>
      </c>
      <c r="CH36" s="104">
        <f>ROUND(BG36/BB36,3)</f>
        <v>2.1999999999999999E-2</v>
      </c>
      <c r="CI36" s="104">
        <f>ROUND(BH36/BB36,3)</f>
        <v>1.6E-2</v>
      </c>
      <c r="CJ36" s="104">
        <f>ROUND(BI36/BB36,3)</f>
        <v>2.8000000000000001E-2</v>
      </c>
      <c r="CK36" s="104">
        <f>ROUND(BJ36/BB36,3)</f>
        <v>0</v>
      </c>
      <c r="CL36" s="104">
        <f>ROUND(BK36/BB36,3)</f>
        <v>4.1000000000000002E-2</v>
      </c>
      <c r="CM36" s="104">
        <f>ROUND(BL36/BB36,3)</f>
        <v>1.7000000000000001E-2</v>
      </c>
      <c r="CN36" s="104">
        <f>ROUND(BM36/BB36,3)</f>
        <v>0</v>
      </c>
      <c r="CO36" s="104">
        <f>ROUND(BN36/BB36,3)</f>
        <v>6.0999999999999999E-2</v>
      </c>
      <c r="CP36" s="104">
        <f>ROUND(BO36/BB36,3)</f>
        <v>3.5999999999999997E-2</v>
      </c>
      <c r="CQ36" s="104">
        <f>ROUND(BP36/BB36,3)</f>
        <v>0</v>
      </c>
      <c r="CR36" s="104">
        <f>ROUND(BQ36/BB36,3)</f>
        <v>0</v>
      </c>
      <c r="CS36" s="104">
        <f>ROUND(BR36/BB36,3)</f>
        <v>8.9999999999999993E-3</v>
      </c>
      <c r="CT36" s="104">
        <f>ROUND(BS36/BB36,3)</f>
        <v>0</v>
      </c>
      <c r="CU36" s="104">
        <f>ROUND(BT36/BB36,3)</f>
        <v>5.0000000000000001E-3</v>
      </c>
      <c r="CV36" s="104">
        <f>ROUND(BU36/BB36,3)</f>
        <v>0</v>
      </c>
      <c r="CW36" s="104">
        <f>ROUND(BV36/BB36,3)</f>
        <v>0</v>
      </c>
      <c r="CX36" s="104">
        <f>ROUND(BW36/BB36,3)</f>
        <v>0</v>
      </c>
      <c r="CY36" s="104">
        <f>ROUND(BX36/BB36,3)</f>
        <v>3.5999999999999997E-2</v>
      </c>
      <c r="CZ36" s="104">
        <f>ROUND(BY36/BB36,3)</f>
        <v>0</v>
      </c>
      <c r="DA36" s="104">
        <f>ROUND(BZ36/BB36,3)</f>
        <v>1.2E-2</v>
      </c>
      <c r="DB36" s="104">
        <f>ROUND(CA36/BB36,3)</f>
        <v>0</v>
      </c>
      <c r="DC36" s="104">
        <f>ROUND(CB36/BB36,3)</f>
        <v>1.0999999999999999E-2</v>
      </c>
      <c r="DD36" s="104">
        <f>ROUND(CC36/BB36,3)</f>
        <v>0</v>
      </c>
      <c r="DE36" s="60">
        <v>3000</v>
      </c>
      <c r="DF36" s="60">
        <v>1573</v>
      </c>
      <c r="DG36" s="63">
        <f>ROUND(DF36/DE36,3)</f>
        <v>0.52400000000000002</v>
      </c>
      <c r="DH36" s="60">
        <v>1427</v>
      </c>
      <c r="DI36" s="63">
        <f>ROUND(DH36/DE36,3)</f>
        <v>0.47599999999999998</v>
      </c>
    </row>
    <row r="37" spans="1:113" x14ac:dyDescent="0.2">
      <c r="A37" s="56" t="s">
        <v>882</v>
      </c>
      <c r="B37" s="57" t="s">
        <v>1021</v>
      </c>
      <c r="C37" s="56" t="s">
        <v>924</v>
      </c>
      <c r="D37" s="56" t="s">
        <v>1069</v>
      </c>
      <c r="E37" s="240">
        <v>3062</v>
      </c>
      <c r="F37" s="241">
        <v>1338</v>
      </c>
      <c r="G37" s="242">
        <f>ROUND(F37/E37,3)</f>
        <v>0.437</v>
      </c>
      <c r="H37" s="243">
        <v>1724</v>
      </c>
      <c r="I37" s="244">
        <f>ROUND(H37/E37,3)</f>
        <v>0.56299999999999994</v>
      </c>
      <c r="J37" s="249">
        <v>77.599999999999994</v>
      </c>
      <c r="K37" s="60">
        <v>149</v>
      </c>
      <c r="L37" s="60">
        <v>148</v>
      </c>
      <c r="M37" s="60">
        <v>191</v>
      </c>
      <c r="N37" s="60">
        <v>194</v>
      </c>
      <c r="O37" s="60">
        <v>132</v>
      </c>
      <c r="P37" s="60">
        <v>349</v>
      </c>
      <c r="Q37" s="60">
        <v>361</v>
      </c>
      <c r="R37" s="60">
        <v>267</v>
      </c>
      <c r="S37" s="60">
        <v>52</v>
      </c>
      <c r="T37" s="60">
        <v>430</v>
      </c>
      <c r="U37" s="60">
        <v>362</v>
      </c>
      <c r="V37" s="60">
        <v>306</v>
      </c>
      <c r="W37" s="60">
        <v>121</v>
      </c>
      <c r="X37" s="63">
        <f>ROUND(K37/E37,3)</f>
        <v>4.9000000000000002E-2</v>
      </c>
      <c r="Y37" s="63">
        <f>ROUND(L37/E37,3)</f>
        <v>4.8000000000000001E-2</v>
      </c>
      <c r="Z37" s="63">
        <f>ROUND(M37/E37,3)</f>
        <v>6.2E-2</v>
      </c>
      <c r="AA37" s="63">
        <f>ROUND(N37/E37,3)</f>
        <v>6.3E-2</v>
      </c>
      <c r="AB37" s="63">
        <f>ROUND(O37/E37,3)</f>
        <v>4.2999999999999997E-2</v>
      </c>
      <c r="AC37" s="63">
        <f>ROUND(P37/E37,3)</f>
        <v>0.114</v>
      </c>
      <c r="AD37" s="63">
        <f>ROUND(Q37/E37,3)</f>
        <v>0.11799999999999999</v>
      </c>
      <c r="AE37" s="63">
        <f>ROUND(R37/E37,3)</f>
        <v>8.6999999999999994E-2</v>
      </c>
      <c r="AF37" s="63">
        <f>ROUND(S37/E37,3)</f>
        <v>1.7000000000000001E-2</v>
      </c>
      <c r="AG37" s="63">
        <f>ROUND(T37/E37,3)</f>
        <v>0.14000000000000001</v>
      </c>
      <c r="AH37" s="63">
        <f>ROUND(U37/E37,3)</f>
        <v>0.11799999999999999</v>
      </c>
      <c r="AI37" s="63">
        <f>ROUND(V37/E37,3)</f>
        <v>0.1</v>
      </c>
      <c r="AJ37" s="63">
        <f>ROUND(W37/E37,3)</f>
        <v>0.04</v>
      </c>
      <c r="AK37" s="245">
        <v>45.5</v>
      </c>
      <c r="AL37" s="246">
        <v>623</v>
      </c>
      <c r="AM37" s="60">
        <f>ROUND(AL37/E37,3)</f>
        <v>0.20300000000000001</v>
      </c>
      <c r="AN37" s="246">
        <v>2439</v>
      </c>
      <c r="AO37" s="60">
        <f>ROUND(AN37/E37,3)</f>
        <v>0.79700000000000004</v>
      </c>
      <c r="AP37" s="247">
        <v>1027</v>
      </c>
      <c r="AQ37" s="60">
        <f>ROUND(AP37/AN37,3)</f>
        <v>0.42099999999999999</v>
      </c>
      <c r="AR37" s="226">
        <v>1412</v>
      </c>
      <c r="AS37" s="77">
        <f>ROUND(AR37/AN37,3)</f>
        <v>0.57899999999999996</v>
      </c>
      <c r="AT37" s="248">
        <v>72.7</v>
      </c>
      <c r="AU37" s="246">
        <v>789</v>
      </c>
      <c r="AV37" s="60">
        <f>ROUND(AU37/E37,3)</f>
        <v>0.25800000000000001</v>
      </c>
      <c r="AW37" s="247">
        <v>218</v>
      </c>
      <c r="AX37" s="60">
        <f>ROUND(AW37/AU37,3)</f>
        <v>0.27600000000000002</v>
      </c>
      <c r="AY37" s="226">
        <v>571</v>
      </c>
      <c r="AZ37" s="77">
        <f>ROUND(AY37/AU37,3)</f>
        <v>0.72399999999999998</v>
      </c>
      <c r="BA37" s="245">
        <v>38.200000000000003</v>
      </c>
      <c r="BB37" s="139">
        <v>3062</v>
      </c>
      <c r="BC37" s="60">
        <v>137</v>
      </c>
      <c r="BD37" s="60">
        <v>54</v>
      </c>
      <c r="BE37" s="60">
        <v>15</v>
      </c>
      <c r="BF37" s="60">
        <v>0</v>
      </c>
      <c r="BG37" s="60">
        <v>59</v>
      </c>
      <c r="BH37" s="60">
        <v>231</v>
      </c>
      <c r="BI37" s="60">
        <v>155</v>
      </c>
      <c r="BJ37" s="60">
        <v>47</v>
      </c>
      <c r="BK37" s="60">
        <v>322</v>
      </c>
      <c r="BL37" s="60">
        <v>32</v>
      </c>
      <c r="BM37" s="60">
        <v>16</v>
      </c>
      <c r="BN37" s="60">
        <v>266</v>
      </c>
      <c r="BO37" s="60">
        <v>23</v>
      </c>
      <c r="BP37" s="60">
        <v>0</v>
      </c>
      <c r="BQ37" s="60">
        <v>122</v>
      </c>
      <c r="BR37" s="60">
        <v>16</v>
      </c>
      <c r="BS37" s="60">
        <v>56</v>
      </c>
      <c r="BT37" s="60">
        <v>47</v>
      </c>
      <c r="BU37" s="60">
        <v>0</v>
      </c>
      <c r="BV37" s="60">
        <v>0</v>
      </c>
      <c r="BW37" s="60">
        <v>0</v>
      </c>
      <c r="BX37" s="60">
        <v>16</v>
      </c>
      <c r="BY37" s="60">
        <v>87</v>
      </c>
      <c r="BZ37" s="60">
        <v>0</v>
      </c>
      <c r="CA37" s="60">
        <v>0</v>
      </c>
      <c r="CB37" s="60">
        <v>20</v>
      </c>
      <c r="CC37" s="60">
        <v>16</v>
      </c>
      <c r="CD37" s="104">
        <f>ROUND(BC37/BB37,3)</f>
        <v>4.4999999999999998E-2</v>
      </c>
      <c r="CE37" s="104">
        <f>ROUND(BD37/BB37,3)</f>
        <v>1.7999999999999999E-2</v>
      </c>
      <c r="CF37" s="104">
        <f>ROUND(BE37/BB37,3)</f>
        <v>5.0000000000000001E-3</v>
      </c>
      <c r="CG37" s="104">
        <f>ROUND(BF37/BB37,3)</f>
        <v>0</v>
      </c>
      <c r="CH37" s="104">
        <f>ROUND(BG37/BB37,3)</f>
        <v>1.9E-2</v>
      </c>
      <c r="CI37" s="104">
        <f>ROUND(BH37/BB37,3)</f>
        <v>7.4999999999999997E-2</v>
      </c>
      <c r="CJ37" s="104">
        <f>ROUND(BI37/BB37,3)</f>
        <v>5.0999999999999997E-2</v>
      </c>
      <c r="CK37" s="104">
        <f>ROUND(BJ37/BB37,3)</f>
        <v>1.4999999999999999E-2</v>
      </c>
      <c r="CL37" s="104">
        <f>ROUND(BK37/BB37,3)</f>
        <v>0.105</v>
      </c>
      <c r="CM37" s="104">
        <f>ROUND(BL37/BB37,3)</f>
        <v>0.01</v>
      </c>
      <c r="CN37" s="104">
        <f>ROUND(BM37/BB37,3)</f>
        <v>5.0000000000000001E-3</v>
      </c>
      <c r="CO37" s="104">
        <f>ROUND(BN37/BB37,3)</f>
        <v>8.6999999999999994E-2</v>
      </c>
      <c r="CP37" s="104">
        <f>ROUND(BO37/BB37,3)</f>
        <v>8.0000000000000002E-3</v>
      </c>
      <c r="CQ37" s="104">
        <f>ROUND(BP37/BB37,3)</f>
        <v>0</v>
      </c>
      <c r="CR37" s="104">
        <f>ROUND(BQ37/BB37,3)</f>
        <v>0.04</v>
      </c>
      <c r="CS37" s="104">
        <f>ROUND(BR37/BB37,3)</f>
        <v>5.0000000000000001E-3</v>
      </c>
      <c r="CT37" s="104">
        <f>ROUND(BS37/BB37,3)</f>
        <v>1.7999999999999999E-2</v>
      </c>
      <c r="CU37" s="104">
        <f>ROUND(BT37/BB37,3)</f>
        <v>1.4999999999999999E-2</v>
      </c>
      <c r="CV37" s="104">
        <f>ROUND(BU37/BB37,3)</f>
        <v>0</v>
      </c>
      <c r="CW37" s="104">
        <f>ROUND(BV37/BB37,3)</f>
        <v>0</v>
      </c>
      <c r="CX37" s="104">
        <f>ROUND(BW37/BB37,3)</f>
        <v>0</v>
      </c>
      <c r="CY37" s="104">
        <f>ROUND(BX37/BB37,3)</f>
        <v>5.0000000000000001E-3</v>
      </c>
      <c r="CZ37" s="104">
        <f>ROUND(BY37/BB37,3)</f>
        <v>2.8000000000000001E-2</v>
      </c>
      <c r="DA37" s="104">
        <f>ROUND(BZ37/BB37,3)</f>
        <v>0</v>
      </c>
      <c r="DB37" s="104">
        <f>ROUND(CA37/BB37,3)</f>
        <v>0</v>
      </c>
      <c r="DC37" s="104">
        <f>ROUND(CB37/BB37,3)</f>
        <v>7.0000000000000001E-3</v>
      </c>
      <c r="DD37" s="104">
        <f>ROUND(CC37/BB37,3)</f>
        <v>5.0000000000000001E-3</v>
      </c>
      <c r="DE37" s="60">
        <v>2290</v>
      </c>
      <c r="DF37" s="60">
        <v>957</v>
      </c>
      <c r="DG37" s="63">
        <f>ROUND(DF37/DE37,3)</f>
        <v>0.41799999999999998</v>
      </c>
      <c r="DH37" s="60">
        <v>1333</v>
      </c>
      <c r="DI37" s="63">
        <f>ROUND(DH37/DE37,3)</f>
        <v>0.58199999999999996</v>
      </c>
    </row>
    <row r="38" spans="1:113" x14ac:dyDescent="0.2">
      <c r="A38" s="56" t="s">
        <v>882</v>
      </c>
      <c r="B38" s="57" t="s">
        <v>1021</v>
      </c>
      <c r="C38" s="56" t="s">
        <v>925</v>
      </c>
      <c r="D38" s="56" t="s">
        <v>1070</v>
      </c>
      <c r="E38" s="240">
        <v>2391</v>
      </c>
      <c r="F38" s="241">
        <v>1312</v>
      </c>
      <c r="G38" s="242">
        <f>ROUND(F38/E38,3)</f>
        <v>0.54900000000000004</v>
      </c>
      <c r="H38" s="243">
        <v>1079</v>
      </c>
      <c r="I38" s="244">
        <f>ROUND(H38/E38,3)</f>
        <v>0.45100000000000001</v>
      </c>
      <c r="J38" s="249">
        <v>121.6</v>
      </c>
      <c r="K38" s="60">
        <v>252</v>
      </c>
      <c r="L38" s="60">
        <v>66</v>
      </c>
      <c r="M38" s="60">
        <v>287</v>
      </c>
      <c r="N38" s="60">
        <v>165</v>
      </c>
      <c r="O38" s="60">
        <v>54</v>
      </c>
      <c r="P38" s="60">
        <v>270</v>
      </c>
      <c r="Q38" s="60">
        <v>537</v>
      </c>
      <c r="R38" s="60">
        <v>295</v>
      </c>
      <c r="S38" s="60">
        <v>131</v>
      </c>
      <c r="T38" s="60">
        <v>115</v>
      </c>
      <c r="U38" s="60">
        <v>175</v>
      </c>
      <c r="V38" s="60">
        <v>30</v>
      </c>
      <c r="W38" s="60">
        <v>14</v>
      </c>
      <c r="X38" s="63">
        <f>ROUND(K38/E38,3)</f>
        <v>0.105</v>
      </c>
      <c r="Y38" s="63">
        <f>ROUND(L38/E38,3)</f>
        <v>2.8000000000000001E-2</v>
      </c>
      <c r="Z38" s="63">
        <f>ROUND(M38/E38,3)</f>
        <v>0.12</v>
      </c>
      <c r="AA38" s="63">
        <f>ROUND(N38/E38,3)</f>
        <v>6.9000000000000006E-2</v>
      </c>
      <c r="AB38" s="63">
        <f>ROUND(O38/E38,3)</f>
        <v>2.3E-2</v>
      </c>
      <c r="AC38" s="63">
        <f>ROUND(P38/E38,3)</f>
        <v>0.113</v>
      </c>
      <c r="AD38" s="63">
        <f>ROUND(Q38/E38,3)</f>
        <v>0.22500000000000001</v>
      </c>
      <c r="AE38" s="63">
        <f>ROUND(R38/E38,3)</f>
        <v>0.123</v>
      </c>
      <c r="AF38" s="63">
        <f>ROUND(S38/E38,3)</f>
        <v>5.5E-2</v>
      </c>
      <c r="AG38" s="63">
        <f>ROUND(T38/E38,3)</f>
        <v>4.8000000000000001E-2</v>
      </c>
      <c r="AH38" s="63">
        <f>ROUND(U38/E38,3)</f>
        <v>7.2999999999999995E-2</v>
      </c>
      <c r="AI38" s="63">
        <f>ROUND(V38/E38,3)</f>
        <v>1.2999999999999999E-2</v>
      </c>
      <c r="AJ38" s="63">
        <f>ROUND(W38/E38,3)</f>
        <v>6.0000000000000001E-3</v>
      </c>
      <c r="AK38" s="245">
        <v>38.200000000000003</v>
      </c>
      <c r="AL38" s="246">
        <v>726</v>
      </c>
      <c r="AM38" s="60">
        <f>ROUND(AL38/E38,3)</f>
        <v>0.30399999999999999</v>
      </c>
      <c r="AN38" s="246">
        <v>1665</v>
      </c>
      <c r="AO38" s="60">
        <f>ROUND(AN38/E38,3)</f>
        <v>0.69599999999999995</v>
      </c>
      <c r="AP38" s="247">
        <v>751</v>
      </c>
      <c r="AQ38" s="60">
        <f>ROUND(AP38/AN38,3)</f>
        <v>0.45100000000000001</v>
      </c>
      <c r="AR38" s="226">
        <v>914</v>
      </c>
      <c r="AS38" s="77">
        <f>ROUND(AR38/AN38,3)</f>
        <v>0.54900000000000004</v>
      </c>
      <c r="AT38" s="248">
        <v>82.2</v>
      </c>
      <c r="AU38" s="246">
        <v>219</v>
      </c>
      <c r="AV38" s="60">
        <f>ROUND(AU38/E38,3)</f>
        <v>9.1999999999999998E-2</v>
      </c>
      <c r="AW38" s="247">
        <v>111</v>
      </c>
      <c r="AX38" s="60">
        <f>ROUND(AW38/AU38,3)</f>
        <v>0.50700000000000001</v>
      </c>
      <c r="AY38" s="226">
        <v>108</v>
      </c>
      <c r="AZ38" s="77">
        <f>ROUND(AY38/AU38,3)</f>
        <v>0.49299999999999999</v>
      </c>
      <c r="BA38" s="245">
        <v>102.8</v>
      </c>
      <c r="BB38" s="139">
        <v>2391</v>
      </c>
      <c r="BC38" s="60">
        <v>0</v>
      </c>
      <c r="BD38" s="60">
        <v>0</v>
      </c>
      <c r="BE38" s="60">
        <v>0</v>
      </c>
      <c r="BF38" s="60">
        <v>44</v>
      </c>
      <c r="BG38" s="60">
        <v>13</v>
      </c>
      <c r="BH38" s="60">
        <v>250</v>
      </c>
      <c r="BI38" s="60">
        <v>110</v>
      </c>
      <c r="BJ38" s="60">
        <v>0</v>
      </c>
      <c r="BK38" s="60">
        <v>432</v>
      </c>
      <c r="BL38" s="60">
        <v>78</v>
      </c>
      <c r="BM38" s="60">
        <v>0</v>
      </c>
      <c r="BN38" s="60">
        <v>316</v>
      </c>
      <c r="BO38" s="60">
        <v>143</v>
      </c>
      <c r="BP38" s="60">
        <v>0</v>
      </c>
      <c r="BQ38" s="60">
        <v>0</v>
      </c>
      <c r="BR38" s="60">
        <v>13</v>
      </c>
      <c r="BS38" s="60">
        <v>0</v>
      </c>
      <c r="BT38" s="60">
        <v>16</v>
      </c>
      <c r="BU38" s="60">
        <v>33</v>
      </c>
      <c r="BV38" s="60">
        <v>37</v>
      </c>
      <c r="BW38" s="60">
        <v>0</v>
      </c>
      <c r="BX38" s="60">
        <v>0</v>
      </c>
      <c r="BY38" s="60">
        <v>13</v>
      </c>
      <c r="BZ38" s="60">
        <v>0</v>
      </c>
      <c r="CA38" s="60">
        <v>0</v>
      </c>
      <c r="CB38" s="60">
        <v>0</v>
      </c>
      <c r="CC38" s="60">
        <v>0</v>
      </c>
      <c r="CD38" s="104">
        <f>ROUND(BC38/BB38,3)</f>
        <v>0</v>
      </c>
      <c r="CE38" s="104">
        <f>ROUND(BD38/BB38,3)</f>
        <v>0</v>
      </c>
      <c r="CF38" s="104">
        <f>ROUND(BE38/BB38,3)</f>
        <v>0</v>
      </c>
      <c r="CG38" s="104">
        <f>ROUND(BF38/BB38,3)</f>
        <v>1.7999999999999999E-2</v>
      </c>
      <c r="CH38" s="104">
        <f>ROUND(BG38/BB38,3)</f>
        <v>5.0000000000000001E-3</v>
      </c>
      <c r="CI38" s="104">
        <f>ROUND(BH38/BB38,3)</f>
        <v>0.105</v>
      </c>
      <c r="CJ38" s="104">
        <f>ROUND(BI38/BB38,3)</f>
        <v>4.5999999999999999E-2</v>
      </c>
      <c r="CK38" s="104">
        <f>ROUND(BJ38/BB38,3)</f>
        <v>0</v>
      </c>
      <c r="CL38" s="104">
        <f>ROUND(BK38/BB38,3)</f>
        <v>0.18099999999999999</v>
      </c>
      <c r="CM38" s="104">
        <f>ROUND(BL38/BB38,3)</f>
        <v>3.3000000000000002E-2</v>
      </c>
      <c r="CN38" s="104">
        <f>ROUND(BM38/BB38,3)</f>
        <v>0</v>
      </c>
      <c r="CO38" s="104">
        <f>ROUND(BN38/BB38,3)</f>
        <v>0.13200000000000001</v>
      </c>
      <c r="CP38" s="104">
        <f>ROUND(BO38/BB38,3)</f>
        <v>0.06</v>
      </c>
      <c r="CQ38" s="104">
        <f>ROUND(BP38/BB38,3)</f>
        <v>0</v>
      </c>
      <c r="CR38" s="104">
        <f>ROUND(BQ38/BB38,3)</f>
        <v>0</v>
      </c>
      <c r="CS38" s="104">
        <f>ROUND(BR38/BB38,3)</f>
        <v>5.0000000000000001E-3</v>
      </c>
      <c r="CT38" s="104">
        <f>ROUND(BS38/BB38,3)</f>
        <v>0</v>
      </c>
      <c r="CU38" s="104">
        <f>ROUND(BT38/BB38,3)</f>
        <v>7.0000000000000001E-3</v>
      </c>
      <c r="CV38" s="104">
        <f>ROUND(BU38/BB38,3)</f>
        <v>1.4E-2</v>
      </c>
      <c r="CW38" s="104">
        <f>ROUND(BV38/BB38,3)</f>
        <v>1.4999999999999999E-2</v>
      </c>
      <c r="CX38" s="104">
        <f>ROUND(BW38/BB38,3)</f>
        <v>0</v>
      </c>
      <c r="CY38" s="104">
        <f>ROUND(BX38/BB38,3)</f>
        <v>0</v>
      </c>
      <c r="CZ38" s="104">
        <f>ROUND(BY38/BB38,3)</f>
        <v>5.0000000000000001E-3</v>
      </c>
      <c r="DA38" s="104">
        <f>ROUND(BZ38/BB38,3)</f>
        <v>0</v>
      </c>
      <c r="DB38" s="104">
        <f>ROUND(CA38/BB38,3)</f>
        <v>0</v>
      </c>
      <c r="DC38" s="104">
        <f>ROUND(CB38/BB38,3)</f>
        <v>0</v>
      </c>
      <c r="DD38" s="104">
        <f>ROUND(CC38/BB38,3)</f>
        <v>0</v>
      </c>
      <c r="DE38" s="60">
        <v>1665</v>
      </c>
      <c r="DF38" s="60">
        <v>751</v>
      </c>
      <c r="DG38" s="63">
        <f>ROUND(DF38/DE38,3)</f>
        <v>0.45100000000000001</v>
      </c>
      <c r="DH38" s="60">
        <v>914</v>
      </c>
      <c r="DI38" s="63">
        <f>ROUND(DH38/DE38,3)</f>
        <v>0.54900000000000004</v>
      </c>
    </row>
    <row r="39" spans="1:113" x14ac:dyDescent="0.2">
      <c r="A39" s="56" t="s">
        <v>882</v>
      </c>
      <c r="B39" s="57" t="s">
        <v>1021</v>
      </c>
      <c r="C39" s="56" t="s">
        <v>931</v>
      </c>
      <c r="D39" s="56" t="s">
        <v>1076</v>
      </c>
      <c r="E39" s="240">
        <v>1771</v>
      </c>
      <c r="F39" s="241">
        <v>786</v>
      </c>
      <c r="G39" s="242">
        <f>ROUND(F39/E39,3)</f>
        <v>0.44400000000000001</v>
      </c>
      <c r="H39" s="243">
        <v>985</v>
      </c>
      <c r="I39" s="244">
        <f>ROUND(H39/E39,3)</f>
        <v>0.55600000000000005</v>
      </c>
      <c r="J39" s="249">
        <v>79.8</v>
      </c>
      <c r="K39" s="60">
        <v>142</v>
      </c>
      <c r="L39" s="60">
        <v>111</v>
      </c>
      <c r="M39" s="60">
        <v>167</v>
      </c>
      <c r="N39" s="60">
        <v>137</v>
      </c>
      <c r="O39" s="60">
        <v>60</v>
      </c>
      <c r="P39" s="60">
        <v>181</v>
      </c>
      <c r="Q39" s="60">
        <v>289</v>
      </c>
      <c r="R39" s="60">
        <v>269</v>
      </c>
      <c r="S39" s="60">
        <v>73</v>
      </c>
      <c r="T39" s="60">
        <v>102</v>
      </c>
      <c r="U39" s="60">
        <v>186</v>
      </c>
      <c r="V39" s="60">
        <v>54</v>
      </c>
      <c r="W39" s="60">
        <v>0</v>
      </c>
      <c r="X39" s="63">
        <f>ROUND(K39/E39,3)</f>
        <v>0.08</v>
      </c>
      <c r="Y39" s="63">
        <f>ROUND(L39/E39,3)</f>
        <v>6.3E-2</v>
      </c>
      <c r="Z39" s="63">
        <f>ROUND(M39/E39,3)</f>
        <v>9.4E-2</v>
      </c>
      <c r="AA39" s="63">
        <f>ROUND(N39/E39,3)</f>
        <v>7.6999999999999999E-2</v>
      </c>
      <c r="AB39" s="63">
        <f>ROUND(O39/E39,3)</f>
        <v>3.4000000000000002E-2</v>
      </c>
      <c r="AC39" s="63">
        <f>ROUND(P39/E39,3)</f>
        <v>0.10199999999999999</v>
      </c>
      <c r="AD39" s="63">
        <f>ROUND(Q39/E39,3)</f>
        <v>0.16300000000000001</v>
      </c>
      <c r="AE39" s="63">
        <f>ROUND(R39/E39,3)</f>
        <v>0.152</v>
      </c>
      <c r="AF39" s="63">
        <f>ROUND(S39/E39,3)</f>
        <v>4.1000000000000002E-2</v>
      </c>
      <c r="AG39" s="63">
        <f>ROUND(T39/E39,3)</f>
        <v>5.8000000000000003E-2</v>
      </c>
      <c r="AH39" s="63">
        <f>ROUND(U39/E39,3)</f>
        <v>0.105</v>
      </c>
      <c r="AI39" s="63">
        <f>ROUND(V39/E39,3)</f>
        <v>0.03</v>
      </c>
      <c r="AJ39" s="63">
        <f>ROUND(W39/E39,3)</f>
        <v>0</v>
      </c>
      <c r="AK39" s="245">
        <v>36.700000000000003</v>
      </c>
      <c r="AL39" s="246">
        <v>540</v>
      </c>
      <c r="AM39" s="60">
        <f>ROUND(AL39/E39,3)</f>
        <v>0.30499999999999999</v>
      </c>
      <c r="AN39" s="246">
        <v>1231</v>
      </c>
      <c r="AO39" s="60">
        <f>ROUND(AN39/E39,3)</f>
        <v>0.69499999999999995</v>
      </c>
      <c r="AP39" s="247">
        <v>524</v>
      </c>
      <c r="AQ39" s="60">
        <f>ROUND(AP39/AN39,3)</f>
        <v>0.42599999999999999</v>
      </c>
      <c r="AR39" s="226">
        <v>707</v>
      </c>
      <c r="AS39" s="77">
        <f>ROUND(AR39/AN39,3)</f>
        <v>0.57399999999999995</v>
      </c>
      <c r="AT39" s="248">
        <v>74.099999999999994</v>
      </c>
      <c r="AU39" s="246">
        <v>240</v>
      </c>
      <c r="AV39" s="60">
        <f>ROUND(AU39/E39,3)</f>
        <v>0.13600000000000001</v>
      </c>
      <c r="AW39" s="247">
        <v>97</v>
      </c>
      <c r="AX39" s="60">
        <f>ROUND(AW39/AU39,3)</f>
        <v>0.40400000000000003</v>
      </c>
      <c r="AY39" s="226">
        <v>143</v>
      </c>
      <c r="AZ39" s="77">
        <f>ROUND(AY39/AU39,3)</f>
        <v>0.59599999999999997</v>
      </c>
      <c r="BA39" s="245">
        <v>67.8</v>
      </c>
      <c r="BB39" s="139">
        <v>1771</v>
      </c>
      <c r="BC39" s="60">
        <v>0</v>
      </c>
      <c r="BD39" s="60">
        <v>140</v>
      </c>
      <c r="BE39" s="60">
        <v>10</v>
      </c>
      <c r="BF39" s="60">
        <v>0</v>
      </c>
      <c r="BG39" s="60">
        <v>0</v>
      </c>
      <c r="BH39" s="60">
        <v>127</v>
      </c>
      <c r="BI39" s="60">
        <v>0</v>
      </c>
      <c r="BJ39" s="60">
        <v>0</v>
      </c>
      <c r="BK39" s="60">
        <v>54</v>
      </c>
      <c r="BL39" s="60">
        <v>0</v>
      </c>
      <c r="BM39" s="60">
        <v>0</v>
      </c>
      <c r="BN39" s="60">
        <v>97</v>
      </c>
      <c r="BO39" s="60">
        <v>91</v>
      </c>
      <c r="BP39" s="60">
        <v>0</v>
      </c>
      <c r="BQ39" s="60">
        <v>0</v>
      </c>
      <c r="BR39" s="60">
        <v>0</v>
      </c>
      <c r="BS39" s="60">
        <v>0</v>
      </c>
      <c r="BT39" s="60">
        <v>0</v>
      </c>
      <c r="BU39" s="60">
        <v>0</v>
      </c>
      <c r="BV39" s="60">
        <v>63</v>
      </c>
      <c r="BW39" s="60">
        <v>0</v>
      </c>
      <c r="BX39" s="60">
        <v>0</v>
      </c>
      <c r="BY39" s="60">
        <v>0</v>
      </c>
      <c r="BZ39" s="60">
        <v>0</v>
      </c>
      <c r="CA39" s="60">
        <v>0</v>
      </c>
      <c r="CB39" s="60">
        <v>0</v>
      </c>
      <c r="CC39" s="60">
        <v>0</v>
      </c>
      <c r="CD39" s="104">
        <f>ROUND(BC39/BB39,3)</f>
        <v>0</v>
      </c>
      <c r="CE39" s="104">
        <f>ROUND(BD39/BB39,3)</f>
        <v>7.9000000000000001E-2</v>
      </c>
      <c r="CF39" s="104">
        <f>ROUND(BE39/BB39,3)</f>
        <v>6.0000000000000001E-3</v>
      </c>
      <c r="CG39" s="104">
        <f>ROUND(BF39/BB39,3)</f>
        <v>0</v>
      </c>
      <c r="CH39" s="104">
        <f>ROUND(BG39/BB39,3)</f>
        <v>0</v>
      </c>
      <c r="CI39" s="104">
        <f>ROUND(BH39/BB39,3)</f>
        <v>7.1999999999999995E-2</v>
      </c>
      <c r="CJ39" s="104">
        <f>ROUND(BI39/BB39,3)</f>
        <v>0</v>
      </c>
      <c r="CK39" s="104">
        <f>ROUND(BJ39/BB39,3)</f>
        <v>0</v>
      </c>
      <c r="CL39" s="104">
        <f>ROUND(BK39/BB39,3)</f>
        <v>0.03</v>
      </c>
      <c r="CM39" s="104">
        <f>ROUND(BL39/BB39,3)</f>
        <v>0</v>
      </c>
      <c r="CN39" s="104">
        <f>ROUND(BM39/BB39,3)</f>
        <v>0</v>
      </c>
      <c r="CO39" s="104">
        <f>ROUND(BN39/BB39,3)</f>
        <v>5.5E-2</v>
      </c>
      <c r="CP39" s="104">
        <f>ROUND(BO39/BB39,3)</f>
        <v>5.0999999999999997E-2</v>
      </c>
      <c r="CQ39" s="104">
        <f>ROUND(BP39/BB39,3)</f>
        <v>0</v>
      </c>
      <c r="CR39" s="104">
        <f>ROUND(BQ39/BB39,3)</f>
        <v>0</v>
      </c>
      <c r="CS39" s="104">
        <f>ROUND(BR39/BB39,3)</f>
        <v>0</v>
      </c>
      <c r="CT39" s="104">
        <f>ROUND(BS39/BB39,3)</f>
        <v>0</v>
      </c>
      <c r="CU39" s="104">
        <f>ROUND(BT39/BB39,3)</f>
        <v>0</v>
      </c>
      <c r="CV39" s="104">
        <f>ROUND(BU39/BB39,3)</f>
        <v>0</v>
      </c>
      <c r="CW39" s="104">
        <f>ROUND(BV39/BB39,3)</f>
        <v>3.5999999999999997E-2</v>
      </c>
      <c r="CX39" s="104">
        <f>ROUND(BW39/BB39,3)</f>
        <v>0</v>
      </c>
      <c r="CY39" s="104">
        <f>ROUND(BX39/BB39,3)</f>
        <v>0</v>
      </c>
      <c r="CZ39" s="104">
        <f>ROUND(BY39/BB39,3)</f>
        <v>0</v>
      </c>
      <c r="DA39" s="104">
        <f>ROUND(BZ39/BB39,3)</f>
        <v>0</v>
      </c>
      <c r="DB39" s="104">
        <f>ROUND(CA39/BB39,3)</f>
        <v>0</v>
      </c>
      <c r="DC39" s="104">
        <f>ROUND(CB39/BB39,3)</f>
        <v>0</v>
      </c>
      <c r="DD39" s="104">
        <f>ROUND(CC39/BB39,3)</f>
        <v>0</v>
      </c>
      <c r="DE39" s="60">
        <v>1124</v>
      </c>
      <c r="DF39" s="60">
        <v>462</v>
      </c>
      <c r="DG39" s="63">
        <f>ROUND(DF39/DE39,3)</f>
        <v>0.41099999999999998</v>
      </c>
      <c r="DH39" s="60">
        <v>662</v>
      </c>
      <c r="DI39" s="63">
        <f>ROUND(DH39/DE39,3)</f>
        <v>0.58899999999999997</v>
      </c>
    </row>
    <row r="40" spans="1:113" s="84" customFormat="1" x14ac:dyDescent="0.2">
      <c r="A40" s="81" t="s">
        <v>882</v>
      </c>
      <c r="B40" s="82" t="s">
        <v>1021</v>
      </c>
      <c r="C40" s="81"/>
      <c r="D40" s="81"/>
      <c r="E40" s="250">
        <f>SUM(E2:E39)</f>
        <v>157586</v>
      </c>
      <c r="F40" s="251">
        <f>SUM(F2:F39)</f>
        <v>79144</v>
      </c>
      <c r="G40" s="394">
        <f t="shared" ref="G40:G61" si="96">ROUND(F40/E40,3)</f>
        <v>0.502</v>
      </c>
      <c r="H40" s="252">
        <f>SUM(H2:H39)</f>
        <v>78442</v>
      </c>
      <c r="I40" s="395">
        <f t="shared" ref="I40:I61" si="97">ROUND(H40/E40,3)</f>
        <v>0.498</v>
      </c>
      <c r="J40" s="258">
        <f>(F40/H40)*100</f>
        <v>100.89492873715611</v>
      </c>
      <c r="K40" s="84">
        <f t="shared" ref="K40:W40" si="98">SUM(K2:K39)</f>
        <v>11502</v>
      </c>
      <c r="L40" s="84">
        <f t="shared" si="98"/>
        <v>11635</v>
      </c>
      <c r="M40" s="84">
        <f t="shared" si="98"/>
        <v>13946</v>
      </c>
      <c r="N40" s="84">
        <f t="shared" si="98"/>
        <v>12046</v>
      </c>
      <c r="O40" s="84">
        <f t="shared" si="98"/>
        <v>9622</v>
      </c>
      <c r="P40" s="84">
        <f t="shared" si="98"/>
        <v>23094</v>
      </c>
      <c r="Q40" s="84">
        <f t="shared" si="98"/>
        <v>20952</v>
      </c>
      <c r="R40" s="84">
        <f t="shared" si="98"/>
        <v>19234</v>
      </c>
      <c r="S40" s="84">
        <f t="shared" si="98"/>
        <v>9720</v>
      </c>
      <c r="T40" s="84">
        <f t="shared" si="98"/>
        <v>8862</v>
      </c>
      <c r="U40" s="84">
        <f t="shared" si="98"/>
        <v>10204</v>
      </c>
      <c r="V40" s="84">
        <f t="shared" si="98"/>
        <v>5143</v>
      </c>
      <c r="W40" s="84">
        <f t="shared" si="98"/>
        <v>1626</v>
      </c>
      <c r="X40" s="97">
        <f t="shared" ref="X40:X61" si="99">ROUND(K40/E40,3)</f>
        <v>7.2999999999999995E-2</v>
      </c>
      <c r="Y40" s="97">
        <f t="shared" ref="Y40:Y61" si="100">ROUND(L40/E40,3)</f>
        <v>7.3999999999999996E-2</v>
      </c>
      <c r="Z40" s="97">
        <f t="shared" ref="Z40:Z61" si="101">ROUND(M40/E40,3)</f>
        <v>8.7999999999999995E-2</v>
      </c>
      <c r="AA40" s="97">
        <f t="shared" ref="AA40:AA61" si="102">ROUND(N40/E40,3)</f>
        <v>7.5999999999999998E-2</v>
      </c>
      <c r="AB40" s="97">
        <f t="shared" ref="AB40:AB95" si="103">ROUND(O40/E40,3)</f>
        <v>6.0999999999999999E-2</v>
      </c>
      <c r="AC40" s="97">
        <f t="shared" ref="AC40:AC95" si="104">ROUND(P40/E40,3)</f>
        <v>0.14699999999999999</v>
      </c>
      <c r="AD40" s="97">
        <f t="shared" ref="AD40:AD95" si="105">ROUND(Q40/E40,3)</f>
        <v>0.13300000000000001</v>
      </c>
      <c r="AE40" s="97">
        <f t="shared" ref="AE40:AE61" si="106">ROUND(R40/E40,3)</f>
        <v>0.122</v>
      </c>
      <c r="AF40" s="97">
        <f t="shared" ref="AF40:AF61" si="107">ROUND(S40/E40,3)</f>
        <v>6.2E-2</v>
      </c>
      <c r="AG40" s="97">
        <f t="shared" ref="AG40:AG61" si="108">ROUND(T40/E40,3)</f>
        <v>5.6000000000000001E-2</v>
      </c>
      <c r="AH40" s="97">
        <f t="shared" ref="AH40:AH61" si="109">ROUND(U40/E40,3)</f>
        <v>6.5000000000000002E-2</v>
      </c>
      <c r="AI40" s="97">
        <f t="shared" ref="AI40:AI61" si="110">ROUND(V40/E40,3)</f>
        <v>3.3000000000000002E-2</v>
      </c>
      <c r="AJ40" s="97">
        <f t="shared" ref="AJ40:AJ61" si="111">ROUND(W40/E40,3)</f>
        <v>0.01</v>
      </c>
      <c r="AK40" s="257">
        <f>ROUND(MEDIAN(AK2:AK39),1)</f>
        <v>34.200000000000003</v>
      </c>
      <c r="AL40" s="254">
        <f>SUM(AL2:AL39)</f>
        <v>44485</v>
      </c>
      <c r="AM40" s="84">
        <f t="shared" ref="AM40:AM61" si="112">ROUND(AL40/E40,3)</f>
        <v>0.28199999999999997</v>
      </c>
      <c r="AN40" s="254">
        <f>SUM(AN2:AN39)</f>
        <v>113101</v>
      </c>
      <c r="AO40" s="84">
        <f t="shared" ref="AO40:AO61" si="113">ROUND(AN40/E40,3)</f>
        <v>0.71799999999999997</v>
      </c>
      <c r="AP40" s="255">
        <f>SUM(AP2:AP39)</f>
        <v>55837</v>
      </c>
      <c r="AQ40" s="84">
        <f t="shared" ref="AQ40:AQ61" si="114">ROUND(AP40/AN40,3)</f>
        <v>0.49399999999999999</v>
      </c>
      <c r="AR40" s="227">
        <f>SUM(AR2:AR39)</f>
        <v>57264</v>
      </c>
      <c r="AS40" s="98">
        <f t="shared" ref="AS40:AS61" si="115">ROUND(AR40/AN40,3)</f>
        <v>0.50600000000000001</v>
      </c>
      <c r="AT40" s="259">
        <f>(AP40/AR40)*100</f>
        <v>97.508032970103372</v>
      </c>
      <c r="AU40" s="254">
        <f>SUM(AU2:AU39)</f>
        <v>16973</v>
      </c>
      <c r="AV40" s="84">
        <f t="shared" ref="AV40:AV61" si="116">ROUND(AU40/E40,3)</f>
        <v>0.108</v>
      </c>
      <c r="AW40" s="255">
        <f>SUM(AW2:AW39)</f>
        <v>7384</v>
      </c>
      <c r="AX40" s="84">
        <f t="shared" ref="AX40:AX61" si="117">ROUND(AW40/AU40,3)</f>
        <v>0.435</v>
      </c>
      <c r="AY40" s="227">
        <f>SUM(AY2:AY39)</f>
        <v>9589</v>
      </c>
      <c r="AZ40" s="98">
        <f t="shared" ref="AZ40:AZ61" si="118">ROUND(AY40/AU40,3)</f>
        <v>0.56499999999999995</v>
      </c>
      <c r="BA40" s="257">
        <f>ROUND((AW40/AY40)*100,1)</f>
        <v>77</v>
      </c>
      <c r="BB40" s="146">
        <f t="shared" ref="BB40:CB40" si="119">SUM(BB2:BB39)</f>
        <v>157586</v>
      </c>
      <c r="BC40" s="84">
        <f t="shared" si="119"/>
        <v>3415</v>
      </c>
      <c r="BD40" s="84">
        <f t="shared" si="119"/>
        <v>1127</v>
      </c>
      <c r="BE40" s="84">
        <f t="shared" si="119"/>
        <v>124</v>
      </c>
      <c r="BF40" s="84">
        <f t="shared" si="119"/>
        <v>235</v>
      </c>
      <c r="BG40" s="84">
        <f t="shared" si="119"/>
        <v>1104</v>
      </c>
      <c r="BH40" s="84">
        <f t="shared" si="119"/>
        <v>6161</v>
      </c>
      <c r="BI40" s="84">
        <f t="shared" si="119"/>
        <v>2238</v>
      </c>
      <c r="BJ40" s="84">
        <f t="shared" si="119"/>
        <v>182</v>
      </c>
      <c r="BK40" s="84">
        <f t="shared" si="119"/>
        <v>8928</v>
      </c>
      <c r="BL40" s="84">
        <f t="shared" si="119"/>
        <v>370</v>
      </c>
      <c r="BM40" s="84">
        <f t="shared" si="119"/>
        <v>172</v>
      </c>
      <c r="BN40" s="84">
        <f t="shared" si="119"/>
        <v>6446</v>
      </c>
      <c r="BO40" s="84">
        <f t="shared" si="119"/>
        <v>4227</v>
      </c>
      <c r="BP40" s="84">
        <f t="shared" si="119"/>
        <v>14</v>
      </c>
      <c r="BQ40" s="84">
        <f t="shared" si="119"/>
        <v>860</v>
      </c>
      <c r="BR40" s="84">
        <f t="shared" si="119"/>
        <v>1203</v>
      </c>
      <c r="BS40" s="84">
        <f t="shared" si="119"/>
        <v>293</v>
      </c>
      <c r="BT40" s="84">
        <f t="shared" si="119"/>
        <v>401</v>
      </c>
      <c r="BU40" s="84">
        <f t="shared" si="119"/>
        <v>545</v>
      </c>
      <c r="BV40" s="84">
        <f t="shared" si="119"/>
        <v>1388</v>
      </c>
      <c r="BW40" s="84">
        <f t="shared" si="119"/>
        <v>21</v>
      </c>
      <c r="BX40" s="84">
        <f t="shared" si="119"/>
        <v>1741</v>
      </c>
      <c r="BY40" s="84">
        <f t="shared" si="119"/>
        <v>660</v>
      </c>
      <c r="BZ40" s="84">
        <f t="shared" si="119"/>
        <v>166</v>
      </c>
      <c r="CA40" s="84">
        <f t="shared" si="119"/>
        <v>90</v>
      </c>
      <c r="CB40" s="84">
        <f t="shared" si="119"/>
        <v>421</v>
      </c>
      <c r="CC40" s="84">
        <f>SUM(CC2:CC39)</f>
        <v>490</v>
      </c>
      <c r="CD40" s="153">
        <f t="shared" ref="CD40:CD62" si="120">ROUND(BC40/BB40,3)</f>
        <v>2.1999999999999999E-2</v>
      </c>
      <c r="CE40" s="153">
        <f t="shared" ref="CE40:CE61" si="121">ROUND(BD40/BB40,3)</f>
        <v>7.0000000000000001E-3</v>
      </c>
      <c r="CF40" s="153">
        <f t="shared" ref="CF40:CF61" si="122">ROUND(BE40/BB40,3)</f>
        <v>1E-3</v>
      </c>
      <c r="CG40" s="153">
        <f t="shared" ref="CG40:CG61" si="123">ROUND(BF40/BB40,3)</f>
        <v>1E-3</v>
      </c>
      <c r="CH40" s="153">
        <f t="shared" ref="CH40:CH61" si="124">ROUND(BG40/BB40,3)</f>
        <v>7.0000000000000001E-3</v>
      </c>
      <c r="CI40" s="153">
        <f t="shared" ref="CI40:CI61" si="125">ROUND(BH40/BB40,3)</f>
        <v>3.9E-2</v>
      </c>
      <c r="CJ40" s="153">
        <f t="shared" ref="CJ40:CJ61" si="126">ROUND(BI40/BB40,3)</f>
        <v>1.4E-2</v>
      </c>
      <c r="CK40" s="153">
        <f t="shared" ref="CK40:CK61" si="127">ROUND(BJ40/BB40,3)</f>
        <v>1E-3</v>
      </c>
      <c r="CL40" s="153">
        <f t="shared" ref="CL40:CL61" si="128">ROUND(BK40/BB40,3)</f>
        <v>5.7000000000000002E-2</v>
      </c>
      <c r="CM40" s="153">
        <f t="shared" ref="CM40:CM61" si="129">ROUND(BL40/BB40,3)</f>
        <v>2E-3</v>
      </c>
      <c r="CN40" s="153">
        <f t="shared" ref="CN40:CN61" si="130">ROUND(BM40/BB40,3)</f>
        <v>1E-3</v>
      </c>
      <c r="CO40" s="153">
        <f t="shared" ref="CO40:CO61" si="131">ROUND(BN40/BB40,3)</f>
        <v>4.1000000000000002E-2</v>
      </c>
      <c r="CP40" s="153">
        <f t="shared" ref="CP40:CP61" si="132">ROUND(BO40/BB40,3)</f>
        <v>2.7E-2</v>
      </c>
      <c r="CQ40" s="153">
        <f t="shared" ref="CQ40:CQ61" si="133">ROUND(BP40/BB40,3)</f>
        <v>0</v>
      </c>
      <c r="CR40" s="153">
        <f t="shared" ref="CR40:CR61" si="134">ROUND(BQ40/BB40,3)</f>
        <v>5.0000000000000001E-3</v>
      </c>
      <c r="CS40" s="153">
        <f t="shared" ref="CS40:CS61" si="135">ROUND(BR40/BB40,3)</f>
        <v>8.0000000000000002E-3</v>
      </c>
      <c r="CT40" s="153">
        <f t="shared" ref="CT40:CT61" si="136">ROUND(BS40/BB40,3)</f>
        <v>2E-3</v>
      </c>
      <c r="CU40" s="153">
        <f t="shared" ref="CU40:CU61" si="137">ROUND(BT40/BB40,3)</f>
        <v>3.0000000000000001E-3</v>
      </c>
      <c r="CV40" s="153">
        <f t="shared" ref="CV40:CV61" si="138">ROUND(BU40/BB40,3)</f>
        <v>3.0000000000000001E-3</v>
      </c>
      <c r="CW40" s="153">
        <f t="shared" ref="CW40:CW61" si="139">ROUND(BV40/BB40,3)</f>
        <v>8.9999999999999993E-3</v>
      </c>
      <c r="CX40" s="153">
        <f t="shared" ref="CX40:CX61" si="140">ROUND(BW40/BB40,3)</f>
        <v>0</v>
      </c>
      <c r="CY40" s="153">
        <f t="shared" ref="CY40:CY61" si="141">ROUND(BX40/BB40,3)</f>
        <v>1.0999999999999999E-2</v>
      </c>
      <c r="CZ40" s="153">
        <f t="shared" ref="CZ40:CZ61" si="142">ROUND(BY40/BB40,3)</f>
        <v>4.0000000000000001E-3</v>
      </c>
      <c r="DA40" s="153">
        <f t="shared" ref="DA40:DA61" si="143">ROUND(BZ40/BB40,3)</f>
        <v>1E-3</v>
      </c>
      <c r="DB40" s="153">
        <f t="shared" ref="DB40:DB61" si="144">ROUND(CA40/BB40,3)</f>
        <v>1E-3</v>
      </c>
      <c r="DC40" s="153">
        <f t="shared" ref="DC40:DC61" si="145">ROUND(CB40/BB40,3)</f>
        <v>3.0000000000000001E-3</v>
      </c>
      <c r="DD40" s="153">
        <f t="shared" ref="DD40:DD61" si="146">ROUND(CC40/BB40,3)</f>
        <v>3.0000000000000001E-3</v>
      </c>
      <c r="DE40" s="84">
        <f t="shared" ref="DE40:DF40" si="147">SUM(DE2:DE39)</f>
        <v>106531</v>
      </c>
      <c r="DF40" s="84">
        <f t="shared" si="147"/>
        <v>52647</v>
      </c>
      <c r="DG40" s="97">
        <f t="shared" si="49"/>
        <v>0.49399999999999999</v>
      </c>
      <c r="DH40" s="84">
        <f>SUM(DH2:DH39)</f>
        <v>53884</v>
      </c>
      <c r="DI40" s="97">
        <f t="shared" si="50"/>
        <v>0.50600000000000001</v>
      </c>
    </row>
    <row r="41" spans="1:113" x14ac:dyDescent="0.2">
      <c r="A41" s="56" t="s">
        <v>882</v>
      </c>
      <c r="B41" s="57" t="s">
        <v>1022</v>
      </c>
      <c r="C41" s="56" t="s">
        <v>927</v>
      </c>
      <c r="D41" s="56" t="s">
        <v>1072</v>
      </c>
      <c r="E41" s="240">
        <v>2629</v>
      </c>
      <c r="F41" s="241">
        <v>1134</v>
      </c>
      <c r="G41" s="242">
        <f t="shared" si="96"/>
        <v>0.43099999999999999</v>
      </c>
      <c r="H41" s="243">
        <v>1495</v>
      </c>
      <c r="I41" s="244">
        <f t="shared" si="97"/>
        <v>0.56899999999999995</v>
      </c>
      <c r="J41" s="249">
        <v>75.900000000000006</v>
      </c>
      <c r="K41" s="60">
        <v>130</v>
      </c>
      <c r="L41" s="60">
        <v>212</v>
      </c>
      <c r="M41" s="60">
        <v>197</v>
      </c>
      <c r="N41" s="60">
        <v>233</v>
      </c>
      <c r="O41" s="60">
        <v>144</v>
      </c>
      <c r="P41" s="60">
        <v>182</v>
      </c>
      <c r="Q41" s="60">
        <v>327</v>
      </c>
      <c r="R41" s="60">
        <v>375</v>
      </c>
      <c r="S41" s="60">
        <v>255</v>
      </c>
      <c r="T41" s="60">
        <v>171</v>
      </c>
      <c r="U41" s="60">
        <v>313</v>
      </c>
      <c r="V41" s="60">
        <v>90</v>
      </c>
      <c r="W41" s="60">
        <v>0</v>
      </c>
      <c r="X41" s="63">
        <f t="shared" si="99"/>
        <v>4.9000000000000002E-2</v>
      </c>
      <c r="Y41" s="63">
        <f t="shared" si="100"/>
        <v>8.1000000000000003E-2</v>
      </c>
      <c r="Z41" s="63">
        <f t="shared" si="101"/>
        <v>7.4999999999999997E-2</v>
      </c>
      <c r="AA41" s="63">
        <f t="shared" si="102"/>
        <v>8.8999999999999996E-2</v>
      </c>
      <c r="AB41" s="63">
        <f t="shared" si="103"/>
        <v>5.5E-2</v>
      </c>
      <c r="AC41" s="63">
        <f t="shared" si="104"/>
        <v>6.9000000000000006E-2</v>
      </c>
      <c r="AD41" s="63">
        <f t="shared" si="105"/>
        <v>0.124</v>
      </c>
      <c r="AE41" s="63">
        <f t="shared" si="106"/>
        <v>0.14299999999999999</v>
      </c>
      <c r="AF41" s="63">
        <f t="shared" si="107"/>
        <v>9.7000000000000003E-2</v>
      </c>
      <c r="AG41" s="63">
        <f t="shared" si="108"/>
        <v>6.5000000000000002E-2</v>
      </c>
      <c r="AH41" s="63">
        <f t="shared" si="109"/>
        <v>0.11899999999999999</v>
      </c>
      <c r="AI41" s="63">
        <f t="shared" si="110"/>
        <v>3.4000000000000002E-2</v>
      </c>
      <c r="AJ41" s="63">
        <f t="shared" si="111"/>
        <v>0</v>
      </c>
      <c r="AK41" s="245">
        <v>42.8</v>
      </c>
      <c r="AL41" s="246">
        <v>696</v>
      </c>
      <c r="AM41" s="60">
        <f t="shared" si="112"/>
        <v>0.26500000000000001</v>
      </c>
      <c r="AN41" s="246">
        <v>1933</v>
      </c>
      <c r="AO41" s="60">
        <f t="shared" si="113"/>
        <v>0.73499999999999999</v>
      </c>
      <c r="AP41" s="247">
        <v>886</v>
      </c>
      <c r="AQ41" s="60">
        <f t="shared" si="114"/>
        <v>0.45800000000000002</v>
      </c>
      <c r="AR41" s="226">
        <v>1047</v>
      </c>
      <c r="AS41" s="77">
        <f t="shared" si="115"/>
        <v>0.54200000000000004</v>
      </c>
      <c r="AT41" s="248">
        <v>84.6</v>
      </c>
      <c r="AU41" s="246">
        <v>403</v>
      </c>
      <c r="AV41" s="60">
        <f t="shared" si="116"/>
        <v>0.153</v>
      </c>
      <c r="AW41" s="247">
        <v>188</v>
      </c>
      <c r="AX41" s="60">
        <f t="shared" si="117"/>
        <v>0.46700000000000003</v>
      </c>
      <c r="AY41" s="226">
        <v>215</v>
      </c>
      <c r="AZ41" s="77">
        <f t="shared" si="118"/>
        <v>0.53300000000000003</v>
      </c>
      <c r="BA41" s="245">
        <v>87.4</v>
      </c>
      <c r="BB41" s="139">
        <v>2629</v>
      </c>
      <c r="BC41" s="60">
        <v>356</v>
      </c>
      <c r="BD41" s="60">
        <v>62</v>
      </c>
      <c r="BE41" s="60">
        <v>0</v>
      </c>
      <c r="BF41" s="60">
        <v>22</v>
      </c>
      <c r="BG41" s="60">
        <v>75</v>
      </c>
      <c r="BH41" s="60">
        <v>120</v>
      </c>
      <c r="BI41" s="60">
        <v>108</v>
      </c>
      <c r="BJ41" s="60">
        <v>33</v>
      </c>
      <c r="BK41" s="60">
        <v>478</v>
      </c>
      <c r="BL41" s="60">
        <v>72</v>
      </c>
      <c r="BM41" s="60">
        <v>8</v>
      </c>
      <c r="BN41" s="60">
        <v>276</v>
      </c>
      <c r="BO41" s="60">
        <v>100</v>
      </c>
      <c r="BP41" s="60">
        <v>0</v>
      </c>
      <c r="BQ41" s="60">
        <v>153</v>
      </c>
      <c r="BR41" s="60">
        <v>15</v>
      </c>
      <c r="BS41" s="60">
        <v>0</v>
      </c>
      <c r="BT41" s="60">
        <v>0</v>
      </c>
      <c r="BU41" s="60">
        <v>15</v>
      </c>
      <c r="BV41" s="60">
        <v>31</v>
      </c>
      <c r="BW41" s="60">
        <v>7</v>
      </c>
      <c r="BX41" s="60">
        <v>0</v>
      </c>
      <c r="BY41" s="60">
        <v>66</v>
      </c>
      <c r="BZ41" s="60">
        <v>0</v>
      </c>
      <c r="CA41" s="60">
        <v>0</v>
      </c>
      <c r="CB41" s="60">
        <v>0</v>
      </c>
      <c r="CC41" s="60">
        <v>0</v>
      </c>
      <c r="CD41" s="104">
        <f t="shared" si="120"/>
        <v>0.13500000000000001</v>
      </c>
      <c r="CE41" s="104">
        <f t="shared" si="121"/>
        <v>2.4E-2</v>
      </c>
      <c r="CF41" s="104">
        <f t="shared" si="122"/>
        <v>0</v>
      </c>
      <c r="CG41" s="104">
        <f t="shared" si="123"/>
        <v>8.0000000000000002E-3</v>
      </c>
      <c r="CH41" s="104">
        <f t="shared" si="124"/>
        <v>2.9000000000000001E-2</v>
      </c>
      <c r="CI41" s="104">
        <f t="shared" si="125"/>
        <v>4.5999999999999999E-2</v>
      </c>
      <c r="CJ41" s="104">
        <f t="shared" si="126"/>
        <v>4.1000000000000002E-2</v>
      </c>
      <c r="CK41" s="104">
        <f t="shared" si="127"/>
        <v>1.2999999999999999E-2</v>
      </c>
      <c r="CL41" s="104">
        <f t="shared" si="128"/>
        <v>0.182</v>
      </c>
      <c r="CM41" s="104">
        <f t="shared" si="129"/>
        <v>2.7E-2</v>
      </c>
      <c r="CN41" s="104">
        <f t="shared" si="130"/>
        <v>3.0000000000000001E-3</v>
      </c>
      <c r="CO41" s="104">
        <f t="shared" si="131"/>
        <v>0.105</v>
      </c>
      <c r="CP41" s="104">
        <f t="shared" si="132"/>
        <v>3.7999999999999999E-2</v>
      </c>
      <c r="CQ41" s="104">
        <f t="shared" si="133"/>
        <v>0</v>
      </c>
      <c r="CR41" s="104">
        <f t="shared" si="134"/>
        <v>5.8000000000000003E-2</v>
      </c>
      <c r="CS41" s="104">
        <f t="shared" si="135"/>
        <v>6.0000000000000001E-3</v>
      </c>
      <c r="CT41" s="104">
        <f t="shared" si="136"/>
        <v>0</v>
      </c>
      <c r="CU41" s="104">
        <f t="shared" si="137"/>
        <v>0</v>
      </c>
      <c r="CV41" s="104">
        <f t="shared" si="138"/>
        <v>6.0000000000000001E-3</v>
      </c>
      <c r="CW41" s="104">
        <f t="shared" si="139"/>
        <v>1.2E-2</v>
      </c>
      <c r="CX41" s="104">
        <f t="shared" si="140"/>
        <v>3.0000000000000001E-3</v>
      </c>
      <c r="CY41" s="104">
        <f t="shared" si="141"/>
        <v>0</v>
      </c>
      <c r="CZ41" s="104">
        <f t="shared" si="142"/>
        <v>2.5000000000000001E-2</v>
      </c>
      <c r="DA41" s="104">
        <f t="shared" si="143"/>
        <v>0</v>
      </c>
      <c r="DB41" s="104">
        <f t="shared" si="144"/>
        <v>0</v>
      </c>
      <c r="DC41" s="104">
        <f t="shared" si="145"/>
        <v>0</v>
      </c>
      <c r="DD41" s="104">
        <f t="shared" si="146"/>
        <v>0</v>
      </c>
      <c r="DE41" s="60">
        <v>1841</v>
      </c>
      <c r="DF41" s="60">
        <v>830</v>
      </c>
      <c r="DG41" s="63">
        <f t="shared" ref="DG41:DG84" si="148">ROUND(DF41/DE41,3)</f>
        <v>0.45100000000000001</v>
      </c>
      <c r="DH41" s="60">
        <v>1011</v>
      </c>
      <c r="DI41" s="63">
        <f t="shared" ref="DI41:DI84" si="149">ROUND(DH41/DE41,3)</f>
        <v>0.54900000000000004</v>
      </c>
    </row>
    <row r="42" spans="1:113" x14ac:dyDescent="0.2">
      <c r="A42" s="56" t="s">
        <v>882</v>
      </c>
      <c r="B42" s="57" t="s">
        <v>1022</v>
      </c>
      <c r="C42" s="56" t="s">
        <v>930</v>
      </c>
      <c r="D42" s="56" t="s">
        <v>1075</v>
      </c>
      <c r="E42" s="240">
        <v>6937</v>
      </c>
      <c r="F42" s="241">
        <v>3558</v>
      </c>
      <c r="G42" s="242">
        <f t="shared" si="96"/>
        <v>0.51300000000000001</v>
      </c>
      <c r="H42" s="243">
        <v>3379</v>
      </c>
      <c r="I42" s="244">
        <f t="shared" si="97"/>
        <v>0.48699999999999999</v>
      </c>
      <c r="J42" s="249">
        <v>105.3</v>
      </c>
      <c r="K42" s="60">
        <v>506</v>
      </c>
      <c r="L42" s="60">
        <v>469</v>
      </c>
      <c r="M42" s="60">
        <v>629</v>
      </c>
      <c r="N42" s="60">
        <v>504</v>
      </c>
      <c r="O42" s="60">
        <v>506</v>
      </c>
      <c r="P42" s="60">
        <v>660</v>
      </c>
      <c r="Q42" s="60">
        <v>1213</v>
      </c>
      <c r="R42" s="60">
        <v>982</v>
      </c>
      <c r="S42" s="60">
        <v>574</v>
      </c>
      <c r="T42" s="60">
        <v>379</v>
      </c>
      <c r="U42" s="60">
        <v>406</v>
      </c>
      <c r="V42" s="60">
        <v>95</v>
      </c>
      <c r="W42" s="60">
        <v>14</v>
      </c>
      <c r="X42" s="63">
        <f t="shared" si="99"/>
        <v>7.2999999999999995E-2</v>
      </c>
      <c r="Y42" s="63">
        <f t="shared" si="100"/>
        <v>6.8000000000000005E-2</v>
      </c>
      <c r="Z42" s="63">
        <f t="shared" si="101"/>
        <v>9.0999999999999998E-2</v>
      </c>
      <c r="AA42" s="63">
        <f t="shared" si="102"/>
        <v>7.2999999999999995E-2</v>
      </c>
      <c r="AB42" s="63">
        <f t="shared" si="103"/>
        <v>7.2999999999999995E-2</v>
      </c>
      <c r="AC42" s="63">
        <f t="shared" si="104"/>
        <v>9.5000000000000001E-2</v>
      </c>
      <c r="AD42" s="63">
        <f t="shared" si="105"/>
        <v>0.17499999999999999</v>
      </c>
      <c r="AE42" s="63">
        <f t="shared" si="106"/>
        <v>0.14199999999999999</v>
      </c>
      <c r="AF42" s="63">
        <f t="shared" si="107"/>
        <v>8.3000000000000004E-2</v>
      </c>
      <c r="AG42" s="63">
        <f t="shared" si="108"/>
        <v>5.5E-2</v>
      </c>
      <c r="AH42" s="63">
        <f t="shared" si="109"/>
        <v>5.8999999999999997E-2</v>
      </c>
      <c r="AI42" s="63">
        <f t="shared" si="110"/>
        <v>1.4E-2</v>
      </c>
      <c r="AJ42" s="63">
        <f t="shared" si="111"/>
        <v>2E-3</v>
      </c>
      <c r="AK42" s="245">
        <v>35.700000000000003</v>
      </c>
      <c r="AL42" s="246">
        <v>1985</v>
      </c>
      <c r="AM42" s="60">
        <f t="shared" si="112"/>
        <v>0.28599999999999998</v>
      </c>
      <c r="AN42" s="246">
        <v>4952</v>
      </c>
      <c r="AO42" s="60">
        <f t="shared" si="113"/>
        <v>0.71399999999999997</v>
      </c>
      <c r="AP42" s="247">
        <v>2488</v>
      </c>
      <c r="AQ42" s="60">
        <f t="shared" si="114"/>
        <v>0.502</v>
      </c>
      <c r="AR42" s="226">
        <v>2464</v>
      </c>
      <c r="AS42" s="77">
        <f t="shared" si="115"/>
        <v>0.498</v>
      </c>
      <c r="AT42" s="248">
        <v>101</v>
      </c>
      <c r="AU42" s="246">
        <v>515</v>
      </c>
      <c r="AV42" s="60">
        <f t="shared" si="116"/>
        <v>7.3999999999999996E-2</v>
      </c>
      <c r="AW42" s="247">
        <v>207</v>
      </c>
      <c r="AX42" s="60">
        <f t="shared" si="117"/>
        <v>0.40200000000000002</v>
      </c>
      <c r="AY42" s="226">
        <v>308</v>
      </c>
      <c r="AZ42" s="77">
        <f t="shared" si="118"/>
        <v>0.59799999999999998</v>
      </c>
      <c r="BA42" s="245">
        <v>67.2</v>
      </c>
      <c r="BB42" s="139">
        <v>6937</v>
      </c>
      <c r="BC42" s="60">
        <v>243</v>
      </c>
      <c r="BD42" s="60">
        <v>0</v>
      </c>
      <c r="BE42" s="60">
        <v>0</v>
      </c>
      <c r="BF42" s="60">
        <v>110</v>
      </c>
      <c r="BG42" s="60">
        <v>7</v>
      </c>
      <c r="BH42" s="60">
        <v>506</v>
      </c>
      <c r="BI42" s="60">
        <v>81</v>
      </c>
      <c r="BJ42" s="60">
        <v>48</v>
      </c>
      <c r="BK42" s="60">
        <v>452</v>
      </c>
      <c r="BL42" s="60">
        <v>0</v>
      </c>
      <c r="BM42" s="60">
        <v>0</v>
      </c>
      <c r="BN42" s="60">
        <v>465</v>
      </c>
      <c r="BO42" s="60">
        <v>218</v>
      </c>
      <c r="BP42" s="60">
        <v>60</v>
      </c>
      <c r="BQ42" s="60">
        <v>47</v>
      </c>
      <c r="BR42" s="60">
        <v>260</v>
      </c>
      <c r="BS42" s="60">
        <v>0</v>
      </c>
      <c r="BT42" s="60">
        <v>393</v>
      </c>
      <c r="BU42" s="60">
        <v>60</v>
      </c>
      <c r="BV42" s="60">
        <v>130</v>
      </c>
      <c r="BW42" s="60">
        <v>0</v>
      </c>
      <c r="BX42" s="60">
        <v>34</v>
      </c>
      <c r="BY42" s="60">
        <v>47</v>
      </c>
      <c r="BZ42" s="60">
        <v>0</v>
      </c>
      <c r="CA42" s="60">
        <v>0</v>
      </c>
      <c r="CB42" s="60">
        <v>27</v>
      </c>
      <c r="CC42" s="60">
        <v>16</v>
      </c>
      <c r="CD42" s="104">
        <f t="shared" si="120"/>
        <v>3.5000000000000003E-2</v>
      </c>
      <c r="CE42" s="104">
        <f t="shared" si="121"/>
        <v>0</v>
      </c>
      <c r="CF42" s="104">
        <f t="shared" si="122"/>
        <v>0</v>
      </c>
      <c r="CG42" s="104">
        <f t="shared" si="123"/>
        <v>1.6E-2</v>
      </c>
      <c r="CH42" s="104">
        <f t="shared" si="124"/>
        <v>1E-3</v>
      </c>
      <c r="CI42" s="104">
        <f t="shared" si="125"/>
        <v>7.2999999999999995E-2</v>
      </c>
      <c r="CJ42" s="104">
        <f t="shared" si="126"/>
        <v>1.2E-2</v>
      </c>
      <c r="CK42" s="104">
        <f t="shared" si="127"/>
        <v>7.0000000000000001E-3</v>
      </c>
      <c r="CL42" s="104">
        <f t="shared" si="128"/>
        <v>6.5000000000000002E-2</v>
      </c>
      <c r="CM42" s="104">
        <f t="shared" si="129"/>
        <v>0</v>
      </c>
      <c r="CN42" s="104">
        <f t="shared" si="130"/>
        <v>0</v>
      </c>
      <c r="CO42" s="104">
        <f t="shared" si="131"/>
        <v>6.7000000000000004E-2</v>
      </c>
      <c r="CP42" s="104">
        <f t="shared" si="132"/>
        <v>3.1E-2</v>
      </c>
      <c r="CQ42" s="104">
        <f t="shared" si="133"/>
        <v>8.9999999999999993E-3</v>
      </c>
      <c r="CR42" s="104">
        <f t="shared" si="134"/>
        <v>7.0000000000000001E-3</v>
      </c>
      <c r="CS42" s="104">
        <f t="shared" si="135"/>
        <v>3.6999999999999998E-2</v>
      </c>
      <c r="CT42" s="104">
        <f t="shared" si="136"/>
        <v>0</v>
      </c>
      <c r="CU42" s="104">
        <f t="shared" si="137"/>
        <v>5.7000000000000002E-2</v>
      </c>
      <c r="CV42" s="104">
        <f t="shared" si="138"/>
        <v>8.9999999999999993E-3</v>
      </c>
      <c r="CW42" s="104">
        <f t="shared" si="139"/>
        <v>1.9E-2</v>
      </c>
      <c r="CX42" s="104">
        <f t="shared" si="140"/>
        <v>0</v>
      </c>
      <c r="CY42" s="104">
        <f t="shared" si="141"/>
        <v>5.0000000000000001E-3</v>
      </c>
      <c r="CZ42" s="104">
        <f t="shared" si="142"/>
        <v>7.0000000000000001E-3</v>
      </c>
      <c r="DA42" s="104">
        <f t="shared" si="143"/>
        <v>0</v>
      </c>
      <c r="DB42" s="104">
        <f t="shared" si="144"/>
        <v>0</v>
      </c>
      <c r="DC42" s="104">
        <f t="shared" si="145"/>
        <v>4.0000000000000001E-3</v>
      </c>
      <c r="DD42" s="104">
        <f t="shared" si="146"/>
        <v>2E-3</v>
      </c>
      <c r="DE42" s="60">
        <v>4860</v>
      </c>
      <c r="DF42" s="60">
        <v>2459</v>
      </c>
      <c r="DG42" s="63">
        <f t="shared" si="148"/>
        <v>0.50600000000000001</v>
      </c>
      <c r="DH42" s="60">
        <v>2401</v>
      </c>
      <c r="DI42" s="63">
        <f t="shared" si="149"/>
        <v>0.49399999999999999</v>
      </c>
    </row>
    <row r="43" spans="1:113" x14ac:dyDescent="0.2">
      <c r="A43" s="56" t="s">
        <v>882</v>
      </c>
      <c r="B43" s="57" t="s">
        <v>1022</v>
      </c>
      <c r="C43" s="56" t="s">
        <v>932</v>
      </c>
      <c r="D43" s="56" t="s">
        <v>1077</v>
      </c>
      <c r="E43" s="240">
        <v>3643</v>
      </c>
      <c r="F43" s="241">
        <v>1806</v>
      </c>
      <c r="G43" s="242">
        <f t="shared" si="96"/>
        <v>0.496</v>
      </c>
      <c r="H43" s="243">
        <v>1837</v>
      </c>
      <c r="I43" s="244">
        <f t="shared" si="97"/>
        <v>0.504</v>
      </c>
      <c r="J43" s="249">
        <v>98.3</v>
      </c>
      <c r="K43" s="60">
        <v>69</v>
      </c>
      <c r="L43" s="60">
        <v>260</v>
      </c>
      <c r="M43" s="60">
        <v>208</v>
      </c>
      <c r="N43" s="60">
        <v>195</v>
      </c>
      <c r="O43" s="60">
        <v>239</v>
      </c>
      <c r="P43" s="60">
        <v>508</v>
      </c>
      <c r="Q43" s="60">
        <v>216</v>
      </c>
      <c r="R43" s="60">
        <v>567</v>
      </c>
      <c r="S43" s="60">
        <v>305</v>
      </c>
      <c r="T43" s="60">
        <v>247</v>
      </c>
      <c r="U43" s="60">
        <v>417</v>
      </c>
      <c r="V43" s="60">
        <v>356</v>
      </c>
      <c r="W43" s="60">
        <v>56</v>
      </c>
      <c r="X43" s="63">
        <f t="shared" si="99"/>
        <v>1.9E-2</v>
      </c>
      <c r="Y43" s="63">
        <f t="shared" si="100"/>
        <v>7.0999999999999994E-2</v>
      </c>
      <c r="Z43" s="63">
        <f t="shared" si="101"/>
        <v>5.7000000000000002E-2</v>
      </c>
      <c r="AA43" s="63">
        <f t="shared" si="102"/>
        <v>5.3999999999999999E-2</v>
      </c>
      <c r="AB43" s="63">
        <f t="shared" si="103"/>
        <v>6.6000000000000003E-2</v>
      </c>
      <c r="AC43" s="63">
        <f t="shared" si="104"/>
        <v>0.13900000000000001</v>
      </c>
      <c r="AD43" s="63">
        <f t="shared" si="105"/>
        <v>5.8999999999999997E-2</v>
      </c>
      <c r="AE43" s="63">
        <f t="shared" si="106"/>
        <v>0.156</v>
      </c>
      <c r="AF43" s="63">
        <f t="shared" si="107"/>
        <v>8.4000000000000005E-2</v>
      </c>
      <c r="AG43" s="63">
        <f t="shared" si="108"/>
        <v>6.8000000000000005E-2</v>
      </c>
      <c r="AH43" s="63">
        <f t="shared" si="109"/>
        <v>0.114</v>
      </c>
      <c r="AI43" s="63">
        <f t="shared" si="110"/>
        <v>9.8000000000000004E-2</v>
      </c>
      <c r="AJ43" s="63">
        <f t="shared" si="111"/>
        <v>1.4999999999999999E-2</v>
      </c>
      <c r="AK43" s="245">
        <v>47.6</v>
      </c>
      <c r="AL43" s="246">
        <v>642</v>
      </c>
      <c r="AM43" s="60">
        <f t="shared" si="112"/>
        <v>0.17599999999999999</v>
      </c>
      <c r="AN43" s="246">
        <v>3001</v>
      </c>
      <c r="AO43" s="60">
        <f t="shared" si="113"/>
        <v>0.82399999999999995</v>
      </c>
      <c r="AP43" s="247">
        <v>1520</v>
      </c>
      <c r="AQ43" s="60">
        <f t="shared" si="114"/>
        <v>0.50600000000000001</v>
      </c>
      <c r="AR43" s="226">
        <v>1481</v>
      </c>
      <c r="AS43" s="77">
        <f t="shared" si="115"/>
        <v>0.49399999999999999</v>
      </c>
      <c r="AT43" s="248">
        <v>102.6</v>
      </c>
      <c r="AU43" s="246">
        <v>829</v>
      </c>
      <c r="AV43" s="60">
        <f t="shared" si="116"/>
        <v>0.22800000000000001</v>
      </c>
      <c r="AW43" s="247">
        <v>424</v>
      </c>
      <c r="AX43" s="60">
        <f t="shared" si="117"/>
        <v>0.51100000000000001</v>
      </c>
      <c r="AY43" s="226">
        <v>405</v>
      </c>
      <c r="AZ43" s="77">
        <f t="shared" si="118"/>
        <v>0.48899999999999999</v>
      </c>
      <c r="BA43" s="245">
        <v>104.7</v>
      </c>
      <c r="BB43" s="139">
        <v>3643</v>
      </c>
      <c r="BC43" s="60">
        <v>57</v>
      </c>
      <c r="BD43" s="60">
        <v>0</v>
      </c>
      <c r="BE43" s="60">
        <v>0</v>
      </c>
      <c r="BF43" s="60">
        <v>6</v>
      </c>
      <c r="BG43" s="60">
        <v>68</v>
      </c>
      <c r="BH43" s="60">
        <v>209</v>
      </c>
      <c r="BI43" s="60">
        <v>5</v>
      </c>
      <c r="BJ43" s="60">
        <v>0</v>
      </c>
      <c r="BK43" s="60">
        <v>384</v>
      </c>
      <c r="BL43" s="60">
        <v>31</v>
      </c>
      <c r="BM43" s="60">
        <v>3</v>
      </c>
      <c r="BN43" s="60">
        <v>333</v>
      </c>
      <c r="BO43" s="60">
        <v>211</v>
      </c>
      <c r="BP43" s="60">
        <v>0</v>
      </c>
      <c r="BQ43" s="60">
        <v>38</v>
      </c>
      <c r="BR43" s="60">
        <v>53</v>
      </c>
      <c r="BS43" s="60">
        <v>7</v>
      </c>
      <c r="BT43" s="60">
        <v>33</v>
      </c>
      <c r="BU43" s="60">
        <v>20</v>
      </c>
      <c r="BV43" s="60">
        <v>285</v>
      </c>
      <c r="BW43" s="60">
        <v>0</v>
      </c>
      <c r="BX43" s="60">
        <v>0</v>
      </c>
      <c r="BY43" s="60">
        <v>47</v>
      </c>
      <c r="BZ43" s="60">
        <v>17</v>
      </c>
      <c r="CA43" s="60">
        <v>0</v>
      </c>
      <c r="CB43" s="60">
        <v>8</v>
      </c>
      <c r="CC43" s="60">
        <v>0</v>
      </c>
      <c r="CD43" s="104">
        <f t="shared" si="120"/>
        <v>1.6E-2</v>
      </c>
      <c r="CE43" s="104">
        <f t="shared" si="121"/>
        <v>0</v>
      </c>
      <c r="CF43" s="104">
        <f t="shared" si="122"/>
        <v>0</v>
      </c>
      <c r="CG43" s="104">
        <f t="shared" si="123"/>
        <v>2E-3</v>
      </c>
      <c r="CH43" s="104">
        <f t="shared" si="124"/>
        <v>1.9E-2</v>
      </c>
      <c r="CI43" s="104">
        <f t="shared" si="125"/>
        <v>5.7000000000000002E-2</v>
      </c>
      <c r="CJ43" s="104">
        <f t="shared" si="126"/>
        <v>1E-3</v>
      </c>
      <c r="CK43" s="104">
        <f t="shared" si="127"/>
        <v>0</v>
      </c>
      <c r="CL43" s="104">
        <f t="shared" si="128"/>
        <v>0.105</v>
      </c>
      <c r="CM43" s="104">
        <f t="shared" si="129"/>
        <v>8.9999999999999993E-3</v>
      </c>
      <c r="CN43" s="104">
        <f t="shared" si="130"/>
        <v>1E-3</v>
      </c>
      <c r="CO43" s="104">
        <f t="shared" si="131"/>
        <v>9.0999999999999998E-2</v>
      </c>
      <c r="CP43" s="104">
        <f t="shared" si="132"/>
        <v>5.8000000000000003E-2</v>
      </c>
      <c r="CQ43" s="104">
        <f t="shared" si="133"/>
        <v>0</v>
      </c>
      <c r="CR43" s="104">
        <f t="shared" si="134"/>
        <v>0.01</v>
      </c>
      <c r="CS43" s="104">
        <f t="shared" si="135"/>
        <v>1.4999999999999999E-2</v>
      </c>
      <c r="CT43" s="104">
        <f t="shared" si="136"/>
        <v>2E-3</v>
      </c>
      <c r="CU43" s="104">
        <f t="shared" si="137"/>
        <v>8.9999999999999993E-3</v>
      </c>
      <c r="CV43" s="104">
        <f t="shared" si="138"/>
        <v>5.0000000000000001E-3</v>
      </c>
      <c r="CW43" s="104">
        <f t="shared" si="139"/>
        <v>7.8E-2</v>
      </c>
      <c r="CX43" s="104">
        <f t="shared" si="140"/>
        <v>0</v>
      </c>
      <c r="CY43" s="104">
        <f t="shared" si="141"/>
        <v>0</v>
      </c>
      <c r="CZ43" s="104">
        <f t="shared" si="142"/>
        <v>1.2999999999999999E-2</v>
      </c>
      <c r="DA43" s="104">
        <f t="shared" si="143"/>
        <v>5.0000000000000001E-3</v>
      </c>
      <c r="DB43" s="104">
        <f t="shared" si="144"/>
        <v>0</v>
      </c>
      <c r="DC43" s="104">
        <f t="shared" si="145"/>
        <v>2E-3</v>
      </c>
      <c r="DD43" s="104">
        <f t="shared" si="146"/>
        <v>0</v>
      </c>
      <c r="DE43" s="60">
        <v>2926</v>
      </c>
      <c r="DF43" s="60">
        <v>1500</v>
      </c>
      <c r="DG43" s="63">
        <f t="shared" si="148"/>
        <v>0.51300000000000001</v>
      </c>
      <c r="DH43" s="60">
        <v>1426</v>
      </c>
      <c r="DI43" s="63">
        <f t="shared" si="149"/>
        <v>0.48699999999999999</v>
      </c>
    </row>
    <row r="44" spans="1:113" x14ac:dyDescent="0.2">
      <c r="A44" s="56" t="s">
        <v>882</v>
      </c>
      <c r="B44" s="57" t="s">
        <v>1022</v>
      </c>
      <c r="C44" s="56" t="s">
        <v>933</v>
      </c>
      <c r="D44" s="56" t="s">
        <v>1078</v>
      </c>
      <c r="E44" s="240">
        <v>1464</v>
      </c>
      <c r="F44" s="241">
        <v>682</v>
      </c>
      <c r="G44" s="242">
        <f t="shared" si="96"/>
        <v>0.46600000000000003</v>
      </c>
      <c r="H44" s="243">
        <v>782</v>
      </c>
      <c r="I44" s="244">
        <f t="shared" si="97"/>
        <v>0.53400000000000003</v>
      </c>
      <c r="J44" s="249">
        <v>87.2</v>
      </c>
      <c r="K44" s="60">
        <v>101</v>
      </c>
      <c r="L44" s="60">
        <v>108</v>
      </c>
      <c r="M44" s="60">
        <v>114</v>
      </c>
      <c r="N44" s="60">
        <v>44</v>
      </c>
      <c r="O44" s="60">
        <v>144</v>
      </c>
      <c r="P44" s="60">
        <v>316</v>
      </c>
      <c r="Q44" s="60">
        <v>75</v>
      </c>
      <c r="R44" s="60">
        <v>158</v>
      </c>
      <c r="S44" s="60">
        <v>153</v>
      </c>
      <c r="T44" s="60">
        <v>112</v>
      </c>
      <c r="U44" s="60">
        <v>80</v>
      </c>
      <c r="V44" s="60">
        <v>30</v>
      </c>
      <c r="W44" s="60">
        <v>29</v>
      </c>
      <c r="X44" s="63">
        <f t="shared" si="99"/>
        <v>6.9000000000000006E-2</v>
      </c>
      <c r="Y44" s="63">
        <f t="shared" si="100"/>
        <v>7.3999999999999996E-2</v>
      </c>
      <c r="Z44" s="63">
        <f t="shared" si="101"/>
        <v>7.8E-2</v>
      </c>
      <c r="AA44" s="63">
        <f t="shared" si="102"/>
        <v>0.03</v>
      </c>
      <c r="AB44" s="63">
        <f t="shared" si="103"/>
        <v>9.8000000000000004E-2</v>
      </c>
      <c r="AC44" s="63">
        <f t="shared" si="104"/>
        <v>0.216</v>
      </c>
      <c r="AD44" s="63">
        <f t="shared" si="105"/>
        <v>5.0999999999999997E-2</v>
      </c>
      <c r="AE44" s="63">
        <f t="shared" si="106"/>
        <v>0.108</v>
      </c>
      <c r="AF44" s="63">
        <f t="shared" si="107"/>
        <v>0.105</v>
      </c>
      <c r="AG44" s="63">
        <f t="shared" si="108"/>
        <v>7.6999999999999999E-2</v>
      </c>
      <c r="AH44" s="63">
        <f t="shared" si="109"/>
        <v>5.5E-2</v>
      </c>
      <c r="AI44" s="63">
        <f t="shared" si="110"/>
        <v>0.02</v>
      </c>
      <c r="AJ44" s="63">
        <f t="shared" si="111"/>
        <v>0.02</v>
      </c>
      <c r="AK44" s="245">
        <v>30.5</v>
      </c>
      <c r="AL44" s="246">
        <v>350</v>
      </c>
      <c r="AM44" s="60">
        <f t="shared" si="112"/>
        <v>0.23899999999999999</v>
      </c>
      <c r="AN44" s="246">
        <v>1114</v>
      </c>
      <c r="AO44" s="60">
        <f t="shared" si="113"/>
        <v>0.76100000000000001</v>
      </c>
      <c r="AP44" s="247">
        <v>557</v>
      </c>
      <c r="AQ44" s="60">
        <f t="shared" si="114"/>
        <v>0.5</v>
      </c>
      <c r="AR44" s="226">
        <v>557</v>
      </c>
      <c r="AS44" s="77">
        <f t="shared" si="115"/>
        <v>0.5</v>
      </c>
      <c r="AT44" s="248">
        <v>100</v>
      </c>
      <c r="AU44" s="246">
        <v>139</v>
      </c>
      <c r="AV44" s="60">
        <f t="shared" si="116"/>
        <v>9.5000000000000001E-2</v>
      </c>
      <c r="AW44" s="247">
        <v>61</v>
      </c>
      <c r="AX44" s="60">
        <f t="shared" si="117"/>
        <v>0.439</v>
      </c>
      <c r="AY44" s="226">
        <v>78</v>
      </c>
      <c r="AZ44" s="77">
        <f t="shared" si="118"/>
        <v>0.56100000000000005</v>
      </c>
      <c r="BA44" s="245">
        <v>78.2</v>
      </c>
      <c r="BB44" s="139">
        <v>1464</v>
      </c>
      <c r="BC44" s="60">
        <v>21</v>
      </c>
      <c r="BD44" s="60">
        <v>0</v>
      </c>
      <c r="BE44" s="60">
        <v>0</v>
      </c>
      <c r="BF44" s="60">
        <v>21</v>
      </c>
      <c r="BG44" s="60">
        <v>9</v>
      </c>
      <c r="BH44" s="60">
        <v>132</v>
      </c>
      <c r="BI44" s="60">
        <v>13</v>
      </c>
      <c r="BJ44" s="60">
        <v>0</v>
      </c>
      <c r="BK44" s="60">
        <v>75</v>
      </c>
      <c r="BL44" s="60">
        <v>0</v>
      </c>
      <c r="BM44" s="60">
        <v>0</v>
      </c>
      <c r="BN44" s="60">
        <v>93</v>
      </c>
      <c r="BO44" s="60">
        <v>35</v>
      </c>
      <c r="BP44" s="60">
        <v>0</v>
      </c>
      <c r="BQ44" s="60">
        <v>6</v>
      </c>
      <c r="BR44" s="60">
        <v>0</v>
      </c>
      <c r="BS44" s="60">
        <v>32</v>
      </c>
      <c r="BT44" s="60">
        <v>2</v>
      </c>
      <c r="BU44" s="60">
        <v>23</v>
      </c>
      <c r="BV44" s="60">
        <v>12</v>
      </c>
      <c r="BW44" s="60">
        <v>0</v>
      </c>
      <c r="BX44" s="60">
        <v>0</v>
      </c>
      <c r="BY44" s="60">
        <v>7</v>
      </c>
      <c r="BZ44" s="60">
        <v>0</v>
      </c>
      <c r="CA44" s="60">
        <v>0</v>
      </c>
      <c r="CB44" s="60">
        <v>30</v>
      </c>
      <c r="CC44" s="60">
        <v>0</v>
      </c>
      <c r="CD44" s="104">
        <f t="shared" si="120"/>
        <v>1.4E-2</v>
      </c>
      <c r="CE44" s="104">
        <f t="shared" si="121"/>
        <v>0</v>
      </c>
      <c r="CF44" s="104">
        <f t="shared" si="122"/>
        <v>0</v>
      </c>
      <c r="CG44" s="104">
        <f t="shared" si="123"/>
        <v>1.4E-2</v>
      </c>
      <c r="CH44" s="104">
        <f t="shared" si="124"/>
        <v>6.0000000000000001E-3</v>
      </c>
      <c r="CI44" s="104">
        <f t="shared" si="125"/>
        <v>0.09</v>
      </c>
      <c r="CJ44" s="104">
        <f t="shared" si="126"/>
        <v>8.9999999999999993E-3</v>
      </c>
      <c r="CK44" s="104">
        <f t="shared" si="127"/>
        <v>0</v>
      </c>
      <c r="CL44" s="104">
        <f t="shared" si="128"/>
        <v>5.0999999999999997E-2</v>
      </c>
      <c r="CM44" s="104">
        <f t="shared" si="129"/>
        <v>0</v>
      </c>
      <c r="CN44" s="104">
        <f t="shared" si="130"/>
        <v>0</v>
      </c>
      <c r="CO44" s="104">
        <f t="shared" si="131"/>
        <v>6.4000000000000001E-2</v>
      </c>
      <c r="CP44" s="104">
        <f t="shared" si="132"/>
        <v>2.4E-2</v>
      </c>
      <c r="CQ44" s="104">
        <f t="shared" si="133"/>
        <v>0</v>
      </c>
      <c r="CR44" s="104">
        <f t="shared" si="134"/>
        <v>4.0000000000000001E-3</v>
      </c>
      <c r="CS44" s="104">
        <f t="shared" si="135"/>
        <v>0</v>
      </c>
      <c r="CT44" s="104">
        <f t="shared" si="136"/>
        <v>2.1999999999999999E-2</v>
      </c>
      <c r="CU44" s="104">
        <f t="shared" si="137"/>
        <v>1E-3</v>
      </c>
      <c r="CV44" s="104">
        <f t="shared" si="138"/>
        <v>1.6E-2</v>
      </c>
      <c r="CW44" s="104">
        <f t="shared" si="139"/>
        <v>8.0000000000000002E-3</v>
      </c>
      <c r="CX44" s="104">
        <f t="shared" si="140"/>
        <v>0</v>
      </c>
      <c r="CY44" s="104">
        <f t="shared" si="141"/>
        <v>0</v>
      </c>
      <c r="CZ44" s="104">
        <f t="shared" si="142"/>
        <v>5.0000000000000001E-3</v>
      </c>
      <c r="DA44" s="104">
        <f t="shared" si="143"/>
        <v>0</v>
      </c>
      <c r="DB44" s="104">
        <f t="shared" si="144"/>
        <v>0</v>
      </c>
      <c r="DC44" s="104">
        <f t="shared" si="145"/>
        <v>0.02</v>
      </c>
      <c r="DD44" s="104">
        <f t="shared" si="146"/>
        <v>0</v>
      </c>
      <c r="DE44" s="60">
        <v>1039</v>
      </c>
      <c r="DF44" s="60">
        <v>527</v>
      </c>
      <c r="DG44" s="63">
        <f t="shared" si="148"/>
        <v>0.50700000000000001</v>
      </c>
      <c r="DH44" s="60">
        <v>512</v>
      </c>
      <c r="DI44" s="63">
        <f t="shared" si="149"/>
        <v>0.49299999999999999</v>
      </c>
    </row>
    <row r="45" spans="1:113" x14ac:dyDescent="0.2">
      <c r="A45" s="56" t="s">
        <v>882</v>
      </c>
      <c r="B45" s="57" t="s">
        <v>1022</v>
      </c>
      <c r="C45" s="56" t="s">
        <v>934</v>
      </c>
      <c r="D45" s="56" t="s">
        <v>1079</v>
      </c>
      <c r="E45" s="240">
        <v>5163</v>
      </c>
      <c r="F45" s="241">
        <v>2446</v>
      </c>
      <c r="G45" s="242">
        <f t="shared" si="96"/>
        <v>0.47399999999999998</v>
      </c>
      <c r="H45" s="243">
        <v>2717</v>
      </c>
      <c r="I45" s="244">
        <f t="shared" si="97"/>
        <v>0.52600000000000002</v>
      </c>
      <c r="J45" s="249">
        <v>90</v>
      </c>
      <c r="K45" s="60">
        <v>300</v>
      </c>
      <c r="L45" s="60">
        <v>341</v>
      </c>
      <c r="M45" s="60">
        <v>297</v>
      </c>
      <c r="N45" s="60">
        <v>484</v>
      </c>
      <c r="O45" s="60">
        <v>492</v>
      </c>
      <c r="P45" s="60">
        <v>720</v>
      </c>
      <c r="Q45" s="60">
        <v>462</v>
      </c>
      <c r="R45" s="60">
        <v>828</v>
      </c>
      <c r="S45" s="60">
        <v>303</v>
      </c>
      <c r="T45" s="60">
        <v>418</v>
      </c>
      <c r="U45" s="60">
        <v>343</v>
      </c>
      <c r="V45" s="60">
        <v>134</v>
      </c>
      <c r="W45" s="60">
        <v>41</v>
      </c>
      <c r="X45" s="63">
        <f t="shared" si="99"/>
        <v>5.8000000000000003E-2</v>
      </c>
      <c r="Y45" s="63">
        <f t="shared" si="100"/>
        <v>6.6000000000000003E-2</v>
      </c>
      <c r="Z45" s="63">
        <f t="shared" si="101"/>
        <v>5.8000000000000003E-2</v>
      </c>
      <c r="AA45" s="63">
        <f t="shared" si="102"/>
        <v>9.4E-2</v>
      </c>
      <c r="AB45" s="63">
        <f t="shared" si="103"/>
        <v>9.5000000000000001E-2</v>
      </c>
      <c r="AC45" s="63">
        <f t="shared" si="104"/>
        <v>0.13900000000000001</v>
      </c>
      <c r="AD45" s="63">
        <f t="shared" si="105"/>
        <v>8.8999999999999996E-2</v>
      </c>
      <c r="AE45" s="63">
        <f t="shared" si="106"/>
        <v>0.16</v>
      </c>
      <c r="AF45" s="63">
        <f t="shared" si="107"/>
        <v>5.8999999999999997E-2</v>
      </c>
      <c r="AG45" s="63">
        <f t="shared" si="108"/>
        <v>8.1000000000000003E-2</v>
      </c>
      <c r="AH45" s="63">
        <f t="shared" si="109"/>
        <v>6.6000000000000003E-2</v>
      </c>
      <c r="AI45" s="63">
        <f t="shared" si="110"/>
        <v>2.5999999999999999E-2</v>
      </c>
      <c r="AJ45" s="63">
        <f t="shared" si="111"/>
        <v>8.0000000000000002E-3</v>
      </c>
      <c r="AK45" s="245">
        <v>33.9</v>
      </c>
      <c r="AL45" s="246">
        <v>1292</v>
      </c>
      <c r="AM45" s="60">
        <f t="shared" si="112"/>
        <v>0.25</v>
      </c>
      <c r="AN45" s="246">
        <v>3871</v>
      </c>
      <c r="AO45" s="60">
        <f t="shared" si="113"/>
        <v>0.75</v>
      </c>
      <c r="AP45" s="247">
        <v>1826</v>
      </c>
      <c r="AQ45" s="60">
        <f t="shared" si="114"/>
        <v>0.47199999999999998</v>
      </c>
      <c r="AR45" s="226">
        <v>2045</v>
      </c>
      <c r="AS45" s="77">
        <f t="shared" si="115"/>
        <v>0.52800000000000002</v>
      </c>
      <c r="AT45" s="248">
        <v>89.3</v>
      </c>
      <c r="AU45" s="246">
        <v>518</v>
      </c>
      <c r="AV45" s="60">
        <f t="shared" si="116"/>
        <v>0.1</v>
      </c>
      <c r="AW45" s="247">
        <v>199</v>
      </c>
      <c r="AX45" s="60">
        <f t="shared" si="117"/>
        <v>0.38400000000000001</v>
      </c>
      <c r="AY45" s="226">
        <v>319</v>
      </c>
      <c r="AZ45" s="77">
        <f t="shared" si="118"/>
        <v>0.61599999999999999</v>
      </c>
      <c r="BA45" s="245">
        <v>62.4</v>
      </c>
      <c r="BB45" s="139">
        <v>5163</v>
      </c>
      <c r="BC45" s="60">
        <v>123</v>
      </c>
      <c r="BD45" s="60">
        <v>32</v>
      </c>
      <c r="BE45" s="60">
        <v>5</v>
      </c>
      <c r="BF45" s="60">
        <v>94</v>
      </c>
      <c r="BG45" s="60">
        <v>18</v>
      </c>
      <c r="BH45" s="60">
        <v>298</v>
      </c>
      <c r="BI45" s="60">
        <v>184</v>
      </c>
      <c r="BJ45" s="60">
        <v>0</v>
      </c>
      <c r="BK45" s="60">
        <v>538</v>
      </c>
      <c r="BL45" s="60">
        <v>0</v>
      </c>
      <c r="BM45" s="60">
        <v>0</v>
      </c>
      <c r="BN45" s="60">
        <v>103</v>
      </c>
      <c r="BO45" s="60">
        <v>142</v>
      </c>
      <c r="BP45" s="60">
        <v>0</v>
      </c>
      <c r="BQ45" s="60">
        <v>20</v>
      </c>
      <c r="BR45" s="60">
        <v>46</v>
      </c>
      <c r="BS45" s="60">
        <v>0</v>
      </c>
      <c r="BT45" s="60">
        <v>42</v>
      </c>
      <c r="BU45" s="60">
        <v>24</v>
      </c>
      <c r="BV45" s="60">
        <v>56</v>
      </c>
      <c r="BW45" s="60">
        <v>9</v>
      </c>
      <c r="BX45" s="60">
        <v>83</v>
      </c>
      <c r="BY45" s="60">
        <v>44</v>
      </c>
      <c r="BZ45" s="60">
        <v>0</v>
      </c>
      <c r="CA45" s="60">
        <v>18</v>
      </c>
      <c r="CB45" s="60">
        <v>6</v>
      </c>
      <c r="CC45" s="60">
        <v>16</v>
      </c>
      <c r="CD45" s="104">
        <f t="shared" si="120"/>
        <v>2.4E-2</v>
      </c>
      <c r="CE45" s="104">
        <f t="shared" si="121"/>
        <v>6.0000000000000001E-3</v>
      </c>
      <c r="CF45" s="104">
        <f t="shared" si="122"/>
        <v>1E-3</v>
      </c>
      <c r="CG45" s="104">
        <f t="shared" si="123"/>
        <v>1.7999999999999999E-2</v>
      </c>
      <c r="CH45" s="104">
        <f t="shared" si="124"/>
        <v>3.0000000000000001E-3</v>
      </c>
      <c r="CI45" s="104">
        <f t="shared" si="125"/>
        <v>5.8000000000000003E-2</v>
      </c>
      <c r="CJ45" s="104">
        <f t="shared" si="126"/>
        <v>3.5999999999999997E-2</v>
      </c>
      <c r="CK45" s="104">
        <f t="shared" si="127"/>
        <v>0</v>
      </c>
      <c r="CL45" s="104">
        <f t="shared" si="128"/>
        <v>0.104</v>
      </c>
      <c r="CM45" s="104">
        <f t="shared" si="129"/>
        <v>0</v>
      </c>
      <c r="CN45" s="104">
        <f t="shared" si="130"/>
        <v>0</v>
      </c>
      <c r="CO45" s="104">
        <f t="shared" si="131"/>
        <v>0.02</v>
      </c>
      <c r="CP45" s="104">
        <f t="shared" si="132"/>
        <v>2.8000000000000001E-2</v>
      </c>
      <c r="CQ45" s="104">
        <f t="shared" si="133"/>
        <v>0</v>
      </c>
      <c r="CR45" s="104">
        <f t="shared" si="134"/>
        <v>4.0000000000000001E-3</v>
      </c>
      <c r="CS45" s="104">
        <f t="shared" si="135"/>
        <v>8.9999999999999993E-3</v>
      </c>
      <c r="CT45" s="104">
        <f t="shared" si="136"/>
        <v>0</v>
      </c>
      <c r="CU45" s="104">
        <f t="shared" si="137"/>
        <v>8.0000000000000002E-3</v>
      </c>
      <c r="CV45" s="104">
        <f t="shared" si="138"/>
        <v>5.0000000000000001E-3</v>
      </c>
      <c r="CW45" s="104">
        <f t="shared" si="139"/>
        <v>1.0999999999999999E-2</v>
      </c>
      <c r="CX45" s="104">
        <f t="shared" si="140"/>
        <v>2E-3</v>
      </c>
      <c r="CY45" s="104">
        <f t="shared" si="141"/>
        <v>1.6E-2</v>
      </c>
      <c r="CZ45" s="104">
        <f t="shared" si="142"/>
        <v>8.9999999999999993E-3</v>
      </c>
      <c r="DA45" s="104">
        <f t="shared" si="143"/>
        <v>0</v>
      </c>
      <c r="DB45" s="104">
        <f t="shared" si="144"/>
        <v>3.0000000000000001E-3</v>
      </c>
      <c r="DC45" s="104">
        <f t="shared" si="145"/>
        <v>1E-3</v>
      </c>
      <c r="DD45" s="104">
        <f t="shared" si="146"/>
        <v>3.0000000000000001E-3</v>
      </c>
      <c r="DE45" s="60">
        <v>3429</v>
      </c>
      <c r="DF45" s="60">
        <v>1662</v>
      </c>
      <c r="DG45" s="63">
        <f t="shared" si="148"/>
        <v>0.48499999999999999</v>
      </c>
      <c r="DH45" s="60">
        <v>1767</v>
      </c>
      <c r="DI45" s="63">
        <f t="shared" si="149"/>
        <v>0.51500000000000001</v>
      </c>
    </row>
    <row r="46" spans="1:113" x14ac:dyDescent="0.2">
      <c r="A46" s="56" t="s">
        <v>882</v>
      </c>
      <c r="B46" s="57" t="s">
        <v>1022</v>
      </c>
      <c r="C46" s="56" t="s">
        <v>935</v>
      </c>
      <c r="D46" s="56" t="s">
        <v>1080</v>
      </c>
      <c r="E46" s="240">
        <v>6628</v>
      </c>
      <c r="F46" s="241">
        <v>3099</v>
      </c>
      <c r="G46" s="242">
        <f t="shared" si="96"/>
        <v>0.46800000000000003</v>
      </c>
      <c r="H46" s="243">
        <v>3529</v>
      </c>
      <c r="I46" s="244">
        <f t="shared" si="97"/>
        <v>0.53200000000000003</v>
      </c>
      <c r="J46" s="249">
        <v>87.8</v>
      </c>
      <c r="K46" s="60">
        <v>262</v>
      </c>
      <c r="L46" s="60">
        <v>746</v>
      </c>
      <c r="M46" s="60">
        <v>461</v>
      </c>
      <c r="N46" s="60">
        <v>589</v>
      </c>
      <c r="O46" s="60">
        <v>375</v>
      </c>
      <c r="P46" s="60">
        <v>744</v>
      </c>
      <c r="Q46" s="60">
        <v>843</v>
      </c>
      <c r="R46" s="60">
        <v>961</v>
      </c>
      <c r="S46" s="60">
        <v>591</v>
      </c>
      <c r="T46" s="60">
        <v>287</v>
      </c>
      <c r="U46" s="60">
        <v>515</v>
      </c>
      <c r="V46" s="60">
        <v>209</v>
      </c>
      <c r="W46" s="60">
        <v>45</v>
      </c>
      <c r="X46" s="63">
        <f t="shared" si="99"/>
        <v>0.04</v>
      </c>
      <c r="Y46" s="63">
        <f t="shared" si="100"/>
        <v>0.113</v>
      </c>
      <c r="Z46" s="63">
        <f t="shared" si="101"/>
        <v>7.0000000000000007E-2</v>
      </c>
      <c r="AA46" s="63">
        <f t="shared" si="102"/>
        <v>8.8999999999999996E-2</v>
      </c>
      <c r="AB46" s="63">
        <f t="shared" si="103"/>
        <v>5.7000000000000002E-2</v>
      </c>
      <c r="AC46" s="63">
        <f t="shared" si="104"/>
        <v>0.112</v>
      </c>
      <c r="AD46" s="63">
        <f t="shared" si="105"/>
        <v>0.127</v>
      </c>
      <c r="AE46" s="63">
        <f t="shared" si="106"/>
        <v>0.14499999999999999</v>
      </c>
      <c r="AF46" s="63">
        <f t="shared" si="107"/>
        <v>8.8999999999999996E-2</v>
      </c>
      <c r="AG46" s="63">
        <f t="shared" si="108"/>
        <v>4.2999999999999997E-2</v>
      </c>
      <c r="AH46" s="63">
        <f t="shared" si="109"/>
        <v>7.8E-2</v>
      </c>
      <c r="AI46" s="63">
        <f t="shared" si="110"/>
        <v>3.2000000000000001E-2</v>
      </c>
      <c r="AJ46" s="63">
        <f t="shared" si="111"/>
        <v>7.0000000000000001E-3</v>
      </c>
      <c r="AK46" s="245">
        <v>36.5</v>
      </c>
      <c r="AL46" s="246">
        <v>1904</v>
      </c>
      <c r="AM46" s="60">
        <f t="shared" si="112"/>
        <v>0.28699999999999998</v>
      </c>
      <c r="AN46" s="246">
        <v>4724</v>
      </c>
      <c r="AO46" s="60">
        <f t="shared" si="113"/>
        <v>0.71299999999999997</v>
      </c>
      <c r="AP46" s="247">
        <v>2250</v>
      </c>
      <c r="AQ46" s="60">
        <f t="shared" si="114"/>
        <v>0.47599999999999998</v>
      </c>
      <c r="AR46" s="226">
        <v>2474</v>
      </c>
      <c r="AS46" s="77">
        <f t="shared" si="115"/>
        <v>0.52400000000000002</v>
      </c>
      <c r="AT46" s="248">
        <v>90.9</v>
      </c>
      <c r="AU46" s="246">
        <v>769</v>
      </c>
      <c r="AV46" s="60">
        <f t="shared" si="116"/>
        <v>0.11600000000000001</v>
      </c>
      <c r="AW46" s="247">
        <v>343</v>
      </c>
      <c r="AX46" s="60">
        <f t="shared" si="117"/>
        <v>0.44600000000000001</v>
      </c>
      <c r="AY46" s="226">
        <v>426</v>
      </c>
      <c r="AZ46" s="77">
        <f t="shared" si="118"/>
        <v>0.55400000000000005</v>
      </c>
      <c r="BA46" s="245">
        <v>80.5</v>
      </c>
      <c r="BB46" s="139">
        <v>6628</v>
      </c>
      <c r="BC46" s="60">
        <v>115</v>
      </c>
      <c r="BD46" s="60">
        <v>75</v>
      </c>
      <c r="BE46" s="60">
        <v>0</v>
      </c>
      <c r="BF46" s="60">
        <v>7</v>
      </c>
      <c r="BG46" s="60">
        <v>28</v>
      </c>
      <c r="BH46" s="60">
        <v>78</v>
      </c>
      <c r="BI46" s="60">
        <v>44</v>
      </c>
      <c r="BJ46" s="60">
        <v>0</v>
      </c>
      <c r="BK46" s="60">
        <v>421</v>
      </c>
      <c r="BL46" s="60">
        <v>0</v>
      </c>
      <c r="BM46" s="60">
        <v>0</v>
      </c>
      <c r="BN46" s="60">
        <v>112</v>
      </c>
      <c r="BO46" s="60">
        <v>39</v>
      </c>
      <c r="BP46" s="60">
        <v>6</v>
      </c>
      <c r="BQ46" s="60">
        <v>113</v>
      </c>
      <c r="BR46" s="60">
        <v>17</v>
      </c>
      <c r="BS46" s="60">
        <v>7</v>
      </c>
      <c r="BT46" s="60">
        <v>0</v>
      </c>
      <c r="BU46" s="60">
        <v>12</v>
      </c>
      <c r="BV46" s="60">
        <v>14</v>
      </c>
      <c r="BW46" s="60">
        <v>0</v>
      </c>
      <c r="BX46" s="60">
        <v>0</v>
      </c>
      <c r="BY46" s="60">
        <v>15</v>
      </c>
      <c r="BZ46" s="60">
        <v>8</v>
      </c>
      <c r="CA46" s="60">
        <v>0</v>
      </c>
      <c r="CB46" s="60">
        <v>0</v>
      </c>
      <c r="CC46" s="60">
        <v>11</v>
      </c>
      <c r="CD46" s="104">
        <f t="shared" si="120"/>
        <v>1.7000000000000001E-2</v>
      </c>
      <c r="CE46" s="104">
        <f t="shared" si="121"/>
        <v>1.0999999999999999E-2</v>
      </c>
      <c r="CF46" s="104">
        <f t="shared" si="122"/>
        <v>0</v>
      </c>
      <c r="CG46" s="104">
        <f t="shared" si="123"/>
        <v>1E-3</v>
      </c>
      <c r="CH46" s="104">
        <f t="shared" si="124"/>
        <v>4.0000000000000001E-3</v>
      </c>
      <c r="CI46" s="104">
        <f t="shared" si="125"/>
        <v>1.2E-2</v>
      </c>
      <c r="CJ46" s="104">
        <f t="shared" si="126"/>
        <v>7.0000000000000001E-3</v>
      </c>
      <c r="CK46" s="104">
        <f t="shared" si="127"/>
        <v>0</v>
      </c>
      <c r="CL46" s="104">
        <f t="shared" si="128"/>
        <v>6.4000000000000001E-2</v>
      </c>
      <c r="CM46" s="104">
        <f t="shared" si="129"/>
        <v>0</v>
      </c>
      <c r="CN46" s="104">
        <f t="shared" si="130"/>
        <v>0</v>
      </c>
      <c r="CO46" s="104">
        <f t="shared" si="131"/>
        <v>1.7000000000000001E-2</v>
      </c>
      <c r="CP46" s="104">
        <f t="shared" si="132"/>
        <v>6.0000000000000001E-3</v>
      </c>
      <c r="CQ46" s="104">
        <f t="shared" si="133"/>
        <v>1E-3</v>
      </c>
      <c r="CR46" s="104">
        <f t="shared" si="134"/>
        <v>1.7000000000000001E-2</v>
      </c>
      <c r="CS46" s="104">
        <f t="shared" si="135"/>
        <v>3.0000000000000001E-3</v>
      </c>
      <c r="CT46" s="104">
        <f t="shared" si="136"/>
        <v>1E-3</v>
      </c>
      <c r="CU46" s="104">
        <f t="shared" si="137"/>
        <v>0</v>
      </c>
      <c r="CV46" s="104">
        <f t="shared" si="138"/>
        <v>2E-3</v>
      </c>
      <c r="CW46" s="104">
        <f t="shared" si="139"/>
        <v>2E-3</v>
      </c>
      <c r="CX46" s="104">
        <f t="shared" si="140"/>
        <v>0</v>
      </c>
      <c r="CY46" s="104">
        <f t="shared" si="141"/>
        <v>0</v>
      </c>
      <c r="CZ46" s="104">
        <f t="shared" si="142"/>
        <v>2E-3</v>
      </c>
      <c r="DA46" s="104">
        <f t="shared" si="143"/>
        <v>1E-3</v>
      </c>
      <c r="DB46" s="104">
        <f t="shared" si="144"/>
        <v>0</v>
      </c>
      <c r="DC46" s="104">
        <f t="shared" si="145"/>
        <v>0</v>
      </c>
      <c r="DD46" s="104">
        <f t="shared" si="146"/>
        <v>2E-3</v>
      </c>
      <c r="DE46" s="60">
        <v>4158</v>
      </c>
      <c r="DF46" s="60">
        <v>1941</v>
      </c>
      <c r="DG46" s="63">
        <f t="shared" si="148"/>
        <v>0.46700000000000003</v>
      </c>
      <c r="DH46" s="60">
        <v>2217</v>
      </c>
      <c r="DI46" s="63">
        <f t="shared" si="149"/>
        <v>0.53300000000000003</v>
      </c>
    </row>
    <row r="47" spans="1:113" x14ac:dyDescent="0.2">
      <c r="A47" s="56" t="s">
        <v>882</v>
      </c>
      <c r="B47" s="57" t="s">
        <v>1022</v>
      </c>
      <c r="C47" s="56" t="s">
        <v>936</v>
      </c>
      <c r="D47" s="56" t="s">
        <v>1081</v>
      </c>
      <c r="E47" s="240">
        <v>5503</v>
      </c>
      <c r="F47" s="241">
        <v>2624</v>
      </c>
      <c r="G47" s="242">
        <f t="shared" si="96"/>
        <v>0.47699999999999998</v>
      </c>
      <c r="H47" s="243">
        <v>2879</v>
      </c>
      <c r="I47" s="244">
        <f t="shared" si="97"/>
        <v>0.52300000000000002</v>
      </c>
      <c r="J47" s="249">
        <v>91.1</v>
      </c>
      <c r="K47" s="60">
        <v>723</v>
      </c>
      <c r="L47" s="60">
        <v>856</v>
      </c>
      <c r="M47" s="60">
        <v>195</v>
      </c>
      <c r="N47" s="60">
        <v>241</v>
      </c>
      <c r="O47" s="60">
        <v>385</v>
      </c>
      <c r="P47" s="60">
        <v>827</v>
      </c>
      <c r="Q47" s="60">
        <v>603</v>
      </c>
      <c r="R47" s="60">
        <v>623</v>
      </c>
      <c r="S47" s="60">
        <v>377</v>
      </c>
      <c r="T47" s="60">
        <v>290</v>
      </c>
      <c r="U47" s="60">
        <v>252</v>
      </c>
      <c r="V47" s="60">
        <v>105</v>
      </c>
      <c r="W47" s="60">
        <v>26</v>
      </c>
      <c r="X47" s="63">
        <f t="shared" si="99"/>
        <v>0.13100000000000001</v>
      </c>
      <c r="Y47" s="63">
        <f t="shared" si="100"/>
        <v>0.156</v>
      </c>
      <c r="Z47" s="63">
        <f t="shared" si="101"/>
        <v>3.5000000000000003E-2</v>
      </c>
      <c r="AA47" s="63">
        <f t="shared" si="102"/>
        <v>4.3999999999999997E-2</v>
      </c>
      <c r="AB47" s="63">
        <f t="shared" si="103"/>
        <v>7.0000000000000007E-2</v>
      </c>
      <c r="AC47" s="63">
        <f t="shared" si="104"/>
        <v>0.15</v>
      </c>
      <c r="AD47" s="63">
        <f t="shared" si="105"/>
        <v>0.11</v>
      </c>
      <c r="AE47" s="63">
        <f t="shared" si="106"/>
        <v>0.113</v>
      </c>
      <c r="AF47" s="63">
        <f t="shared" si="107"/>
        <v>6.9000000000000006E-2</v>
      </c>
      <c r="AG47" s="63">
        <f t="shared" si="108"/>
        <v>5.2999999999999999E-2</v>
      </c>
      <c r="AH47" s="63">
        <f t="shared" si="109"/>
        <v>4.5999999999999999E-2</v>
      </c>
      <c r="AI47" s="63">
        <f t="shared" si="110"/>
        <v>1.9E-2</v>
      </c>
      <c r="AJ47" s="63">
        <f t="shared" si="111"/>
        <v>5.0000000000000001E-3</v>
      </c>
      <c r="AK47" s="245">
        <v>27.9</v>
      </c>
      <c r="AL47" s="246">
        <v>1941</v>
      </c>
      <c r="AM47" s="60">
        <f t="shared" si="112"/>
        <v>0.35299999999999998</v>
      </c>
      <c r="AN47" s="246">
        <v>3562</v>
      </c>
      <c r="AO47" s="60">
        <f t="shared" si="113"/>
        <v>0.64700000000000002</v>
      </c>
      <c r="AP47" s="247">
        <v>1655</v>
      </c>
      <c r="AQ47" s="60">
        <f t="shared" si="114"/>
        <v>0.46500000000000002</v>
      </c>
      <c r="AR47" s="226">
        <v>1907</v>
      </c>
      <c r="AS47" s="77">
        <f t="shared" si="115"/>
        <v>0.53500000000000003</v>
      </c>
      <c r="AT47" s="248">
        <v>86.8</v>
      </c>
      <c r="AU47" s="246">
        <v>383</v>
      </c>
      <c r="AV47" s="60">
        <f t="shared" si="116"/>
        <v>7.0000000000000007E-2</v>
      </c>
      <c r="AW47" s="247">
        <v>161</v>
      </c>
      <c r="AX47" s="60">
        <f t="shared" si="117"/>
        <v>0.42</v>
      </c>
      <c r="AY47" s="226">
        <v>222</v>
      </c>
      <c r="AZ47" s="77">
        <f t="shared" si="118"/>
        <v>0.57999999999999996</v>
      </c>
      <c r="BA47" s="245">
        <v>72.5</v>
      </c>
      <c r="BB47" s="139">
        <v>5503</v>
      </c>
      <c r="BC47" s="60">
        <v>244</v>
      </c>
      <c r="BD47" s="60">
        <v>0</v>
      </c>
      <c r="BE47" s="60">
        <v>400</v>
      </c>
      <c r="BF47" s="60">
        <v>0</v>
      </c>
      <c r="BG47" s="60">
        <v>41</v>
      </c>
      <c r="BH47" s="60">
        <v>202</v>
      </c>
      <c r="BI47" s="60">
        <v>37</v>
      </c>
      <c r="BJ47" s="60">
        <v>9</v>
      </c>
      <c r="BK47" s="60">
        <v>234</v>
      </c>
      <c r="BL47" s="60">
        <v>0</v>
      </c>
      <c r="BM47" s="60">
        <v>34</v>
      </c>
      <c r="BN47" s="60">
        <v>161</v>
      </c>
      <c r="BO47" s="60">
        <v>351</v>
      </c>
      <c r="BP47" s="60">
        <v>0</v>
      </c>
      <c r="BQ47" s="60">
        <v>35</v>
      </c>
      <c r="BR47" s="60">
        <v>71</v>
      </c>
      <c r="BS47" s="60">
        <v>576</v>
      </c>
      <c r="BT47" s="60">
        <v>9</v>
      </c>
      <c r="BU47" s="60">
        <v>0</v>
      </c>
      <c r="BV47" s="60">
        <v>78</v>
      </c>
      <c r="BW47" s="60">
        <v>0</v>
      </c>
      <c r="BX47" s="60">
        <v>222</v>
      </c>
      <c r="BY47" s="60">
        <v>37</v>
      </c>
      <c r="BZ47" s="60">
        <v>9</v>
      </c>
      <c r="CA47" s="60">
        <v>0</v>
      </c>
      <c r="CB47" s="60">
        <v>0</v>
      </c>
      <c r="CC47" s="60">
        <v>22</v>
      </c>
      <c r="CD47" s="104">
        <f t="shared" si="120"/>
        <v>4.3999999999999997E-2</v>
      </c>
      <c r="CE47" s="104">
        <f t="shared" si="121"/>
        <v>0</v>
      </c>
      <c r="CF47" s="104">
        <f t="shared" si="122"/>
        <v>7.2999999999999995E-2</v>
      </c>
      <c r="CG47" s="104">
        <f t="shared" si="123"/>
        <v>0</v>
      </c>
      <c r="CH47" s="104">
        <f t="shared" si="124"/>
        <v>7.0000000000000001E-3</v>
      </c>
      <c r="CI47" s="104">
        <f t="shared" si="125"/>
        <v>3.6999999999999998E-2</v>
      </c>
      <c r="CJ47" s="104">
        <f t="shared" si="126"/>
        <v>7.0000000000000001E-3</v>
      </c>
      <c r="CK47" s="104">
        <f t="shared" si="127"/>
        <v>2E-3</v>
      </c>
      <c r="CL47" s="104">
        <f t="shared" si="128"/>
        <v>4.2999999999999997E-2</v>
      </c>
      <c r="CM47" s="104">
        <f t="shared" si="129"/>
        <v>0</v>
      </c>
      <c r="CN47" s="104">
        <f t="shared" si="130"/>
        <v>6.0000000000000001E-3</v>
      </c>
      <c r="CO47" s="104">
        <f t="shared" si="131"/>
        <v>2.9000000000000001E-2</v>
      </c>
      <c r="CP47" s="104">
        <f t="shared" si="132"/>
        <v>6.4000000000000001E-2</v>
      </c>
      <c r="CQ47" s="104">
        <f t="shared" si="133"/>
        <v>0</v>
      </c>
      <c r="CR47" s="104">
        <f t="shared" si="134"/>
        <v>6.0000000000000001E-3</v>
      </c>
      <c r="CS47" s="104">
        <f t="shared" si="135"/>
        <v>1.2999999999999999E-2</v>
      </c>
      <c r="CT47" s="104">
        <f t="shared" si="136"/>
        <v>0.105</v>
      </c>
      <c r="CU47" s="104">
        <f t="shared" si="137"/>
        <v>2E-3</v>
      </c>
      <c r="CV47" s="104">
        <f t="shared" si="138"/>
        <v>0</v>
      </c>
      <c r="CW47" s="104">
        <f t="shared" si="139"/>
        <v>1.4E-2</v>
      </c>
      <c r="CX47" s="104">
        <f t="shared" si="140"/>
        <v>0</v>
      </c>
      <c r="CY47" s="104">
        <f t="shared" si="141"/>
        <v>0.04</v>
      </c>
      <c r="CZ47" s="104">
        <f t="shared" si="142"/>
        <v>7.0000000000000001E-3</v>
      </c>
      <c r="DA47" s="104">
        <f t="shared" si="143"/>
        <v>2E-3</v>
      </c>
      <c r="DB47" s="104">
        <f t="shared" si="144"/>
        <v>0</v>
      </c>
      <c r="DC47" s="104">
        <f t="shared" si="145"/>
        <v>0</v>
      </c>
      <c r="DD47" s="104">
        <f t="shared" si="146"/>
        <v>4.0000000000000001E-3</v>
      </c>
      <c r="DE47" s="60">
        <v>3210</v>
      </c>
      <c r="DF47" s="60">
        <v>1440</v>
      </c>
      <c r="DG47" s="63">
        <f t="shared" si="148"/>
        <v>0.44900000000000001</v>
      </c>
      <c r="DH47" s="60">
        <v>1770</v>
      </c>
      <c r="DI47" s="63">
        <f t="shared" si="149"/>
        <v>0.55100000000000005</v>
      </c>
    </row>
    <row r="48" spans="1:113" x14ac:dyDescent="0.2">
      <c r="A48" s="56" t="s">
        <v>882</v>
      </c>
      <c r="B48" s="57" t="s">
        <v>1022</v>
      </c>
      <c r="C48" s="56" t="s">
        <v>937</v>
      </c>
      <c r="D48" s="56" t="s">
        <v>1082</v>
      </c>
      <c r="E48" s="240">
        <v>4415</v>
      </c>
      <c r="F48" s="241">
        <v>2208</v>
      </c>
      <c r="G48" s="242">
        <f t="shared" si="96"/>
        <v>0.5</v>
      </c>
      <c r="H48" s="243">
        <v>2207</v>
      </c>
      <c r="I48" s="244">
        <f t="shared" si="97"/>
        <v>0.5</v>
      </c>
      <c r="J48" s="249">
        <v>100</v>
      </c>
      <c r="K48" s="60">
        <v>449</v>
      </c>
      <c r="L48" s="60">
        <v>514</v>
      </c>
      <c r="M48" s="60">
        <v>316</v>
      </c>
      <c r="N48" s="60">
        <v>252</v>
      </c>
      <c r="O48" s="60">
        <v>158</v>
      </c>
      <c r="P48" s="60">
        <v>649</v>
      </c>
      <c r="Q48" s="60">
        <v>742</v>
      </c>
      <c r="R48" s="60">
        <v>636</v>
      </c>
      <c r="S48" s="60">
        <v>251</v>
      </c>
      <c r="T48" s="60">
        <v>128</v>
      </c>
      <c r="U48" s="60">
        <v>264</v>
      </c>
      <c r="V48" s="60">
        <v>42</v>
      </c>
      <c r="W48" s="60">
        <v>14</v>
      </c>
      <c r="X48" s="63">
        <f t="shared" si="99"/>
        <v>0.10199999999999999</v>
      </c>
      <c r="Y48" s="63">
        <f t="shared" si="100"/>
        <v>0.11600000000000001</v>
      </c>
      <c r="Z48" s="63">
        <f t="shared" si="101"/>
        <v>7.1999999999999995E-2</v>
      </c>
      <c r="AA48" s="63">
        <f t="shared" si="102"/>
        <v>5.7000000000000002E-2</v>
      </c>
      <c r="AB48" s="63">
        <f t="shared" si="103"/>
        <v>3.5999999999999997E-2</v>
      </c>
      <c r="AC48" s="63">
        <f t="shared" si="104"/>
        <v>0.14699999999999999</v>
      </c>
      <c r="AD48" s="63">
        <f t="shared" si="105"/>
        <v>0.16800000000000001</v>
      </c>
      <c r="AE48" s="63">
        <f t="shared" si="106"/>
        <v>0.14399999999999999</v>
      </c>
      <c r="AF48" s="63">
        <f t="shared" si="107"/>
        <v>5.7000000000000002E-2</v>
      </c>
      <c r="AG48" s="63">
        <f t="shared" si="108"/>
        <v>2.9000000000000001E-2</v>
      </c>
      <c r="AH48" s="63">
        <f t="shared" si="109"/>
        <v>0.06</v>
      </c>
      <c r="AI48" s="63">
        <f t="shared" si="110"/>
        <v>0.01</v>
      </c>
      <c r="AJ48" s="63">
        <f t="shared" si="111"/>
        <v>3.0000000000000001E-3</v>
      </c>
      <c r="AK48" s="245">
        <v>32.9</v>
      </c>
      <c r="AL48" s="246">
        <v>1458</v>
      </c>
      <c r="AM48" s="60">
        <f t="shared" si="112"/>
        <v>0.33</v>
      </c>
      <c r="AN48" s="246">
        <v>2957</v>
      </c>
      <c r="AO48" s="60">
        <f t="shared" si="113"/>
        <v>0.67</v>
      </c>
      <c r="AP48" s="247">
        <v>1430</v>
      </c>
      <c r="AQ48" s="60">
        <f t="shared" si="114"/>
        <v>0.48399999999999999</v>
      </c>
      <c r="AR48" s="226">
        <v>1527</v>
      </c>
      <c r="AS48" s="77">
        <f t="shared" si="115"/>
        <v>0.51600000000000001</v>
      </c>
      <c r="AT48" s="248">
        <v>93.6</v>
      </c>
      <c r="AU48" s="246">
        <v>320</v>
      </c>
      <c r="AV48" s="60">
        <f t="shared" si="116"/>
        <v>7.1999999999999995E-2</v>
      </c>
      <c r="AW48" s="247">
        <v>133</v>
      </c>
      <c r="AX48" s="60">
        <f t="shared" si="117"/>
        <v>0.41599999999999998</v>
      </c>
      <c r="AY48" s="226">
        <v>187</v>
      </c>
      <c r="AZ48" s="77">
        <f t="shared" si="118"/>
        <v>0.58399999999999996</v>
      </c>
      <c r="BA48" s="245">
        <v>71.099999999999994</v>
      </c>
      <c r="BB48" s="139">
        <v>4415</v>
      </c>
      <c r="BC48" s="60">
        <v>24</v>
      </c>
      <c r="BD48" s="60">
        <v>35</v>
      </c>
      <c r="BE48" s="60">
        <v>19</v>
      </c>
      <c r="BF48" s="60">
        <v>33</v>
      </c>
      <c r="BG48" s="60">
        <v>18</v>
      </c>
      <c r="BH48" s="60">
        <v>88</v>
      </c>
      <c r="BI48" s="60">
        <v>108</v>
      </c>
      <c r="BJ48" s="60">
        <v>12</v>
      </c>
      <c r="BK48" s="60">
        <v>172</v>
      </c>
      <c r="BL48" s="60">
        <v>6</v>
      </c>
      <c r="BM48" s="60">
        <v>0</v>
      </c>
      <c r="BN48" s="60">
        <v>244</v>
      </c>
      <c r="BO48" s="60">
        <v>140</v>
      </c>
      <c r="BP48" s="60">
        <v>0</v>
      </c>
      <c r="BQ48" s="60">
        <v>14</v>
      </c>
      <c r="BR48" s="60">
        <v>25</v>
      </c>
      <c r="BS48" s="60">
        <v>0</v>
      </c>
      <c r="BT48" s="60">
        <v>14</v>
      </c>
      <c r="BU48" s="60">
        <v>0</v>
      </c>
      <c r="BV48" s="60">
        <v>39</v>
      </c>
      <c r="BW48" s="60">
        <v>0</v>
      </c>
      <c r="BX48" s="60">
        <v>154</v>
      </c>
      <c r="BY48" s="60">
        <v>0</v>
      </c>
      <c r="BZ48" s="60">
        <v>16</v>
      </c>
      <c r="CA48" s="60">
        <v>0</v>
      </c>
      <c r="CB48" s="60">
        <v>22</v>
      </c>
      <c r="CC48" s="60">
        <v>28</v>
      </c>
      <c r="CD48" s="104">
        <f t="shared" si="120"/>
        <v>5.0000000000000001E-3</v>
      </c>
      <c r="CE48" s="104">
        <f t="shared" si="121"/>
        <v>8.0000000000000002E-3</v>
      </c>
      <c r="CF48" s="104">
        <f t="shared" si="122"/>
        <v>4.0000000000000001E-3</v>
      </c>
      <c r="CG48" s="104">
        <f t="shared" si="123"/>
        <v>7.0000000000000001E-3</v>
      </c>
      <c r="CH48" s="104">
        <f t="shared" si="124"/>
        <v>4.0000000000000001E-3</v>
      </c>
      <c r="CI48" s="104">
        <f t="shared" si="125"/>
        <v>0.02</v>
      </c>
      <c r="CJ48" s="104">
        <f t="shared" si="126"/>
        <v>2.4E-2</v>
      </c>
      <c r="CK48" s="104">
        <f t="shared" si="127"/>
        <v>3.0000000000000001E-3</v>
      </c>
      <c r="CL48" s="104">
        <f t="shared" si="128"/>
        <v>3.9E-2</v>
      </c>
      <c r="CM48" s="104">
        <f t="shared" si="129"/>
        <v>1E-3</v>
      </c>
      <c r="CN48" s="104">
        <f t="shared" si="130"/>
        <v>0</v>
      </c>
      <c r="CO48" s="104">
        <f t="shared" si="131"/>
        <v>5.5E-2</v>
      </c>
      <c r="CP48" s="104">
        <f t="shared" si="132"/>
        <v>3.2000000000000001E-2</v>
      </c>
      <c r="CQ48" s="104">
        <f t="shared" si="133"/>
        <v>0</v>
      </c>
      <c r="CR48" s="104">
        <f t="shared" si="134"/>
        <v>3.0000000000000001E-3</v>
      </c>
      <c r="CS48" s="104">
        <f t="shared" si="135"/>
        <v>6.0000000000000001E-3</v>
      </c>
      <c r="CT48" s="104">
        <f t="shared" si="136"/>
        <v>0</v>
      </c>
      <c r="CU48" s="104">
        <f t="shared" si="137"/>
        <v>3.0000000000000001E-3</v>
      </c>
      <c r="CV48" s="104">
        <f t="shared" si="138"/>
        <v>0</v>
      </c>
      <c r="CW48" s="104">
        <f t="shared" si="139"/>
        <v>8.9999999999999993E-3</v>
      </c>
      <c r="CX48" s="104">
        <f t="shared" si="140"/>
        <v>0</v>
      </c>
      <c r="CY48" s="104">
        <f t="shared" si="141"/>
        <v>3.5000000000000003E-2</v>
      </c>
      <c r="CZ48" s="104">
        <f t="shared" si="142"/>
        <v>0</v>
      </c>
      <c r="DA48" s="104">
        <f t="shared" si="143"/>
        <v>4.0000000000000001E-3</v>
      </c>
      <c r="DB48" s="104">
        <f t="shared" si="144"/>
        <v>0</v>
      </c>
      <c r="DC48" s="104">
        <f t="shared" si="145"/>
        <v>5.0000000000000001E-3</v>
      </c>
      <c r="DD48" s="104">
        <f t="shared" si="146"/>
        <v>6.0000000000000001E-3</v>
      </c>
      <c r="DE48" s="60">
        <v>2587</v>
      </c>
      <c r="DF48" s="60">
        <v>1330</v>
      </c>
      <c r="DG48" s="63">
        <f t="shared" si="148"/>
        <v>0.51400000000000001</v>
      </c>
      <c r="DH48" s="60">
        <v>1257</v>
      </c>
      <c r="DI48" s="63">
        <f t="shared" si="149"/>
        <v>0.48599999999999999</v>
      </c>
    </row>
    <row r="49" spans="1:113" x14ac:dyDescent="0.2">
      <c r="A49" s="56" t="s">
        <v>882</v>
      </c>
      <c r="B49" s="57" t="s">
        <v>1022</v>
      </c>
      <c r="C49" s="56" t="s">
        <v>938</v>
      </c>
      <c r="D49" s="56" t="s">
        <v>1083</v>
      </c>
      <c r="E49" s="240">
        <v>4338</v>
      </c>
      <c r="F49" s="241">
        <v>2044</v>
      </c>
      <c r="G49" s="242">
        <f t="shared" si="96"/>
        <v>0.47099999999999997</v>
      </c>
      <c r="H49" s="243">
        <v>2294</v>
      </c>
      <c r="I49" s="244">
        <f t="shared" si="97"/>
        <v>0.52900000000000003</v>
      </c>
      <c r="J49" s="249">
        <v>89.1</v>
      </c>
      <c r="K49" s="60">
        <v>337</v>
      </c>
      <c r="L49" s="60">
        <v>199</v>
      </c>
      <c r="M49" s="60">
        <v>463</v>
      </c>
      <c r="N49" s="60">
        <v>331</v>
      </c>
      <c r="O49" s="60">
        <v>219</v>
      </c>
      <c r="P49" s="60">
        <v>449</v>
      </c>
      <c r="Q49" s="60">
        <v>491</v>
      </c>
      <c r="R49" s="60">
        <v>521</v>
      </c>
      <c r="S49" s="60">
        <v>333</v>
      </c>
      <c r="T49" s="60">
        <v>233</v>
      </c>
      <c r="U49" s="60">
        <v>375</v>
      </c>
      <c r="V49" s="60">
        <v>328</v>
      </c>
      <c r="W49" s="60">
        <v>59</v>
      </c>
      <c r="X49" s="63">
        <f t="shared" si="99"/>
        <v>7.8E-2</v>
      </c>
      <c r="Y49" s="63">
        <f t="shared" si="100"/>
        <v>4.5999999999999999E-2</v>
      </c>
      <c r="Z49" s="63">
        <f t="shared" si="101"/>
        <v>0.107</v>
      </c>
      <c r="AA49" s="63">
        <f t="shared" si="102"/>
        <v>7.5999999999999998E-2</v>
      </c>
      <c r="AB49" s="63">
        <f t="shared" si="103"/>
        <v>0.05</v>
      </c>
      <c r="AC49" s="63">
        <f t="shared" si="104"/>
        <v>0.104</v>
      </c>
      <c r="AD49" s="63">
        <f t="shared" si="105"/>
        <v>0.113</v>
      </c>
      <c r="AE49" s="63">
        <f t="shared" si="106"/>
        <v>0.12</v>
      </c>
      <c r="AF49" s="63">
        <f t="shared" si="107"/>
        <v>7.6999999999999999E-2</v>
      </c>
      <c r="AG49" s="63">
        <f t="shared" si="108"/>
        <v>5.3999999999999999E-2</v>
      </c>
      <c r="AH49" s="63">
        <f t="shared" si="109"/>
        <v>8.5999999999999993E-2</v>
      </c>
      <c r="AI49" s="63">
        <f t="shared" si="110"/>
        <v>7.5999999999999998E-2</v>
      </c>
      <c r="AJ49" s="63">
        <f t="shared" si="111"/>
        <v>1.4E-2</v>
      </c>
      <c r="AK49" s="245">
        <v>40.4</v>
      </c>
      <c r="AL49" s="246">
        <v>1237</v>
      </c>
      <c r="AM49" s="60">
        <f t="shared" si="112"/>
        <v>0.28499999999999998</v>
      </c>
      <c r="AN49" s="246">
        <v>3101</v>
      </c>
      <c r="AO49" s="60">
        <f t="shared" si="113"/>
        <v>0.71499999999999997</v>
      </c>
      <c r="AP49" s="247">
        <v>1432</v>
      </c>
      <c r="AQ49" s="60">
        <f t="shared" si="114"/>
        <v>0.46200000000000002</v>
      </c>
      <c r="AR49" s="226">
        <v>1669</v>
      </c>
      <c r="AS49" s="77">
        <f t="shared" si="115"/>
        <v>0.53800000000000003</v>
      </c>
      <c r="AT49" s="248">
        <v>85.8</v>
      </c>
      <c r="AU49" s="246">
        <v>762</v>
      </c>
      <c r="AV49" s="60">
        <f t="shared" si="116"/>
        <v>0.17599999999999999</v>
      </c>
      <c r="AW49" s="247">
        <v>299</v>
      </c>
      <c r="AX49" s="60">
        <f t="shared" si="117"/>
        <v>0.39200000000000002</v>
      </c>
      <c r="AY49" s="226">
        <v>463</v>
      </c>
      <c r="AZ49" s="77">
        <f t="shared" si="118"/>
        <v>0.60799999999999998</v>
      </c>
      <c r="BA49" s="245">
        <v>64.599999999999994</v>
      </c>
      <c r="BB49" s="139">
        <v>4338</v>
      </c>
      <c r="BC49" s="60">
        <v>131</v>
      </c>
      <c r="BD49" s="60">
        <v>38</v>
      </c>
      <c r="BE49" s="60">
        <v>38</v>
      </c>
      <c r="BF49" s="60">
        <v>14</v>
      </c>
      <c r="BG49" s="60">
        <v>33</v>
      </c>
      <c r="BH49" s="60">
        <v>254</v>
      </c>
      <c r="BI49" s="60">
        <v>56</v>
      </c>
      <c r="BJ49" s="60">
        <v>0</v>
      </c>
      <c r="BK49" s="60">
        <v>338</v>
      </c>
      <c r="BL49" s="60">
        <v>0</v>
      </c>
      <c r="BM49" s="60">
        <v>7</v>
      </c>
      <c r="BN49" s="60">
        <v>111</v>
      </c>
      <c r="BO49" s="60">
        <v>247</v>
      </c>
      <c r="BP49" s="60">
        <v>0</v>
      </c>
      <c r="BQ49" s="60">
        <v>10</v>
      </c>
      <c r="BR49" s="60">
        <v>45</v>
      </c>
      <c r="BS49" s="60">
        <v>27</v>
      </c>
      <c r="BT49" s="60">
        <v>0</v>
      </c>
      <c r="BU49" s="60">
        <v>77</v>
      </c>
      <c r="BV49" s="60">
        <v>23</v>
      </c>
      <c r="BW49" s="60">
        <v>0</v>
      </c>
      <c r="BX49" s="60">
        <v>0</v>
      </c>
      <c r="BY49" s="60">
        <v>0</v>
      </c>
      <c r="BZ49" s="60">
        <v>0</v>
      </c>
      <c r="CA49" s="60">
        <v>0</v>
      </c>
      <c r="CB49" s="60">
        <v>50</v>
      </c>
      <c r="CC49" s="60">
        <v>58</v>
      </c>
      <c r="CD49" s="104">
        <f t="shared" si="120"/>
        <v>0.03</v>
      </c>
      <c r="CE49" s="104">
        <f t="shared" si="121"/>
        <v>8.9999999999999993E-3</v>
      </c>
      <c r="CF49" s="104">
        <f t="shared" si="122"/>
        <v>8.9999999999999993E-3</v>
      </c>
      <c r="CG49" s="104">
        <f t="shared" si="123"/>
        <v>3.0000000000000001E-3</v>
      </c>
      <c r="CH49" s="104">
        <f t="shared" si="124"/>
        <v>8.0000000000000002E-3</v>
      </c>
      <c r="CI49" s="104">
        <f t="shared" si="125"/>
        <v>5.8999999999999997E-2</v>
      </c>
      <c r="CJ49" s="104">
        <f t="shared" si="126"/>
        <v>1.2999999999999999E-2</v>
      </c>
      <c r="CK49" s="104">
        <f t="shared" si="127"/>
        <v>0</v>
      </c>
      <c r="CL49" s="104">
        <f t="shared" si="128"/>
        <v>7.8E-2</v>
      </c>
      <c r="CM49" s="104">
        <f t="shared" si="129"/>
        <v>0</v>
      </c>
      <c r="CN49" s="104">
        <f t="shared" si="130"/>
        <v>2E-3</v>
      </c>
      <c r="CO49" s="104">
        <f t="shared" si="131"/>
        <v>2.5999999999999999E-2</v>
      </c>
      <c r="CP49" s="104">
        <f t="shared" si="132"/>
        <v>5.7000000000000002E-2</v>
      </c>
      <c r="CQ49" s="104">
        <f t="shared" si="133"/>
        <v>0</v>
      </c>
      <c r="CR49" s="104">
        <f t="shared" si="134"/>
        <v>2E-3</v>
      </c>
      <c r="CS49" s="104">
        <f t="shared" si="135"/>
        <v>0.01</v>
      </c>
      <c r="CT49" s="104">
        <f t="shared" si="136"/>
        <v>6.0000000000000001E-3</v>
      </c>
      <c r="CU49" s="104">
        <f t="shared" si="137"/>
        <v>0</v>
      </c>
      <c r="CV49" s="104">
        <f t="shared" si="138"/>
        <v>1.7999999999999999E-2</v>
      </c>
      <c r="CW49" s="104">
        <f t="shared" si="139"/>
        <v>5.0000000000000001E-3</v>
      </c>
      <c r="CX49" s="104">
        <f t="shared" si="140"/>
        <v>0</v>
      </c>
      <c r="CY49" s="104">
        <f t="shared" si="141"/>
        <v>0</v>
      </c>
      <c r="CZ49" s="104">
        <f t="shared" si="142"/>
        <v>0</v>
      </c>
      <c r="DA49" s="104">
        <f t="shared" si="143"/>
        <v>0</v>
      </c>
      <c r="DB49" s="104">
        <f t="shared" si="144"/>
        <v>0</v>
      </c>
      <c r="DC49" s="104">
        <f t="shared" si="145"/>
        <v>1.2E-2</v>
      </c>
      <c r="DD49" s="104">
        <f t="shared" si="146"/>
        <v>1.2999999999999999E-2</v>
      </c>
      <c r="DE49" s="60">
        <v>2619</v>
      </c>
      <c r="DF49" s="60">
        <v>1233</v>
      </c>
      <c r="DG49" s="63">
        <f t="shared" si="148"/>
        <v>0.47099999999999997</v>
      </c>
      <c r="DH49" s="60">
        <v>1386</v>
      </c>
      <c r="DI49" s="63">
        <f t="shared" si="149"/>
        <v>0.52900000000000003</v>
      </c>
    </row>
    <row r="50" spans="1:113" x14ac:dyDescent="0.2">
      <c r="A50" s="56" t="s">
        <v>882</v>
      </c>
      <c r="B50" s="57" t="s">
        <v>1022</v>
      </c>
      <c r="C50" s="56" t="s">
        <v>940</v>
      </c>
      <c r="D50" s="56" t="s">
        <v>1085</v>
      </c>
      <c r="E50" s="240">
        <v>5114</v>
      </c>
      <c r="F50" s="241">
        <v>2613</v>
      </c>
      <c r="G50" s="242">
        <f t="shared" si="96"/>
        <v>0.51100000000000001</v>
      </c>
      <c r="H50" s="243">
        <v>2501</v>
      </c>
      <c r="I50" s="244">
        <f t="shared" si="97"/>
        <v>0.48899999999999999</v>
      </c>
      <c r="J50" s="249">
        <v>104.5</v>
      </c>
      <c r="K50" s="60">
        <v>278</v>
      </c>
      <c r="L50" s="60">
        <v>269</v>
      </c>
      <c r="M50" s="60">
        <v>428</v>
      </c>
      <c r="N50" s="60">
        <v>276</v>
      </c>
      <c r="O50" s="60">
        <v>289</v>
      </c>
      <c r="P50" s="60">
        <v>840</v>
      </c>
      <c r="Q50" s="60">
        <v>523</v>
      </c>
      <c r="R50" s="60">
        <v>518</v>
      </c>
      <c r="S50" s="60">
        <v>325</v>
      </c>
      <c r="T50" s="60">
        <v>427</v>
      </c>
      <c r="U50" s="60">
        <v>452</v>
      </c>
      <c r="V50" s="60">
        <v>429</v>
      </c>
      <c r="W50" s="60">
        <v>60</v>
      </c>
      <c r="X50" s="63">
        <f t="shared" si="99"/>
        <v>5.3999999999999999E-2</v>
      </c>
      <c r="Y50" s="63">
        <f t="shared" si="100"/>
        <v>5.2999999999999999E-2</v>
      </c>
      <c r="Z50" s="63">
        <f t="shared" si="101"/>
        <v>8.4000000000000005E-2</v>
      </c>
      <c r="AA50" s="63">
        <f t="shared" si="102"/>
        <v>5.3999999999999999E-2</v>
      </c>
      <c r="AB50" s="63">
        <f t="shared" si="103"/>
        <v>5.7000000000000002E-2</v>
      </c>
      <c r="AC50" s="63">
        <f t="shared" si="104"/>
        <v>0.16400000000000001</v>
      </c>
      <c r="AD50" s="63">
        <f t="shared" si="105"/>
        <v>0.10199999999999999</v>
      </c>
      <c r="AE50" s="63">
        <f t="shared" si="106"/>
        <v>0.10100000000000001</v>
      </c>
      <c r="AF50" s="63">
        <f t="shared" si="107"/>
        <v>6.4000000000000001E-2</v>
      </c>
      <c r="AG50" s="63">
        <f t="shared" si="108"/>
        <v>8.3000000000000004E-2</v>
      </c>
      <c r="AH50" s="63">
        <f t="shared" si="109"/>
        <v>8.7999999999999995E-2</v>
      </c>
      <c r="AI50" s="63">
        <f t="shared" si="110"/>
        <v>8.4000000000000005E-2</v>
      </c>
      <c r="AJ50" s="63">
        <f t="shared" si="111"/>
        <v>1.2E-2</v>
      </c>
      <c r="AK50" s="245">
        <v>40.5</v>
      </c>
      <c r="AL50" s="246">
        <v>1220</v>
      </c>
      <c r="AM50" s="60">
        <f t="shared" si="112"/>
        <v>0.23899999999999999</v>
      </c>
      <c r="AN50" s="246">
        <v>3894</v>
      </c>
      <c r="AO50" s="60">
        <f t="shared" si="113"/>
        <v>0.76100000000000001</v>
      </c>
      <c r="AP50" s="247">
        <v>1931</v>
      </c>
      <c r="AQ50" s="60">
        <f t="shared" si="114"/>
        <v>0.496</v>
      </c>
      <c r="AR50" s="226">
        <v>1963</v>
      </c>
      <c r="AS50" s="77">
        <f t="shared" si="115"/>
        <v>0.504</v>
      </c>
      <c r="AT50" s="248">
        <v>98.4</v>
      </c>
      <c r="AU50" s="246">
        <v>941</v>
      </c>
      <c r="AV50" s="60">
        <f t="shared" si="116"/>
        <v>0.184</v>
      </c>
      <c r="AW50" s="247">
        <v>483</v>
      </c>
      <c r="AX50" s="60">
        <f t="shared" si="117"/>
        <v>0.51300000000000001</v>
      </c>
      <c r="AY50" s="226">
        <v>458</v>
      </c>
      <c r="AZ50" s="77">
        <f t="shared" si="118"/>
        <v>0.48699999999999999</v>
      </c>
      <c r="BA50" s="245">
        <v>105.5</v>
      </c>
      <c r="BB50" s="139">
        <v>5114</v>
      </c>
      <c r="BC50" s="60">
        <v>170</v>
      </c>
      <c r="BD50" s="60">
        <v>38</v>
      </c>
      <c r="BE50" s="60">
        <v>0</v>
      </c>
      <c r="BF50" s="60">
        <v>12</v>
      </c>
      <c r="BG50" s="60">
        <v>77</v>
      </c>
      <c r="BH50" s="60">
        <v>352</v>
      </c>
      <c r="BI50" s="60">
        <v>30</v>
      </c>
      <c r="BJ50" s="60">
        <v>25</v>
      </c>
      <c r="BK50" s="60">
        <v>485</v>
      </c>
      <c r="BL50" s="60">
        <v>0</v>
      </c>
      <c r="BM50" s="60">
        <v>0</v>
      </c>
      <c r="BN50" s="60">
        <v>497</v>
      </c>
      <c r="BO50" s="60">
        <v>269</v>
      </c>
      <c r="BP50" s="60">
        <v>0</v>
      </c>
      <c r="BQ50" s="60">
        <v>78</v>
      </c>
      <c r="BR50" s="60">
        <v>72</v>
      </c>
      <c r="BS50" s="60">
        <v>68</v>
      </c>
      <c r="BT50" s="60">
        <v>38</v>
      </c>
      <c r="BU50" s="60">
        <v>0</v>
      </c>
      <c r="BV50" s="60">
        <v>92</v>
      </c>
      <c r="BW50" s="60">
        <v>0</v>
      </c>
      <c r="BX50" s="60">
        <v>131</v>
      </c>
      <c r="BY50" s="60">
        <v>29</v>
      </c>
      <c r="BZ50" s="60">
        <v>0</v>
      </c>
      <c r="CA50" s="60">
        <v>61</v>
      </c>
      <c r="CB50" s="60">
        <v>0</v>
      </c>
      <c r="CC50" s="60">
        <v>44</v>
      </c>
      <c r="CD50" s="104">
        <f t="shared" si="120"/>
        <v>3.3000000000000002E-2</v>
      </c>
      <c r="CE50" s="104">
        <f t="shared" si="121"/>
        <v>7.0000000000000001E-3</v>
      </c>
      <c r="CF50" s="104">
        <f t="shared" si="122"/>
        <v>0</v>
      </c>
      <c r="CG50" s="104">
        <f t="shared" si="123"/>
        <v>2E-3</v>
      </c>
      <c r="CH50" s="104">
        <f t="shared" si="124"/>
        <v>1.4999999999999999E-2</v>
      </c>
      <c r="CI50" s="104">
        <f t="shared" si="125"/>
        <v>6.9000000000000006E-2</v>
      </c>
      <c r="CJ50" s="104">
        <f t="shared" si="126"/>
        <v>6.0000000000000001E-3</v>
      </c>
      <c r="CK50" s="104">
        <f t="shared" si="127"/>
        <v>5.0000000000000001E-3</v>
      </c>
      <c r="CL50" s="104">
        <f t="shared" si="128"/>
        <v>9.5000000000000001E-2</v>
      </c>
      <c r="CM50" s="104">
        <f t="shared" si="129"/>
        <v>0</v>
      </c>
      <c r="CN50" s="104">
        <f t="shared" si="130"/>
        <v>0</v>
      </c>
      <c r="CO50" s="104">
        <f t="shared" si="131"/>
        <v>9.7000000000000003E-2</v>
      </c>
      <c r="CP50" s="104">
        <f t="shared" si="132"/>
        <v>5.2999999999999999E-2</v>
      </c>
      <c r="CQ50" s="104">
        <f t="shared" si="133"/>
        <v>0</v>
      </c>
      <c r="CR50" s="104">
        <f t="shared" si="134"/>
        <v>1.4999999999999999E-2</v>
      </c>
      <c r="CS50" s="104">
        <f t="shared" si="135"/>
        <v>1.4E-2</v>
      </c>
      <c r="CT50" s="104">
        <f t="shared" si="136"/>
        <v>1.2999999999999999E-2</v>
      </c>
      <c r="CU50" s="104">
        <f t="shared" si="137"/>
        <v>7.0000000000000001E-3</v>
      </c>
      <c r="CV50" s="104">
        <f t="shared" si="138"/>
        <v>0</v>
      </c>
      <c r="CW50" s="104">
        <f t="shared" si="139"/>
        <v>1.7999999999999999E-2</v>
      </c>
      <c r="CX50" s="104">
        <f t="shared" si="140"/>
        <v>0</v>
      </c>
      <c r="CY50" s="104">
        <f t="shared" si="141"/>
        <v>2.5999999999999999E-2</v>
      </c>
      <c r="CZ50" s="104">
        <f t="shared" si="142"/>
        <v>6.0000000000000001E-3</v>
      </c>
      <c r="DA50" s="104">
        <f t="shared" si="143"/>
        <v>0</v>
      </c>
      <c r="DB50" s="104">
        <f t="shared" si="144"/>
        <v>1.2E-2</v>
      </c>
      <c r="DC50" s="104">
        <f t="shared" si="145"/>
        <v>0</v>
      </c>
      <c r="DD50" s="104">
        <f t="shared" si="146"/>
        <v>8.9999999999999993E-3</v>
      </c>
      <c r="DE50" s="60">
        <v>3744</v>
      </c>
      <c r="DF50" s="60">
        <v>1883</v>
      </c>
      <c r="DG50" s="63">
        <f t="shared" si="148"/>
        <v>0.503</v>
      </c>
      <c r="DH50" s="60">
        <v>1861</v>
      </c>
      <c r="DI50" s="63">
        <f t="shared" si="149"/>
        <v>0.497</v>
      </c>
    </row>
    <row r="51" spans="1:113" x14ac:dyDescent="0.2">
      <c r="A51" s="56" t="s">
        <v>882</v>
      </c>
      <c r="B51" s="57" t="s">
        <v>1022</v>
      </c>
      <c r="C51" s="56" t="s">
        <v>941</v>
      </c>
      <c r="D51" s="56" t="s">
        <v>1086</v>
      </c>
      <c r="E51" s="240">
        <v>5625</v>
      </c>
      <c r="F51" s="241">
        <v>2861</v>
      </c>
      <c r="G51" s="242">
        <f t="shared" si="96"/>
        <v>0.50900000000000001</v>
      </c>
      <c r="H51" s="243">
        <v>2764</v>
      </c>
      <c r="I51" s="244">
        <f t="shared" si="97"/>
        <v>0.49099999999999999</v>
      </c>
      <c r="J51" s="249">
        <v>103.5</v>
      </c>
      <c r="K51" s="60">
        <v>264</v>
      </c>
      <c r="L51" s="60">
        <v>375</v>
      </c>
      <c r="M51" s="60">
        <v>375</v>
      </c>
      <c r="N51" s="60">
        <v>383</v>
      </c>
      <c r="O51" s="60">
        <v>421</v>
      </c>
      <c r="P51" s="60">
        <v>976</v>
      </c>
      <c r="Q51" s="60">
        <v>585</v>
      </c>
      <c r="R51" s="60">
        <v>708</v>
      </c>
      <c r="S51" s="60">
        <v>592</v>
      </c>
      <c r="T51" s="60">
        <v>236</v>
      </c>
      <c r="U51" s="60">
        <v>489</v>
      </c>
      <c r="V51" s="60">
        <v>221</v>
      </c>
      <c r="W51" s="60">
        <v>0</v>
      </c>
      <c r="X51" s="63">
        <f t="shared" si="99"/>
        <v>4.7E-2</v>
      </c>
      <c r="Y51" s="63">
        <f t="shared" si="100"/>
        <v>6.7000000000000004E-2</v>
      </c>
      <c r="Z51" s="63">
        <f t="shared" si="101"/>
        <v>6.7000000000000004E-2</v>
      </c>
      <c r="AA51" s="63">
        <f t="shared" si="102"/>
        <v>6.8000000000000005E-2</v>
      </c>
      <c r="AB51" s="63">
        <f t="shared" si="103"/>
        <v>7.4999999999999997E-2</v>
      </c>
      <c r="AC51" s="63">
        <f t="shared" si="104"/>
        <v>0.17399999999999999</v>
      </c>
      <c r="AD51" s="63">
        <f t="shared" si="105"/>
        <v>0.104</v>
      </c>
      <c r="AE51" s="63">
        <f t="shared" si="106"/>
        <v>0.126</v>
      </c>
      <c r="AF51" s="63">
        <f t="shared" si="107"/>
        <v>0.105</v>
      </c>
      <c r="AG51" s="63">
        <f t="shared" si="108"/>
        <v>4.2000000000000003E-2</v>
      </c>
      <c r="AH51" s="63">
        <f t="shared" si="109"/>
        <v>8.6999999999999994E-2</v>
      </c>
      <c r="AI51" s="63">
        <f t="shared" si="110"/>
        <v>3.9E-2</v>
      </c>
      <c r="AJ51" s="63">
        <f t="shared" si="111"/>
        <v>0</v>
      </c>
      <c r="AK51" s="245">
        <v>35.200000000000003</v>
      </c>
      <c r="AL51" s="246">
        <v>1202</v>
      </c>
      <c r="AM51" s="60">
        <f t="shared" si="112"/>
        <v>0.214</v>
      </c>
      <c r="AN51" s="246">
        <v>4423</v>
      </c>
      <c r="AO51" s="60">
        <f t="shared" si="113"/>
        <v>0.78600000000000003</v>
      </c>
      <c r="AP51" s="247">
        <v>2302</v>
      </c>
      <c r="AQ51" s="60">
        <f t="shared" si="114"/>
        <v>0.52</v>
      </c>
      <c r="AR51" s="226">
        <v>2121</v>
      </c>
      <c r="AS51" s="77">
        <f t="shared" si="115"/>
        <v>0.48</v>
      </c>
      <c r="AT51" s="248">
        <v>108.5</v>
      </c>
      <c r="AU51" s="246">
        <v>710</v>
      </c>
      <c r="AV51" s="60">
        <f t="shared" si="116"/>
        <v>0.126</v>
      </c>
      <c r="AW51" s="247">
        <v>348</v>
      </c>
      <c r="AX51" s="60">
        <f t="shared" si="117"/>
        <v>0.49</v>
      </c>
      <c r="AY51" s="226">
        <v>362</v>
      </c>
      <c r="AZ51" s="77">
        <f t="shared" si="118"/>
        <v>0.51</v>
      </c>
      <c r="BA51" s="245">
        <v>96.1</v>
      </c>
      <c r="BB51" s="139">
        <v>5625</v>
      </c>
      <c r="BC51" s="60">
        <v>283</v>
      </c>
      <c r="BD51" s="60">
        <v>67</v>
      </c>
      <c r="BE51" s="60">
        <v>13</v>
      </c>
      <c r="BF51" s="60">
        <v>0</v>
      </c>
      <c r="BG51" s="60">
        <v>68</v>
      </c>
      <c r="BH51" s="60">
        <v>339</v>
      </c>
      <c r="BI51" s="60">
        <v>42</v>
      </c>
      <c r="BJ51" s="60">
        <v>0</v>
      </c>
      <c r="BK51" s="60">
        <v>529</v>
      </c>
      <c r="BL51" s="60">
        <v>0</v>
      </c>
      <c r="BM51" s="60">
        <v>44</v>
      </c>
      <c r="BN51" s="60">
        <v>272</v>
      </c>
      <c r="BO51" s="60">
        <v>274</v>
      </c>
      <c r="BP51" s="60">
        <v>0</v>
      </c>
      <c r="BQ51" s="60">
        <v>124</v>
      </c>
      <c r="BR51" s="60">
        <v>39</v>
      </c>
      <c r="BS51" s="60">
        <v>0</v>
      </c>
      <c r="BT51" s="60">
        <v>10</v>
      </c>
      <c r="BU51" s="60">
        <v>66</v>
      </c>
      <c r="BV51" s="60">
        <v>135</v>
      </c>
      <c r="BW51" s="60">
        <v>0</v>
      </c>
      <c r="BX51" s="60">
        <v>15</v>
      </c>
      <c r="BY51" s="60">
        <v>7</v>
      </c>
      <c r="BZ51" s="60">
        <v>32</v>
      </c>
      <c r="CA51" s="60">
        <v>0</v>
      </c>
      <c r="CB51" s="60">
        <v>0</v>
      </c>
      <c r="CC51" s="60">
        <v>0</v>
      </c>
      <c r="CD51" s="104">
        <f t="shared" si="120"/>
        <v>0.05</v>
      </c>
      <c r="CE51" s="104">
        <f t="shared" si="121"/>
        <v>1.2E-2</v>
      </c>
      <c r="CF51" s="104">
        <f t="shared" si="122"/>
        <v>2E-3</v>
      </c>
      <c r="CG51" s="104">
        <f t="shared" si="123"/>
        <v>0</v>
      </c>
      <c r="CH51" s="104">
        <f t="shared" si="124"/>
        <v>1.2E-2</v>
      </c>
      <c r="CI51" s="104">
        <f t="shared" si="125"/>
        <v>0.06</v>
      </c>
      <c r="CJ51" s="104">
        <f t="shared" si="126"/>
        <v>7.0000000000000001E-3</v>
      </c>
      <c r="CK51" s="104">
        <f t="shared" si="127"/>
        <v>0</v>
      </c>
      <c r="CL51" s="104">
        <f t="shared" si="128"/>
        <v>9.4E-2</v>
      </c>
      <c r="CM51" s="104">
        <f t="shared" si="129"/>
        <v>0</v>
      </c>
      <c r="CN51" s="104">
        <f t="shared" si="130"/>
        <v>8.0000000000000002E-3</v>
      </c>
      <c r="CO51" s="104">
        <f t="shared" si="131"/>
        <v>4.8000000000000001E-2</v>
      </c>
      <c r="CP51" s="104">
        <f t="shared" si="132"/>
        <v>4.9000000000000002E-2</v>
      </c>
      <c r="CQ51" s="104">
        <f t="shared" si="133"/>
        <v>0</v>
      </c>
      <c r="CR51" s="104">
        <f t="shared" si="134"/>
        <v>2.1999999999999999E-2</v>
      </c>
      <c r="CS51" s="104">
        <f t="shared" si="135"/>
        <v>7.0000000000000001E-3</v>
      </c>
      <c r="CT51" s="104">
        <f t="shared" si="136"/>
        <v>0</v>
      </c>
      <c r="CU51" s="104">
        <f t="shared" si="137"/>
        <v>2E-3</v>
      </c>
      <c r="CV51" s="104">
        <f t="shared" si="138"/>
        <v>1.2E-2</v>
      </c>
      <c r="CW51" s="104">
        <f t="shared" si="139"/>
        <v>2.4E-2</v>
      </c>
      <c r="CX51" s="104">
        <f t="shared" si="140"/>
        <v>0</v>
      </c>
      <c r="CY51" s="104">
        <f t="shared" si="141"/>
        <v>3.0000000000000001E-3</v>
      </c>
      <c r="CZ51" s="104">
        <f t="shared" si="142"/>
        <v>1E-3</v>
      </c>
      <c r="DA51" s="104">
        <f t="shared" si="143"/>
        <v>6.0000000000000001E-3</v>
      </c>
      <c r="DB51" s="104">
        <f t="shared" si="144"/>
        <v>0</v>
      </c>
      <c r="DC51" s="104">
        <f t="shared" si="145"/>
        <v>0</v>
      </c>
      <c r="DD51" s="104">
        <f t="shared" si="146"/>
        <v>0</v>
      </c>
      <c r="DE51" s="60">
        <v>4121</v>
      </c>
      <c r="DF51" s="60">
        <v>2170</v>
      </c>
      <c r="DG51" s="63">
        <f t="shared" si="148"/>
        <v>0.52700000000000002</v>
      </c>
      <c r="DH51" s="60">
        <v>1951</v>
      </c>
      <c r="DI51" s="63">
        <f t="shared" si="149"/>
        <v>0.47299999999999998</v>
      </c>
    </row>
    <row r="52" spans="1:113" x14ac:dyDescent="0.2">
      <c r="A52" s="56" t="s">
        <v>882</v>
      </c>
      <c r="B52" s="57" t="s">
        <v>1022</v>
      </c>
      <c r="C52" s="56" t="s">
        <v>942</v>
      </c>
      <c r="D52" s="56" t="s">
        <v>1087</v>
      </c>
      <c r="E52" s="240">
        <v>4259</v>
      </c>
      <c r="F52" s="241">
        <v>2016</v>
      </c>
      <c r="G52" s="242">
        <f t="shared" si="96"/>
        <v>0.47299999999999998</v>
      </c>
      <c r="H52" s="243">
        <v>2243</v>
      </c>
      <c r="I52" s="244">
        <f t="shared" si="97"/>
        <v>0.52700000000000002</v>
      </c>
      <c r="J52" s="249">
        <v>89.9</v>
      </c>
      <c r="K52" s="60">
        <v>307</v>
      </c>
      <c r="L52" s="60">
        <v>369</v>
      </c>
      <c r="M52" s="60">
        <v>351</v>
      </c>
      <c r="N52" s="60">
        <v>285</v>
      </c>
      <c r="O52" s="60">
        <v>327</v>
      </c>
      <c r="P52" s="60">
        <v>570</v>
      </c>
      <c r="Q52" s="60">
        <v>638</v>
      </c>
      <c r="R52" s="60">
        <v>542</v>
      </c>
      <c r="S52" s="60">
        <v>245</v>
      </c>
      <c r="T52" s="60">
        <v>195</v>
      </c>
      <c r="U52" s="60">
        <v>302</v>
      </c>
      <c r="V52" s="60">
        <v>86</v>
      </c>
      <c r="W52" s="60">
        <v>42</v>
      </c>
      <c r="X52" s="63">
        <f t="shared" si="99"/>
        <v>7.1999999999999995E-2</v>
      </c>
      <c r="Y52" s="63">
        <f t="shared" si="100"/>
        <v>8.6999999999999994E-2</v>
      </c>
      <c r="Z52" s="63">
        <f t="shared" si="101"/>
        <v>8.2000000000000003E-2</v>
      </c>
      <c r="AA52" s="63">
        <f t="shared" si="102"/>
        <v>6.7000000000000004E-2</v>
      </c>
      <c r="AB52" s="63">
        <f t="shared" si="103"/>
        <v>7.6999999999999999E-2</v>
      </c>
      <c r="AC52" s="63">
        <f t="shared" si="104"/>
        <v>0.13400000000000001</v>
      </c>
      <c r="AD52" s="63">
        <f t="shared" si="105"/>
        <v>0.15</v>
      </c>
      <c r="AE52" s="63">
        <f t="shared" si="106"/>
        <v>0.127</v>
      </c>
      <c r="AF52" s="63">
        <f t="shared" si="107"/>
        <v>5.8000000000000003E-2</v>
      </c>
      <c r="AG52" s="63">
        <f t="shared" si="108"/>
        <v>4.5999999999999999E-2</v>
      </c>
      <c r="AH52" s="63">
        <f t="shared" si="109"/>
        <v>7.0999999999999994E-2</v>
      </c>
      <c r="AI52" s="63">
        <f t="shared" si="110"/>
        <v>0.02</v>
      </c>
      <c r="AJ52" s="63">
        <f t="shared" si="111"/>
        <v>0.01</v>
      </c>
      <c r="AK52" s="245">
        <v>34.200000000000003</v>
      </c>
      <c r="AL52" s="246">
        <v>1188</v>
      </c>
      <c r="AM52" s="60">
        <f t="shared" si="112"/>
        <v>0.27900000000000003</v>
      </c>
      <c r="AN52" s="246">
        <v>3071</v>
      </c>
      <c r="AO52" s="60">
        <f t="shared" si="113"/>
        <v>0.72099999999999997</v>
      </c>
      <c r="AP52" s="247">
        <v>1521</v>
      </c>
      <c r="AQ52" s="60">
        <f t="shared" si="114"/>
        <v>0.495</v>
      </c>
      <c r="AR52" s="226">
        <v>1550</v>
      </c>
      <c r="AS52" s="77">
        <f t="shared" si="115"/>
        <v>0.505</v>
      </c>
      <c r="AT52" s="248">
        <v>98.1</v>
      </c>
      <c r="AU52" s="246">
        <v>430</v>
      </c>
      <c r="AV52" s="60">
        <f t="shared" si="116"/>
        <v>0.10100000000000001</v>
      </c>
      <c r="AW52" s="247">
        <v>272</v>
      </c>
      <c r="AX52" s="60">
        <f t="shared" si="117"/>
        <v>0.63300000000000001</v>
      </c>
      <c r="AY52" s="226">
        <v>158</v>
      </c>
      <c r="AZ52" s="77">
        <f t="shared" si="118"/>
        <v>0.36699999999999999</v>
      </c>
      <c r="BA52" s="245">
        <v>172.2</v>
      </c>
      <c r="BB52" s="139">
        <v>4259</v>
      </c>
      <c r="BC52" s="60">
        <v>52</v>
      </c>
      <c r="BD52" s="60">
        <v>0</v>
      </c>
      <c r="BE52" s="60">
        <v>0</v>
      </c>
      <c r="BF52" s="60">
        <v>0</v>
      </c>
      <c r="BG52" s="60">
        <v>0</v>
      </c>
      <c r="BH52" s="60">
        <v>215</v>
      </c>
      <c r="BI52" s="60">
        <v>7</v>
      </c>
      <c r="BJ52" s="60">
        <v>70</v>
      </c>
      <c r="BK52" s="60">
        <v>229</v>
      </c>
      <c r="BL52" s="60">
        <v>0</v>
      </c>
      <c r="BM52" s="60">
        <v>0</v>
      </c>
      <c r="BN52" s="60">
        <v>141</v>
      </c>
      <c r="BO52" s="60">
        <v>115</v>
      </c>
      <c r="BP52" s="60">
        <v>0</v>
      </c>
      <c r="BQ52" s="60">
        <v>0</v>
      </c>
      <c r="BR52" s="60">
        <v>0</v>
      </c>
      <c r="BS52" s="60">
        <v>0</v>
      </c>
      <c r="BT52" s="60">
        <v>0</v>
      </c>
      <c r="BU52" s="60">
        <v>0</v>
      </c>
      <c r="BV52" s="60">
        <v>16</v>
      </c>
      <c r="BW52" s="60">
        <v>0</v>
      </c>
      <c r="BX52" s="60">
        <v>46</v>
      </c>
      <c r="BY52" s="60">
        <v>0</v>
      </c>
      <c r="BZ52" s="60">
        <v>0</v>
      </c>
      <c r="CA52" s="60">
        <v>0</v>
      </c>
      <c r="CB52" s="60">
        <v>18</v>
      </c>
      <c r="CC52" s="60">
        <v>157</v>
      </c>
      <c r="CD52" s="104">
        <f t="shared" si="120"/>
        <v>1.2E-2</v>
      </c>
      <c r="CE52" s="104">
        <f t="shared" si="121"/>
        <v>0</v>
      </c>
      <c r="CF52" s="104">
        <f t="shared" si="122"/>
        <v>0</v>
      </c>
      <c r="CG52" s="104">
        <f t="shared" si="123"/>
        <v>0</v>
      </c>
      <c r="CH52" s="104">
        <f t="shared" si="124"/>
        <v>0</v>
      </c>
      <c r="CI52" s="104">
        <f t="shared" si="125"/>
        <v>0.05</v>
      </c>
      <c r="CJ52" s="104">
        <f t="shared" si="126"/>
        <v>2E-3</v>
      </c>
      <c r="CK52" s="104">
        <f t="shared" si="127"/>
        <v>1.6E-2</v>
      </c>
      <c r="CL52" s="104">
        <f t="shared" si="128"/>
        <v>5.3999999999999999E-2</v>
      </c>
      <c r="CM52" s="104">
        <f t="shared" si="129"/>
        <v>0</v>
      </c>
      <c r="CN52" s="104">
        <f t="shared" si="130"/>
        <v>0</v>
      </c>
      <c r="CO52" s="104">
        <f t="shared" si="131"/>
        <v>3.3000000000000002E-2</v>
      </c>
      <c r="CP52" s="104">
        <f t="shared" si="132"/>
        <v>2.7E-2</v>
      </c>
      <c r="CQ52" s="104">
        <f t="shared" si="133"/>
        <v>0</v>
      </c>
      <c r="CR52" s="104">
        <f t="shared" si="134"/>
        <v>0</v>
      </c>
      <c r="CS52" s="104">
        <f t="shared" si="135"/>
        <v>0</v>
      </c>
      <c r="CT52" s="104">
        <f t="shared" si="136"/>
        <v>0</v>
      </c>
      <c r="CU52" s="104">
        <f t="shared" si="137"/>
        <v>0</v>
      </c>
      <c r="CV52" s="104">
        <f t="shared" si="138"/>
        <v>0</v>
      </c>
      <c r="CW52" s="104">
        <f t="shared" si="139"/>
        <v>4.0000000000000001E-3</v>
      </c>
      <c r="CX52" s="104">
        <f t="shared" si="140"/>
        <v>0</v>
      </c>
      <c r="CY52" s="104">
        <f t="shared" si="141"/>
        <v>1.0999999999999999E-2</v>
      </c>
      <c r="CZ52" s="104">
        <f t="shared" si="142"/>
        <v>0</v>
      </c>
      <c r="DA52" s="104">
        <f t="shared" si="143"/>
        <v>0</v>
      </c>
      <c r="DB52" s="104">
        <f t="shared" si="144"/>
        <v>0</v>
      </c>
      <c r="DC52" s="104">
        <f t="shared" si="145"/>
        <v>4.0000000000000001E-3</v>
      </c>
      <c r="DD52" s="104">
        <f t="shared" si="146"/>
        <v>3.6999999999999998E-2</v>
      </c>
      <c r="DE52" s="60">
        <v>2570</v>
      </c>
      <c r="DF52" s="60">
        <v>1231</v>
      </c>
      <c r="DG52" s="63">
        <f t="shared" si="148"/>
        <v>0.47899999999999998</v>
      </c>
      <c r="DH52" s="60">
        <v>1339</v>
      </c>
      <c r="DI52" s="63">
        <f t="shared" si="149"/>
        <v>0.52100000000000002</v>
      </c>
    </row>
    <row r="53" spans="1:113" x14ac:dyDescent="0.2">
      <c r="A53" s="56" t="s">
        <v>882</v>
      </c>
      <c r="B53" s="57" t="s">
        <v>1022</v>
      </c>
      <c r="C53" s="56" t="s">
        <v>943</v>
      </c>
      <c r="D53" s="56" t="s">
        <v>1088</v>
      </c>
      <c r="E53" s="240">
        <v>5563</v>
      </c>
      <c r="F53" s="241">
        <v>2522</v>
      </c>
      <c r="G53" s="242">
        <f t="shared" si="96"/>
        <v>0.45300000000000001</v>
      </c>
      <c r="H53" s="243">
        <v>3041</v>
      </c>
      <c r="I53" s="244">
        <f t="shared" si="97"/>
        <v>0.54700000000000004</v>
      </c>
      <c r="J53" s="249">
        <v>82.9</v>
      </c>
      <c r="K53" s="60">
        <v>646</v>
      </c>
      <c r="L53" s="60">
        <v>576</v>
      </c>
      <c r="M53" s="60">
        <v>500</v>
      </c>
      <c r="N53" s="60">
        <v>498</v>
      </c>
      <c r="O53" s="60">
        <v>469</v>
      </c>
      <c r="P53" s="60">
        <v>829</v>
      </c>
      <c r="Q53" s="60">
        <v>719</v>
      </c>
      <c r="R53" s="60">
        <v>619</v>
      </c>
      <c r="S53" s="60">
        <v>259</v>
      </c>
      <c r="T53" s="60">
        <v>178</v>
      </c>
      <c r="U53" s="60">
        <v>139</v>
      </c>
      <c r="V53" s="60">
        <v>104</v>
      </c>
      <c r="W53" s="60">
        <v>27</v>
      </c>
      <c r="X53" s="63">
        <f t="shared" si="99"/>
        <v>0.11600000000000001</v>
      </c>
      <c r="Y53" s="63">
        <f t="shared" si="100"/>
        <v>0.104</v>
      </c>
      <c r="Z53" s="63">
        <f t="shared" si="101"/>
        <v>0.09</v>
      </c>
      <c r="AA53" s="63">
        <f t="shared" si="102"/>
        <v>0.09</v>
      </c>
      <c r="AB53" s="63">
        <f t="shared" si="103"/>
        <v>8.4000000000000005E-2</v>
      </c>
      <c r="AC53" s="63">
        <f t="shared" si="104"/>
        <v>0.14899999999999999</v>
      </c>
      <c r="AD53" s="63">
        <f t="shared" si="105"/>
        <v>0.129</v>
      </c>
      <c r="AE53" s="63">
        <f t="shared" si="106"/>
        <v>0.111</v>
      </c>
      <c r="AF53" s="63">
        <f t="shared" si="107"/>
        <v>4.7E-2</v>
      </c>
      <c r="AG53" s="63">
        <f t="shared" si="108"/>
        <v>3.2000000000000001E-2</v>
      </c>
      <c r="AH53" s="63">
        <f t="shared" si="109"/>
        <v>2.5000000000000001E-2</v>
      </c>
      <c r="AI53" s="63">
        <f t="shared" si="110"/>
        <v>1.9E-2</v>
      </c>
      <c r="AJ53" s="63">
        <f t="shared" si="111"/>
        <v>5.0000000000000001E-3</v>
      </c>
      <c r="AK53" s="245">
        <v>25.8</v>
      </c>
      <c r="AL53" s="246">
        <v>2025</v>
      </c>
      <c r="AM53" s="60">
        <f t="shared" si="112"/>
        <v>0.36399999999999999</v>
      </c>
      <c r="AN53" s="246">
        <v>3538</v>
      </c>
      <c r="AO53" s="60">
        <f t="shared" si="113"/>
        <v>0.63600000000000001</v>
      </c>
      <c r="AP53" s="247">
        <v>1484</v>
      </c>
      <c r="AQ53" s="60">
        <f t="shared" si="114"/>
        <v>0.41899999999999998</v>
      </c>
      <c r="AR53" s="226">
        <v>2054</v>
      </c>
      <c r="AS53" s="77">
        <f t="shared" si="115"/>
        <v>0.58099999999999996</v>
      </c>
      <c r="AT53" s="248">
        <v>72.2</v>
      </c>
      <c r="AU53" s="246">
        <v>270</v>
      </c>
      <c r="AV53" s="60">
        <f t="shared" si="116"/>
        <v>4.9000000000000002E-2</v>
      </c>
      <c r="AW53" s="247">
        <v>153</v>
      </c>
      <c r="AX53" s="60">
        <f t="shared" si="117"/>
        <v>0.56699999999999995</v>
      </c>
      <c r="AY53" s="226">
        <v>117</v>
      </c>
      <c r="AZ53" s="77">
        <f t="shared" si="118"/>
        <v>0.433</v>
      </c>
      <c r="BA53" s="245">
        <v>130.80000000000001</v>
      </c>
      <c r="BB53" s="139">
        <v>5563</v>
      </c>
      <c r="BC53" s="60">
        <v>71</v>
      </c>
      <c r="BD53" s="60">
        <v>8</v>
      </c>
      <c r="BE53" s="60">
        <v>0</v>
      </c>
      <c r="BF53" s="60">
        <v>0</v>
      </c>
      <c r="BG53" s="60">
        <v>0</v>
      </c>
      <c r="BH53" s="60">
        <v>30</v>
      </c>
      <c r="BI53" s="60">
        <v>3</v>
      </c>
      <c r="BJ53" s="60">
        <v>0</v>
      </c>
      <c r="BK53" s="60">
        <v>67</v>
      </c>
      <c r="BL53" s="60">
        <v>0</v>
      </c>
      <c r="BM53" s="60">
        <v>5</v>
      </c>
      <c r="BN53" s="60">
        <v>77</v>
      </c>
      <c r="BO53" s="60">
        <v>42</v>
      </c>
      <c r="BP53" s="60">
        <v>0</v>
      </c>
      <c r="BQ53" s="60">
        <v>0</v>
      </c>
      <c r="BR53" s="60">
        <v>6</v>
      </c>
      <c r="BS53" s="60">
        <v>0</v>
      </c>
      <c r="BT53" s="60">
        <v>4</v>
      </c>
      <c r="BU53" s="60">
        <v>2</v>
      </c>
      <c r="BV53" s="60">
        <v>19</v>
      </c>
      <c r="BW53" s="60">
        <v>0</v>
      </c>
      <c r="BX53" s="60">
        <v>11</v>
      </c>
      <c r="BY53" s="60">
        <v>0</v>
      </c>
      <c r="BZ53" s="60">
        <v>0</v>
      </c>
      <c r="CA53" s="60">
        <v>0</v>
      </c>
      <c r="CB53" s="60">
        <v>0</v>
      </c>
      <c r="CC53" s="60">
        <v>0</v>
      </c>
      <c r="CD53" s="104">
        <f t="shared" si="120"/>
        <v>1.2999999999999999E-2</v>
      </c>
      <c r="CE53" s="104">
        <f t="shared" si="121"/>
        <v>1E-3</v>
      </c>
      <c r="CF53" s="104">
        <f t="shared" si="122"/>
        <v>0</v>
      </c>
      <c r="CG53" s="104">
        <f t="shared" si="123"/>
        <v>0</v>
      </c>
      <c r="CH53" s="104">
        <f t="shared" si="124"/>
        <v>0</v>
      </c>
      <c r="CI53" s="104">
        <f t="shared" si="125"/>
        <v>5.0000000000000001E-3</v>
      </c>
      <c r="CJ53" s="104">
        <f t="shared" si="126"/>
        <v>1E-3</v>
      </c>
      <c r="CK53" s="104">
        <f t="shared" si="127"/>
        <v>0</v>
      </c>
      <c r="CL53" s="104">
        <f t="shared" si="128"/>
        <v>1.2E-2</v>
      </c>
      <c r="CM53" s="104">
        <f t="shared" si="129"/>
        <v>0</v>
      </c>
      <c r="CN53" s="104">
        <f t="shared" si="130"/>
        <v>1E-3</v>
      </c>
      <c r="CO53" s="104">
        <f t="shared" si="131"/>
        <v>1.4E-2</v>
      </c>
      <c r="CP53" s="104">
        <f t="shared" si="132"/>
        <v>8.0000000000000002E-3</v>
      </c>
      <c r="CQ53" s="104">
        <f t="shared" si="133"/>
        <v>0</v>
      </c>
      <c r="CR53" s="104">
        <f t="shared" si="134"/>
        <v>0</v>
      </c>
      <c r="CS53" s="104">
        <f t="shared" si="135"/>
        <v>1E-3</v>
      </c>
      <c r="CT53" s="104">
        <f t="shared" si="136"/>
        <v>0</v>
      </c>
      <c r="CU53" s="104">
        <f t="shared" si="137"/>
        <v>1E-3</v>
      </c>
      <c r="CV53" s="104">
        <f t="shared" si="138"/>
        <v>0</v>
      </c>
      <c r="CW53" s="104">
        <f t="shared" si="139"/>
        <v>3.0000000000000001E-3</v>
      </c>
      <c r="CX53" s="104">
        <f t="shared" si="140"/>
        <v>0</v>
      </c>
      <c r="CY53" s="104">
        <f t="shared" si="141"/>
        <v>2E-3</v>
      </c>
      <c r="CZ53" s="104">
        <f t="shared" si="142"/>
        <v>0</v>
      </c>
      <c r="DA53" s="104">
        <f t="shared" si="143"/>
        <v>0</v>
      </c>
      <c r="DB53" s="104">
        <f t="shared" si="144"/>
        <v>0</v>
      </c>
      <c r="DC53" s="104">
        <f t="shared" si="145"/>
        <v>0</v>
      </c>
      <c r="DD53" s="104">
        <f t="shared" si="146"/>
        <v>0</v>
      </c>
      <c r="DE53" s="60">
        <v>2482</v>
      </c>
      <c r="DF53" s="60">
        <v>1088</v>
      </c>
      <c r="DG53" s="63">
        <f t="shared" si="148"/>
        <v>0.438</v>
      </c>
      <c r="DH53" s="60">
        <v>1394</v>
      </c>
      <c r="DI53" s="63">
        <f t="shared" si="149"/>
        <v>0.56200000000000006</v>
      </c>
    </row>
    <row r="54" spans="1:113" x14ac:dyDescent="0.2">
      <c r="A54" s="56" t="s">
        <v>882</v>
      </c>
      <c r="B54" s="57" t="s">
        <v>1022</v>
      </c>
      <c r="C54" s="56" t="s">
        <v>944</v>
      </c>
      <c r="D54" s="56" t="s">
        <v>1089</v>
      </c>
      <c r="E54" s="240">
        <v>5078</v>
      </c>
      <c r="F54" s="241">
        <v>2320</v>
      </c>
      <c r="G54" s="242">
        <f t="shared" si="96"/>
        <v>0.45700000000000002</v>
      </c>
      <c r="H54" s="243">
        <v>2758</v>
      </c>
      <c r="I54" s="244">
        <f t="shared" si="97"/>
        <v>0.54300000000000004</v>
      </c>
      <c r="J54" s="249">
        <v>84.1</v>
      </c>
      <c r="K54" s="60">
        <v>478</v>
      </c>
      <c r="L54" s="60">
        <v>558</v>
      </c>
      <c r="M54" s="60">
        <v>480</v>
      </c>
      <c r="N54" s="60">
        <v>442</v>
      </c>
      <c r="O54" s="60">
        <v>435</v>
      </c>
      <c r="P54" s="60">
        <v>714</v>
      </c>
      <c r="Q54" s="60">
        <v>495</v>
      </c>
      <c r="R54" s="60">
        <v>662</v>
      </c>
      <c r="S54" s="60">
        <v>131</v>
      </c>
      <c r="T54" s="60">
        <v>202</v>
      </c>
      <c r="U54" s="60">
        <v>251</v>
      </c>
      <c r="V54" s="60">
        <v>171</v>
      </c>
      <c r="W54" s="60">
        <v>59</v>
      </c>
      <c r="X54" s="63">
        <f t="shared" si="99"/>
        <v>9.4E-2</v>
      </c>
      <c r="Y54" s="63">
        <f t="shared" si="100"/>
        <v>0.11</v>
      </c>
      <c r="Z54" s="63">
        <f t="shared" si="101"/>
        <v>9.5000000000000001E-2</v>
      </c>
      <c r="AA54" s="63">
        <f t="shared" si="102"/>
        <v>8.6999999999999994E-2</v>
      </c>
      <c r="AB54" s="63">
        <f t="shared" si="103"/>
        <v>8.5999999999999993E-2</v>
      </c>
      <c r="AC54" s="63">
        <f t="shared" si="104"/>
        <v>0.14099999999999999</v>
      </c>
      <c r="AD54" s="63">
        <f t="shared" si="105"/>
        <v>9.7000000000000003E-2</v>
      </c>
      <c r="AE54" s="63">
        <f t="shared" si="106"/>
        <v>0.13</v>
      </c>
      <c r="AF54" s="63">
        <f t="shared" si="107"/>
        <v>2.5999999999999999E-2</v>
      </c>
      <c r="AG54" s="63">
        <f t="shared" si="108"/>
        <v>0.04</v>
      </c>
      <c r="AH54" s="63">
        <f t="shared" si="109"/>
        <v>4.9000000000000002E-2</v>
      </c>
      <c r="AI54" s="63">
        <f t="shared" si="110"/>
        <v>3.4000000000000002E-2</v>
      </c>
      <c r="AJ54" s="63">
        <f t="shared" si="111"/>
        <v>1.2E-2</v>
      </c>
      <c r="AK54" s="245">
        <v>25.8</v>
      </c>
      <c r="AL54" s="246">
        <v>1777</v>
      </c>
      <c r="AM54" s="60">
        <f t="shared" si="112"/>
        <v>0.35</v>
      </c>
      <c r="AN54" s="246">
        <v>3301</v>
      </c>
      <c r="AO54" s="60">
        <f t="shared" si="113"/>
        <v>0.65</v>
      </c>
      <c r="AP54" s="247">
        <v>1474</v>
      </c>
      <c r="AQ54" s="60">
        <f t="shared" si="114"/>
        <v>0.44700000000000001</v>
      </c>
      <c r="AR54" s="226">
        <v>1827</v>
      </c>
      <c r="AS54" s="77">
        <f t="shared" si="115"/>
        <v>0.55300000000000005</v>
      </c>
      <c r="AT54" s="248">
        <v>80.7</v>
      </c>
      <c r="AU54" s="246">
        <v>481</v>
      </c>
      <c r="AV54" s="60">
        <f t="shared" si="116"/>
        <v>9.5000000000000001E-2</v>
      </c>
      <c r="AW54" s="247">
        <v>144</v>
      </c>
      <c r="AX54" s="60">
        <f t="shared" si="117"/>
        <v>0.29899999999999999</v>
      </c>
      <c r="AY54" s="226">
        <v>337</v>
      </c>
      <c r="AZ54" s="77">
        <f t="shared" si="118"/>
        <v>0.70099999999999996</v>
      </c>
      <c r="BA54" s="245">
        <v>42.7</v>
      </c>
      <c r="BB54" s="139">
        <v>5078</v>
      </c>
      <c r="BC54" s="60">
        <v>9</v>
      </c>
      <c r="BD54" s="60">
        <v>17</v>
      </c>
      <c r="BE54" s="60">
        <v>0</v>
      </c>
      <c r="BF54" s="60">
        <v>0</v>
      </c>
      <c r="BG54" s="60">
        <v>0</v>
      </c>
      <c r="BH54" s="60">
        <v>35</v>
      </c>
      <c r="BI54" s="60">
        <v>15</v>
      </c>
      <c r="BJ54" s="60">
        <v>0</v>
      </c>
      <c r="BK54" s="60">
        <v>139</v>
      </c>
      <c r="BL54" s="60">
        <v>0</v>
      </c>
      <c r="BM54" s="60">
        <v>0</v>
      </c>
      <c r="BN54" s="60">
        <v>62</v>
      </c>
      <c r="BO54" s="60">
        <v>11</v>
      </c>
      <c r="BP54" s="60">
        <v>0</v>
      </c>
      <c r="BQ54" s="60">
        <v>50</v>
      </c>
      <c r="BR54" s="60">
        <v>0</v>
      </c>
      <c r="BS54" s="60">
        <v>8</v>
      </c>
      <c r="BT54" s="60">
        <v>0</v>
      </c>
      <c r="BU54" s="60">
        <v>8</v>
      </c>
      <c r="BV54" s="60">
        <v>0</v>
      </c>
      <c r="BW54" s="60">
        <v>0</v>
      </c>
      <c r="BX54" s="60">
        <v>10</v>
      </c>
      <c r="BY54" s="60">
        <v>5</v>
      </c>
      <c r="BZ54" s="60">
        <v>0</v>
      </c>
      <c r="CA54" s="60">
        <v>0</v>
      </c>
      <c r="CB54" s="60">
        <v>0</v>
      </c>
      <c r="CC54" s="60">
        <v>0</v>
      </c>
      <c r="CD54" s="104">
        <f t="shared" si="120"/>
        <v>2E-3</v>
      </c>
      <c r="CE54" s="104">
        <f t="shared" si="121"/>
        <v>3.0000000000000001E-3</v>
      </c>
      <c r="CF54" s="104">
        <f t="shared" si="122"/>
        <v>0</v>
      </c>
      <c r="CG54" s="104">
        <f t="shared" si="123"/>
        <v>0</v>
      </c>
      <c r="CH54" s="104">
        <f t="shared" si="124"/>
        <v>0</v>
      </c>
      <c r="CI54" s="104">
        <f t="shared" si="125"/>
        <v>7.0000000000000001E-3</v>
      </c>
      <c r="CJ54" s="104">
        <f t="shared" si="126"/>
        <v>3.0000000000000001E-3</v>
      </c>
      <c r="CK54" s="104">
        <f t="shared" si="127"/>
        <v>0</v>
      </c>
      <c r="CL54" s="104">
        <f t="shared" si="128"/>
        <v>2.7E-2</v>
      </c>
      <c r="CM54" s="104">
        <f t="shared" si="129"/>
        <v>0</v>
      </c>
      <c r="CN54" s="104">
        <f t="shared" si="130"/>
        <v>0</v>
      </c>
      <c r="CO54" s="104">
        <f t="shared" si="131"/>
        <v>1.2E-2</v>
      </c>
      <c r="CP54" s="104">
        <f t="shared" si="132"/>
        <v>2E-3</v>
      </c>
      <c r="CQ54" s="104">
        <f t="shared" si="133"/>
        <v>0</v>
      </c>
      <c r="CR54" s="104">
        <f t="shared" si="134"/>
        <v>0.01</v>
      </c>
      <c r="CS54" s="104">
        <f t="shared" si="135"/>
        <v>0</v>
      </c>
      <c r="CT54" s="104">
        <f t="shared" si="136"/>
        <v>2E-3</v>
      </c>
      <c r="CU54" s="104">
        <f t="shared" si="137"/>
        <v>0</v>
      </c>
      <c r="CV54" s="104">
        <f t="shared" si="138"/>
        <v>2E-3</v>
      </c>
      <c r="CW54" s="104">
        <f t="shared" si="139"/>
        <v>0</v>
      </c>
      <c r="CX54" s="104">
        <f t="shared" si="140"/>
        <v>0</v>
      </c>
      <c r="CY54" s="104">
        <f t="shared" si="141"/>
        <v>2E-3</v>
      </c>
      <c r="CZ54" s="104">
        <f t="shared" si="142"/>
        <v>1E-3</v>
      </c>
      <c r="DA54" s="104">
        <f t="shared" si="143"/>
        <v>0</v>
      </c>
      <c r="DB54" s="104">
        <f t="shared" si="144"/>
        <v>0</v>
      </c>
      <c r="DC54" s="104">
        <f t="shared" si="145"/>
        <v>0</v>
      </c>
      <c r="DD54" s="104">
        <f t="shared" si="146"/>
        <v>0</v>
      </c>
      <c r="DE54" s="60">
        <v>2654</v>
      </c>
      <c r="DF54" s="60">
        <v>1115</v>
      </c>
      <c r="DG54" s="63">
        <f t="shared" si="148"/>
        <v>0.42</v>
      </c>
      <c r="DH54" s="60">
        <v>1539</v>
      </c>
      <c r="DI54" s="63">
        <f t="shared" si="149"/>
        <v>0.57999999999999996</v>
      </c>
    </row>
    <row r="55" spans="1:113" x14ac:dyDescent="0.2">
      <c r="A55" s="56" t="s">
        <v>882</v>
      </c>
      <c r="B55" s="57" t="s">
        <v>1022</v>
      </c>
      <c r="C55" s="56" t="s">
        <v>945</v>
      </c>
      <c r="D55" s="56" t="s">
        <v>1090</v>
      </c>
      <c r="E55" s="240">
        <v>4430</v>
      </c>
      <c r="F55" s="241">
        <v>2215</v>
      </c>
      <c r="G55" s="242">
        <f t="shared" si="96"/>
        <v>0.5</v>
      </c>
      <c r="H55" s="243">
        <v>2215</v>
      </c>
      <c r="I55" s="244">
        <f t="shared" si="97"/>
        <v>0.5</v>
      </c>
      <c r="J55" s="249">
        <v>100</v>
      </c>
      <c r="K55" s="60">
        <v>352</v>
      </c>
      <c r="L55" s="60">
        <v>436</v>
      </c>
      <c r="M55" s="60">
        <v>462</v>
      </c>
      <c r="N55" s="60">
        <v>287</v>
      </c>
      <c r="O55" s="60">
        <v>284</v>
      </c>
      <c r="P55" s="60">
        <v>705</v>
      </c>
      <c r="Q55" s="60">
        <v>575</v>
      </c>
      <c r="R55" s="60">
        <v>547</v>
      </c>
      <c r="S55" s="60">
        <v>102</v>
      </c>
      <c r="T55" s="60">
        <v>131</v>
      </c>
      <c r="U55" s="60">
        <v>304</v>
      </c>
      <c r="V55" s="60">
        <v>117</v>
      </c>
      <c r="W55" s="60">
        <v>128</v>
      </c>
      <c r="X55" s="63">
        <f t="shared" si="99"/>
        <v>7.9000000000000001E-2</v>
      </c>
      <c r="Y55" s="63">
        <f t="shared" si="100"/>
        <v>9.8000000000000004E-2</v>
      </c>
      <c r="Z55" s="63">
        <f t="shared" si="101"/>
        <v>0.104</v>
      </c>
      <c r="AA55" s="63">
        <f t="shared" si="102"/>
        <v>6.5000000000000002E-2</v>
      </c>
      <c r="AB55" s="63">
        <f t="shared" si="103"/>
        <v>6.4000000000000001E-2</v>
      </c>
      <c r="AC55" s="63">
        <f t="shared" si="104"/>
        <v>0.159</v>
      </c>
      <c r="AD55" s="63">
        <f t="shared" si="105"/>
        <v>0.13</v>
      </c>
      <c r="AE55" s="63">
        <f t="shared" si="106"/>
        <v>0.123</v>
      </c>
      <c r="AF55" s="63">
        <f t="shared" si="107"/>
        <v>2.3E-2</v>
      </c>
      <c r="AG55" s="63">
        <f t="shared" si="108"/>
        <v>0.03</v>
      </c>
      <c r="AH55" s="63">
        <f t="shared" si="109"/>
        <v>6.9000000000000006E-2</v>
      </c>
      <c r="AI55" s="63">
        <f t="shared" si="110"/>
        <v>2.5999999999999999E-2</v>
      </c>
      <c r="AJ55" s="63">
        <f t="shared" si="111"/>
        <v>2.9000000000000001E-2</v>
      </c>
      <c r="AK55" s="245">
        <v>31.7</v>
      </c>
      <c r="AL55" s="246">
        <v>1411</v>
      </c>
      <c r="AM55" s="60">
        <f t="shared" si="112"/>
        <v>0.31900000000000001</v>
      </c>
      <c r="AN55" s="246">
        <v>3019</v>
      </c>
      <c r="AO55" s="60">
        <f t="shared" si="113"/>
        <v>0.68100000000000005</v>
      </c>
      <c r="AP55" s="247">
        <v>1540</v>
      </c>
      <c r="AQ55" s="60">
        <f t="shared" si="114"/>
        <v>0.51</v>
      </c>
      <c r="AR55" s="226">
        <v>1479</v>
      </c>
      <c r="AS55" s="77">
        <f t="shared" si="115"/>
        <v>0.49</v>
      </c>
      <c r="AT55" s="248">
        <v>104.1</v>
      </c>
      <c r="AU55" s="246">
        <v>549</v>
      </c>
      <c r="AV55" s="60">
        <f t="shared" si="116"/>
        <v>0.124</v>
      </c>
      <c r="AW55" s="247">
        <v>315</v>
      </c>
      <c r="AX55" s="60">
        <f t="shared" si="117"/>
        <v>0.57399999999999995</v>
      </c>
      <c r="AY55" s="226">
        <v>234</v>
      </c>
      <c r="AZ55" s="77">
        <f t="shared" si="118"/>
        <v>0.42599999999999999</v>
      </c>
      <c r="BA55" s="245">
        <v>134.6</v>
      </c>
      <c r="BB55" s="139">
        <v>4430</v>
      </c>
      <c r="BC55" s="60">
        <v>29</v>
      </c>
      <c r="BD55" s="60">
        <v>0</v>
      </c>
      <c r="BE55" s="60">
        <v>0</v>
      </c>
      <c r="BF55" s="60">
        <v>0</v>
      </c>
      <c r="BG55" s="60">
        <v>0</v>
      </c>
      <c r="BH55" s="60">
        <v>56</v>
      </c>
      <c r="BI55" s="60">
        <v>0</v>
      </c>
      <c r="BJ55" s="60">
        <v>8</v>
      </c>
      <c r="BK55" s="60">
        <v>206</v>
      </c>
      <c r="BL55" s="60">
        <v>0</v>
      </c>
      <c r="BM55" s="60">
        <v>0</v>
      </c>
      <c r="BN55" s="60">
        <v>216</v>
      </c>
      <c r="BO55" s="60">
        <v>9</v>
      </c>
      <c r="BP55" s="60">
        <v>0</v>
      </c>
      <c r="BQ55" s="60">
        <v>6</v>
      </c>
      <c r="BR55" s="60">
        <v>0</v>
      </c>
      <c r="BS55" s="60">
        <v>0</v>
      </c>
      <c r="BT55" s="60">
        <v>8</v>
      </c>
      <c r="BU55" s="60">
        <v>37</v>
      </c>
      <c r="BV55" s="60">
        <v>9</v>
      </c>
      <c r="BW55" s="60">
        <v>0</v>
      </c>
      <c r="BX55" s="60">
        <v>24</v>
      </c>
      <c r="BY55" s="60">
        <v>63</v>
      </c>
      <c r="BZ55" s="60">
        <v>0</v>
      </c>
      <c r="CA55" s="60">
        <v>20</v>
      </c>
      <c r="CB55" s="60">
        <v>0</v>
      </c>
      <c r="CC55" s="60">
        <v>27</v>
      </c>
      <c r="CD55" s="104">
        <f t="shared" si="120"/>
        <v>7.0000000000000001E-3</v>
      </c>
      <c r="CE55" s="104">
        <f t="shared" si="121"/>
        <v>0</v>
      </c>
      <c r="CF55" s="104">
        <f t="shared" si="122"/>
        <v>0</v>
      </c>
      <c r="CG55" s="104">
        <f t="shared" si="123"/>
        <v>0</v>
      </c>
      <c r="CH55" s="104">
        <f t="shared" si="124"/>
        <v>0</v>
      </c>
      <c r="CI55" s="104">
        <f t="shared" si="125"/>
        <v>1.2999999999999999E-2</v>
      </c>
      <c r="CJ55" s="104">
        <f t="shared" si="126"/>
        <v>0</v>
      </c>
      <c r="CK55" s="104">
        <f t="shared" si="127"/>
        <v>2E-3</v>
      </c>
      <c r="CL55" s="104">
        <f t="shared" si="128"/>
        <v>4.7E-2</v>
      </c>
      <c r="CM55" s="104">
        <f t="shared" si="129"/>
        <v>0</v>
      </c>
      <c r="CN55" s="104">
        <f t="shared" si="130"/>
        <v>0</v>
      </c>
      <c r="CO55" s="104">
        <f t="shared" si="131"/>
        <v>4.9000000000000002E-2</v>
      </c>
      <c r="CP55" s="104">
        <f t="shared" si="132"/>
        <v>2E-3</v>
      </c>
      <c r="CQ55" s="104">
        <f t="shared" si="133"/>
        <v>0</v>
      </c>
      <c r="CR55" s="104">
        <f t="shared" si="134"/>
        <v>1E-3</v>
      </c>
      <c r="CS55" s="104">
        <f t="shared" si="135"/>
        <v>0</v>
      </c>
      <c r="CT55" s="104">
        <f t="shared" si="136"/>
        <v>0</v>
      </c>
      <c r="CU55" s="104">
        <f t="shared" si="137"/>
        <v>2E-3</v>
      </c>
      <c r="CV55" s="104">
        <f t="shared" si="138"/>
        <v>8.0000000000000002E-3</v>
      </c>
      <c r="CW55" s="104">
        <f t="shared" si="139"/>
        <v>2E-3</v>
      </c>
      <c r="CX55" s="104">
        <f t="shared" si="140"/>
        <v>0</v>
      </c>
      <c r="CY55" s="104">
        <f t="shared" si="141"/>
        <v>5.0000000000000001E-3</v>
      </c>
      <c r="CZ55" s="104">
        <f t="shared" si="142"/>
        <v>1.4E-2</v>
      </c>
      <c r="DA55" s="104">
        <f t="shared" si="143"/>
        <v>0</v>
      </c>
      <c r="DB55" s="104">
        <f t="shared" si="144"/>
        <v>5.0000000000000001E-3</v>
      </c>
      <c r="DC55" s="104">
        <f t="shared" si="145"/>
        <v>0</v>
      </c>
      <c r="DD55" s="104">
        <f t="shared" si="146"/>
        <v>6.0000000000000001E-3</v>
      </c>
      <c r="DE55" s="60">
        <v>2412</v>
      </c>
      <c r="DF55" s="60">
        <v>1274</v>
      </c>
      <c r="DG55" s="63">
        <f t="shared" si="148"/>
        <v>0.52800000000000002</v>
      </c>
      <c r="DH55" s="60">
        <v>1138</v>
      </c>
      <c r="DI55" s="63">
        <f t="shared" si="149"/>
        <v>0.47199999999999998</v>
      </c>
    </row>
    <row r="56" spans="1:113" x14ac:dyDescent="0.2">
      <c r="A56" s="56" t="s">
        <v>882</v>
      </c>
      <c r="B56" s="57" t="s">
        <v>1022</v>
      </c>
      <c r="C56" s="56" t="s">
        <v>946</v>
      </c>
      <c r="D56" s="56" t="s">
        <v>1091</v>
      </c>
      <c r="E56" s="240">
        <v>3951</v>
      </c>
      <c r="F56" s="241">
        <v>1892</v>
      </c>
      <c r="G56" s="242">
        <f t="shared" si="96"/>
        <v>0.47899999999999998</v>
      </c>
      <c r="H56" s="243">
        <v>2059</v>
      </c>
      <c r="I56" s="244">
        <f t="shared" si="97"/>
        <v>0.52100000000000002</v>
      </c>
      <c r="J56" s="249">
        <v>91.9</v>
      </c>
      <c r="K56" s="60">
        <v>328</v>
      </c>
      <c r="L56" s="60">
        <v>345</v>
      </c>
      <c r="M56" s="60">
        <v>211</v>
      </c>
      <c r="N56" s="60">
        <v>382</v>
      </c>
      <c r="O56" s="60">
        <v>396</v>
      </c>
      <c r="P56" s="60">
        <v>555</v>
      </c>
      <c r="Q56" s="60">
        <v>570</v>
      </c>
      <c r="R56" s="60">
        <v>451</v>
      </c>
      <c r="S56" s="60">
        <v>226</v>
      </c>
      <c r="T56" s="60">
        <v>123</v>
      </c>
      <c r="U56" s="60">
        <v>174</v>
      </c>
      <c r="V56" s="60">
        <v>143</v>
      </c>
      <c r="W56" s="60">
        <v>47</v>
      </c>
      <c r="X56" s="63">
        <f t="shared" si="99"/>
        <v>8.3000000000000004E-2</v>
      </c>
      <c r="Y56" s="63">
        <f t="shared" si="100"/>
        <v>8.6999999999999994E-2</v>
      </c>
      <c r="Z56" s="63">
        <f t="shared" si="101"/>
        <v>5.2999999999999999E-2</v>
      </c>
      <c r="AA56" s="63">
        <f t="shared" si="102"/>
        <v>9.7000000000000003E-2</v>
      </c>
      <c r="AB56" s="63">
        <f t="shared" si="103"/>
        <v>0.1</v>
      </c>
      <c r="AC56" s="63">
        <f t="shared" si="104"/>
        <v>0.14000000000000001</v>
      </c>
      <c r="AD56" s="63">
        <f t="shared" si="105"/>
        <v>0.14399999999999999</v>
      </c>
      <c r="AE56" s="63">
        <f t="shared" si="106"/>
        <v>0.114</v>
      </c>
      <c r="AF56" s="63">
        <f t="shared" si="107"/>
        <v>5.7000000000000002E-2</v>
      </c>
      <c r="AG56" s="63">
        <f t="shared" si="108"/>
        <v>3.1E-2</v>
      </c>
      <c r="AH56" s="63">
        <f t="shared" si="109"/>
        <v>4.3999999999999997E-2</v>
      </c>
      <c r="AI56" s="63">
        <f t="shared" si="110"/>
        <v>3.5999999999999997E-2</v>
      </c>
      <c r="AJ56" s="63">
        <f t="shared" si="111"/>
        <v>1.2E-2</v>
      </c>
      <c r="AK56" s="245">
        <v>31.2</v>
      </c>
      <c r="AL56" s="246">
        <v>1117</v>
      </c>
      <c r="AM56" s="60">
        <f t="shared" si="112"/>
        <v>0.28299999999999997</v>
      </c>
      <c r="AN56" s="246">
        <v>2834</v>
      </c>
      <c r="AO56" s="60">
        <f t="shared" si="113"/>
        <v>0.71699999999999997</v>
      </c>
      <c r="AP56" s="247">
        <v>1308</v>
      </c>
      <c r="AQ56" s="60">
        <f t="shared" si="114"/>
        <v>0.46200000000000002</v>
      </c>
      <c r="AR56" s="226">
        <v>1526</v>
      </c>
      <c r="AS56" s="77">
        <f t="shared" si="115"/>
        <v>0.53800000000000003</v>
      </c>
      <c r="AT56" s="248">
        <v>85.7</v>
      </c>
      <c r="AU56" s="246">
        <v>364</v>
      </c>
      <c r="AV56" s="60">
        <f t="shared" si="116"/>
        <v>9.1999999999999998E-2</v>
      </c>
      <c r="AW56" s="247">
        <v>130</v>
      </c>
      <c r="AX56" s="60">
        <f t="shared" si="117"/>
        <v>0.35699999999999998</v>
      </c>
      <c r="AY56" s="226">
        <v>234</v>
      </c>
      <c r="AZ56" s="77">
        <f t="shared" si="118"/>
        <v>0.64300000000000002</v>
      </c>
      <c r="BA56" s="245">
        <v>55.6</v>
      </c>
      <c r="BB56" s="139">
        <v>3951</v>
      </c>
      <c r="BC56" s="60">
        <v>32</v>
      </c>
      <c r="BD56" s="60">
        <v>0</v>
      </c>
      <c r="BE56" s="60">
        <v>0</v>
      </c>
      <c r="BF56" s="60">
        <v>8</v>
      </c>
      <c r="BG56" s="60">
        <v>17</v>
      </c>
      <c r="BH56" s="60">
        <v>110</v>
      </c>
      <c r="BI56" s="60">
        <v>44</v>
      </c>
      <c r="BJ56" s="60">
        <v>0</v>
      </c>
      <c r="BK56" s="60">
        <v>23</v>
      </c>
      <c r="BL56" s="60">
        <v>16</v>
      </c>
      <c r="BM56" s="60">
        <v>0</v>
      </c>
      <c r="BN56" s="60">
        <v>73</v>
      </c>
      <c r="BO56" s="60">
        <v>133</v>
      </c>
      <c r="BP56" s="60">
        <v>0</v>
      </c>
      <c r="BQ56" s="60">
        <v>62</v>
      </c>
      <c r="BR56" s="60">
        <v>0</v>
      </c>
      <c r="BS56" s="60">
        <v>0</v>
      </c>
      <c r="BT56" s="60">
        <v>13</v>
      </c>
      <c r="BU56" s="60">
        <v>11</v>
      </c>
      <c r="BV56" s="60">
        <v>12</v>
      </c>
      <c r="BW56" s="60">
        <v>0</v>
      </c>
      <c r="BX56" s="60">
        <v>27</v>
      </c>
      <c r="BY56" s="60">
        <v>20</v>
      </c>
      <c r="BZ56" s="60">
        <v>0</v>
      </c>
      <c r="CA56" s="60">
        <v>0</v>
      </c>
      <c r="CB56" s="60">
        <v>9</v>
      </c>
      <c r="CC56" s="60">
        <v>0</v>
      </c>
      <c r="CD56" s="104">
        <f t="shared" si="120"/>
        <v>8.0000000000000002E-3</v>
      </c>
      <c r="CE56" s="104">
        <f t="shared" si="121"/>
        <v>0</v>
      </c>
      <c r="CF56" s="104">
        <f t="shared" si="122"/>
        <v>0</v>
      </c>
      <c r="CG56" s="104">
        <f t="shared" si="123"/>
        <v>2E-3</v>
      </c>
      <c r="CH56" s="104">
        <f t="shared" si="124"/>
        <v>4.0000000000000001E-3</v>
      </c>
      <c r="CI56" s="104">
        <f t="shared" si="125"/>
        <v>2.8000000000000001E-2</v>
      </c>
      <c r="CJ56" s="104">
        <f t="shared" si="126"/>
        <v>1.0999999999999999E-2</v>
      </c>
      <c r="CK56" s="104">
        <f t="shared" si="127"/>
        <v>0</v>
      </c>
      <c r="CL56" s="104">
        <f t="shared" si="128"/>
        <v>6.0000000000000001E-3</v>
      </c>
      <c r="CM56" s="104">
        <f t="shared" si="129"/>
        <v>4.0000000000000001E-3</v>
      </c>
      <c r="CN56" s="104">
        <f t="shared" si="130"/>
        <v>0</v>
      </c>
      <c r="CO56" s="104">
        <f t="shared" si="131"/>
        <v>1.7999999999999999E-2</v>
      </c>
      <c r="CP56" s="104">
        <f t="shared" si="132"/>
        <v>3.4000000000000002E-2</v>
      </c>
      <c r="CQ56" s="104">
        <f t="shared" si="133"/>
        <v>0</v>
      </c>
      <c r="CR56" s="104">
        <f t="shared" si="134"/>
        <v>1.6E-2</v>
      </c>
      <c r="CS56" s="104">
        <f t="shared" si="135"/>
        <v>0</v>
      </c>
      <c r="CT56" s="104">
        <f t="shared" si="136"/>
        <v>0</v>
      </c>
      <c r="CU56" s="104">
        <f t="shared" si="137"/>
        <v>3.0000000000000001E-3</v>
      </c>
      <c r="CV56" s="104">
        <f t="shared" si="138"/>
        <v>3.0000000000000001E-3</v>
      </c>
      <c r="CW56" s="104">
        <f t="shared" si="139"/>
        <v>3.0000000000000001E-3</v>
      </c>
      <c r="CX56" s="104">
        <f t="shared" si="140"/>
        <v>0</v>
      </c>
      <c r="CY56" s="104">
        <f t="shared" si="141"/>
        <v>7.0000000000000001E-3</v>
      </c>
      <c r="CZ56" s="104">
        <f t="shared" si="142"/>
        <v>5.0000000000000001E-3</v>
      </c>
      <c r="DA56" s="104">
        <f t="shared" si="143"/>
        <v>0</v>
      </c>
      <c r="DB56" s="104">
        <f t="shared" si="144"/>
        <v>0</v>
      </c>
      <c r="DC56" s="104">
        <f t="shared" si="145"/>
        <v>2E-3</v>
      </c>
      <c r="DD56" s="104">
        <f t="shared" si="146"/>
        <v>0</v>
      </c>
      <c r="DE56" s="60">
        <v>2368</v>
      </c>
      <c r="DF56" s="60">
        <v>1080</v>
      </c>
      <c r="DG56" s="63">
        <f t="shared" si="148"/>
        <v>0.45600000000000002</v>
      </c>
      <c r="DH56" s="60">
        <v>1288</v>
      </c>
      <c r="DI56" s="63">
        <f t="shared" si="149"/>
        <v>0.54400000000000004</v>
      </c>
    </row>
    <row r="57" spans="1:113" x14ac:dyDescent="0.2">
      <c r="A57" s="56" t="s">
        <v>882</v>
      </c>
      <c r="B57" s="57" t="s">
        <v>1022</v>
      </c>
      <c r="C57" s="56" t="s">
        <v>947</v>
      </c>
      <c r="D57" s="56" t="s">
        <v>1092</v>
      </c>
      <c r="E57" s="240">
        <v>3409</v>
      </c>
      <c r="F57" s="241">
        <v>1673</v>
      </c>
      <c r="G57" s="242">
        <f t="shared" si="96"/>
        <v>0.49099999999999999</v>
      </c>
      <c r="H57" s="243">
        <v>1736</v>
      </c>
      <c r="I57" s="244">
        <f t="shared" si="97"/>
        <v>0.50900000000000001</v>
      </c>
      <c r="J57" s="249">
        <v>96.4</v>
      </c>
      <c r="K57" s="60">
        <v>169</v>
      </c>
      <c r="L57" s="60">
        <v>409</v>
      </c>
      <c r="M57" s="60">
        <v>347</v>
      </c>
      <c r="N57" s="60">
        <v>294</v>
      </c>
      <c r="O57" s="60">
        <v>249</v>
      </c>
      <c r="P57" s="60">
        <v>427</v>
      </c>
      <c r="Q57" s="60">
        <v>421</v>
      </c>
      <c r="R57" s="60">
        <v>536</v>
      </c>
      <c r="S57" s="60">
        <v>95</v>
      </c>
      <c r="T57" s="60">
        <v>160</v>
      </c>
      <c r="U57" s="60">
        <v>172</v>
      </c>
      <c r="V57" s="60">
        <v>57</v>
      </c>
      <c r="W57" s="60">
        <v>73</v>
      </c>
      <c r="X57" s="63">
        <f t="shared" si="99"/>
        <v>0.05</v>
      </c>
      <c r="Y57" s="63">
        <f t="shared" si="100"/>
        <v>0.12</v>
      </c>
      <c r="Z57" s="63">
        <f t="shared" si="101"/>
        <v>0.10199999999999999</v>
      </c>
      <c r="AA57" s="63">
        <f t="shared" si="102"/>
        <v>8.5999999999999993E-2</v>
      </c>
      <c r="AB57" s="63">
        <f t="shared" si="103"/>
        <v>7.2999999999999995E-2</v>
      </c>
      <c r="AC57" s="63">
        <f t="shared" si="104"/>
        <v>0.125</v>
      </c>
      <c r="AD57" s="63">
        <f t="shared" si="105"/>
        <v>0.123</v>
      </c>
      <c r="AE57" s="63">
        <f t="shared" si="106"/>
        <v>0.157</v>
      </c>
      <c r="AF57" s="63">
        <f t="shared" si="107"/>
        <v>2.8000000000000001E-2</v>
      </c>
      <c r="AG57" s="63">
        <f t="shared" si="108"/>
        <v>4.7E-2</v>
      </c>
      <c r="AH57" s="63">
        <f t="shared" si="109"/>
        <v>0.05</v>
      </c>
      <c r="AI57" s="63">
        <f t="shared" si="110"/>
        <v>1.7000000000000001E-2</v>
      </c>
      <c r="AJ57" s="63">
        <f t="shared" si="111"/>
        <v>2.1000000000000001E-2</v>
      </c>
      <c r="AK57" s="245">
        <v>28.8</v>
      </c>
      <c r="AL57" s="246">
        <v>1122</v>
      </c>
      <c r="AM57" s="60">
        <f t="shared" si="112"/>
        <v>0.32900000000000001</v>
      </c>
      <c r="AN57" s="246">
        <v>2287</v>
      </c>
      <c r="AO57" s="60">
        <f t="shared" si="113"/>
        <v>0.67100000000000004</v>
      </c>
      <c r="AP57" s="247">
        <v>1099</v>
      </c>
      <c r="AQ57" s="60">
        <f t="shared" si="114"/>
        <v>0.48099999999999998</v>
      </c>
      <c r="AR57" s="226">
        <v>1188</v>
      </c>
      <c r="AS57" s="77">
        <f t="shared" si="115"/>
        <v>0.51900000000000002</v>
      </c>
      <c r="AT57" s="248">
        <v>92.5</v>
      </c>
      <c r="AU57" s="246">
        <v>302</v>
      </c>
      <c r="AV57" s="60">
        <f t="shared" si="116"/>
        <v>8.8999999999999996E-2</v>
      </c>
      <c r="AW57" s="247">
        <v>128</v>
      </c>
      <c r="AX57" s="60">
        <f t="shared" si="117"/>
        <v>0.42399999999999999</v>
      </c>
      <c r="AY57" s="226">
        <v>174</v>
      </c>
      <c r="AZ57" s="77">
        <f t="shared" si="118"/>
        <v>0.57599999999999996</v>
      </c>
      <c r="BA57" s="245">
        <v>73.599999999999994</v>
      </c>
      <c r="BB57" s="139">
        <v>3409</v>
      </c>
      <c r="BC57" s="60">
        <v>53</v>
      </c>
      <c r="BD57" s="60">
        <v>10</v>
      </c>
      <c r="BE57" s="60">
        <v>4</v>
      </c>
      <c r="BF57" s="60">
        <v>6</v>
      </c>
      <c r="BG57" s="60">
        <v>12</v>
      </c>
      <c r="BH57" s="60">
        <v>25</v>
      </c>
      <c r="BI57" s="60">
        <v>12</v>
      </c>
      <c r="BJ57" s="60">
        <v>5</v>
      </c>
      <c r="BK57" s="60">
        <v>41</v>
      </c>
      <c r="BL57" s="60">
        <v>0</v>
      </c>
      <c r="BM57" s="60">
        <v>0</v>
      </c>
      <c r="BN57" s="60">
        <v>79</v>
      </c>
      <c r="BO57" s="60">
        <v>25</v>
      </c>
      <c r="BP57" s="60">
        <v>0</v>
      </c>
      <c r="BQ57" s="60">
        <v>8</v>
      </c>
      <c r="BR57" s="60">
        <v>10</v>
      </c>
      <c r="BS57" s="60">
        <v>0</v>
      </c>
      <c r="BT57" s="60">
        <v>5</v>
      </c>
      <c r="BU57" s="60">
        <v>5</v>
      </c>
      <c r="BV57" s="60">
        <v>11</v>
      </c>
      <c r="BW57" s="60">
        <v>0</v>
      </c>
      <c r="BX57" s="60">
        <v>0</v>
      </c>
      <c r="BY57" s="60">
        <v>0</v>
      </c>
      <c r="BZ57" s="60">
        <v>0</v>
      </c>
      <c r="CA57" s="60">
        <v>0</v>
      </c>
      <c r="CB57" s="60">
        <v>0</v>
      </c>
      <c r="CC57" s="60">
        <v>14</v>
      </c>
      <c r="CD57" s="104">
        <f t="shared" si="120"/>
        <v>1.6E-2</v>
      </c>
      <c r="CE57" s="104">
        <f t="shared" si="121"/>
        <v>3.0000000000000001E-3</v>
      </c>
      <c r="CF57" s="104">
        <f t="shared" si="122"/>
        <v>1E-3</v>
      </c>
      <c r="CG57" s="104">
        <f t="shared" si="123"/>
        <v>2E-3</v>
      </c>
      <c r="CH57" s="104">
        <f t="shared" si="124"/>
        <v>4.0000000000000001E-3</v>
      </c>
      <c r="CI57" s="104">
        <f t="shared" si="125"/>
        <v>7.0000000000000001E-3</v>
      </c>
      <c r="CJ57" s="104">
        <f t="shared" si="126"/>
        <v>4.0000000000000001E-3</v>
      </c>
      <c r="CK57" s="104">
        <f t="shared" si="127"/>
        <v>1E-3</v>
      </c>
      <c r="CL57" s="104">
        <f t="shared" si="128"/>
        <v>1.2E-2</v>
      </c>
      <c r="CM57" s="104">
        <f t="shared" si="129"/>
        <v>0</v>
      </c>
      <c r="CN57" s="104">
        <f t="shared" si="130"/>
        <v>0</v>
      </c>
      <c r="CO57" s="104">
        <f t="shared" si="131"/>
        <v>2.3E-2</v>
      </c>
      <c r="CP57" s="104">
        <f t="shared" si="132"/>
        <v>7.0000000000000001E-3</v>
      </c>
      <c r="CQ57" s="104">
        <f t="shared" si="133"/>
        <v>0</v>
      </c>
      <c r="CR57" s="104">
        <f t="shared" si="134"/>
        <v>2E-3</v>
      </c>
      <c r="CS57" s="104">
        <f t="shared" si="135"/>
        <v>3.0000000000000001E-3</v>
      </c>
      <c r="CT57" s="104">
        <f t="shared" si="136"/>
        <v>0</v>
      </c>
      <c r="CU57" s="104">
        <f t="shared" si="137"/>
        <v>1E-3</v>
      </c>
      <c r="CV57" s="104">
        <f t="shared" si="138"/>
        <v>1E-3</v>
      </c>
      <c r="CW57" s="104">
        <f t="shared" si="139"/>
        <v>3.0000000000000001E-3</v>
      </c>
      <c r="CX57" s="104">
        <f t="shared" si="140"/>
        <v>0</v>
      </c>
      <c r="CY57" s="104">
        <f t="shared" si="141"/>
        <v>0</v>
      </c>
      <c r="CZ57" s="104">
        <f t="shared" si="142"/>
        <v>0</v>
      </c>
      <c r="DA57" s="104">
        <f t="shared" si="143"/>
        <v>0</v>
      </c>
      <c r="DB57" s="104">
        <f t="shared" si="144"/>
        <v>0</v>
      </c>
      <c r="DC57" s="104">
        <f t="shared" si="145"/>
        <v>0</v>
      </c>
      <c r="DD57" s="104">
        <f t="shared" si="146"/>
        <v>4.0000000000000001E-3</v>
      </c>
      <c r="DE57" s="60">
        <v>1630</v>
      </c>
      <c r="DF57" s="60">
        <v>733</v>
      </c>
      <c r="DG57" s="63">
        <f t="shared" si="148"/>
        <v>0.45</v>
      </c>
      <c r="DH57" s="60">
        <v>897</v>
      </c>
      <c r="DI57" s="63">
        <f t="shared" si="149"/>
        <v>0.55000000000000004</v>
      </c>
    </row>
    <row r="58" spans="1:113" x14ac:dyDescent="0.2">
      <c r="A58" s="56" t="s">
        <v>882</v>
      </c>
      <c r="B58" s="57" t="s">
        <v>1022</v>
      </c>
      <c r="C58" s="56" t="s">
        <v>948</v>
      </c>
      <c r="D58" s="56" t="s">
        <v>1093</v>
      </c>
      <c r="E58" s="240">
        <v>6158</v>
      </c>
      <c r="F58" s="241">
        <v>3206</v>
      </c>
      <c r="G58" s="242">
        <f t="shared" si="96"/>
        <v>0.52100000000000002</v>
      </c>
      <c r="H58" s="243">
        <v>2952</v>
      </c>
      <c r="I58" s="244">
        <f t="shared" si="97"/>
        <v>0.47899999999999998</v>
      </c>
      <c r="J58" s="249">
        <v>108.6</v>
      </c>
      <c r="K58" s="60">
        <v>336</v>
      </c>
      <c r="L58" s="60">
        <v>329</v>
      </c>
      <c r="M58" s="60">
        <v>643</v>
      </c>
      <c r="N58" s="60">
        <v>781</v>
      </c>
      <c r="O58" s="60">
        <v>682</v>
      </c>
      <c r="P58" s="60">
        <v>783</v>
      </c>
      <c r="Q58" s="60">
        <v>758</v>
      </c>
      <c r="R58" s="60">
        <v>929</v>
      </c>
      <c r="S58" s="60">
        <v>194</v>
      </c>
      <c r="T58" s="60">
        <v>222</v>
      </c>
      <c r="U58" s="60">
        <v>327</v>
      </c>
      <c r="V58" s="60">
        <v>133</v>
      </c>
      <c r="W58" s="60">
        <v>41</v>
      </c>
      <c r="X58" s="63">
        <f t="shared" si="99"/>
        <v>5.5E-2</v>
      </c>
      <c r="Y58" s="63">
        <f t="shared" si="100"/>
        <v>5.2999999999999999E-2</v>
      </c>
      <c r="Z58" s="63">
        <f t="shared" si="101"/>
        <v>0.104</v>
      </c>
      <c r="AA58" s="63">
        <f t="shared" si="102"/>
        <v>0.127</v>
      </c>
      <c r="AB58" s="63">
        <f t="shared" si="103"/>
        <v>0.111</v>
      </c>
      <c r="AC58" s="63">
        <f t="shared" si="104"/>
        <v>0.127</v>
      </c>
      <c r="AD58" s="63">
        <f t="shared" si="105"/>
        <v>0.123</v>
      </c>
      <c r="AE58" s="63">
        <f t="shared" si="106"/>
        <v>0.151</v>
      </c>
      <c r="AF58" s="63">
        <f t="shared" si="107"/>
        <v>3.2000000000000001E-2</v>
      </c>
      <c r="AG58" s="63">
        <f t="shared" si="108"/>
        <v>3.5999999999999997E-2</v>
      </c>
      <c r="AH58" s="63">
        <f t="shared" si="109"/>
        <v>5.2999999999999999E-2</v>
      </c>
      <c r="AI58" s="63">
        <f t="shared" si="110"/>
        <v>2.1999999999999999E-2</v>
      </c>
      <c r="AJ58" s="63">
        <f t="shared" si="111"/>
        <v>7.0000000000000001E-3</v>
      </c>
      <c r="AK58" s="245">
        <v>28.3</v>
      </c>
      <c r="AL58" s="246">
        <v>1816</v>
      </c>
      <c r="AM58" s="60">
        <f t="shared" si="112"/>
        <v>0.29499999999999998</v>
      </c>
      <c r="AN58" s="246">
        <v>4342</v>
      </c>
      <c r="AO58" s="60">
        <f t="shared" si="113"/>
        <v>0.70499999999999996</v>
      </c>
      <c r="AP58" s="247">
        <v>2093</v>
      </c>
      <c r="AQ58" s="60">
        <f t="shared" si="114"/>
        <v>0.48199999999999998</v>
      </c>
      <c r="AR58" s="226">
        <v>2249</v>
      </c>
      <c r="AS58" s="77">
        <f t="shared" si="115"/>
        <v>0.51800000000000002</v>
      </c>
      <c r="AT58" s="248">
        <v>93.1</v>
      </c>
      <c r="AU58" s="246">
        <v>501</v>
      </c>
      <c r="AV58" s="60">
        <f t="shared" si="116"/>
        <v>8.1000000000000003E-2</v>
      </c>
      <c r="AW58" s="247">
        <v>219</v>
      </c>
      <c r="AX58" s="60">
        <f t="shared" si="117"/>
        <v>0.437</v>
      </c>
      <c r="AY58" s="226">
        <v>282</v>
      </c>
      <c r="AZ58" s="77">
        <f t="shared" si="118"/>
        <v>0.56299999999999994</v>
      </c>
      <c r="BA58" s="245">
        <v>77.7</v>
      </c>
      <c r="BB58" s="139">
        <v>6158</v>
      </c>
      <c r="BC58" s="60">
        <v>169</v>
      </c>
      <c r="BD58" s="60">
        <v>0</v>
      </c>
      <c r="BE58" s="60">
        <v>0</v>
      </c>
      <c r="BF58" s="60">
        <v>0</v>
      </c>
      <c r="BG58" s="60">
        <v>0</v>
      </c>
      <c r="BH58" s="60">
        <v>97</v>
      </c>
      <c r="BI58" s="60">
        <v>120</v>
      </c>
      <c r="BJ58" s="60">
        <v>0</v>
      </c>
      <c r="BK58" s="60">
        <v>139</v>
      </c>
      <c r="BL58" s="60">
        <v>6</v>
      </c>
      <c r="BM58" s="60">
        <v>7</v>
      </c>
      <c r="BN58" s="60">
        <v>117</v>
      </c>
      <c r="BO58" s="60">
        <v>234</v>
      </c>
      <c r="BP58" s="60">
        <v>0</v>
      </c>
      <c r="BQ58" s="60">
        <v>15</v>
      </c>
      <c r="BR58" s="60">
        <v>27</v>
      </c>
      <c r="BS58" s="60">
        <v>0</v>
      </c>
      <c r="BT58" s="60">
        <v>8</v>
      </c>
      <c r="BU58" s="60">
        <v>0</v>
      </c>
      <c r="BV58" s="60">
        <v>0</v>
      </c>
      <c r="BW58" s="60">
        <v>0</v>
      </c>
      <c r="BX58" s="60">
        <v>21</v>
      </c>
      <c r="BY58" s="60">
        <v>14</v>
      </c>
      <c r="BZ58" s="60">
        <v>0</v>
      </c>
      <c r="CA58" s="60">
        <v>0</v>
      </c>
      <c r="CB58" s="60">
        <v>0</v>
      </c>
      <c r="CC58" s="60">
        <v>0</v>
      </c>
      <c r="CD58" s="104">
        <f t="shared" si="120"/>
        <v>2.7E-2</v>
      </c>
      <c r="CE58" s="104">
        <f t="shared" si="121"/>
        <v>0</v>
      </c>
      <c r="CF58" s="104">
        <f t="shared" si="122"/>
        <v>0</v>
      </c>
      <c r="CG58" s="104">
        <f t="shared" si="123"/>
        <v>0</v>
      </c>
      <c r="CH58" s="104">
        <f t="shared" si="124"/>
        <v>0</v>
      </c>
      <c r="CI58" s="104">
        <f t="shared" si="125"/>
        <v>1.6E-2</v>
      </c>
      <c r="CJ58" s="104">
        <f t="shared" si="126"/>
        <v>1.9E-2</v>
      </c>
      <c r="CK58" s="104">
        <f t="shared" si="127"/>
        <v>0</v>
      </c>
      <c r="CL58" s="104">
        <f t="shared" si="128"/>
        <v>2.3E-2</v>
      </c>
      <c r="CM58" s="104">
        <f t="shared" si="129"/>
        <v>1E-3</v>
      </c>
      <c r="CN58" s="104">
        <f t="shared" si="130"/>
        <v>1E-3</v>
      </c>
      <c r="CO58" s="104">
        <f t="shared" si="131"/>
        <v>1.9E-2</v>
      </c>
      <c r="CP58" s="104">
        <f t="shared" si="132"/>
        <v>3.7999999999999999E-2</v>
      </c>
      <c r="CQ58" s="104">
        <f t="shared" si="133"/>
        <v>0</v>
      </c>
      <c r="CR58" s="104">
        <f t="shared" si="134"/>
        <v>2E-3</v>
      </c>
      <c r="CS58" s="104">
        <f t="shared" si="135"/>
        <v>4.0000000000000001E-3</v>
      </c>
      <c r="CT58" s="104">
        <f t="shared" si="136"/>
        <v>0</v>
      </c>
      <c r="CU58" s="104">
        <f t="shared" si="137"/>
        <v>1E-3</v>
      </c>
      <c r="CV58" s="104">
        <f t="shared" si="138"/>
        <v>0</v>
      </c>
      <c r="CW58" s="104">
        <f t="shared" si="139"/>
        <v>0</v>
      </c>
      <c r="CX58" s="104">
        <f t="shared" si="140"/>
        <v>0</v>
      </c>
      <c r="CY58" s="104">
        <f t="shared" si="141"/>
        <v>3.0000000000000001E-3</v>
      </c>
      <c r="CZ58" s="104">
        <f t="shared" si="142"/>
        <v>2E-3</v>
      </c>
      <c r="DA58" s="104">
        <f t="shared" si="143"/>
        <v>0</v>
      </c>
      <c r="DB58" s="104">
        <f t="shared" si="144"/>
        <v>0</v>
      </c>
      <c r="DC58" s="104">
        <f t="shared" si="145"/>
        <v>0</v>
      </c>
      <c r="DD58" s="104">
        <f t="shared" si="146"/>
        <v>0</v>
      </c>
      <c r="DE58" s="60">
        <v>3126</v>
      </c>
      <c r="DF58" s="60">
        <v>1584</v>
      </c>
      <c r="DG58" s="63">
        <f t="shared" si="148"/>
        <v>0.50700000000000001</v>
      </c>
      <c r="DH58" s="60">
        <v>1542</v>
      </c>
      <c r="DI58" s="63">
        <f t="shared" si="149"/>
        <v>0.49299999999999999</v>
      </c>
    </row>
    <row r="59" spans="1:113" x14ac:dyDescent="0.2">
      <c r="A59" s="56" t="s">
        <v>882</v>
      </c>
      <c r="B59" s="57" t="s">
        <v>1022</v>
      </c>
      <c r="C59" s="56" t="s">
        <v>949</v>
      </c>
      <c r="D59" s="56" t="s">
        <v>1094</v>
      </c>
      <c r="E59" s="240">
        <v>4381</v>
      </c>
      <c r="F59" s="241">
        <v>2059</v>
      </c>
      <c r="G59" s="242">
        <f t="shared" si="96"/>
        <v>0.47</v>
      </c>
      <c r="H59" s="243">
        <v>2322</v>
      </c>
      <c r="I59" s="244">
        <f t="shared" si="97"/>
        <v>0.53</v>
      </c>
      <c r="J59" s="249">
        <v>88.7</v>
      </c>
      <c r="K59" s="60">
        <v>245</v>
      </c>
      <c r="L59" s="60">
        <v>331</v>
      </c>
      <c r="M59" s="60">
        <v>341</v>
      </c>
      <c r="N59" s="60">
        <v>491</v>
      </c>
      <c r="O59" s="60">
        <v>448</v>
      </c>
      <c r="P59" s="60">
        <v>710</v>
      </c>
      <c r="Q59" s="60">
        <v>490</v>
      </c>
      <c r="R59" s="60">
        <v>418</v>
      </c>
      <c r="S59" s="60">
        <v>239</v>
      </c>
      <c r="T59" s="60">
        <v>198</v>
      </c>
      <c r="U59" s="60">
        <v>259</v>
      </c>
      <c r="V59" s="60">
        <v>168</v>
      </c>
      <c r="W59" s="60">
        <v>43</v>
      </c>
      <c r="X59" s="63">
        <f t="shared" si="99"/>
        <v>5.6000000000000001E-2</v>
      </c>
      <c r="Y59" s="63">
        <f t="shared" si="100"/>
        <v>7.5999999999999998E-2</v>
      </c>
      <c r="Z59" s="63">
        <f t="shared" si="101"/>
        <v>7.8E-2</v>
      </c>
      <c r="AA59" s="63">
        <f t="shared" si="102"/>
        <v>0.112</v>
      </c>
      <c r="AB59" s="63">
        <f t="shared" si="103"/>
        <v>0.10199999999999999</v>
      </c>
      <c r="AC59" s="63">
        <f t="shared" si="104"/>
        <v>0.16200000000000001</v>
      </c>
      <c r="AD59" s="63">
        <f t="shared" si="105"/>
        <v>0.112</v>
      </c>
      <c r="AE59" s="63">
        <f t="shared" si="106"/>
        <v>9.5000000000000001E-2</v>
      </c>
      <c r="AF59" s="63">
        <f t="shared" si="107"/>
        <v>5.5E-2</v>
      </c>
      <c r="AG59" s="63">
        <f t="shared" si="108"/>
        <v>4.4999999999999998E-2</v>
      </c>
      <c r="AH59" s="63">
        <f t="shared" si="109"/>
        <v>5.8999999999999997E-2</v>
      </c>
      <c r="AI59" s="63">
        <f t="shared" si="110"/>
        <v>3.7999999999999999E-2</v>
      </c>
      <c r="AJ59" s="63">
        <f t="shared" si="111"/>
        <v>0.01</v>
      </c>
      <c r="AK59" s="245">
        <v>29.3</v>
      </c>
      <c r="AL59" s="246">
        <v>1205</v>
      </c>
      <c r="AM59" s="60">
        <f t="shared" si="112"/>
        <v>0.27500000000000002</v>
      </c>
      <c r="AN59" s="246">
        <v>3176</v>
      </c>
      <c r="AO59" s="60">
        <f t="shared" si="113"/>
        <v>0.72499999999999998</v>
      </c>
      <c r="AP59" s="247">
        <v>1565</v>
      </c>
      <c r="AQ59" s="60">
        <f t="shared" si="114"/>
        <v>0.49299999999999999</v>
      </c>
      <c r="AR59" s="226">
        <v>1611</v>
      </c>
      <c r="AS59" s="77">
        <f t="shared" si="115"/>
        <v>0.50700000000000001</v>
      </c>
      <c r="AT59" s="248">
        <v>97.1</v>
      </c>
      <c r="AU59" s="246">
        <v>470</v>
      </c>
      <c r="AV59" s="60">
        <f t="shared" si="116"/>
        <v>0.107</v>
      </c>
      <c r="AW59" s="247">
        <v>288</v>
      </c>
      <c r="AX59" s="60">
        <f t="shared" si="117"/>
        <v>0.61299999999999999</v>
      </c>
      <c r="AY59" s="226">
        <v>182</v>
      </c>
      <c r="AZ59" s="77">
        <f t="shared" si="118"/>
        <v>0.38700000000000001</v>
      </c>
      <c r="BA59" s="245">
        <v>158.19999999999999</v>
      </c>
      <c r="BB59" s="139">
        <v>4381</v>
      </c>
      <c r="BC59" s="60">
        <v>27</v>
      </c>
      <c r="BD59" s="60">
        <v>0</v>
      </c>
      <c r="BE59" s="60">
        <v>0</v>
      </c>
      <c r="BF59" s="60">
        <v>0</v>
      </c>
      <c r="BG59" s="60">
        <v>41</v>
      </c>
      <c r="BH59" s="60">
        <v>185</v>
      </c>
      <c r="BI59" s="60">
        <v>7</v>
      </c>
      <c r="BJ59" s="60">
        <v>0</v>
      </c>
      <c r="BK59" s="60">
        <v>134</v>
      </c>
      <c r="BL59" s="60">
        <v>59</v>
      </c>
      <c r="BM59" s="60">
        <v>0</v>
      </c>
      <c r="BN59" s="60">
        <v>106</v>
      </c>
      <c r="BO59" s="60">
        <v>118</v>
      </c>
      <c r="BP59" s="60">
        <v>0</v>
      </c>
      <c r="BQ59" s="60">
        <v>27</v>
      </c>
      <c r="BR59" s="60">
        <v>30</v>
      </c>
      <c r="BS59" s="60">
        <v>0</v>
      </c>
      <c r="BT59" s="60">
        <v>11</v>
      </c>
      <c r="BU59" s="60">
        <v>0</v>
      </c>
      <c r="BV59" s="60">
        <v>29</v>
      </c>
      <c r="BW59" s="60">
        <v>7</v>
      </c>
      <c r="BX59" s="60">
        <v>43</v>
      </c>
      <c r="BY59" s="60">
        <v>54</v>
      </c>
      <c r="BZ59" s="60">
        <v>0</v>
      </c>
      <c r="CA59" s="60">
        <v>16</v>
      </c>
      <c r="CB59" s="60">
        <v>0</v>
      </c>
      <c r="CC59" s="60">
        <v>0</v>
      </c>
      <c r="CD59" s="104">
        <f t="shared" si="120"/>
        <v>6.0000000000000001E-3</v>
      </c>
      <c r="CE59" s="104">
        <f t="shared" si="121"/>
        <v>0</v>
      </c>
      <c r="CF59" s="104">
        <f t="shared" si="122"/>
        <v>0</v>
      </c>
      <c r="CG59" s="104">
        <f t="shared" si="123"/>
        <v>0</v>
      </c>
      <c r="CH59" s="104">
        <f t="shared" si="124"/>
        <v>8.9999999999999993E-3</v>
      </c>
      <c r="CI59" s="104">
        <f t="shared" si="125"/>
        <v>4.2000000000000003E-2</v>
      </c>
      <c r="CJ59" s="104">
        <f t="shared" si="126"/>
        <v>2E-3</v>
      </c>
      <c r="CK59" s="104">
        <f t="shared" si="127"/>
        <v>0</v>
      </c>
      <c r="CL59" s="104">
        <f t="shared" si="128"/>
        <v>3.1E-2</v>
      </c>
      <c r="CM59" s="104">
        <f t="shared" si="129"/>
        <v>1.2999999999999999E-2</v>
      </c>
      <c r="CN59" s="104">
        <f t="shared" si="130"/>
        <v>0</v>
      </c>
      <c r="CO59" s="104">
        <f t="shared" si="131"/>
        <v>2.4E-2</v>
      </c>
      <c r="CP59" s="104">
        <f t="shared" si="132"/>
        <v>2.7E-2</v>
      </c>
      <c r="CQ59" s="104">
        <f t="shared" si="133"/>
        <v>0</v>
      </c>
      <c r="CR59" s="104">
        <f t="shared" si="134"/>
        <v>6.0000000000000001E-3</v>
      </c>
      <c r="CS59" s="104">
        <f t="shared" si="135"/>
        <v>7.0000000000000001E-3</v>
      </c>
      <c r="CT59" s="104">
        <f t="shared" si="136"/>
        <v>0</v>
      </c>
      <c r="CU59" s="104">
        <f t="shared" si="137"/>
        <v>3.0000000000000001E-3</v>
      </c>
      <c r="CV59" s="104">
        <f t="shared" si="138"/>
        <v>0</v>
      </c>
      <c r="CW59" s="104">
        <f t="shared" si="139"/>
        <v>7.0000000000000001E-3</v>
      </c>
      <c r="CX59" s="104">
        <f t="shared" si="140"/>
        <v>2E-3</v>
      </c>
      <c r="CY59" s="104">
        <f t="shared" si="141"/>
        <v>0.01</v>
      </c>
      <c r="CZ59" s="104">
        <f t="shared" si="142"/>
        <v>1.2E-2</v>
      </c>
      <c r="DA59" s="104">
        <f t="shared" si="143"/>
        <v>0</v>
      </c>
      <c r="DB59" s="104">
        <f t="shared" si="144"/>
        <v>4.0000000000000001E-3</v>
      </c>
      <c r="DC59" s="104">
        <f t="shared" si="145"/>
        <v>0</v>
      </c>
      <c r="DD59" s="104">
        <f t="shared" si="146"/>
        <v>0</v>
      </c>
      <c r="DE59" s="60">
        <v>2599</v>
      </c>
      <c r="DF59" s="60">
        <v>1301</v>
      </c>
      <c r="DG59" s="63">
        <f t="shared" si="148"/>
        <v>0.501</v>
      </c>
      <c r="DH59" s="60">
        <v>1298</v>
      </c>
      <c r="DI59" s="63">
        <f t="shared" si="149"/>
        <v>0.499</v>
      </c>
    </row>
    <row r="60" spans="1:113" x14ac:dyDescent="0.2">
      <c r="A60" s="56" t="s">
        <v>882</v>
      </c>
      <c r="B60" s="57" t="s">
        <v>1022</v>
      </c>
      <c r="C60" s="56" t="s">
        <v>950</v>
      </c>
      <c r="D60" s="56" t="s">
        <v>1095</v>
      </c>
      <c r="E60" s="240">
        <v>4694</v>
      </c>
      <c r="F60" s="241">
        <v>2425</v>
      </c>
      <c r="G60" s="242">
        <f t="shared" si="96"/>
        <v>0.51700000000000002</v>
      </c>
      <c r="H60" s="243">
        <v>2269</v>
      </c>
      <c r="I60" s="244">
        <f t="shared" si="97"/>
        <v>0.48299999999999998</v>
      </c>
      <c r="J60" s="249">
        <v>106.9</v>
      </c>
      <c r="K60" s="60">
        <v>395</v>
      </c>
      <c r="L60" s="60">
        <v>422</v>
      </c>
      <c r="M60" s="60">
        <v>397</v>
      </c>
      <c r="N60" s="60">
        <v>402</v>
      </c>
      <c r="O60" s="60">
        <v>317</v>
      </c>
      <c r="P60" s="60">
        <v>734</v>
      </c>
      <c r="Q60" s="60">
        <v>514</v>
      </c>
      <c r="R60" s="60">
        <v>593</v>
      </c>
      <c r="S60" s="60">
        <v>224</v>
      </c>
      <c r="T60" s="60">
        <v>121</v>
      </c>
      <c r="U60" s="60">
        <v>426</v>
      </c>
      <c r="V60" s="60">
        <v>76</v>
      </c>
      <c r="W60" s="60">
        <v>73</v>
      </c>
      <c r="X60" s="63">
        <f t="shared" si="99"/>
        <v>8.4000000000000005E-2</v>
      </c>
      <c r="Y60" s="63">
        <f t="shared" si="100"/>
        <v>0.09</v>
      </c>
      <c r="Z60" s="63">
        <f t="shared" si="101"/>
        <v>8.5000000000000006E-2</v>
      </c>
      <c r="AA60" s="63">
        <f t="shared" si="102"/>
        <v>8.5999999999999993E-2</v>
      </c>
      <c r="AB60" s="63">
        <f t="shared" si="103"/>
        <v>6.8000000000000005E-2</v>
      </c>
      <c r="AC60" s="63">
        <f t="shared" si="104"/>
        <v>0.156</v>
      </c>
      <c r="AD60" s="63">
        <f t="shared" si="105"/>
        <v>0.11</v>
      </c>
      <c r="AE60" s="63">
        <f t="shared" si="106"/>
        <v>0.126</v>
      </c>
      <c r="AF60" s="63">
        <f t="shared" si="107"/>
        <v>4.8000000000000001E-2</v>
      </c>
      <c r="AG60" s="63">
        <f t="shared" si="108"/>
        <v>2.5999999999999999E-2</v>
      </c>
      <c r="AH60" s="63">
        <f t="shared" si="109"/>
        <v>9.0999999999999998E-2</v>
      </c>
      <c r="AI60" s="63">
        <f t="shared" si="110"/>
        <v>1.6E-2</v>
      </c>
      <c r="AJ60" s="63">
        <f t="shared" si="111"/>
        <v>1.6E-2</v>
      </c>
      <c r="AK60" s="245">
        <v>29.9</v>
      </c>
      <c r="AL60" s="246">
        <v>1542</v>
      </c>
      <c r="AM60" s="60">
        <f t="shared" si="112"/>
        <v>0.32900000000000001</v>
      </c>
      <c r="AN60" s="246">
        <v>3152</v>
      </c>
      <c r="AO60" s="60">
        <f t="shared" si="113"/>
        <v>0.67100000000000004</v>
      </c>
      <c r="AP60" s="247">
        <v>1612</v>
      </c>
      <c r="AQ60" s="60">
        <f t="shared" si="114"/>
        <v>0.51100000000000001</v>
      </c>
      <c r="AR60" s="226">
        <v>1540</v>
      </c>
      <c r="AS60" s="77">
        <f t="shared" si="115"/>
        <v>0.48899999999999999</v>
      </c>
      <c r="AT60" s="248">
        <v>104.7</v>
      </c>
      <c r="AU60" s="246">
        <v>575</v>
      </c>
      <c r="AV60" s="60">
        <f t="shared" si="116"/>
        <v>0.122</v>
      </c>
      <c r="AW60" s="247">
        <v>257</v>
      </c>
      <c r="AX60" s="60">
        <f t="shared" si="117"/>
        <v>0.44700000000000001</v>
      </c>
      <c r="AY60" s="226">
        <v>318</v>
      </c>
      <c r="AZ60" s="77">
        <f t="shared" si="118"/>
        <v>0.55300000000000005</v>
      </c>
      <c r="BA60" s="245">
        <v>80.8</v>
      </c>
      <c r="BB60" s="139">
        <v>4694</v>
      </c>
      <c r="BC60" s="60">
        <v>76</v>
      </c>
      <c r="BD60" s="60">
        <v>0</v>
      </c>
      <c r="BE60" s="60">
        <v>0</v>
      </c>
      <c r="BF60" s="60">
        <v>0</v>
      </c>
      <c r="BG60" s="60">
        <v>0</v>
      </c>
      <c r="BH60" s="60">
        <v>238</v>
      </c>
      <c r="BI60" s="60">
        <v>59</v>
      </c>
      <c r="BJ60" s="60">
        <v>4</v>
      </c>
      <c r="BK60" s="60">
        <v>306</v>
      </c>
      <c r="BL60" s="60">
        <v>0</v>
      </c>
      <c r="BM60" s="60">
        <v>0</v>
      </c>
      <c r="BN60" s="60">
        <v>101</v>
      </c>
      <c r="BO60" s="60">
        <v>131</v>
      </c>
      <c r="BP60" s="60">
        <v>0</v>
      </c>
      <c r="BQ60" s="60">
        <v>0</v>
      </c>
      <c r="BR60" s="60">
        <v>0</v>
      </c>
      <c r="BS60" s="60">
        <v>0</v>
      </c>
      <c r="BT60" s="60">
        <v>9</v>
      </c>
      <c r="BU60" s="60">
        <v>0</v>
      </c>
      <c r="BV60" s="60">
        <v>5</v>
      </c>
      <c r="BW60" s="60">
        <v>0</v>
      </c>
      <c r="BX60" s="60">
        <v>0</v>
      </c>
      <c r="BY60" s="60">
        <v>28</v>
      </c>
      <c r="BZ60" s="60">
        <v>0</v>
      </c>
      <c r="CA60" s="60">
        <v>0</v>
      </c>
      <c r="CB60" s="60">
        <v>4</v>
      </c>
      <c r="CC60" s="60">
        <v>0</v>
      </c>
      <c r="CD60" s="104">
        <f t="shared" si="120"/>
        <v>1.6E-2</v>
      </c>
      <c r="CE60" s="104">
        <f t="shared" si="121"/>
        <v>0</v>
      </c>
      <c r="CF60" s="104">
        <f t="shared" si="122"/>
        <v>0</v>
      </c>
      <c r="CG60" s="104">
        <f t="shared" si="123"/>
        <v>0</v>
      </c>
      <c r="CH60" s="104">
        <f t="shared" si="124"/>
        <v>0</v>
      </c>
      <c r="CI60" s="104">
        <f t="shared" si="125"/>
        <v>5.0999999999999997E-2</v>
      </c>
      <c r="CJ60" s="104">
        <f t="shared" si="126"/>
        <v>1.2999999999999999E-2</v>
      </c>
      <c r="CK60" s="104">
        <f t="shared" si="127"/>
        <v>1E-3</v>
      </c>
      <c r="CL60" s="104">
        <f t="shared" si="128"/>
        <v>6.5000000000000002E-2</v>
      </c>
      <c r="CM60" s="104">
        <f t="shared" si="129"/>
        <v>0</v>
      </c>
      <c r="CN60" s="104">
        <f t="shared" si="130"/>
        <v>0</v>
      </c>
      <c r="CO60" s="104">
        <f t="shared" si="131"/>
        <v>2.1999999999999999E-2</v>
      </c>
      <c r="CP60" s="104">
        <f t="shared" si="132"/>
        <v>2.8000000000000001E-2</v>
      </c>
      <c r="CQ60" s="104">
        <f t="shared" si="133"/>
        <v>0</v>
      </c>
      <c r="CR60" s="104">
        <f t="shared" si="134"/>
        <v>0</v>
      </c>
      <c r="CS60" s="104">
        <f t="shared" si="135"/>
        <v>0</v>
      </c>
      <c r="CT60" s="104">
        <f t="shared" si="136"/>
        <v>0</v>
      </c>
      <c r="CU60" s="104">
        <f t="shared" si="137"/>
        <v>2E-3</v>
      </c>
      <c r="CV60" s="104">
        <f t="shared" si="138"/>
        <v>0</v>
      </c>
      <c r="CW60" s="104">
        <f t="shared" si="139"/>
        <v>1E-3</v>
      </c>
      <c r="CX60" s="104">
        <f t="shared" si="140"/>
        <v>0</v>
      </c>
      <c r="CY60" s="104">
        <f t="shared" si="141"/>
        <v>0</v>
      </c>
      <c r="CZ60" s="104">
        <f t="shared" si="142"/>
        <v>6.0000000000000001E-3</v>
      </c>
      <c r="DA60" s="104">
        <f t="shared" si="143"/>
        <v>0</v>
      </c>
      <c r="DB60" s="104">
        <f t="shared" si="144"/>
        <v>0</v>
      </c>
      <c r="DC60" s="104">
        <f t="shared" si="145"/>
        <v>1E-3</v>
      </c>
      <c r="DD60" s="104">
        <f t="shared" si="146"/>
        <v>0</v>
      </c>
      <c r="DE60" s="60">
        <v>2779</v>
      </c>
      <c r="DF60" s="60">
        <v>1421</v>
      </c>
      <c r="DG60" s="63">
        <f t="shared" si="148"/>
        <v>0.51100000000000001</v>
      </c>
      <c r="DH60" s="60">
        <v>1358</v>
      </c>
      <c r="DI60" s="63">
        <f t="shared" si="149"/>
        <v>0.48899999999999999</v>
      </c>
    </row>
    <row r="61" spans="1:113" x14ac:dyDescent="0.2">
      <c r="A61" s="56" t="s">
        <v>882</v>
      </c>
      <c r="B61" s="57" t="s">
        <v>1022</v>
      </c>
      <c r="C61" s="56" t="s">
        <v>951</v>
      </c>
      <c r="D61" s="56" t="s">
        <v>1096</v>
      </c>
      <c r="E61" s="240">
        <v>3154</v>
      </c>
      <c r="F61" s="241">
        <v>1716</v>
      </c>
      <c r="G61" s="242">
        <f t="shared" si="96"/>
        <v>0.54400000000000004</v>
      </c>
      <c r="H61" s="243">
        <v>1438</v>
      </c>
      <c r="I61" s="244">
        <f t="shared" si="97"/>
        <v>0.45600000000000002</v>
      </c>
      <c r="J61" s="249">
        <v>119.3</v>
      </c>
      <c r="K61" s="60">
        <v>276</v>
      </c>
      <c r="L61" s="60">
        <v>284</v>
      </c>
      <c r="M61" s="60">
        <v>383</v>
      </c>
      <c r="N61" s="60">
        <v>283</v>
      </c>
      <c r="O61" s="60">
        <v>231</v>
      </c>
      <c r="P61" s="60">
        <v>384</v>
      </c>
      <c r="Q61" s="60">
        <v>345</v>
      </c>
      <c r="R61" s="60">
        <v>426</v>
      </c>
      <c r="S61" s="60">
        <v>194</v>
      </c>
      <c r="T61" s="60">
        <v>119</v>
      </c>
      <c r="U61" s="60">
        <v>121</v>
      </c>
      <c r="V61" s="60">
        <v>82</v>
      </c>
      <c r="W61" s="60">
        <v>26</v>
      </c>
      <c r="X61" s="63">
        <f t="shared" si="99"/>
        <v>8.7999999999999995E-2</v>
      </c>
      <c r="Y61" s="63">
        <f t="shared" si="100"/>
        <v>0.09</v>
      </c>
      <c r="Z61" s="63">
        <f t="shared" si="101"/>
        <v>0.121</v>
      </c>
      <c r="AA61" s="63">
        <f t="shared" si="102"/>
        <v>0.09</v>
      </c>
      <c r="AB61" s="63">
        <f t="shared" si="103"/>
        <v>7.2999999999999995E-2</v>
      </c>
      <c r="AC61" s="63">
        <f t="shared" si="104"/>
        <v>0.122</v>
      </c>
      <c r="AD61" s="63">
        <f t="shared" si="105"/>
        <v>0.109</v>
      </c>
      <c r="AE61" s="63">
        <f t="shared" si="106"/>
        <v>0.13500000000000001</v>
      </c>
      <c r="AF61" s="63">
        <f t="shared" si="107"/>
        <v>6.2E-2</v>
      </c>
      <c r="AG61" s="63">
        <f t="shared" si="108"/>
        <v>3.7999999999999999E-2</v>
      </c>
      <c r="AH61" s="63">
        <f t="shared" si="109"/>
        <v>3.7999999999999999E-2</v>
      </c>
      <c r="AI61" s="63">
        <f t="shared" si="110"/>
        <v>2.5999999999999999E-2</v>
      </c>
      <c r="AJ61" s="63">
        <f t="shared" si="111"/>
        <v>8.0000000000000002E-3</v>
      </c>
      <c r="AK61" s="245">
        <v>28.3</v>
      </c>
      <c r="AL61" s="246">
        <v>1135</v>
      </c>
      <c r="AM61" s="60">
        <f t="shared" si="112"/>
        <v>0.36</v>
      </c>
      <c r="AN61" s="246">
        <v>2019</v>
      </c>
      <c r="AO61" s="60">
        <f t="shared" si="113"/>
        <v>0.64</v>
      </c>
      <c r="AP61" s="247">
        <v>1113</v>
      </c>
      <c r="AQ61" s="60">
        <f t="shared" si="114"/>
        <v>0.55100000000000005</v>
      </c>
      <c r="AR61" s="226">
        <v>906</v>
      </c>
      <c r="AS61" s="77">
        <f t="shared" si="115"/>
        <v>0.44900000000000001</v>
      </c>
      <c r="AT61" s="248">
        <v>122.8</v>
      </c>
      <c r="AU61" s="246">
        <v>229</v>
      </c>
      <c r="AV61" s="60">
        <f t="shared" si="116"/>
        <v>7.2999999999999995E-2</v>
      </c>
      <c r="AW61" s="247">
        <v>139</v>
      </c>
      <c r="AX61" s="60">
        <f t="shared" si="117"/>
        <v>0.60699999999999998</v>
      </c>
      <c r="AY61" s="226">
        <v>90</v>
      </c>
      <c r="AZ61" s="77">
        <f t="shared" si="118"/>
        <v>0.39300000000000002</v>
      </c>
      <c r="BA61" s="245">
        <v>154.4</v>
      </c>
      <c r="BB61" s="139">
        <v>3154</v>
      </c>
      <c r="BC61" s="60">
        <v>25</v>
      </c>
      <c r="BD61" s="60">
        <v>0</v>
      </c>
      <c r="BE61" s="60">
        <v>0</v>
      </c>
      <c r="BF61" s="60">
        <v>0</v>
      </c>
      <c r="BG61" s="60">
        <v>11</v>
      </c>
      <c r="BH61" s="60">
        <v>33</v>
      </c>
      <c r="BI61" s="60">
        <v>6</v>
      </c>
      <c r="BJ61" s="60">
        <v>0</v>
      </c>
      <c r="BK61" s="60">
        <v>42</v>
      </c>
      <c r="BL61" s="60">
        <v>0</v>
      </c>
      <c r="BM61" s="60">
        <v>0</v>
      </c>
      <c r="BN61" s="60">
        <v>53</v>
      </c>
      <c r="BO61" s="60">
        <v>38</v>
      </c>
      <c r="BP61" s="60">
        <v>0</v>
      </c>
      <c r="BQ61" s="60">
        <v>4</v>
      </c>
      <c r="BR61" s="60">
        <v>9</v>
      </c>
      <c r="BS61" s="60">
        <v>0</v>
      </c>
      <c r="BT61" s="60">
        <v>35</v>
      </c>
      <c r="BU61" s="60">
        <v>22</v>
      </c>
      <c r="BV61" s="60">
        <v>5</v>
      </c>
      <c r="BW61" s="60">
        <v>0</v>
      </c>
      <c r="BX61" s="60">
        <v>6</v>
      </c>
      <c r="BY61" s="60">
        <v>44</v>
      </c>
      <c r="BZ61" s="60">
        <v>0</v>
      </c>
      <c r="CA61" s="60">
        <v>0</v>
      </c>
      <c r="CB61" s="60">
        <v>0</v>
      </c>
      <c r="CC61" s="60">
        <v>0</v>
      </c>
      <c r="CD61" s="104">
        <f t="shared" si="120"/>
        <v>8.0000000000000002E-3</v>
      </c>
      <c r="CE61" s="104">
        <f t="shared" si="121"/>
        <v>0</v>
      </c>
      <c r="CF61" s="104">
        <f t="shared" si="122"/>
        <v>0</v>
      </c>
      <c r="CG61" s="104">
        <f t="shared" si="123"/>
        <v>0</v>
      </c>
      <c r="CH61" s="104">
        <f t="shared" si="124"/>
        <v>3.0000000000000001E-3</v>
      </c>
      <c r="CI61" s="104">
        <f t="shared" si="125"/>
        <v>0.01</v>
      </c>
      <c r="CJ61" s="104">
        <f t="shared" si="126"/>
        <v>2E-3</v>
      </c>
      <c r="CK61" s="104">
        <f t="shared" si="127"/>
        <v>0</v>
      </c>
      <c r="CL61" s="104">
        <f t="shared" si="128"/>
        <v>1.2999999999999999E-2</v>
      </c>
      <c r="CM61" s="104">
        <f t="shared" si="129"/>
        <v>0</v>
      </c>
      <c r="CN61" s="104">
        <f t="shared" si="130"/>
        <v>0</v>
      </c>
      <c r="CO61" s="104">
        <f t="shared" si="131"/>
        <v>1.7000000000000001E-2</v>
      </c>
      <c r="CP61" s="104">
        <f t="shared" si="132"/>
        <v>1.2E-2</v>
      </c>
      <c r="CQ61" s="104">
        <f t="shared" si="133"/>
        <v>0</v>
      </c>
      <c r="CR61" s="104">
        <f t="shared" si="134"/>
        <v>1E-3</v>
      </c>
      <c r="CS61" s="104">
        <f t="shared" si="135"/>
        <v>3.0000000000000001E-3</v>
      </c>
      <c r="CT61" s="104">
        <f t="shared" si="136"/>
        <v>0</v>
      </c>
      <c r="CU61" s="104">
        <f t="shared" si="137"/>
        <v>1.0999999999999999E-2</v>
      </c>
      <c r="CV61" s="104">
        <f t="shared" si="138"/>
        <v>7.0000000000000001E-3</v>
      </c>
      <c r="CW61" s="104">
        <f t="shared" si="139"/>
        <v>2E-3</v>
      </c>
      <c r="CX61" s="104">
        <f t="shared" si="140"/>
        <v>0</v>
      </c>
      <c r="CY61" s="104">
        <f t="shared" si="141"/>
        <v>2E-3</v>
      </c>
      <c r="CZ61" s="104">
        <f t="shared" si="142"/>
        <v>1.4E-2</v>
      </c>
      <c r="DA61" s="104">
        <f t="shared" si="143"/>
        <v>0</v>
      </c>
      <c r="DB61" s="104">
        <f t="shared" si="144"/>
        <v>0</v>
      </c>
      <c r="DC61" s="104">
        <f t="shared" si="145"/>
        <v>0</v>
      </c>
      <c r="DD61" s="104">
        <f t="shared" si="146"/>
        <v>0</v>
      </c>
      <c r="DE61" s="60">
        <v>1491</v>
      </c>
      <c r="DF61" s="60">
        <v>821</v>
      </c>
      <c r="DG61" s="63">
        <f t="shared" si="148"/>
        <v>0.55100000000000005</v>
      </c>
      <c r="DH61" s="60">
        <v>670</v>
      </c>
      <c r="DI61" s="63">
        <f t="shared" si="149"/>
        <v>0.44900000000000001</v>
      </c>
    </row>
    <row r="62" spans="1:113" x14ac:dyDescent="0.2">
      <c r="A62" s="56" t="s">
        <v>882</v>
      </c>
      <c r="B62" s="57" t="s">
        <v>1022</v>
      </c>
      <c r="C62" s="56" t="s">
        <v>952</v>
      </c>
      <c r="D62" s="56" t="s">
        <v>1097</v>
      </c>
      <c r="E62" s="240">
        <v>3736</v>
      </c>
      <c r="F62" s="241">
        <v>1642</v>
      </c>
      <c r="G62" s="242">
        <f t="shared" ref="G62:G94" si="150">ROUND(F62/E62,3)</f>
        <v>0.44</v>
      </c>
      <c r="H62" s="243">
        <v>2094</v>
      </c>
      <c r="I62" s="244">
        <f t="shared" ref="I62:I94" si="151">ROUND(H62/E62,3)</f>
        <v>0.56000000000000005</v>
      </c>
      <c r="J62" s="249">
        <v>78.400000000000006</v>
      </c>
      <c r="K62" s="60">
        <v>370</v>
      </c>
      <c r="L62" s="60">
        <v>207</v>
      </c>
      <c r="M62" s="60">
        <v>478</v>
      </c>
      <c r="N62" s="60">
        <v>332</v>
      </c>
      <c r="O62" s="60">
        <v>84</v>
      </c>
      <c r="P62" s="60">
        <v>541</v>
      </c>
      <c r="Q62" s="60">
        <v>432</v>
      </c>
      <c r="R62" s="60">
        <v>455</v>
      </c>
      <c r="S62" s="60">
        <v>185</v>
      </c>
      <c r="T62" s="60">
        <v>209</v>
      </c>
      <c r="U62" s="60">
        <v>341</v>
      </c>
      <c r="V62" s="60">
        <v>71</v>
      </c>
      <c r="W62" s="60">
        <v>31</v>
      </c>
      <c r="X62" s="63">
        <f t="shared" ref="X62:X95" si="152">ROUND(K62/E62,3)</f>
        <v>9.9000000000000005E-2</v>
      </c>
      <c r="Y62" s="63">
        <f t="shared" ref="Y62:Y95" si="153">ROUND(L62/E62,3)</f>
        <v>5.5E-2</v>
      </c>
      <c r="Z62" s="63">
        <f t="shared" ref="Z62:Z95" si="154">ROUND(M62/E62,3)</f>
        <v>0.128</v>
      </c>
      <c r="AA62" s="63">
        <f t="shared" ref="AA62:AA95" si="155">ROUND(N62/E62,3)</f>
        <v>8.8999999999999996E-2</v>
      </c>
      <c r="AB62" s="63">
        <f t="shared" si="103"/>
        <v>2.1999999999999999E-2</v>
      </c>
      <c r="AC62" s="63">
        <f t="shared" si="104"/>
        <v>0.14499999999999999</v>
      </c>
      <c r="AD62" s="63">
        <f t="shared" si="105"/>
        <v>0.11600000000000001</v>
      </c>
      <c r="AE62" s="63">
        <f t="shared" ref="AE62:AE95" si="156">ROUND(R62/E62,3)</f>
        <v>0.122</v>
      </c>
      <c r="AF62" s="63">
        <f t="shared" ref="AF62:AF95" si="157">ROUND(S62/E62,3)</f>
        <v>0.05</v>
      </c>
      <c r="AG62" s="63">
        <f t="shared" ref="AG62:AG95" si="158">ROUND(T62/E62,3)</f>
        <v>5.6000000000000001E-2</v>
      </c>
      <c r="AH62" s="63">
        <f t="shared" ref="AH62:AH95" si="159">ROUND(U62/E62,3)</f>
        <v>9.0999999999999998E-2</v>
      </c>
      <c r="AI62" s="63">
        <f t="shared" ref="AI62:AI95" si="160">ROUND(V62/E62,3)</f>
        <v>1.9E-2</v>
      </c>
      <c r="AJ62" s="63">
        <f t="shared" ref="AJ62:AJ95" si="161">ROUND(W62/E62,3)</f>
        <v>8.0000000000000002E-3</v>
      </c>
      <c r="AK62" s="245">
        <v>32.799999999999997</v>
      </c>
      <c r="AL62" s="246">
        <v>1243</v>
      </c>
      <c r="AM62" s="60">
        <f t="shared" ref="AM62:AM94" si="162">ROUND(AL62/E62,3)</f>
        <v>0.33300000000000002</v>
      </c>
      <c r="AN62" s="246">
        <v>2493</v>
      </c>
      <c r="AO62" s="60">
        <f t="shared" ref="AO62:AO94" si="163">ROUND(AN62/E62,3)</f>
        <v>0.66700000000000004</v>
      </c>
      <c r="AP62" s="247">
        <v>1187</v>
      </c>
      <c r="AQ62" s="60">
        <f t="shared" ref="AQ62:AQ94" si="164">ROUND(AP62/AN62,3)</f>
        <v>0.47599999999999998</v>
      </c>
      <c r="AR62" s="226">
        <v>1306</v>
      </c>
      <c r="AS62" s="77">
        <f t="shared" ref="AS62:AS94" si="165">ROUND(AR62/AN62,3)</f>
        <v>0.52400000000000002</v>
      </c>
      <c r="AT62" s="248">
        <v>90.9</v>
      </c>
      <c r="AU62" s="246">
        <v>443</v>
      </c>
      <c r="AV62" s="60">
        <f t="shared" ref="AV62:AV94" si="166">ROUND(AU62/E62,3)</f>
        <v>0.11899999999999999</v>
      </c>
      <c r="AW62" s="247">
        <v>193</v>
      </c>
      <c r="AX62" s="60">
        <f t="shared" ref="AX62:AX94" si="167">ROUND(AW62/AU62,3)</f>
        <v>0.436</v>
      </c>
      <c r="AY62" s="226">
        <v>250</v>
      </c>
      <c r="AZ62" s="77">
        <f t="shared" ref="AZ62:AZ94" si="168">ROUND(AY62/AU62,3)</f>
        <v>0.56399999999999995</v>
      </c>
      <c r="BA62" s="245">
        <v>77.2</v>
      </c>
      <c r="BB62" s="139">
        <v>3736</v>
      </c>
      <c r="BC62" s="60">
        <v>45</v>
      </c>
      <c r="BD62" s="60">
        <v>0</v>
      </c>
      <c r="BE62" s="60">
        <v>20</v>
      </c>
      <c r="BF62" s="60">
        <v>0</v>
      </c>
      <c r="BG62" s="60">
        <v>0</v>
      </c>
      <c r="BH62" s="60">
        <v>79</v>
      </c>
      <c r="BI62" s="60">
        <v>18</v>
      </c>
      <c r="BJ62" s="60">
        <v>16</v>
      </c>
      <c r="BK62" s="60">
        <v>208</v>
      </c>
      <c r="BL62" s="60">
        <v>0</v>
      </c>
      <c r="BM62" s="60">
        <v>0</v>
      </c>
      <c r="BN62" s="60">
        <v>55</v>
      </c>
      <c r="BO62" s="60">
        <v>19</v>
      </c>
      <c r="BP62" s="60">
        <v>0</v>
      </c>
      <c r="BQ62" s="60">
        <v>10</v>
      </c>
      <c r="BR62" s="60">
        <v>30</v>
      </c>
      <c r="BS62" s="60">
        <v>0</v>
      </c>
      <c r="BT62" s="60">
        <v>0</v>
      </c>
      <c r="BU62" s="60">
        <v>0</v>
      </c>
      <c r="BV62" s="60">
        <v>7</v>
      </c>
      <c r="BW62" s="60">
        <v>0</v>
      </c>
      <c r="BX62" s="60">
        <v>8</v>
      </c>
      <c r="BY62" s="60">
        <v>12</v>
      </c>
      <c r="BZ62" s="60">
        <v>0</v>
      </c>
      <c r="CA62" s="60">
        <v>0</v>
      </c>
      <c r="CB62" s="60">
        <v>0</v>
      </c>
      <c r="CC62" s="60">
        <v>11</v>
      </c>
      <c r="CD62" s="104">
        <f t="shared" si="120"/>
        <v>1.2E-2</v>
      </c>
      <c r="CE62" s="104">
        <f t="shared" ref="CE62:CE95" si="169">ROUND(BD62/BB62,3)</f>
        <v>0</v>
      </c>
      <c r="CF62" s="104">
        <f t="shared" ref="CF62:CF95" si="170">ROUND(BE62/BB62,3)</f>
        <v>5.0000000000000001E-3</v>
      </c>
      <c r="CG62" s="104">
        <f t="shared" ref="CG62:CG92" si="171">ROUND(BF62/BB62,3)</f>
        <v>0</v>
      </c>
      <c r="CH62" s="104">
        <f t="shared" ref="CH62:CH95" si="172">ROUND(BG62/BB62,3)</f>
        <v>0</v>
      </c>
      <c r="CI62" s="104">
        <f t="shared" ref="CI62:CI95" si="173">ROUND(BH62/BB62,3)</f>
        <v>2.1000000000000001E-2</v>
      </c>
      <c r="CJ62" s="104">
        <f t="shared" ref="CJ62:CJ95" si="174">ROUND(BI62/BB62,3)</f>
        <v>5.0000000000000001E-3</v>
      </c>
      <c r="CK62" s="104">
        <f t="shared" ref="CK62:CK95" si="175">ROUND(BJ62/BB62,3)</f>
        <v>4.0000000000000001E-3</v>
      </c>
      <c r="CL62" s="104">
        <f t="shared" ref="CL62:CL95" si="176">ROUND(BK62/BB62,3)</f>
        <v>5.6000000000000001E-2</v>
      </c>
      <c r="CM62" s="104">
        <f t="shared" ref="CM62:CM95" si="177">ROUND(BL62/BB62,3)</f>
        <v>0</v>
      </c>
      <c r="CN62" s="104">
        <f t="shared" ref="CN62:CN95" si="178">ROUND(BM62/BB62,3)</f>
        <v>0</v>
      </c>
      <c r="CO62" s="104">
        <f t="shared" ref="CO62:CO95" si="179">ROUND(BN62/BB62,3)</f>
        <v>1.4999999999999999E-2</v>
      </c>
      <c r="CP62" s="104">
        <f t="shared" ref="CP62:CP95" si="180">ROUND(BO62/BB62,3)</f>
        <v>5.0000000000000001E-3</v>
      </c>
      <c r="CQ62" s="104">
        <f t="shared" ref="CQ62:CQ95" si="181">ROUND(BP62/BB62,3)</f>
        <v>0</v>
      </c>
      <c r="CR62" s="104">
        <f t="shared" ref="CR62:CR95" si="182">ROUND(BQ62/BB62,3)</f>
        <v>3.0000000000000001E-3</v>
      </c>
      <c r="CS62" s="104">
        <f t="shared" ref="CS62:CS95" si="183">ROUND(BR62/BB62,3)</f>
        <v>8.0000000000000002E-3</v>
      </c>
      <c r="CT62" s="104">
        <f t="shared" ref="CT62:CT95" si="184">ROUND(BS62/BB62,3)</f>
        <v>0</v>
      </c>
      <c r="CU62" s="104">
        <f t="shared" ref="CU62:CU95" si="185">ROUND(BT62/BB62,3)</f>
        <v>0</v>
      </c>
      <c r="CV62" s="104">
        <f t="shared" ref="CV62:CV95" si="186">ROUND(BU62/BB62,3)</f>
        <v>0</v>
      </c>
      <c r="CW62" s="104">
        <f t="shared" ref="CW62:CW95" si="187">ROUND(BV62/BB62,3)</f>
        <v>2E-3</v>
      </c>
      <c r="CX62" s="104">
        <f t="shared" ref="CX62:CX95" si="188">ROUND(BW62/BB62,3)</f>
        <v>0</v>
      </c>
      <c r="CY62" s="104">
        <f t="shared" ref="CY62:CY95" si="189">ROUND(BX62/BB62,3)</f>
        <v>2E-3</v>
      </c>
      <c r="CZ62" s="104">
        <f t="shared" ref="CZ62:CZ95" si="190">ROUND(BY62/BB62,3)</f>
        <v>3.0000000000000001E-3</v>
      </c>
      <c r="DA62" s="104">
        <f t="shared" ref="DA62:DA95" si="191">ROUND(BZ62/BB62,3)</f>
        <v>0</v>
      </c>
      <c r="DB62" s="104">
        <f t="shared" ref="DB62:DB95" si="192">ROUND(CA62/BB62,3)</f>
        <v>0</v>
      </c>
      <c r="DC62" s="104">
        <f t="shared" ref="DC62:DC95" si="193">ROUND(CB62/BB62,3)</f>
        <v>0</v>
      </c>
      <c r="DD62" s="104">
        <f t="shared" ref="DD62:DD95" si="194">ROUND(CC62/BB62,3)</f>
        <v>3.0000000000000001E-3</v>
      </c>
      <c r="DE62" s="60">
        <v>2002</v>
      </c>
      <c r="DF62" s="60">
        <v>952</v>
      </c>
      <c r="DG62" s="63">
        <f t="shared" si="148"/>
        <v>0.47599999999999998</v>
      </c>
      <c r="DH62" s="60">
        <v>1050</v>
      </c>
      <c r="DI62" s="63">
        <f t="shared" si="149"/>
        <v>0.52400000000000002</v>
      </c>
    </row>
    <row r="63" spans="1:113" x14ac:dyDescent="0.2">
      <c r="A63" s="56" t="s">
        <v>882</v>
      </c>
      <c r="B63" s="57" t="s">
        <v>1022</v>
      </c>
      <c r="C63" s="56" t="s">
        <v>953</v>
      </c>
      <c r="D63" s="56" t="s">
        <v>1098</v>
      </c>
      <c r="E63" s="240">
        <v>3498</v>
      </c>
      <c r="F63" s="241">
        <v>1570</v>
      </c>
      <c r="G63" s="242">
        <f t="shared" si="150"/>
        <v>0.44900000000000001</v>
      </c>
      <c r="H63" s="243">
        <v>1928</v>
      </c>
      <c r="I63" s="244">
        <f t="shared" si="151"/>
        <v>0.55100000000000005</v>
      </c>
      <c r="J63" s="249">
        <v>81.400000000000006</v>
      </c>
      <c r="K63" s="60">
        <v>176</v>
      </c>
      <c r="L63" s="60">
        <v>298</v>
      </c>
      <c r="M63" s="60">
        <v>281</v>
      </c>
      <c r="N63" s="60">
        <v>334</v>
      </c>
      <c r="O63" s="60">
        <v>183</v>
      </c>
      <c r="P63" s="60">
        <v>610</v>
      </c>
      <c r="Q63" s="60">
        <v>395</v>
      </c>
      <c r="R63" s="60">
        <v>393</v>
      </c>
      <c r="S63" s="60">
        <v>77</v>
      </c>
      <c r="T63" s="60">
        <v>218</v>
      </c>
      <c r="U63" s="60">
        <v>419</v>
      </c>
      <c r="V63" s="60">
        <v>71</v>
      </c>
      <c r="W63" s="60">
        <v>43</v>
      </c>
      <c r="X63" s="63">
        <f t="shared" si="152"/>
        <v>0.05</v>
      </c>
      <c r="Y63" s="63">
        <f t="shared" si="153"/>
        <v>8.5000000000000006E-2</v>
      </c>
      <c r="Z63" s="63">
        <f t="shared" si="154"/>
        <v>0.08</v>
      </c>
      <c r="AA63" s="63">
        <f t="shared" si="155"/>
        <v>9.5000000000000001E-2</v>
      </c>
      <c r="AB63" s="63">
        <f t="shared" si="103"/>
        <v>5.1999999999999998E-2</v>
      </c>
      <c r="AC63" s="63">
        <f t="shared" si="104"/>
        <v>0.17399999999999999</v>
      </c>
      <c r="AD63" s="63">
        <f t="shared" si="105"/>
        <v>0.113</v>
      </c>
      <c r="AE63" s="63">
        <f t="shared" si="156"/>
        <v>0.112</v>
      </c>
      <c r="AF63" s="63">
        <f t="shared" si="157"/>
        <v>2.1999999999999999E-2</v>
      </c>
      <c r="AG63" s="63">
        <f t="shared" si="158"/>
        <v>6.2E-2</v>
      </c>
      <c r="AH63" s="63">
        <f t="shared" si="159"/>
        <v>0.12</v>
      </c>
      <c r="AI63" s="63">
        <f t="shared" si="160"/>
        <v>0.02</v>
      </c>
      <c r="AJ63" s="63">
        <f t="shared" si="161"/>
        <v>1.2E-2</v>
      </c>
      <c r="AK63" s="245">
        <v>33.1</v>
      </c>
      <c r="AL63" s="246">
        <v>895</v>
      </c>
      <c r="AM63" s="60">
        <f t="shared" si="162"/>
        <v>0.25600000000000001</v>
      </c>
      <c r="AN63" s="246">
        <v>2603</v>
      </c>
      <c r="AO63" s="60">
        <f t="shared" si="163"/>
        <v>0.74399999999999999</v>
      </c>
      <c r="AP63" s="247">
        <v>1228</v>
      </c>
      <c r="AQ63" s="60">
        <f t="shared" si="164"/>
        <v>0.47199999999999998</v>
      </c>
      <c r="AR63" s="226">
        <v>1375</v>
      </c>
      <c r="AS63" s="77">
        <f t="shared" si="165"/>
        <v>0.52800000000000002</v>
      </c>
      <c r="AT63" s="248">
        <v>89.3</v>
      </c>
      <c r="AU63" s="246">
        <v>533</v>
      </c>
      <c r="AV63" s="60">
        <f t="shared" si="166"/>
        <v>0.152</v>
      </c>
      <c r="AW63" s="247">
        <v>136</v>
      </c>
      <c r="AX63" s="60">
        <f t="shared" si="167"/>
        <v>0.255</v>
      </c>
      <c r="AY63" s="226">
        <v>397</v>
      </c>
      <c r="AZ63" s="77">
        <f t="shared" si="168"/>
        <v>0.745</v>
      </c>
      <c r="BA63" s="245">
        <v>34.299999999999997</v>
      </c>
      <c r="BB63" s="139">
        <v>3498</v>
      </c>
      <c r="BC63" s="60">
        <v>72</v>
      </c>
      <c r="BD63" s="60">
        <v>60</v>
      </c>
      <c r="BE63" s="60">
        <v>0</v>
      </c>
      <c r="BF63" s="60">
        <v>7</v>
      </c>
      <c r="BG63" s="60">
        <v>4</v>
      </c>
      <c r="BH63" s="60">
        <v>121</v>
      </c>
      <c r="BI63" s="60">
        <v>35</v>
      </c>
      <c r="BJ63" s="60">
        <v>0</v>
      </c>
      <c r="BK63" s="60">
        <v>133</v>
      </c>
      <c r="BL63" s="60">
        <v>26</v>
      </c>
      <c r="BM63" s="60">
        <v>0</v>
      </c>
      <c r="BN63" s="60">
        <v>50</v>
      </c>
      <c r="BO63" s="60">
        <v>1</v>
      </c>
      <c r="BP63" s="60">
        <v>0</v>
      </c>
      <c r="BQ63" s="60">
        <v>16</v>
      </c>
      <c r="BR63" s="60">
        <v>37</v>
      </c>
      <c r="BS63" s="60">
        <v>0</v>
      </c>
      <c r="BT63" s="60">
        <v>33</v>
      </c>
      <c r="BU63" s="60">
        <v>6</v>
      </c>
      <c r="BV63" s="60">
        <v>13</v>
      </c>
      <c r="BW63" s="60">
        <v>0</v>
      </c>
      <c r="BX63" s="60">
        <v>18</v>
      </c>
      <c r="BY63" s="60">
        <v>0</v>
      </c>
      <c r="BZ63" s="60">
        <v>0</v>
      </c>
      <c r="CA63" s="60">
        <v>0</v>
      </c>
      <c r="CB63" s="60">
        <v>0</v>
      </c>
      <c r="CC63" s="60">
        <v>0</v>
      </c>
      <c r="CD63" s="104">
        <f t="shared" ref="CD63:CD78" si="195">ROUND(BC63/BB63,3)</f>
        <v>2.1000000000000001E-2</v>
      </c>
      <c r="CE63" s="104">
        <f t="shared" si="169"/>
        <v>1.7000000000000001E-2</v>
      </c>
      <c r="CF63" s="104">
        <f t="shared" si="170"/>
        <v>0</v>
      </c>
      <c r="CG63" s="104">
        <f t="shared" si="171"/>
        <v>2E-3</v>
      </c>
      <c r="CH63" s="104">
        <f t="shared" si="172"/>
        <v>1E-3</v>
      </c>
      <c r="CI63" s="104">
        <f t="shared" si="173"/>
        <v>3.5000000000000003E-2</v>
      </c>
      <c r="CJ63" s="104">
        <f t="shared" si="174"/>
        <v>0.01</v>
      </c>
      <c r="CK63" s="104">
        <f t="shared" si="175"/>
        <v>0</v>
      </c>
      <c r="CL63" s="104">
        <f t="shared" si="176"/>
        <v>3.7999999999999999E-2</v>
      </c>
      <c r="CM63" s="104">
        <f t="shared" si="177"/>
        <v>7.0000000000000001E-3</v>
      </c>
      <c r="CN63" s="104">
        <f t="shared" si="178"/>
        <v>0</v>
      </c>
      <c r="CO63" s="104">
        <f t="shared" si="179"/>
        <v>1.4E-2</v>
      </c>
      <c r="CP63" s="104">
        <f t="shared" si="180"/>
        <v>0</v>
      </c>
      <c r="CQ63" s="104">
        <f t="shared" si="181"/>
        <v>0</v>
      </c>
      <c r="CR63" s="104">
        <f t="shared" si="182"/>
        <v>5.0000000000000001E-3</v>
      </c>
      <c r="CS63" s="104">
        <f t="shared" si="183"/>
        <v>1.0999999999999999E-2</v>
      </c>
      <c r="CT63" s="104">
        <f t="shared" si="184"/>
        <v>0</v>
      </c>
      <c r="CU63" s="104">
        <f t="shared" si="185"/>
        <v>8.9999999999999993E-3</v>
      </c>
      <c r="CV63" s="104">
        <f t="shared" si="186"/>
        <v>2E-3</v>
      </c>
      <c r="CW63" s="104">
        <f t="shared" si="187"/>
        <v>4.0000000000000001E-3</v>
      </c>
      <c r="CX63" s="104">
        <f t="shared" si="188"/>
        <v>0</v>
      </c>
      <c r="CY63" s="104">
        <f t="shared" si="189"/>
        <v>5.0000000000000001E-3</v>
      </c>
      <c r="CZ63" s="104">
        <f t="shared" si="190"/>
        <v>0</v>
      </c>
      <c r="DA63" s="104">
        <f t="shared" si="191"/>
        <v>0</v>
      </c>
      <c r="DB63" s="104">
        <f t="shared" si="192"/>
        <v>0</v>
      </c>
      <c r="DC63" s="104">
        <f t="shared" si="193"/>
        <v>0</v>
      </c>
      <c r="DD63" s="104">
        <f t="shared" si="194"/>
        <v>0</v>
      </c>
      <c r="DE63" s="60">
        <v>2116</v>
      </c>
      <c r="DF63" s="60">
        <v>936</v>
      </c>
      <c r="DG63" s="63">
        <f t="shared" si="148"/>
        <v>0.442</v>
      </c>
      <c r="DH63" s="60">
        <v>1180</v>
      </c>
      <c r="DI63" s="63">
        <f t="shared" si="149"/>
        <v>0.55800000000000005</v>
      </c>
    </row>
    <row r="64" spans="1:113" x14ac:dyDescent="0.2">
      <c r="A64" s="56" t="s">
        <v>882</v>
      </c>
      <c r="B64" s="57" t="s">
        <v>1022</v>
      </c>
      <c r="C64" s="56" t="s">
        <v>954</v>
      </c>
      <c r="D64" s="56" t="s">
        <v>1099</v>
      </c>
      <c r="E64" s="240">
        <v>6170</v>
      </c>
      <c r="F64" s="241">
        <v>2885</v>
      </c>
      <c r="G64" s="242">
        <f t="shared" si="150"/>
        <v>0.46800000000000003</v>
      </c>
      <c r="H64" s="243">
        <v>3285</v>
      </c>
      <c r="I64" s="244">
        <f t="shared" si="151"/>
        <v>0.53200000000000003</v>
      </c>
      <c r="J64" s="249">
        <v>87.8</v>
      </c>
      <c r="K64" s="60">
        <v>531</v>
      </c>
      <c r="L64" s="60">
        <v>415</v>
      </c>
      <c r="M64" s="60">
        <v>771</v>
      </c>
      <c r="N64" s="60">
        <v>718</v>
      </c>
      <c r="O64" s="60">
        <v>451</v>
      </c>
      <c r="P64" s="60">
        <v>561</v>
      </c>
      <c r="Q64" s="60">
        <v>948</v>
      </c>
      <c r="R64" s="60">
        <v>885</v>
      </c>
      <c r="S64" s="60">
        <v>257</v>
      </c>
      <c r="T64" s="60">
        <v>290</v>
      </c>
      <c r="U64" s="60">
        <v>256</v>
      </c>
      <c r="V64" s="60">
        <v>53</v>
      </c>
      <c r="W64" s="60">
        <v>34</v>
      </c>
      <c r="X64" s="63">
        <f t="shared" si="152"/>
        <v>8.5999999999999993E-2</v>
      </c>
      <c r="Y64" s="63">
        <f t="shared" si="153"/>
        <v>6.7000000000000004E-2</v>
      </c>
      <c r="Z64" s="63">
        <f t="shared" si="154"/>
        <v>0.125</v>
      </c>
      <c r="AA64" s="63">
        <f t="shared" si="155"/>
        <v>0.11600000000000001</v>
      </c>
      <c r="AB64" s="63">
        <f t="shared" si="103"/>
        <v>7.2999999999999995E-2</v>
      </c>
      <c r="AC64" s="63">
        <f t="shared" si="104"/>
        <v>9.0999999999999998E-2</v>
      </c>
      <c r="AD64" s="63">
        <f t="shared" si="105"/>
        <v>0.154</v>
      </c>
      <c r="AE64" s="63">
        <f t="shared" si="156"/>
        <v>0.14299999999999999</v>
      </c>
      <c r="AF64" s="63">
        <f t="shared" si="157"/>
        <v>4.2000000000000003E-2</v>
      </c>
      <c r="AG64" s="63">
        <f t="shared" si="158"/>
        <v>4.7E-2</v>
      </c>
      <c r="AH64" s="63">
        <f t="shared" si="159"/>
        <v>4.1000000000000002E-2</v>
      </c>
      <c r="AI64" s="63">
        <f t="shared" si="160"/>
        <v>8.9999999999999993E-3</v>
      </c>
      <c r="AJ64" s="63">
        <f t="shared" si="161"/>
        <v>6.0000000000000001E-3</v>
      </c>
      <c r="AK64" s="245">
        <v>29.3</v>
      </c>
      <c r="AL64" s="246">
        <v>2199</v>
      </c>
      <c r="AM64" s="60">
        <f t="shared" si="162"/>
        <v>0.35599999999999998</v>
      </c>
      <c r="AN64" s="246">
        <v>3971</v>
      </c>
      <c r="AO64" s="60">
        <f t="shared" si="163"/>
        <v>0.64400000000000002</v>
      </c>
      <c r="AP64" s="247">
        <v>1794</v>
      </c>
      <c r="AQ64" s="60">
        <f t="shared" si="164"/>
        <v>0.45200000000000001</v>
      </c>
      <c r="AR64" s="226">
        <v>2177</v>
      </c>
      <c r="AS64" s="77">
        <f t="shared" si="165"/>
        <v>0.54800000000000004</v>
      </c>
      <c r="AT64" s="248">
        <v>82.4</v>
      </c>
      <c r="AU64" s="246">
        <v>343</v>
      </c>
      <c r="AV64" s="60">
        <f t="shared" si="166"/>
        <v>5.6000000000000001E-2</v>
      </c>
      <c r="AW64" s="247">
        <v>109</v>
      </c>
      <c r="AX64" s="60">
        <f t="shared" si="167"/>
        <v>0.318</v>
      </c>
      <c r="AY64" s="226">
        <v>234</v>
      </c>
      <c r="AZ64" s="77">
        <f t="shared" si="168"/>
        <v>0.68200000000000005</v>
      </c>
      <c r="BA64" s="245">
        <v>46.6</v>
      </c>
      <c r="BB64" s="139">
        <v>6170</v>
      </c>
      <c r="BC64" s="60">
        <v>25</v>
      </c>
      <c r="BD64" s="60">
        <v>40</v>
      </c>
      <c r="BE64" s="60">
        <v>0</v>
      </c>
      <c r="BF64" s="60">
        <v>0</v>
      </c>
      <c r="BG64" s="60">
        <v>0</v>
      </c>
      <c r="BH64" s="60">
        <v>44</v>
      </c>
      <c r="BI64" s="60">
        <v>0</v>
      </c>
      <c r="BJ64" s="60">
        <v>0</v>
      </c>
      <c r="BK64" s="60">
        <v>39</v>
      </c>
      <c r="BL64" s="60">
        <v>0</v>
      </c>
      <c r="BM64" s="60">
        <v>0</v>
      </c>
      <c r="BN64" s="60">
        <v>58</v>
      </c>
      <c r="BO64" s="60">
        <v>43</v>
      </c>
      <c r="BP64" s="60">
        <v>0</v>
      </c>
      <c r="BQ64" s="60">
        <v>2</v>
      </c>
      <c r="BR64" s="60">
        <v>12</v>
      </c>
      <c r="BS64" s="60">
        <v>22</v>
      </c>
      <c r="BT64" s="60">
        <v>4</v>
      </c>
      <c r="BU64" s="60">
        <v>0</v>
      </c>
      <c r="BV64" s="60">
        <v>0</v>
      </c>
      <c r="BW64" s="60">
        <v>0</v>
      </c>
      <c r="BX64" s="60">
        <v>0</v>
      </c>
      <c r="BY64" s="60">
        <v>0</v>
      </c>
      <c r="BZ64" s="60">
        <v>0</v>
      </c>
      <c r="CA64" s="60">
        <v>0</v>
      </c>
      <c r="CB64" s="60">
        <v>0</v>
      </c>
      <c r="CC64" s="60">
        <v>0</v>
      </c>
      <c r="CD64" s="104">
        <f t="shared" si="195"/>
        <v>4.0000000000000001E-3</v>
      </c>
      <c r="CE64" s="104">
        <f t="shared" si="169"/>
        <v>6.0000000000000001E-3</v>
      </c>
      <c r="CF64" s="104">
        <f t="shared" si="170"/>
        <v>0</v>
      </c>
      <c r="CG64" s="104">
        <f t="shared" si="171"/>
        <v>0</v>
      </c>
      <c r="CH64" s="104">
        <f t="shared" si="172"/>
        <v>0</v>
      </c>
      <c r="CI64" s="104">
        <f t="shared" si="173"/>
        <v>7.0000000000000001E-3</v>
      </c>
      <c r="CJ64" s="104">
        <f t="shared" si="174"/>
        <v>0</v>
      </c>
      <c r="CK64" s="104">
        <f t="shared" si="175"/>
        <v>0</v>
      </c>
      <c r="CL64" s="104">
        <f t="shared" si="176"/>
        <v>6.0000000000000001E-3</v>
      </c>
      <c r="CM64" s="104">
        <f t="shared" si="177"/>
        <v>0</v>
      </c>
      <c r="CN64" s="104">
        <f t="shared" si="178"/>
        <v>0</v>
      </c>
      <c r="CO64" s="104">
        <f t="shared" si="179"/>
        <v>8.9999999999999993E-3</v>
      </c>
      <c r="CP64" s="104">
        <f t="shared" si="180"/>
        <v>7.0000000000000001E-3</v>
      </c>
      <c r="CQ64" s="104">
        <f t="shared" si="181"/>
        <v>0</v>
      </c>
      <c r="CR64" s="104">
        <f t="shared" si="182"/>
        <v>0</v>
      </c>
      <c r="CS64" s="104">
        <f t="shared" si="183"/>
        <v>2E-3</v>
      </c>
      <c r="CT64" s="104">
        <f t="shared" si="184"/>
        <v>4.0000000000000001E-3</v>
      </c>
      <c r="CU64" s="104">
        <f t="shared" si="185"/>
        <v>1E-3</v>
      </c>
      <c r="CV64" s="104">
        <f t="shared" si="186"/>
        <v>0</v>
      </c>
      <c r="CW64" s="104">
        <f t="shared" si="187"/>
        <v>0</v>
      </c>
      <c r="CX64" s="104">
        <f t="shared" si="188"/>
        <v>0</v>
      </c>
      <c r="CY64" s="104">
        <f t="shared" si="189"/>
        <v>0</v>
      </c>
      <c r="CZ64" s="104">
        <f t="shared" si="190"/>
        <v>0</v>
      </c>
      <c r="DA64" s="104">
        <f t="shared" si="191"/>
        <v>0</v>
      </c>
      <c r="DB64" s="104">
        <f t="shared" si="192"/>
        <v>0</v>
      </c>
      <c r="DC64" s="104">
        <f t="shared" si="193"/>
        <v>0</v>
      </c>
      <c r="DD64" s="104">
        <f t="shared" si="194"/>
        <v>0</v>
      </c>
      <c r="DE64" s="60">
        <v>3443</v>
      </c>
      <c r="DF64" s="60">
        <v>1504</v>
      </c>
      <c r="DG64" s="63">
        <f t="shared" si="148"/>
        <v>0.437</v>
      </c>
      <c r="DH64" s="60">
        <v>1939</v>
      </c>
      <c r="DI64" s="63">
        <f t="shared" si="149"/>
        <v>0.56299999999999994</v>
      </c>
    </row>
    <row r="65" spans="1:113" x14ac:dyDescent="0.2">
      <c r="A65" s="56" t="s">
        <v>882</v>
      </c>
      <c r="B65" s="57" t="s">
        <v>1022</v>
      </c>
      <c r="C65" s="56" t="s">
        <v>955</v>
      </c>
      <c r="D65" s="56" t="s">
        <v>1100</v>
      </c>
      <c r="E65" s="240">
        <v>4803</v>
      </c>
      <c r="F65" s="241">
        <v>2169</v>
      </c>
      <c r="G65" s="242">
        <f t="shared" si="150"/>
        <v>0.45200000000000001</v>
      </c>
      <c r="H65" s="243">
        <v>2634</v>
      </c>
      <c r="I65" s="244">
        <f t="shared" si="151"/>
        <v>0.54800000000000004</v>
      </c>
      <c r="J65" s="249">
        <v>82.3</v>
      </c>
      <c r="K65" s="60">
        <v>594</v>
      </c>
      <c r="L65" s="60">
        <v>299</v>
      </c>
      <c r="M65" s="60">
        <v>479</v>
      </c>
      <c r="N65" s="60">
        <v>289</v>
      </c>
      <c r="O65" s="60">
        <v>269</v>
      </c>
      <c r="P65" s="60">
        <v>825</v>
      </c>
      <c r="Q65" s="60">
        <v>439</v>
      </c>
      <c r="R65" s="60">
        <v>721</v>
      </c>
      <c r="S65" s="60">
        <v>163</v>
      </c>
      <c r="T65" s="60">
        <v>248</v>
      </c>
      <c r="U65" s="60">
        <v>305</v>
      </c>
      <c r="V65" s="60">
        <v>157</v>
      </c>
      <c r="W65" s="60">
        <v>15</v>
      </c>
      <c r="X65" s="63">
        <f t="shared" si="152"/>
        <v>0.124</v>
      </c>
      <c r="Y65" s="63">
        <f t="shared" si="153"/>
        <v>6.2E-2</v>
      </c>
      <c r="Z65" s="63">
        <f t="shared" si="154"/>
        <v>0.1</v>
      </c>
      <c r="AA65" s="63">
        <f t="shared" si="155"/>
        <v>0.06</v>
      </c>
      <c r="AB65" s="63">
        <f t="shared" si="103"/>
        <v>5.6000000000000001E-2</v>
      </c>
      <c r="AC65" s="63">
        <f t="shared" si="104"/>
        <v>0.17199999999999999</v>
      </c>
      <c r="AD65" s="63">
        <f t="shared" si="105"/>
        <v>9.0999999999999998E-2</v>
      </c>
      <c r="AE65" s="63">
        <f t="shared" si="156"/>
        <v>0.15</v>
      </c>
      <c r="AF65" s="63">
        <f t="shared" si="157"/>
        <v>3.4000000000000002E-2</v>
      </c>
      <c r="AG65" s="63">
        <f t="shared" si="158"/>
        <v>5.1999999999999998E-2</v>
      </c>
      <c r="AH65" s="63">
        <f t="shared" si="159"/>
        <v>6.4000000000000001E-2</v>
      </c>
      <c r="AI65" s="63">
        <f t="shared" si="160"/>
        <v>3.3000000000000002E-2</v>
      </c>
      <c r="AJ65" s="63">
        <f t="shared" si="161"/>
        <v>3.0000000000000001E-3</v>
      </c>
      <c r="AK65" s="245">
        <v>29.6</v>
      </c>
      <c r="AL65" s="246">
        <v>1549</v>
      </c>
      <c r="AM65" s="60">
        <f t="shared" si="162"/>
        <v>0.32300000000000001</v>
      </c>
      <c r="AN65" s="246">
        <v>3254</v>
      </c>
      <c r="AO65" s="60">
        <f t="shared" si="163"/>
        <v>0.67700000000000005</v>
      </c>
      <c r="AP65" s="247">
        <v>1443</v>
      </c>
      <c r="AQ65" s="60">
        <f t="shared" si="164"/>
        <v>0.443</v>
      </c>
      <c r="AR65" s="226">
        <v>1811</v>
      </c>
      <c r="AS65" s="77">
        <f t="shared" si="165"/>
        <v>0.55700000000000005</v>
      </c>
      <c r="AT65" s="248">
        <v>79.7</v>
      </c>
      <c r="AU65" s="246">
        <v>477</v>
      </c>
      <c r="AV65" s="60">
        <f t="shared" si="166"/>
        <v>9.9000000000000005E-2</v>
      </c>
      <c r="AW65" s="247">
        <v>198</v>
      </c>
      <c r="AX65" s="60">
        <f t="shared" si="167"/>
        <v>0.41499999999999998</v>
      </c>
      <c r="AY65" s="226">
        <v>279</v>
      </c>
      <c r="AZ65" s="77">
        <f t="shared" si="168"/>
        <v>0.58499999999999996</v>
      </c>
      <c r="BA65" s="245">
        <v>71</v>
      </c>
      <c r="BB65" s="139">
        <v>4803</v>
      </c>
      <c r="BC65" s="60">
        <v>67</v>
      </c>
      <c r="BD65" s="60">
        <v>57</v>
      </c>
      <c r="BE65" s="60">
        <v>0</v>
      </c>
      <c r="BF65" s="60">
        <v>15</v>
      </c>
      <c r="BG65" s="60">
        <v>0</v>
      </c>
      <c r="BH65" s="60">
        <v>116</v>
      </c>
      <c r="BI65" s="60">
        <v>11</v>
      </c>
      <c r="BJ65" s="60">
        <v>9</v>
      </c>
      <c r="BK65" s="60">
        <v>240</v>
      </c>
      <c r="BL65" s="60">
        <v>0</v>
      </c>
      <c r="BM65" s="60">
        <v>0</v>
      </c>
      <c r="BN65" s="60">
        <v>217</v>
      </c>
      <c r="BO65" s="60">
        <v>83</v>
      </c>
      <c r="BP65" s="60">
        <v>0</v>
      </c>
      <c r="BQ65" s="60">
        <v>25</v>
      </c>
      <c r="BR65" s="60">
        <v>93</v>
      </c>
      <c r="BS65" s="60">
        <v>0</v>
      </c>
      <c r="BT65" s="60">
        <v>0</v>
      </c>
      <c r="BU65" s="60">
        <v>0</v>
      </c>
      <c r="BV65" s="60">
        <v>44</v>
      </c>
      <c r="BW65" s="60">
        <v>0</v>
      </c>
      <c r="BX65" s="60">
        <v>9</v>
      </c>
      <c r="BY65" s="60">
        <v>49</v>
      </c>
      <c r="BZ65" s="60">
        <v>0</v>
      </c>
      <c r="CA65" s="60">
        <v>0</v>
      </c>
      <c r="CB65" s="60">
        <v>0</v>
      </c>
      <c r="CC65" s="60">
        <v>67</v>
      </c>
      <c r="CD65" s="104">
        <f t="shared" si="195"/>
        <v>1.4E-2</v>
      </c>
      <c r="CE65" s="104">
        <f t="shared" si="169"/>
        <v>1.2E-2</v>
      </c>
      <c r="CF65" s="104">
        <f t="shared" si="170"/>
        <v>0</v>
      </c>
      <c r="CG65" s="104">
        <f t="shared" si="171"/>
        <v>3.0000000000000001E-3</v>
      </c>
      <c r="CH65" s="104">
        <f t="shared" si="172"/>
        <v>0</v>
      </c>
      <c r="CI65" s="104">
        <f t="shared" si="173"/>
        <v>2.4E-2</v>
      </c>
      <c r="CJ65" s="104">
        <f t="shared" si="174"/>
        <v>2E-3</v>
      </c>
      <c r="CK65" s="104">
        <f t="shared" si="175"/>
        <v>2E-3</v>
      </c>
      <c r="CL65" s="104">
        <f t="shared" si="176"/>
        <v>0.05</v>
      </c>
      <c r="CM65" s="104">
        <f t="shared" si="177"/>
        <v>0</v>
      </c>
      <c r="CN65" s="104">
        <f t="shared" si="178"/>
        <v>0</v>
      </c>
      <c r="CO65" s="104">
        <f t="shared" si="179"/>
        <v>4.4999999999999998E-2</v>
      </c>
      <c r="CP65" s="104">
        <f t="shared" si="180"/>
        <v>1.7000000000000001E-2</v>
      </c>
      <c r="CQ65" s="104">
        <f t="shared" si="181"/>
        <v>0</v>
      </c>
      <c r="CR65" s="104">
        <f t="shared" si="182"/>
        <v>5.0000000000000001E-3</v>
      </c>
      <c r="CS65" s="104">
        <f t="shared" si="183"/>
        <v>1.9E-2</v>
      </c>
      <c r="CT65" s="104">
        <f t="shared" si="184"/>
        <v>0</v>
      </c>
      <c r="CU65" s="104">
        <f t="shared" si="185"/>
        <v>0</v>
      </c>
      <c r="CV65" s="104">
        <f t="shared" si="186"/>
        <v>0</v>
      </c>
      <c r="CW65" s="104">
        <f t="shared" si="187"/>
        <v>8.9999999999999993E-3</v>
      </c>
      <c r="CX65" s="104">
        <f t="shared" si="188"/>
        <v>0</v>
      </c>
      <c r="CY65" s="104">
        <f t="shared" si="189"/>
        <v>2E-3</v>
      </c>
      <c r="CZ65" s="104">
        <f t="shared" si="190"/>
        <v>0.01</v>
      </c>
      <c r="DA65" s="104">
        <f t="shared" si="191"/>
        <v>0</v>
      </c>
      <c r="DB65" s="104">
        <f t="shared" si="192"/>
        <v>0</v>
      </c>
      <c r="DC65" s="104">
        <f t="shared" si="193"/>
        <v>0</v>
      </c>
      <c r="DD65" s="104">
        <f t="shared" si="194"/>
        <v>1.4E-2</v>
      </c>
      <c r="DE65" s="60">
        <v>2814</v>
      </c>
      <c r="DF65" s="60">
        <v>1272</v>
      </c>
      <c r="DG65" s="63">
        <f t="shared" si="148"/>
        <v>0.45200000000000001</v>
      </c>
      <c r="DH65" s="60">
        <v>1542</v>
      </c>
      <c r="DI65" s="63">
        <f t="shared" si="149"/>
        <v>0.54800000000000004</v>
      </c>
    </row>
    <row r="66" spans="1:113" x14ac:dyDescent="0.2">
      <c r="A66" s="56" t="s">
        <v>882</v>
      </c>
      <c r="B66" s="57" t="s">
        <v>1022</v>
      </c>
      <c r="C66" s="56" t="s">
        <v>956</v>
      </c>
      <c r="D66" s="56" t="s">
        <v>1101</v>
      </c>
      <c r="E66" s="240">
        <v>1758</v>
      </c>
      <c r="F66" s="241">
        <v>908</v>
      </c>
      <c r="G66" s="242">
        <f t="shared" si="150"/>
        <v>0.51600000000000001</v>
      </c>
      <c r="H66" s="243">
        <v>850</v>
      </c>
      <c r="I66" s="244">
        <f t="shared" si="151"/>
        <v>0.48399999999999999</v>
      </c>
      <c r="J66" s="249">
        <v>106.8</v>
      </c>
      <c r="K66" s="60">
        <v>127</v>
      </c>
      <c r="L66" s="60">
        <v>250</v>
      </c>
      <c r="M66" s="60">
        <v>53</v>
      </c>
      <c r="N66" s="60">
        <v>142</v>
      </c>
      <c r="O66" s="60">
        <v>73</v>
      </c>
      <c r="P66" s="60">
        <v>162</v>
      </c>
      <c r="Q66" s="60">
        <v>255</v>
      </c>
      <c r="R66" s="60">
        <v>171</v>
      </c>
      <c r="S66" s="60">
        <v>158</v>
      </c>
      <c r="T66" s="60">
        <v>120</v>
      </c>
      <c r="U66" s="60">
        <v>125</v>
      </c>
      <c r="V66" s="60">
        <v>114</v>
      </c>
      <c r="W66" s="60">
        <v>8</v>
      </c>
      <c r="X66" s="63">
        <f t="shared" si="152"/>
        <v>7.1999999999999995E-2</v>
      </c>
      <c r="Y66" s="63">
        <f t="shared" si="153"/>
        <v>0.14199999999999999</v>
      </c>
      <c r="Z66" s="63">
        <f t="shared" si="154"/>
        <v>0.03</v>
      </c>
      <c r="AA66" s="63">
        <f t="shared" si="155"/>
        <v>8.1000000000000003E-2</v>
      </c>
      <c r="AB66" s="63">
        <f t="shared" si="103"/>
        <v>4.2000000000000003E-2</v>
      </c>
      <c r="AC66" s="63">
        <f t="shared" si="104"/>
        <v>9.1999999999999998E-2</v>
      </c>
      <c r="AD66" s="63">
        <f t="shared" si="105"/>
        <v>0.14499999999999999</v>
      </c>
      <c r="AE66" s="63">
        <f t="shared" si="156"/>
        <v>9.7000000000000003E-2</v>
      </c>
      <c r="AF66" s="63">
        <f t="shared" si="157"/>
        <v>0.09</v>
      </c>
      <c r="AG66" s="63">
        <f t="shared" si="158"/>
        <v>6.8000000000000005E-2</v>
      </c>
      <c r="AH66" s="63">
        <f t="shared" si="159"/>
        <v>7.0999999999999994E-2</v>
      </c>
      <c r="AI66" s="63">
        <f t="shared" si="160"/>
        <v>6.5000000000000002E-2</v>
      </c>
      <c r="AJ66" s="63">
        <f t="shared" si="161"/>
        <v>5.0000000000000001E-3</v>
      </c>
      <c r="AK66" s="245">
        <v>37.799999999999997</v>
      </c>
      <c r="AL66" s="246">
        <v>542</v>
      </c>
      <c r="AM66" s="60">
        <f t="shared" si="162"/>
        <v>0.308</v>
      </c>
      <c r="AN66" s="246">
        <v>1216</v>
      </c>
      <c r="AO66" s="60">
        <f t="shared" si="163"/>
        <v>0.69199999999999995</v>
      </c>
      <c r="AP66" s="247">
        <v>612</v>
      </c>
      <c r="AQ66" s="60">
        <f t="shared" si="164"/>
        <v>0.503</v>
      </c>
      <c r="AR66" s="226">
        <v>604</v>
      </c>
      <c r="AS66" s="77">
        <f t="shared" si="165"/>
        <v>0.497</v>
      </c>
      <c r="AT66" s="248">
        <v>101.3</v>
      </c>
      <c r="AU66" s="246">
        <v>247</v>
      </c>
      <c r="AV66" s="60">
        <f t="shared" si="166"/>
        <v>0.14099999999999999</v>
      </c>
      <c r="AW66" s="247">
        <v>110</v>
      </c>
      <c r="AX66" s="60">
        <f t="shared" si="167"/>
        <v>0.44500000000000001</v>
      </c>
      <c r="AY66" s="226">
        <v>137</v>
      </c>
      <c r="AZ66" s="77">
        <f t="shared" si="168"/>
        <v>0.55500000000000005</v>
      </c>
      <c r="BA66" s="245">
        <v>80.3</v>
      </c>
      <c r="BB66" s="139">
        <v>1758</v>
      </c>
      <c r="BC66" s="60">
        <v>48</v>
      </c>
      <c r="BD66" s="60">
        <v>19</v>
      </c>
      <c r="BE66" s="60">
        <v>5</v>
      </c>
      <c r="BF66" s="60">
        <v>6</v>
      </c>
      <c r="BG66" s="60">
        <v>0</v>
      </c>
      <c r="BH66" s="60">
        <v>179</v>
      </c>
      <c r="BI66" s="60">
        <v>38</v>
      </c>
      <c r="BJ66" s="60">
        <v>0</v>
      </c>
      <c r="BK66" s="60">
        <v>107</v>
      </c>
      <c r="BL66" s="60">
        <v>0</v>
      </c>
      <c r="BM66" s="60">
        <v>0</v>
      </c>
      <c r="BN66" s="60">
        <v>76</v>
      </c>
      <c r="BO66" s="60">
        <v>109</v>
      </c>
      <c r="BP66" s="60">
        <v>0</v>
      </c>
      <c r="BQ66" s="60">
        <v>11</v>
      </c>
      <c r="BR66" s="60">
        <v>5</v>
      </c>
      <c r="BS66" s="60">
        <v>0</v>
      </c>
      <c r="BT66" s="60">
        <v>17</v>
      </c>
      <c r="BU66" s="60">
        <v>0</v>
      </c>
      <c r="BV66" s="60">
        <v>0</v>
      </c>
      <c r="BW66" s="60">
        <v>0</v>
      </c>
      <c r="BX66" s="60">
        <v>5</v>
      </c>
      <c r="BY66" s="60">
        <v>0</v>
      </c>
      <c r="BZ66" s="60">
        <v>0</v>
      </c>
      <c r="CA66" s="60">
        <v>0</v>
      </c>
      <c r="CB66" s="60">
        <v>0</v>
      </c>
      <c r="CC66" s="60">
        <v>0</v>
      </c>
      <c r="CD66" s="104">
        <f t="shared" si="195"/>
        <v>2.7E-2</v>
      </c>
      <c r="CE66" s="104">
        <f t="shared" si="169"/>
        <v>1.0999999999999999E-2</v>
      </c>
      <c r="CF66" s="104">
        <f t="shared" si="170"/>
        <v>3.0000000000000001E-3</v>
      </c>
      <c r="CG66" s="104">
        <f t="shared" si="171"/>
        <v>3.0000000000000001E-3</v>
      </c>
      <c r="CH66" s="104">
        <f t="shared" si="172"/>
        <v>0</v>
      </c>
      <c r="CI66" s="104">
        <f t="shared" si="173"/>
        <v>0.10199999999999999</v>
      </c>
      <c r="CJ66" s="104">
        <f t="shared" si="174"/>
        <v>2.1999999999999999E-2</v>
      </c>
      <c r="CK66" s="104">
        <f t="shared" si="175"/>
        <v>0</v>
      </c>
      <c r="CL66" s="104">
        <f t="shared" si="176"/>
        <v>6.0999999999999999E-2</v>
      </c>
      <c r="CM66" s="104">
        <f t="shared" si="177"/>
        <v>0</v>
      </c>
      <c r="CN66" s="104">
        <f t="shared" si="178"/>
        <v>0</v>
      </c>
      <c r="CO66" s="104">
        <f t="shared" si="179"/>
        <v>4.2999999999999997E-2</v>
      </c>
      <c r="CP66" s="104">
        <f t="shared" si="180"/>
        <v>6.2E-2</v>
      </c>
      <c r="CQ66" s="104">
        <f t="shared" si="181"/>
        <v>0</v>
      </c>
      <c r="CR66" s="104">
        <f t="shared" si="182"/>
        <v>6.0000000000000001E-3</v>
      </c>
      <c r="CS66" s="104">
        <f t="shared" si="183"/>
        <v>3.0000000000000001E-3</v>
      </c>
      <c r="CT66" s="104">
        <f t="shared" si="184"/>
        <v>0</v>
      </c>
      <c r="CU66" s="104">
        <f t="shared" si="185"/>
        <v>0.01</v>
      </c>
      <c r="CV66" s="104">
        <f t="shared" si="186"/>
        <v>0</v>
      </c>
      <c r="CW66" s="104">
        <f t="shared" si="187"/>
        <v>0</v>
      </c>
      <c r="CX66" s="104">
        <f t="shared" si="188"/>
        <v>0</v>
      </c>
      <c r="CY66" s="104">
        <f t="shared" si="189"/>
        <v>3.0000000000000001E-3</v>
      </c>
      <c r="CZ66" s="104">
        <f t="shared" si="190"/>
        <v>0</v>
      </c>
      <c r="DA66" s="104">
        <f t="shared" si="191"/>
        <v>0</v>
      </c>
      <c r="DB66" s="104">
        <f t="shared" si="192"/>
        <v>0</v>
      </c>
      <c r="DC66" s="104">
        <f t="shared" si="193"/>
        <v>0</v>
      </c>
      <c r="DD66" s="104">
        <f t="shared" si="194"/>
        <v>0</v>
      </c>
      <c r="DE66" s="60">
        <v>1155</v>
      </c>
      <c r="DF66" s="60">
        <v>581</v>
      </c>
      <c r="DG66" s="63">
        <f t="shared" si="148"/>
        <v>0.503</v>
      </c>
      <c r="DH66" s="60">
        <v>574</v>
      </c>
      <c r="DI66" s="63">
        <f t="shared" si="149"/>
        <v>0.497</v>
      </c>
    </row>
    <row r="67" spans="1:113" x14ac:dyDescent="0.2">
      <c r="A67" s="56" t="s">
        <v>882</v>
      </c>
      <c r="B67" s="57" t="s">
        <v>1022</v>
      </c>
      <c r="C67" s="56" t="s">
        <v>957</v>
      </c>
      <c r="D67" s="56" t="s">
        <v>1102</v>
      </c>
      <c r="E67" s="240">
        <v>3046</v>
      </c>
      <c r="F67" s="241">
        <v>1464</v>
      </c>
      <c r="G67" s="242">
        <f t="shared" si="150"/>
        <v>0.48099999999999998</v>
      </c>
      <c r="H67" s="243">
        <v>1582</v>
      </c>
      <c r="I67" s="244">
        <f t="shared" si="151"/>
        <v>0.51900000000000002</v>
      </c>
      <c r="J67" s="249">
        <v>92.5</v>
      </c>
      <c r="K67" s="60">
        <v>186</v>
      </c>
      <c r="L67" s="60">
        <v>153</v>
      </c>
      <c r="M67" s="60">
        <v>216</v>
      </c>
      <c r="N67" s="60">
        <v>207</v>
      </c>
      <c r="O67" s="60">
        <v>207</v>
      </c>
      <c r="P67" s="60">
        <v>436</v>
      </c>
      <c r="Q67" s="60">
        <v>405</v>
      </c>
      <c r="R67" s="60">
        <v>324</v>
      </c>
      <c r="S67" s="60">
        <v>325</v>
      </c>
      <c r="T67" s="60">
        <v>158</v>
      </c>
      <c r="U67" s="60">
        <v>219</v>
      </c>
      <c r="V67" s="60">
        <v>150</v>
      </c>
      <c r="W67" s="60">
        <v>60</v>
      </c>
      <c r="X67" s="63">
        <f t="shared" si="152"/>
        <v>6.0999999999999999E-2</v>
      </c>
      <c r="Y67" s="63">
        <f t="shared" si="153"/>
        <v>0.05</v>
      </c>
      <c r="Z67" s="63">
        <f t="shared" si="154"/>
        <v>7.0999999999999994E-2</v>
      </c>
      <c r="AA67" s="63">
        <f t="shared" si="155"/>
        <v>6.8000000000000005E-2</v>
      </c>
      <c r="AB67" s="63">
        <f t="shared" si="103"/>
        <v>6.8000000000000005E-2</v>
      </c>
      <c r="AC67" s="63">
        <f t="shared" si="104"/>
        <v>0.14299999999999999</v>
      </c>
      <c r="AD67" s="63">
        <f t="shared" si="105"/>
        <v>0.13300000000000001</v>
      </c>
      <c r="AE67" s="63">
        <f t="shared" si="156"/>
        <v>0.106</v>
      </c>
      <c r="AF67" s="63">
        <f t="shared" si="157"/>
        <v>0.107</v>
      </c>
      <c r="AG67" s="63">
        <f t="shared" si="158"/>
        <v>5.1999999999999998E-2</v>
      </c>
      <c r="AH67" s="63">
        <f t="shared" si="159"/>
        <v>7.1999999999999995E-2</v>
      </c>
      <c r="AI67" s="63">
        <f t="shared" si="160"/>
        <v>4.9000000000000002E-2</v>
      </c>
      <c r="AJ67" s="63">
        <f t="shared" si="161"/>
        <v>0.02</v>
      </c>
      <c r="AK67" s="245">
        <v>38.5</v>
      </c>
      <c r="AL67" s="246">
        <v>672</v>
      </c>
      <c r="AM67" s="60">
        <f t="shared" si="162"/>
        <v>0.221</v>
      </c>
      <c r="AN67" s="246">
        <v>2374</v>
      </c>
      <c r="AO67" s="60">
        <f t="shared" si="163"/>
        <v>0.77900000000000003</v>
      </c>
      <c r="AP67" s="247">
        <v>1076</v>
      </c>
      <c r="AQ67" s="60">
        <f t="shared" si="164"/>
        <v>0.45300000000000001</v>
      </c>
      <c r="AR67" s="226">
        <v>1298</v>
      </c>
      <c r="AS67" s="77">
        <f t="shared" si="165"/>
        <v>0.54700000000000004</v>
      </c>
      <c r="AT67" s="248">
        <v>82.9</v>
      </c>
      <c r="AU67" s="246">
        <v>429</v>
      </c>
      <c r="AV67" s="60">
        <f t="shared" si="166"/>
        <v>0.14099999999999999</v>
      </c>
      <c r="AW67" s="247">
        <v>184</v>
      </c>
      <c r="AX67" s="60">
        <f t="shared" si="167"/>
        <v>0.42899999999999999</v>
      </c>
      <c r="AY67" s="226">
        <v>245</v>
      </c>
      <c r="AZ67" s="77">
        <f t="shared" si="168"/>
        <v>0.57099999999999995</v>
      </c>
      <c r="BA67" s="245">
        <v>75.099999999999994</v>
      </c>
      <c r="BB67" s="139">
        <v>3046</v>
      </c>
      <c r="BC67" s="60">
        <v>181</v>
      </c>
      <c r="BD67" s="60">
        <v>0</v>
      </c>
      <c r="BE67" s="60">
        <v>0</v>
      </c>
      <c r="BF67" s="60">
        <v>0</v>
      </c>
      <c r="BG67" s="60">
        <v>0</v>
      </c>
      <c r="BH67" s="60">
        <v>23</v>
      </c>
      <c r="BI67" s="60">
        <v>36</v>
      </c>
      <c r="BJ67" s="60">
        <v>0</v>
      </c>
      <c r="BK67" s="60">
        <v>96</v>
      </c>
      <c r="BL67" s="60">
        <v>0</v>
      </c>
      <c r="BM67" s="60">
        <v>0</v>
      </c>
      <c r="BN67" s="60">
        <v>41</v>
      </c>
      <c r="BO67" s="60">
        <v>6</v>
      </c>
      <c r="BP67" s="60">
        <v>13</v>
      </c>
      <c r="BQ67" s="60">
        <v>5</v>
      </c>
      <c r="BR67" s="60">
        <v>19</v>
      </c>
      <c r="BS67" s="60">
        <v>27</v>
      </c>
      <c r="BT67" s="60">
        <v>0</v>
      </c>
      <c r="BU67" s="60">
        <v>0</v>
      </c>
      <c r="BV67" s="60">
        <v>6</v>
      </c>
      <c r="BW67" s="60">
        <v>0</v>
      </c>
      <c r="BX67" s="60">
        <v>72</v>
      </c>
      <c r="BY67" s="60">
        <v>0</v>
      </c>
      <c r="BZ67" s="60">
        <v>0</v>
      </c>
      <c r="CA67" s="60">
        <v>0</v>
      </c>
      <c r="CB67" s="60">
        <v>0</v>
      </c>
      <c r="CC67" s="60">
        <v>20</v>
      </c>
      <c r="CD67" s="104">
        <f t="shared" si="195"/>
        <v>5.8999999999999997E-2</v>
      </c>
      <c r="CE67" s="104">
        <f t="shared" si="169"/>
        <v>0</v>
      </c>
      <c r="CF67" s="104">
        <f t="shared" si="170"/>
        <v>0</v>
      </c>
      <c r="CG67" s="104">
        <f t="shared" si="171"/>
        <v>0</v>
      </c>
      <c r="CH67" s="104">
        <f t="shared" si="172"/>
        <v>0</v>
      </c>
      <c r="CI67" s="104">
        <f t="shared" si="173"/>
        <v>8.0000000000000002E-3</v>
      </c>
      <c r="CJ67" s="104">
        <f t="shared" si="174"/>
        <v>1.2E-2</v>
      </c>
      <c r="CK67" s="104">
        <f t="shared" si="175"/>
        <v>0</v>
      </c>
      <c r="CL67" s="104">
        <f t="shared" si="176"/>
        <v>3.2000000000000001E-2</v>
      </c>
      <c r="CM67" s="104">
        <f t="shared" si="177"/>
        <v>0</v>
      </c>
      <c r="CN67" s="104">
        <f t="shared" si="178"/>
        <v>0</v>
      </c>
      <c r="CO67" s="104">
        <f t="shared" si="179"/>
        <v>1.2999999999999999E-2</v>
      </c>
      <c r="CP67" s="104">
        <f t="shared" si="180"/>
        <v>2E-3</v>
      </c>
      <c r="CQ67" s="104">
        <f t="shared" si="181"/>
        <v>4.0000000000000001E-3</v>
      </c>
      <c r="CR67" s="104">
        <f t="shared" si="182"/>
        <v>2E-3</v>
      </c>
      <c r="CS67" s="104">
        <f t="shared" si="183"/>
        <v>6.0000000000000001E-3</v>
      </c>
      <c r="CT67" s="104">
        <f t="shared" si="184"/>
        <v>8.9999999999999993E-3</v>
      </c>
      <c r="CU67" s="104">
        <f t="shared" si="185"/>
        <v>0</v>
      </c>
      <c r="CV67" s="104">
        <f t="shared" si="186"/>
        <v>0</v>
      </c>
      <c r="CW67" s="104">
        <f t="shared" si="187"/>
        <v>2E-3</v>
      </c>
      <c r="CX67" s="104">
        <f t="shared" si="188"/>
        <v>0</v>
      </c>
      <c r="CY67" s="104">
        <f t="shared" si="189"/>
        <v>2.4E-2</v>
      </c>
      <c r="CZ67" s="104">
        <f t="shared" si="190"/>
        <v>0</v>
      </c>
      <c r="DA67" s="104">
        <f t="shared" si="191"/>
        <v>0</v>
      </c>
      <c r="DB67" s="104">
        <f t="shared" si="192"/>
        <v>0</v>
      </c>
      <c r="DC67" s="104">
        <f t="shared" si="193"/>
        <v>0</v>
      </c>
      <c r="DD67" s="104">
        <f t="shared" si="194"/>
        <v>7.0000000000000001E-3</v>
      </c>
      <c r="DE67" s="60">
        <v>1902</v>
      </c>
      <c r="DF67" s="60">
        <v>821</v>
      </c>
      <c r="DG67" s="63">
        <f t="shared" si="148"/>
        <v>0.432</v>
      </c>
      <c r="DH67" s="60">
        <v>1081</v>
      </c>
      <c r="DI67" s="63">
        <f t="shared" si="149"/>
        <v>0.56799999999999995</v>
      </c>
    </row>
    <row r="68" spans="1:113" x14ac:dyDescent="0.2">
      <c r="A68" s="56" t="s">
        <v>882</v>
      </c>
      <c r="B68" s="57" t="s">
        <v>1022</v>
      </c>
      <c r="C68" s="56" t="s">
        <v>958</v>
      </c>
      <c r="D68" s="56" t="s">
        <v>1103</v>
      </c>
      <c r="E68" s="240">
        <v>6310</v>
      </c>
      <c r="F68" s="241">
        <v>3345</v>
      </c>
      <c r="G68" s="242">
        <f t="shared" si="150"/>
        <v>0.53</v>
      </c>
      <c r="H68" s="243">
        <v>2965</v>
      </c>
      <c r="I68" s="244">
        <f t="shared" si="151"/>
        <v>0.47</v>
      </c>
      <c r="J68" s="249">
        <v>112.8</v>
      </c>
      <c r="K68" s="60">
        <v>316</v>
      </c>
      <c r="L68" s="60">
        <v>501</v>
      </c>
      <c r="M68" s="60">
        <v>626</v>
      </c>
      <c r="N68" s="60">
        <v>689</v>
      </c>
      <c r="O68" s="60">
        <v>587</v>
      </c>
      <c r="P68" s="60">
        <v>1026</v>
      </c>
      <c r="Q68" s="60">
        <v>538</v>
      </c>
      <c r="R68" s="60">
        <v>890</v>
      </c>
      <c r="S68" s="60">
        <v>125</v>
      </c>
      <c r="T68" s="60">
        <v>410</v>
      </c>
      <c r="U68" s="60">
        <v>490</v>
      </c>
      <c r="V68" s="60">
        <v>80</v>
      </c>
      <c r="W68" s="60">
        <v>32</v>
      </c>
      <c r="X68" s="63">
        <f t="shared" si="152"/>
        <v>0.05</v>
      </c>
      <c r="Y68" s="63">
        <f t="shared" si="153"/>
        <v>7.9000000000000001E-2</v>
      </c>
      <c r="Z68" s="63">
        <f t="shared" si="154"/>
        <v>9.9000000000000005E-2</v>
      </c>
      <c r="AA68" s="63">
        <f t="shared" si="155"/>
        <v>0.109</v>
      </c>
      <c r="AB68" s="63">
        <f t="shared" si="103"/>
        <v>9.2999999999999999E-2</v>
      </c>
      <c r="AC68" s="63">
        <f t="shared" si="104"/>
        <v>0.16300000000000001</v>
      </c>
      <c r="AD68" s="63">
        <f t="shared" si="105"/>
        <v>8.5000000000000006E-2</v>
      </c>
      <c r="AE68" s="63">
        <f t="shared" si="156"/>
        <v>0.14099999999999999</v>
      </c>
      <c r="AF68" s="63">
        <f t="shared" si="157"/>
        <v>0.02</v>
      </c>
      <c r="AG68" s="63">
        <f t="shared" si="158"/>
        <v>6.5000000000000002E-2</v>
      </c>
      <c r="AH68" s="63">
        <f t="shared" si="159"/>
        <v>7.8E-2</v>
      </c>
      <c r="AI68" s="63">
        <f t="shared" si="160"/>
        <v>1.2999999999999999E-2</v>
      </c>
      <c r="AJ68" s="63">
        <f t="shared" si="161"/>
        <v>5.0000000000000001E-3</v>
      </c>
      <c r="AK68" s="245">
        <v>30.2</v>
      </c>
      <c r="AL68" s="246">
        <v>1916</v>
      </c>
      <c r="AM68" s="60">
        <f t="shared" si="162"/>
        <v>0.30399999999999999</v>
      </c>
      <c r="AN68" s="246">
        <v>4394</v>
      </c>
      <c r="AO68" s="60">
        <f t="shared" si="163"/>
        <v>0.69599999999999995</v>
      </c>
      <c r="AP68" s="247">
        <v>2093</v>
      </c>
      <c r="AQ68" s="60">
        <f t="shared" si="164"/>
        <v>0.47599999999999998</v>
      </c>
      <c r="AR68" s="226">
        <v>2301</v>
      </c>
      <c r="AS68" s="77">
        <f t="shared" si="165"/>
        <v>0.52400000000000002</v>
      </c>
      <c r="AT68" s="248">
        <v>91</v>
      </c>
      <c r="AU68" s="246">
        <v>602</v>
      </c>
      <c r="AV68" s="60">
        <f t="shared" si="166"/>
        <v>9.5000000000000001E-2</v>
      </c>
      <c r="AW68" s="247">
        <v>285</v>
      </c>
      <c r="AX68" s="60">
        <f t="shared" si="167"/>
        <v>0.47299999999999998</v>
      </c>
      <c r="AY68" s="226">
        <v>317</v>
      </c>
      <c r="AZ68" s="77">
        <f t="shared" si="168"/>
        <v>0.52700000000000002</v>
      </c>
      <c r="BA68" s="245">
        <v>89.9</v>
      </c>
      <c r="BB68" s="139">
        <v>6310</v>
      </c>
      <c r="BC68" s="60">
        <v>45</v>
      </c>
      <c r="BD68" s="60">
        <v>20</v>
      </c>
      <c r="BE68" s="60">
        <v>0</v>
      </c>
      <c r="BF68" s="60">
        <v>0</v>
      </c>
      <c r="BG68" s="60">
        <v>0</v>
      </c>
      <c r="BH68" s="60">
        <v>12</v>
      </c>
      <c r="BI68" s="60">
        <v>0</v>
      </c>
      <c r="BJ68" s="60">
        <v>34</v>
      </c>
      <c r="BK68" s="60">
        <v>48</v>
      </c>
      <c r="BL68" s="60">
        <v>0</v>
      </c>
      <c r="BM68" s="60">
        <v>0</v>
      </c>
      <c r="BN68" s="60">
        <v>76</v>
      </c>
      <c r="BO68" s="60">
        <v>90</v>
      </c>
      <c r="BP68" s="60">
        <v>0</v>
      </c>
      <c r="BQ68" s="60">
        <v>5</v>
      </c>
      <c r="BR68" s="60">
        <v>6</v>
      </c>
      <c r="BS68" s="60">
        <v>0</v>
      </c>
      <c r="BT68" s="60">
        <v>18</v>
      </c>
      <c r="BU68" s="60">
        <v>6</v>
      </c>
      <c r="BV68" s="60">
        <v>0</v>
      </c>
      <c r="BW68" s="60">
        <v>0</v>
      </c>
      <c r="BX68" s="60">
        <v>52</v>
      </c>
      <c r="BY68" s="60">
        <v>0</v>
      </c>
      <c r="BZ68" s="60">
        <v>0</v>
      </c>
      <c r="CA68" s="60">
        <v>0</v>
      </c>
      <c r="CB68" s="60">
        <v>0</v>
      </c>
      <c r="CC68" s="60">
        <v>0</v>
      </c>
      <c r="CD68" s="104">
        <f t="shared" si="195"/>
        <v>7.0000000000000001E-3</v>
      </c>
      <c r="CE68" s="104">
        <f t="shared" si="169"/>
        <v>3.0000000000000001E-3</v>
      </c>
      <c r="CF68" s="104">
        <f t="shared" si="170"/>
        <v>0</v>
      </c>
      <c r="CG68" s="104">
        <f t="shared" si="171"/>
        <v>0</v>
      </c>
      <c r="CH68" s="104">
        <f t="shared" si="172"/>
        <v>0</v>
      </c>
      <c r="CI68" s="104">
        <f t="shared" si="173"/>
        <v>2E-3</v>
      </c>
      <c r="CJ68" s="104">
        <f t="shared" si="174"/>
        <v>0</v>
      </c>
      <c r="CK68" s="104">
        <f t="shared" si="175"/>
        <v>5.0000000000000001E-3</v>
      </c>
      <c r="CL68" s="104">
        <f t="shared" si="176"/>
        <v>8.0000000000000002E-3</v>
      </c>
      <c r="CM68" s="104">
        <f t="shared" si="177"/>
        <v>0</v>
      </c>
      <c r="CN68" s="104">
        <f t="shared" si="178"/>
        <v>0</v>
      </c>
      <c r="CO68" s="104">
        <f t="shared" si="179"/>
        <v>1.2E-2</v>
      </c>
      <c r="CP68" s="104">
        <f t="shared" si="180"/>
        <v>1.4E-2</v>
      </c>
      <c r="CQ68" s="104">
        <f t="shared" si="181"/>
        <v>0</v>
      </c>
      <c r="CR68" s="104">
        <f t="shared" si="182"/>
        <v>1E-3</v>
      </c>
      <c r="CS68" s="104">
        <f t="shared" si="183"/>
        <v>1E-3</v>
      </c>
      <c r="CT68" s="104">
        <f t="shared" si="184"/>
        <v>0</v>
      </c>
      <c r="CU68" s="104">
        <f t="shared" si="185"/>
        <v>3.0000000000000001E-3</v>
      </c>
      <c r="CV68" s="104">
        <f t="shared" si="186"/>
        <v>1E-3</v>
      </c>
      <c r="CW68" s="104">
        <f t="shared" si="187"/>
        <v>0</v>
      </c>
      <c r="CX68" s="104">
        <f t="shared" si="188"/>
        <v>0</v>
      </c>
      <c r="CY68" s="104">
        <f t="shared" si="189"/>
        <v>8.0000000000000002E-3</v>
      </c>
      <c r="CZ68" s="104">
        <f t="shared" si="190"/>
        <v>0</v>
      </c>
      <c r="DA68" s="104">
        <f t="shared" si="191"/>
        <v>0</v>
      </c>
      <c r="DB68" s="104">
        <f t="shared" si="192"/>
        <v>0</v>
      </c>
      <c r="DC68" s="104">
        <f t="shared" si="193"/>
        <v>0</v>
      </c>
      <c r="DD68" s="104">
        <f t="shared" si="194"/>
        <v>0</v>
      </c>
      <c r="DE68" s="60">
        <v>3511</v>
      </c>
      <c r="DF68" s="60">
        <v>1677</v>
      </c>
      <c r="DG68" s="63">
        <f t="shared" si="148"/>
        <v>0.47799999999999998</v>
      </c>
      <c r="DH68" s="60">
        <v>1834</v>
      </c>
      <c r="DI68" s="63">
        <f t="shared" si="149"/>
        <v>0.52200000000000002</v>
      </c>
    </row>
    <row r="69" spans="1:113" x14ac:dyDescent="0.2">
      <c r="A69" s="56" t="s">
        <v>882</v>
      </c>
      <c r="B69" s="57" t="s">
        <v>1022</v>
      </c>
      <c r="C69" s="56" t="s">
        <v>959</v>
      </c>
      <c r="D69" s="56" t="s">
        <v>1104</v>
      </c>
      <c r="E69" s="240">
        <v>3661</v>
      </c>
      <c r="F69" s="241">
        <v>1964</v>
      </c>
      <c r="G69" s="242">
        <f t="shared" si="150"/>
        <v>0.53600000000000003</v>
      </c>
      <c r="H69" s="243">
        <v>1697</v>
      </c>
      <c r="I69" s="244">
        <f t="shared" si="151"/>
        <v>0.46400000000000002</v>
      </c>
      <c r="J69" s="249">
        <v>115.7</v>
      </c>
      <c r="K69" s="60">
        <v>392</v>
      </c>
      <c r="L69" s="60">
        <v>246</v>
      </c>
      <c r="M69" s="60">
        <v>301</v>
      </c>
      <c r="N69" s="60">
        <v>332</v>
      </c>
      <c r="O69" s="60">
        <v>373</v>
      </c>
      <c r="P69" s="60">
        <v>352</v>
      </c>
      <c r="Q69" s="60">
        <v>502</v>
      </c>
      <c r="R69" s="60">
        <v>571</v>
      </c>
      <c r="S69" s="60">
        <v>166</v>
      </c>
      <c r="T69" s="60">
        <v>249</v>
      </c>
      <c r="U69" s="60">
        <v>149</v>
      </c>
      <c r="V69" s="60">
        <v>28</v>
      </c>
      <c r="W69" s="60">
        <v>0</v>
      </c>
      <c r="X69" s="63">
        <f t="shared" si="152"/>
        <v>0.107</v>
      </c>
      <c r="Y69" s="63">
        <f t="shared" si="153"/>
        <v>6.7000000000000004E-2</v>
      </c>
      <c r="Z69" s="63">
        <f t="shared" si="154"/>
        <v>8.2000000000000003E-2</v>
      </c>
      <c r="AA69" s="63">
        <f t="shared" si="155"/>
        <v>9.0999999999999998E-2</v>
      </c>
      <c r="AB69" s="63">
        <f t="shared" si="103"/>
        <v>0.10199999999999999</v>
      </c>
      <c r="AC69" s="63">
        <f t="shared" si="104"/>
        <v>9.6000000000000002E-2</v>
      </c>
      <c r="AD69" s="63">
        <f t="shared" si="105"/>
        <v>0.13700000000000001</v>
      </c>
      <c r="AE69" s="63">
        <f t="shared" si="156"/>
        <v>0.156</v>
      </c>
      <c r="AF69" s="63">
        <f t="shared" si="157"/>
        <v>4.4999999999999998E-2</v>
      </c>
      <c r="AG69" s="63">
        <f t="shared" si="158"/>
        <v>6.8000000000000005E-2</v>
      </c>
      <c r="AH69" s="63">
        <f t="shared" si="159"/>
        <v>4.1000000000000002E-2</v>
      </c>
      <c r="AI69" s="63">
        <f t="shared" si="160"/>
        <v>8.0000000000000002E-3</v>
      </c>
      <c r="AJ69" s="63">
        <f t="shared" si="161"/>
        <v>0</v>
      </c>
      <c r="AK69" s="245">
        <v>29.8</v>
      </c>
      <c r="AL69" s="246">
        <v>1164</v>
      </c>
      <c r="AM69" s="60">
        <f t="shared" si="162"/>
        <v>0.318</v>
      </c>
      <c r="AN69" s="246">
        <v>2497</v>
      </c>
      <c r="AO69" s="60">
        <f t="shared" si="163"/>
        <v>0.68200000000000005</v>
      </c>
      <c r="AP69" s="247">
        <v>1298</v>
      </c>
      <c r="AQ69" s="60">
        <f t="shared" si="164"/>
        <v>0.52</v>
      </c>
      <c r="AR69" s="226">
        <v>1199</v>
      </c>
      <c r="AS69" s="77">
        <f t="shared" si="165"/>
        <v>0.48</v>
      </c>
      <c r="AT69" s="248">
        <v>108.3</v>
      </c>
      <c r="AU69" s="246">
        <v>177</v>
      </c>
      <c r="AV69" s="60">
        <f t="shared" si="166"/>
        <v>4.8000000000000001E-2</v>
      </c>
      <c r="AW69" s="247">
        <v>65</v>
      </c>
      <c r="AX69" s="60">
        <f t="shared" si="167"/>
        <v>0.36699999999999999</v>
      </c>
      <c r="AY69" s="226">
        <v>112</v>
      </c>
      <c r="AZ69" s="77">
        <f t="shared" si="168"/>
        <v>0.63300000000000001</v>
      </c>
      <c r="BA69" s="245">
        <v>58</v>
      </c>
      <c r="BB69" s="139">
        <v>3661</v>
      </c>
      <c r="BC69" s="60">
        <v>117</v>
      </c>
      <c r="BD69" s="60">
        <v>43</v>
      </c>
      <c r="BE69" s="60">
        <v>0</v>
      </c>
      <c r="BF69" s="60">
        <v>0</v>
      </c>
      <c r="BG69" s="60">
        <v>11</v>
      </c>
      <c r="BH69" s="60">
        <v>12</v>
      </c>
      <c r="BI69" s="60">
        <v>3</v>
      </c>
      <c r="BJ69" s="60">
        <v>5</v>
      </c>
      <c r="BK69" s="60">
        <v>30</v>
      </c>
      <c r="BL69" s="60">
        <v>0</v>
      </c>
      <c r="BM69" s="60">
        <v>12</v>
      </c>
      <c r="BN69" s="60">
        <v>105</v>
      </c>
      <c r="BO69" s="60">
        <v>21</v>
      </c>
      <c r="BP69" s="60">
        <v>0</v>
      </c>
      <c r="BQ69" s="60">
        <v>11</v>
      </c>
      <c r="BR69" s="60">
        <v>0</v>
      </c>
      <c r="BS69" s="60">
        <v>0</v>
      </c>
      <c r="BT69" s="60">
        <v>0</v>
      </c>
      <c r="BU69" s="60">
        <v>0</v>
      </c>
      <c r="BV69" s="60">
        <v>14</v>
      </c>
      <c r="BW69" s="60">
        <v>0</v>
      </c>
      <c r="BX69" s="60">
        <v>44</v>
      </c>
      <c r="BY69" s="60">
        <v>0</v>
      </c>
      <c r="BZ69" s="60">
        <v>0</v>
      </c>
      <c r="CA69" s="60">
        <v>12</v>
      </c>
      <c r="CB69" s="60">
        <v>8</v>
      </c>
      <c r="CC69" s="60">
        <v>9</v>
      </c>
      <c r="CD69" s="104">
        <f t="shared" si="195"/>
        <v>3.2000000000000001E-2</v>
      </c>
      <c r="CE69" s="104">
        <f t="shared" si="169"/>
        <v>1.2E-2</v>
      </c>
      <c r="CF69" s="104">
        <f t="shared" si="170"/>
        <v>0</v>
      </c>
      <c r="CG69" s="104">
        <f t="shared" si="171"/>
        <v>0</v>
      </c>
      <c r="CH69" s="104">
        <f t="shared" si="172"/>
        <v>3.0000000000000001E-3</v>
      </c>
      <c r="CI69" s="104">
        <f t="shared" si="173"/>
        <v>3.0000000000000001E-3</v>
      </c>
      <c r="CJ69" s="104">
        <f t="shared" si="174"/>
        <v>1E-3</v>
      </c>
      <c r="CK69" s="104">
        <f t="shared" si="175"/>
        <v>1E-3</v>
      </c>
      <c r="CL69" s="104">
        <f t="shared" si="176"/>
        <v>8.0000000000000002E-3</v>
      </c>
      <c r="CM69" s="104">
        <f t="shared" si="177"/>
        <v>0</v>
      </c>
      <c r="CN69" s="104">
        <f t="shared" si="178"/>
        <v>3.0000000000000001E-3</v>
      </c>
      <c r="CO69" s="104">
        <f t="shared" si="179"/>
        <v>2.9000000000000001E-2</v>
      </c>
      <c r="CP69" s="104">
        <f t="shared" si="180"/>
        <v>6.0000000000000001E-3</v>
      </c>
      <c r="CQ69" s="104">
        <f t="shared" si="181"/>
        <v>0</v>
      </c>
      <c r="CR69" s="104">
        <f t="shared" si="182"/>
        <v>3.0000000000000001E-3</v>
      </c>
      <c r="CS69" s="104">
        <f t="shared" si="183"/>
        <v>0</v>
      </c>
      <c r="CT69" s="104">
        <f t="shared" si="184"/>
        <v>0</v>
      </c>
      <c r="CU69" s="104">
        <f t="shared" si="185"/>
        <v>0</v>
      </c>
      <c r="CV69" s="104">
        <f t="shared" si="186"/>
        <v>0</v>
      </c>
      <c r="CW69" s="104">
        <f t="shared" si="187"/>
        <v>4.0000000000000001E-3</v>
      </c>
      <c r="CX69" s="104">
        <f t="shared" si="188"/>
        <v>0</v>
      </c>
      <c r="CY69" s="104">
        <f t="shared" si="189"/>
        <v>1.2E-2</v>
      </c>
      <c r="CZ69" s="104">
        <f t="shared" si="190"/>
        <v>0</v>
      </c>
      <c r="DA69" s="104">
        <f t="shared" si="191"/>
        <v>0</v>
      </c>
      <c r="DB69" s="104">
        <f t="shared" si="192"/>
        <v>3.0000000000000001E-3</v>
      </c>
      <c r="DC69" s="104">
        <f t="shared" si="193"/>
        <v>2E-3</v>
      </c>
      <c r="DD69" s="104">
        <f t="shared" si="194"/>
        <v>2E-3</v>
      </c>
      <c r="DE69" s="60">
        <v>1800</v>
      </c>
      <c r="DF69" s="60">
        <v>913</v>
      </c>
      <c r="DG69" s="63">
        <f t="shared" si="148"/>
        <v>0.50700000000000001</v>
      </c>
      <c r="DH69" s="60">
        <v>887</v>
      </c>
      <c r="DI69" s="63">
        <f t="shared" si="149"/>
        <v>0.49299999999999999</v>
      </c>
    </row>
    <row r="70" spans="1:113" x14ac:dyDescent="0.2">
      <c r="A70" s="56" t="s">
        <v>882</v>
      </c>
      <c r="B70" s="57" t="s">
        <v>1022</v>
      </c>
      <c r="C70" s="56" t="s">
        <v>960</v>
      </c>
      <c r="D70" s="56" t="s">
        <v>1105</v>
      </c>
      <c r="E70" s="240">
        <v>6076</v>
      </c>
      <c r="F70" s="241">
        <v>3089</v>
      </c>
      <c r="G70" s="242">
        <f t="shared" si="150"/>
        <v>0.50800000000000001</v>
      </c>
      <c r="H70" s="243">
        <v>2987</v>
      </c>
      <c r="I70" s="244">
        <f t="shared" si="151"/>
        <v>0.49199999999999999</v>
      </c>
      <c r="J70" s="249">
        <v>103.4</v>
      </c>
      <c r="K70" s="60">
        <v>566</v>
      </c>
      <c r="L70" s="60">
        <v>248</v>
      </c>
      <c r="M70" s="60">
        <v>426</v>
      </c>
      <c r="N70" s="60">
        <v>591</v>
      </c>
      <c r="O70" s="60">
        <v>480</v>
      </c>
      <c r="P70" s="60">
        <v>724</v>
      </c>
      <c r="Q70" s="60">
        <v>847</v>
      </c>
      <c r="R70" s="60">
        <v>898</v>
      </c>
      <c r="S70" s="60">
        <v>528</v>
      </c>
      <c r="T70" s="60">
        <v>375</v>
      </c>
      <c r="U70" s="60">
        <v>179</v>
      </c>
      <c r="V70" s="60">
        <v>182</v>
      </c>
      <c r="W70" s="60">
        <v>32</v>
      </c>
      <c r="X70" s="63">
        <f t="shared" si="152"/>
        <v>9.2999999999999999E-2</v>
      </c>
      <c r="Y70" s="63">
        <f t="shared" si="153"/>
        <v>4.1000000000000002E-2</v>
      </c>
      <c r="Z70" s="63">
        <f t="shared" si="154"/>
        <v>7.0000000000000007E-2</v>
      </c>
      <c r="AA70" s="63">
        <f t="shared" si="155"/>
        <v>9.7000000000000003E-2</v>
      </c>
      <c r="AB70" s="63">
        <f t="shared" si="103"/>
        <v>7.9000000000000001E-2</v>
      </c>
      <c r="AC70" s="63">
        <f t="shared" si="104"/>
        <v>0.11899999999999999</v>
      </c>
      <c r="AD70" s="63">
        <f t="shared" si="105"/>
        <v>0.13900000000000001</v>
      </c>
      <c r="AE70" s="63">
        <f t="shared" si="156"/>
        <v>0.14799999999999999</v>
      </c>
      <c r="AF70" s="63">
        <f t="shared" si="157"/>
        <v>8.6999999999999994E-2</v>
      </c>
      <c r="AG70" s="63">
        <f t="shared" si="158"/>
        <v>6.2E-2</v>
      </c>
      <c r="AH70" s="63">
        <f t="shared" si="159"/>
        <v>2.9000000000000001E-2</v>
      </c>
      <c r="AI70" s="63">
        <f t="shared" si="160"/>
        <v>0.03</v>
      </c>
      <c r="AJ70" s="63">
        <f t="shared" si="161"/>
        <v>5.0000000000000001E-3</v>
      </c>
      <c r="AK70" s="245">
        <v>35.1</v>
      </c>
      <c r="AL70" s="246">
        <v>1656</v>
      </c>
      <c r="AM70" s="60">
        <f t="shared" si="162"/>
        <v>0.27300000000000002</v>
      </c>
      <c r="AN70" s="246">
        <v>4420</v>
      </c>
      <c r="AO70" s="60">
        <f t="shared" si="163"/>
        <v>0.72699999999999998</v>
      </c>
      <c r="AP70" s="247">
        <v>2254</v>
      </c>
      <c r="AQ70" s="60">
        <f t="shared" si="164"/>
        <v>0.51</v>
      </c>
      <c r="AR70" s="226">
        <v>2166</v>
      </c>
      <c r="AS70" s="77">
        <f t="shared" si="165"/>
        <v>0.49</v>
      </c>
      <c r="AT70" s="248">
        <v>104.1</v>
      </c>
      <c r="AU70" s="246">
        <v>393</v>
      </c>
      <c r="AV70" s="60">
        <f t="shared" si="166"/>
        <v>6.5000000000000002E-2</v>
      </c>
      <c r="AW70" s="247">
        <v>149</v>
      </c>
      <c r="AX70" s="60">
        <f t="shared" si="167"/>
        <v>0.379</v>
      </c>
      <c r="AY70" s="226">
        <v>244</v>
      </c>
      <c r="AZ70" s="77">
        <f t="shared" si="168"/>
        <v>0.621</v>
      </c>
      <c r="BA70" s="245">
        <v>61.1</v>
      </c>
      <c r="BB70" s="139">
        <v>6076</v>
      </c>
      <c r="BC70" s="60">
        <v>52</v>
      </c>
      <c r="BD70" s="60">
        <v>0</v>
      </c>
      <c r="BE70" s="60">
        <v>8</v>
      </c>
      <c r="BF70" s="60">
        <v>0</v>
      </c>
      <c r="BG70" s="60">
        <v>23</v>
      </c>
      <c r="BH70" s="60">
        <v>93</v>
      </c>
      <c r="BI70" s="60">
        <v>25</v>
      </c>
      <c r="BJ70" s="60">
        <v>0</v>
      </c>
      <c r="BK70" s="60">
        <v>221</v>
      </c>
      <c r="BL70" s="60">
        <v>0</v>
      </c>
      <c r="BM70" s="60">
        <v>0</v>
      </c>
      <c r="BN70" s="60">
        <v>64</v>
      </c>
      <c r="BO70" s="60">
        <v>89</v>
      </c>
      <c r="BP70" s="60">
        <v>0</v>
      </c>
      <c r="BQ70" s="60">
        <v>0</v>
      </c>
      <c r="BR70" s="60">
        <v>13</v>
      </c>
      <c r="BS70" s="60">
        <v>11</v>
      </c>
      <c r="BT70" s="60">
        <v>6</v>
      </c>
      <c r="BU70" s="60">
        <v>0</v>
      </c>
      <c r="BV70" s="60">
        <v>30</v>
      </c>
      <c r="BW70" s="60">
        <v>0</v>
      </c>
      <c r="BX70" s="60">
        <v>0</v>
      </c>
      <c r="BY70" s="60">
        <v>13</v>
      </c>
      <c r="BZ70" s="60">
        <v>0</v>
      </c>
      <c r="CA70" s="60">
        <v>11</v>
      </c>
      <c r="CB70" s="60">
        <v>0</v>
      </c>
      <c r="CC70" s="60">
        <v>0</v>
      </c>
      <c r="CD70" s="104">
        <f t="shared" si="195"/>
        <v>8.9999999999999993E-3</v>
      </c>
      <c r="CE70" s="104">
        <f t="shared" si="169"/>
        <v>0</v>
      </c>
      <c r="CF70" s="104">
        <f t="shared" si="170"/>
        <v>1E-3</v>
      </c>
      <c r="CG70" s="104">
        <f t="shared" si="171"/>
        <v>0</v>
      </c>
      <c r="CH70" s="104">
        <f t="shared" si="172"/>
        <v>4.0000000000000001E-3</v>
      </c>
      <c r="CI70" s="104">
        <f t="shared" si="173"/>
        <v>1.4999999999999999E-2</v>
      </c>
      <c r="CJ70" s="104">
        <f t="shared" si="174"/>
        <v>4.0000000000000001E-3</v>
      </c>
      <c r="CK70" s="104">
        <f t="shared" si="175"/>
        <v>0</v>
      </c>
      <c r="CL70" s="104">
        <f t="shared" si="176"/>
        <v>3.5999999999999997E-2</v>
      </c>
      <c r="CM70" s="104">
        <f t="shared" si="177"/>
        <v>0</v>
      </c>
      <c r="CN70" s="104">
        <f t="shared" si="178"/>
        <v>0</v>
      </c>
      <c r="CO70" s="104">
        <f t="shared" si="179"/>
        <v>1.0999999999999999E-2</v>
      </c>
      <c r="CP70" s="104">
        <f t="shared" si="180"/>
        <v>1.4999999999999999E-2</v>
      </c>
      <c r="CQ70" s="104">
        <f t="shared" si="181"/>
        <v>0</v>
      </c>
      <c r="CR70" s="104">
        <f t="shared" si="182"/>
        <v>0</v>
      </c>
      <c r="CS70" s="104">
        <f t="shared" si="183"/>
        <v>2E-3</v>
      </c>
      <c r="CT70" s="104">
        <f t="shared" si="184"/>
        <v>2E-3</v>
      </c>
      <c r="CU70" s="104">
        <f t="shared" si="185"/>
        <v>1E-3</v>
      </c>
      <c r="CV70" s="104">
        <f t="shared" si="186"/>
        <v>0</v>
      </c>
      <c r="CW70" s="104">
        <f t="shared" si="187"/>
        <v>5.0000000000000001E-3</v>
      </c>
      <c r="CX70" s="104">
        <f t="shared" si="188"/>
        <v>0</v>
      </c>
      <c r="CY70" s="104">
        <f t="shared" si="189"/>
        <v>0</v>
      </c>
      <c r="CZ70" s="104">
        <f t="shared" si="190"/>
        <v>2E-3</v>
      </c>
      <c r="DA70" s="104">
        <f t="shared" si="191"/>
        <v>0</v>
      </c>
      <c r="DB70" s="104">
        <f t="shared" si="192"/>
        <v>2E-3</v>
      </c>
      <c r="DC70" s="104">
        <f t="shared" si="193"/>
        <v>0</v>
      </c>
      <c r="DD70" s="104">
        <f t="shared" si="194"/>
        <v>0</v>
      </c>
      <c r="DE70" s="60">
        <v>3692</v>
      </c>
      <c r="DF70" s="60">
        <v>1883</v>
      </c>
      <c r="DG70" s="63">
        <f t="shared" si="148"/>
        <v>0.51</v>
      </c>
      <c r="DH70" s="60">
        <v>1809</v>
      </c>
      <c r="DI70" s="63">
        <f t="shared" si="149"/>
        <v>0.49</v>
      </c>
    </row>
    <row r="71" spans="1:113" x14ac:dyDescent="0.2">
      <c r="A71" s="56" t="s">
        <v>882</v>
      </c>
      <c r="B71" s="57" t="s">
        <v>1022</v>
      </c>
      <c r="C71" s="56" t="s">
        <v>961</v>
      </c>
      <c r="D71" s="56" t="s">
        <v>1106</v>
      </c>
      <c r="E71" s="240">
        <v>5916</v>
      </c>
      <c r="F71" s="241">
        <v>3106</v>
      </c>
      <c r="G71" s="242">
        <f t="shared" si="150"/>
        <v>0.52500000000000002</v>
      </c>
      <c r="H71" s="243">
        <v>2810</v>
      </c>
      <c r="I71" s="244">
        <f t="shared" si="151"/>
        <v>0.47499999999999998</v>
      </c>
      <c r="J71" s="249">
        <v>110.5</v>
      </c>
      <c r="K71" s="60">
        <v>525</v>
      </c>
      <c r="L71" s="60">
        <v>456</v>
      </c>
      <c r="M71" s="60">
        <v>453</v>
      </c>
      <c r="N71" s="60">
        <v>383</v>
      </c>
      <c r="O71" s="60">
        <v>529</v>
      </c>
      <c r="P71" s="60">
        <v>874</v>
      </c>
      <c r="Q71" s="60">
        <v>690</v>
      </c>
      <c r="R71" s="60">
        <v>768</v>
      </c>
      <c r="S71" s="60">
        <v>547</v>
      </c>
      <c r="T71" s="60">
        <v>226</v>
      </c>
      <c r="U71" s="60">
        <v>365</v>
      </c>
      <c r="V71" s="60">
        <v>70</v>
      </c>
      <c r="W71" s="60">
        <v>30</v>
      </c>
      <c r="X71" s="63">
        <f t="shared" si="152"/>
        <v>8.8999999999999996E-2</v>
      </c>
      <c r="Y71" s="63">
        <f t="shared" si="153"/>
        <v>7.6999999999999999E-2</v>
      </c>
      <c r="Z71" s="63">
        <f t="shared" si="154"/>
        <v>7.6999999999999999E-2</v>
      </c>
      <c r="AA71" s="63">
        <f t="shared" si="155"/>
        <v>6.5000000000000002E-2</v>
      </c>
      <c r="AB71" s="63">
        <f t="shared" si="103"/>
        <v>8.8999999999999996E-2</v>
      </c>
      <c r="AC71" s="63">
        <f t="shared" si="104"/>
        <v>0.14799999999999999</v>
      </c>
      <c r="AD71" s="63">
        <f t="shared" si="105"/>
        <v>0.11700000000000001</v>
      </c>
      <c r="AE71" s="63">
        <f t="shared" si="156"/>
        <v>0.13</v>
      </c>
      <c r="AF71" s="63">
        <f t="shared" si="157"/>
        <v>9.1999999999999998E-2</v>
      </c>
      <c r="AG71" s="63">
        <f t="shared" si="158"/>
        <v>3.7999999999999999E-2</v>
      </c>
      <c r="AH71" s="63">
        <f t="shared" si="159"/>
        <v>6.2E-2</v>
      </c>
      <c r="AI71" s="63">
        <f t="shared" si="160"/>
        <v>1.2E-2</v>
      </c>
      <c r="AJ71" s="63">
        <f t="shared" si="161"/>
        <v>5.0000000000000001E-3</v>
      </c>
      <c r="AK71" s="245">
        <v>31.8</v>
      </c>
      <c r="AL71" s="246">
        <v>1599</v>
      </c>
      <c r="AM71" s="60">
        <f t="shared" si="162"/>
        <v>0.27</v>
      </c>
      <c r="AN71" s="246">
        <v>4317</v>
      </c>
      <c r="AO71" s="60">
        <f t="shared" si="163"/>
        <v>0.73</v>
      </c>
      <c r="AP71" s="247">
        <v>2227</v>
      </c>
      <c r="AQ71" s="60">
        <f t="shared" si="164"/>
        <v>0.51600000000000001</v>
      </c>
      <c r="AR71" s="226">
        <v>2090</v>
      </c>
      <c r="AS71" s="77">
        <f t="shared" si="165"/>
        <v>0.48399999999999999</v>
      </c>
      <c r="AT71" s="248">
        <v>106.6</v>
      </c>
      <c r="AU71" s="246">
        <v>465</v>
      </c>
      <c r="AV71" s="60">
        <f t="shared" si="166"/>
        <v>7.9000000000000001E-2</v>
      </c>
      <c r="AW71" s="247">
        <v>178</v>
      </c>
      <c r="AX71" s="60">
        <f t="shared" si="167"/>
        <v>0.38300000000000001</v>
      </c>
      <c r="AY71" s="226">
        <v>287</v>
      </c>
      <c r="AZ71" s="77">
        <f t="shared" si="168"/>
        <v>0.61699999999999999</v>
      </c>
      <c r="BA71" s="245">
        <v>62</v>
      </c>
      <c r="BB71" s="139">
        <v>5916</v>
      </c>
      <c r="BC71" s="60">
        <v>23</v>
      </c>
      <c r="BD71" s="60">
        <v>28</v>
      </c>
      <c r="BE71" s="60">
        <v>7</v>
      </c>
      <c r="BF71" s="60">
        <v>12</v>
      </c>
      <c r="BG71" s="60">
        <v>25</v>
      </c>
      <c r="BH71" s="60">
        <v>156</v>
      </c>
      <c r="BI71" s="60">
        <v>58</v>
      </c>
      <c r="BJ71" s="60">
        <v>0</v>
      </c>
      <c r="BK71" s="60">
        <v>221</v>
      </c>
      <c r="BL71" s="60">
        <v>0</v>
      </c>
      <c r="BM71" s="60">
        <v>0</v>
      </c>
      <c r="BN71" s="60">
        <v>206</v>
      </c>
      <c r="BO71" s="60">
        <v>180</v>
      </c>
      <c r="BP71" s="60">
        <v>0</v>
      </c>
      <c r="BQ71" s="60">
        <v>29</v>
      </c>
      <c r="BR71" s="60">
        <v>40</v>
      </c>
      <c r="BS71" s="60">
        <v>7</v>
      </c>
      <c r="BT71" s="60">
        <v>0</v>
      </c>
      <c r="BU71" s="60">
        <v>46</v>
      </c>
      <c r="BV71" s="60">
        <v>32</v>
      </c>
      <c r="BW71" s="60">
        <v>0</v>
      </c>
      <c r="BX71" s="60">
        <v>25</v>
      </c>
      <c r="BY71" s="60">
        <v>32</v>
      </c>
      <c r="BZ71" s="60">
        <v>8</v>
      </c>
      <c r="CA71" s="60">
        <v>0</v>
      </c>
      <c r="CB71" s="60">
        <v>0</v>
      </c>
      <c r="CC71" s="60">
        <v>17</v>
      </c>
      <c r="CD71" s="104">
        <f t="shared" si="195"/>
        <v>4.0000000000000001E-3</v>
      </c>
      <c r="CE71" s="104">
        <f t="shared" si="169"/>
        <v>5.0000000000000001E-3</v>
      </c>
      <c r="CF71" s="104">
        <f t="shared" si="170"/>
        <v>1E-3</v>
      </c>
      <c r="CG71" s="104">
        <f t="shared" si="171"/>
        <v>2E-3</v>
      </c>
      <c r="CH71" s="104">
        <f t="shared" si="172"/>
        <v>4.0000000000000001E-3</v>
      </c>
      <c r="CI71" s="104">
        <f t="shared" si="173"/>
        <v>2.5999999999999999E-2</v>
      </c>
      <c r="CJ71" s="104">
        <f t="shared" si="174"/>
        <v>0.01</v>
      </c>
      <c r="CK71" s="104">
        <f t="shared" si="175"/>
        <v>0</v>
      </c>
      <c r="CL71" s="104">
        <f t="shared" si="176"/>
        <v>3.6999999999999998E-2</v>
      </c>
      <c r="CM71" s="104">
        <f t="shared" si="177"/>
        <v>0</v>
      </c>
      <c r="CN71" s="104">
        <f t="shared" si="178"/>
        <v>0</v>
      </c>
      <c r="CO71" s="104">
        <f t="shared" si="179"/>
        <v>3.5000000000000003E-2</v>
      </c>
      <c r="CP71" s="104">
        <f t="shared" si="180"/>
        <v>0.03</v>
      </c>
      <c r="CQ71" s="104">
        <f t="shared" si="181"/>
        <v>0</v>
      </c>
      <c r="CR71" s="104">
        <f t="shared" si="182"/>
        <v>5.0000000000000001E-3</v>
      </c>
      <c r="CS71" s="104">
        <f t="shared" si="183"/>
        <v>7.0000000000000001E-3</v>
      </c>
      <c r="CT71" s="104">
        <f t="shared" si="184"/>
        <v>1E-3</v>
      </c>
      <c r="CU71" s="104">
        <f t="shared" si="185"/>
        <v>0</v>
      </c>
      <c r="CV71" s="104">
        <f t="shared" si="186"/>
        <v>8.0000000000000002E-3</v>
      </c>
      <c r="CW71" s="104">
        <f t="shared" si="187"/>
        <v>5.0000000000000001E-3</v>
      </c>
      <c r="CX71" s="104">
        <f t="shared" si="188"/>
        <v>0</v>
      </c>
      <c r="CY71" s="104">
        <f t="shared" si="189"/>
        <v>4.0000000000000001E-3</v>
      </c>
      <c r="CZ71" s="104">
        <f t="shared" si="190"/>
        <v>5.0000000000000001E-3</v>
      </c>
      <c r="DA71" s="104">
        <f t="shared" si="191"/>
        <v>1E-3</v>
      </c>
      <c r="DB71" s="104">
        <f t="shared" si="192"/>
        <v>0</v>
      </c>
      <c r="DC71" s="104">
        <f t="shared" si="193"/>
        <v>0</v>
      </c>
      <c r="DD71" s="104">
        <f t="shared" si="194"/>
        <v>3.0000000000000001E-3</v>
      </c>
      <c r="DE71" s="60">
        <v>3748</v>
      </c>
      <c r="DF71" s="60">
        <v>1889</v>
      </c>
      <c r="DG71" s="63">
        <f t="shared" si="148"/>
        <v>0.504</v>
      </c>
      <c r="DH71" s="60">
        <v>1859</v>
      </c>
      <c r="DI71" s="63">
        <f t="shared" si="149"/>
        <v>0.496</v>
      </c>
    </row>
    <row r="72" spans="1:113" x14ac:dyDescent="0.2">
      <c r="A72" s="56" t="s">
        <v>882</v>
      </c>
      <c r="B72" s="57" t="s">
        <v>1022</v>
      </c>
      <c r="C72" s="56" t="s">
        <v>962</v>
      </c>
      <c r="D72" s="56" t="s">
        <v>1107</v>
      </c>
      <c r="E72" s="240">
        <v>2329</v>
      </c>
      <c r="F72" s="241">
        <v>1259</v>
      </c>
      <c r="G72" s="242">
        <f t="shared" si="150"/>
        <v>0.54100000000000004</v>
      </c>
      <c r="H72" s="243">
        <v>1070</v>
      </c>
      <c r="I72" s="244">
        <f t="shared" si="151"/>
        <v>0.45900000000000002</v>
      </c>
      <c r="J72" s="249">
        <v>117.7</v>
      </c>
      <c r="K72" s="60">
        <v>9</v>
      </c>
      <c r="L72" s="60">
        <v>195</v>
      </c>
      <c r="M72" s="60">
        <v>315</v>
      </c>
      <c r="N72" s="60">
        <v>243</v>
      </c>
      <c r="O72" s="60">
        <v>174</v>
      </c>
      <c r="P72" s="60">
        <v>161</v>
      </c>
      <c r="Q72" s="60">
        <v>433</v>
      </c>
      <c r="R72" s="60">
        <v>146</v>
      </c>
      <c r="S72" s="60">
        <v>236</v>
      </c>
      <c r="T72" s="60">
        <v>73</v>
      </c>
      <c r="U72" s="60">
        <v>306</v>
      </c>
      <c r="V72" s="60">
        <v>0</v>
      </c>
      <c r="W72" s="60">
        <v>38</v>
      </c>
      <c r="X72" s="63">
        <f t="shared" si="152"/>
        <v>4.0000000000000001E-3</v>
      </c>
      <c r="Y72" s="63">
        <f t="shared" si="153"/>
        <v>8.4000000000000005E-2</v>
      </c>
      <c r="Z72" s="63">
        <f t="shared" si="154"/>
        <v>0.13500000000000001</v>
      </c>
      <c r="AA72" s="63">
        <f t="shared" si="155"/>
        <v>0.104</v>
      </c>
      <c r="AB72" s="63">
        <f t="shared" si="103"/>
        <v>7.4999999999999997E-2</v>
      </c>
      <c r="AC72" s="63">
        <f t="shared" si="104"/>
        <v>6.9000000000000006E-2</v>
      </c>
      <c r="AD72" s="63">
        <f t="shared" si="105"/>
        <v>0.186</v>
      </c>
      <c r="AE72" s="63">
        <f t="shared" si="156"/>
        <v>6.3E-2</v>
      </c>
      <c r="AF72" s="63">
        <f t="shared" si="157"/>
        <v>0.10100000000000001</v>
      </c>
      <c r="AG72" s="63">
        <f t="shared" si="158"/>
        <v>3.1E-2</v>
      </c>
      <c r="AH72" s="63">
        <f t="shared" si="159"/>
        <v>0.13100000000000001</v>
      </c>
      <c r="AI72" s="63">
        <f t="shared" si="160"/>
        <v>0</v>
      </c>
      <c r="AJ72" s="63">
        <f t="shared" si="161"/>
        <v>1.6E-2</v>
      </c>
      <c r="AK72" s="245">
        <v>36.299999999999997</v>
      </c>
      <c r="AL72" s="246">
        <v>708</v>
      </c>
      <c r="AM72" s="60">
        <f t="shared" si="162"/>
        <v>0.30399999999999999</v>
      </c>
      <c r="AN72" s="246">
        <v>1621</v>
      </c>
      <c r="AO72" s="60">
        <f t="shared" si="163"/>
        <v>0.69599999999999995</v>
      </c>
      <c r="AP72" s="247">
        <v>837</v>
      </c>
      <c r="AQ72" s="60">
        <f t="shared" si="164"/>
        <v>0.51600000000000001</v>
      </c>
      <c r="AR72" s="226">
        <v>784</v>
      </c>
      <c r="AS72" s="77">
        <f t="shared" si="165"/>
        <v>0.48399999999999999</v>
      </c>
      <c r="AT72" s="248">
        <v>106.8</v>
      </c>
      <c r="AU72" s="246">
        <v>344</v>
      </c>
      <c r="AV72" s="60">
        <f t="shared" si="166"/>
        <v>0.14799999999999999</v>
      </c>
      <c r="AW72" s="247">
        <v>171</v>
      </c>
      <c r="AX72" s="60">
        <f t="shared" si="167"/>
        <v>0.497</v>
      </c>
      <c r="AY72" s="226">
        <v>173</v>
      </c>
      <c r="AZ72" s="77">
        <f t="shared" si="168"/>
        <v>0.503</v>
      </c>
      <c r="BA72" s="245">
        <v>98.8</v>
      </c>
      <c r="BB72" s="139">
        <v>2329</v>
      </c>
      <c r="BC72" s="60">
        <v>0</v>
      </c>
      <c r="BD72" s="60">
        <v>0</v>
      </c>
      <c r="BE72" s="60">
        <v>1</v>
      </c>
      <c r="BF72" s="60">
        <v>0</v>
      </c>
      <c r="BG72" s="60">
        <v>0</v>
      </c>
      <c r="BH72" s="60">
        <v>16</v>
      </c>
      <c r="BI72" s="60">
        <v>0</v>
      </c>
      <c r="BJ72" s="60">
        <v>0</v>
      </c>
      <c r="BK72" s="60">
        <v>42</v>
      </c>
      <c r="BL72" s="60">
        <v>0</v>
      </c>
      <c r="BM72" s="60">
        <v>0</v>
      </c>
      <c r="BN72" s="60">
        <v>67</v>
      </c>
      <c r="BO72" s="60">
        <v>1</v>
      </c>
      <c r="BP72" s="60">
        <v>0</v>
      </c>
      <c r="BQ72" s="60">
        <v>0</v>
      </c>
      <c r="BR72" s="60">
        <v>0</v>
      </c>
      <c r="BS72" s="60">
        <v>1</v>
      </c>
      <c r="BT72" s="60">
        <v>0</v>
      </c>
      <c r="BU72" s="60">
        <v>0</v>
      </c>
      <c r="BV72" s="60">
        <v>0</v>
      </c>
      <c r="BW72" s="60">
        <v>0</v>
      </c>
      <c r="BX72" s="60">
        <v>0</v>
      </c>
      <c r="BY72" s="60">
        <v>0</v>
      </c>
      <c r="BZ72" s="60">
        <v>0</v>
      </c>
      <c r="CA72" s="60">
        <v>0</v>
      </c>
      <c r="CB72" s="60">
        <v>0</v>
      </c>
      <c r="CC72" s="60">
        <v>0</v>
      </c>
      <c r="CD72" s="104">
        <f t="shared" si="195"/>
        <v>0</v>
      </c>
      <c r="CE72" s="104">
        <f t="shared" si="169"/>
        <v>0</v>
      </c>
      <c r="CF72" s="104">
        <f t="shared" si="170"/>
        <v>0</v>
      </c>
      <c r="CG72" s="104">
        <f t="shared" si="171"/>
        <v>0</v>
      </c>
      <c r="CH72" s="104">
        <f t="shared" si="172"/>
        <v>0</v>
      </c>
      <c r="CI72" s="104">
        <f t="shared" si="173"/>
        <v>7.0000000000000001E-3</v>
      </c>
      <c r="CJ72" s="104">
        <f t="shared" si="174"/>
        <v>0</v>
      </c>
      <c r="CK72" s="104">
        <f t="shared" si="175"/>
        <v>0</v>
      </c>
      <c r="CL72" s="104">
        <f t="shared" si="176"/>
        <v>1.7999999999999999E-2</v>
      </c>
      <c r="CM72" s="104">
        <f t="shared" si="177"/>
        <v>0</v>
      </c>
      <c r="CN72" s="104">
        <f t="shared" si="178"/>
        <v>0</v>
      </c>
      <c r="CO72" s="104">
        <f t="shared" si="179"/>
        <v>2.9000000000000001E-2</v>
      </c>
      <c r="CP72" s="104">
        <f t="shared" si="180"/>
        <v>0</v>
      </c>
      <c r="CQ72" s="104">
        <f t="shared" si="181"/>
        <v>0</v>
      </c>
      <c r="CR72" s="104">
        <f t="shared" si="182"/>
        <v>0</v>
      </c>
      <c r="CS72" s="104">
        <f t="shared" si="183"/>
        <v>0</v>
      </c>
      <c r="CT72" s="104">
        <f t="shared" si="184"/>
        <v>0</v>
      </c>
      <c r="CU72" s="104">
        <f t="shared" si="185"/>
        <v>0</v>
      </c>
      <c r="CV72" s="104">
        <f t="shared" si="186"/>
        <v>0</v>
      </c>
      <c r="CW72" s="104">
        <f t="shared" si="187"/>
        <v>0</v>
      </c>
      <c r="CX72" s="104">
        <f t="shared" si="188"/>
        <v>0</v>
      </c>
      <c r="CY72" s="104">
        <f t="shared" si="189"/>
        <v>0</v>
      </c>
      <c r="CZ72" s="104">
        <f t="shared" si="190"/>
        <v>0</v>
      </c>
      <c r="DA72" s="104">
        <f t="shared" si="191"/>
        <v>0</v>
      </c>
      <c r="DB72" s="104">
        <f t="shared" si="192"/>
        <v>0</v>
      </c>
      <c r="DC72" s="104">
        <f t="shared" si="193"/>
        <v>0</v>
      </c>
      <c r="DD72" s="104">
        <f t="shared" si="194"/>
        <v>0</v>
      </c>
      <c r="DE72" s="60">
        <v>1301</v>
      </c>
      <c r="DF72" s="60">
        <v>662</v>
      </c>
      <c r="DG72" s="63">
        <f t="shared" si="148"/>
        <v>0.50900000000000001</v>
      </c>
      <c r="DH72" s="60">
        <v>639</v>
      </c>
      <c r="DI72" s="63">
        <f t="shared" si="149"/>
        <v>0.49099999999999999</v>
      </c>
    </row>
    <row r="73" spans="1:113" x14ac:dyDescent="0.2">
      <c r="A73" s="56" t="s">
        <v>882</v>
      </c>
      <c r="B73" s="57" t="s">
        <v>1022</v>
      </c>
      <c r="C73" s="56" t="s">
        <v>963</v>
      </c>
      <c r="D73" s="56" t="s">
        <v>1108</v>
      </c>
      <c r="E73" s="240">
        <v>4930</v>
      </c>
      <c r="F73" s="241">
        <v>2642</v>
      </c>
      <c r="G73" s="242">
        <f t="shared" si="150"/>
        <v>0.53600000000000003</v>
      </c>
      <c r="H73" s="243">
        <v>2288</v>
      </c>
      <c r="I73" s="244">
        <f t="shared" si="151"/>
        <v>0.46400000000000002</v>
      </c>
      <c r="J73" s="249">
        <v>115.5</v>
      </c>
      <c r="K73" s="60">
        <v>174</v>
      </c>
      <c r="L73" s="60">
        <v>300</v>
      </c>
      <c r="M73" s="60">
        <v>620</v>
      </c>
      <c r="N73" s="60">
        <v>259</v>
      </c>
      <c r="O73" s="60">
        <v>643</v>
      </c>
      <c r="P73" s="60">
        <v>614</v>
      </c>
      <c r="Q73" s="60">
        <v>382</v>
      </c>
      <c r="R73" s="60">
        <v>952</v>
      </c>
      <c r="S73" s="60">
        <v>476</v>
      </c>
      <c r="T73" s="60">
        <v>233</v>
      </c>
      <c r="U73" s="60">
        <v>129</v>
      </c>
      <c r="V73" s="60">
        <v>73</v>
      </c>
      <c r="W73" s="60">
        <v>75</v>
      </c>
      <c r="X73" s="63">
        <f t="shared" si="152"/>
        <v>3.5000000000000003E-2</v>
      </c>
      <c r="Y73" s="63">
        <f t="shared" si="153"/>
        <v>6.0999999999999999E-2</v>
      </c>
      <c r="Z73" s="63">
        <f t="shared" si="154"/>
        <v>0.126</v>
      </c>
      <c r="AA73" s="63">
        <f t="shared" si="155"/>
        <v>5.2999999999999999E-2</v>
      </c>
      <c r="AB73" s="63">
        <f t="shared" si="103"/>
        <v>0.13</v>
      </c>
      <c r="AC73" s="63">
        <f t="shared" si="104"/>
        <v>0.125</v>
      </c>
      <c r="AD73" s="63">
        <f t="shared" si="105"/>
        <v>7.6999999999999999E-2</v>
      </c>
      <c r="AE73" s="63">
        <f t="shared" si="156"/>
        <v>0.193</v>
      </c>
      <c r="AF73" s="63">
        <f t="shared" si="157"/>
        <v>9.7000000000000003E-2</v>
      </c>
      <c r="AG73" s="63">
        <f t="shared" si="158"/>
        <v>4.7E-2</v>
      </c>
      <c r="AH73" s="63">
        <f t="shared" si="159"/>
        <v>2.5999999999999999E-2</v>
      </c>
      <c r="AI73" s="63">
        <f t="shared" si="160"/>
        <v>1.4999999999999999E-2</v>
      </c>
      <c r="AJ73" s="63">
        <f t="shared" si="161"/>
        <v>1.4999999999999999E-2</v>
      </c>
      <c r="AK73" s="245">
        <v>31.5</v>
      </c>
      <c r="AL73" s="246">
        <v>1296</v>
      </c>
      <c r="AM73" s="60">
        <f t="shared" si="162"/>
        <v>0.26300000000000001</v>
      </c>
      <c r="AN73" s="246">
        <v>3634</v>
      </c>
      <c r="AO73" s="60">
        <f t="shared" si="163"/>
        <v>0.73699999999999999</v>
      </c>
      <c r="AP73" s="247">
        <v>1869</v>
      </c>
      <c r="AQ73" s="60">
        <f t="shared" si="164"/>
        <v>0.51400000000000001</v>
      </c>
      <c r="AR73" s="226">
        <v>1765</v>
      </c>
      <c r="AS73" s="77">
        <f t="shared" si="165"/>
        <v>0.48599999999999999</v>
      </c>
      <c r="AT73" s="248">
        <v>105.9</v>
      </c>
      <c r="AU73" s="246">
        <v>277</v>
      </c>
      <c r="AV73" s="60">
        <f t="shared" si="166"/>
        <v>5.6000000000000001E-2</v>
      </c>
      <c r="AW73" s="247">
        <v>90</v>
      </c>
      <c r="AX73" s="60">
        <f t="shared" si="167"/>
        <v>0.32500000000000001</v>
      </c>
      <c r="AY73" s="226">
        <v>187</v>
      </c>
      <c r="AZ73" s="77">
        <f t="shared" si="168"/>
        <v>0.67500000000000004</v>
      </c>
      <c r="BA73" s="245">
        <v>48.1</v>
      </c>
      <c r="BB73" s="139">
        <v>4930</v>
      </c>
      <c r="BC73" s="60">
        <v>350</v>
      </c>
      <c r="BD73" s="60">
        <v>0</v>
      </c>
      <c r="BE73" s="60">
        <v>0</v>
      </c>
      <c r="BF73" s="60">
        <v>17</v>
      </c>
      <c r="BG73" s="60">
        <v>36</v>
      </c>
      <c r="BH73" s="60">
        <v>0</v>
      </c>
      <c r="BI73" s="60">
        <v>29</v>
      </c>
      <c r="BJ73" s="60">
        <v>0</v>
      </c>
      <c r="BK73" s="60">
        <v>200</v>
      </c>
      <c r="BL73" s="60">
        <v>0</v>
      </c>
      <c r="BM73" s="60">
        <v>0</v>
      </c>
      <c r="BN73" s="60">
        <v>47</v>
      </c>
      <c r="BO73" s="60">
        <v>167</v>
      </c>
      <c r="BP73" s="60">
        <v>0</v>
      </c>
      <c r="BQ73" s="60">
        <v>0</v>
      </c>
      <c r="BR73" s="60">
        <v>0</v>
      </c>
      <c r="BS73" s="60">
        <v>0</v>
      </c>
      <c r="BT73" s="60">
        <v>138</v>
      </c>
      <c r="BU73" s="60">
        <v>0</v>
      </c>
      <c r="BV73" s="60">
        <v>0</v>
      </c>
      <c r="BW73" s="60">
        <v>0</v>
      </c>
      <c r="BX73" s="60">
        <v>0</v>
      </c>
      <c r="BY73" s="60">
        <v>0</v>
      </c>
      <c r="BZ73" s="60">
        <v>0</v>
      </c>
      <c r="CA73" s="60">
        <v>0</v>
      </c>
      <c r="CB73" s="60">
        <v>0</v>
      </c>
      <c r="CC73" s="60">
        <v>0</v>
      </c>
      <c r="CD73" s="104">
        <f t="shared" si="195"/>
        <v>7.0999999999999994E-2</v>
      </c>
      <c r="CE73" s="104">
        <f t="shared" si="169"/>
        <v>0</v>
      </c>
      <c r="CF73" s="104">
        <f t="shared" si="170"/>
        <v>0</v>
      </c>
      <c r="CG73" s="104">
        <f t="shared" si="171"/>
        <v>3.0000000000000001E-3</v>
      </c>
      <c r="CH73" s="104">
        <f t="shared" si="172"/>
        <v>7.0000000000000001E-3</v>
      </c>
      <c r="CI73" s="104">
        <f t="shared" si="173"/>
        <v>0</v>
      </c>
      <c r="CJ73" s="104">
        <f t="shared" si="174"/>
        <v>6.0000000000000001E-3</v>
      </c>
      <c r="CK73" s="104">
        <f t="shared" si="175"/>
        <v>0</v>
      </c>
      <c r="CL73" s="104">
        <f t="shared" si="176"/>
        <v>4.1000000000000002E-2</v>
      </c>
      <c r="CM73" s="104">
        <f t="shared" si="177"/>
        <v>0</v>
      </c>
      <c r="CN73" s="104">
        <f t="shared" si="178"/>
        <v>0</v>
      </c>
      <c r="CO73" s="104">
        <f t="shared" si="179"/>
        <v>0.01</v>
      </c>
      <c r="CP73" s="104">
        <f t="shared" si="180"/>
        <v>3.4000000000000002E-2</v>
      </c>
      <c r="CQ73" s="104">
        <f t="shared" si="181"/>
        <v>0</v>
      </c>
      <c r="CR73" s="104">
        <f t="shared" si="182"/>
        <v>0</v>
      </c>
      <c r="CS73" s="104">
        <f t="shared" si="183"/>
        <v>0</v>
      </c>
      <c r="CT73" s="104">
        <f t="shared" si="184"/>
        <v>0</v>
      </c>
      <c r="CU73" s="104">
        <f t="shared" si="185"/>
        <v>2.8000000000000001E-2</v>
      </c>
      <c r="CV73" s="104">
        <f t="shared" si="186"/>
        <v>0</v>
      </c>
      <c r="CW73" s="104">
        <f t="shared" si="187"/>
        <v>0</v>
      </c>
      <c r="CX73" s="104">
        <f t="shared" si="188"/>
        <v>0</v>
      </c>
      <c r="CY73" s="104">
        <f t="shared" si="189"/>
        <v>0</v>
      </c>
      <c r="CZ73" s="104">
        <f t="shared" si="190"/>
        <v>0</v>
      </c>
      <c r="DA73" s="104">
        <f t="shared" si="191"/>
        <v>0</v>
      </c>
      <c r="DB73" s="104">
        <f t="shared" si="192"/>
        <v>0</v>
      </c>
      <c r="DC73" s="104">
        <f t="shared" si="193"/>
        <v>0</v>
      </c>
      <c r="DD73" s="104">
        <f t="shared" si="194"/>
        <v>0</v>
      </c>
      <c r="DE73" s="60">
        <v>2964</v>
      </c>
      <c r="DF73" s="60">
        <v>1597</v>
      </c>
      <c r="DG73" s="63">
        <f t="shared" si="148"/>
        <v>0.53900000000000003</v>
      </c>
      <c r="DH73" s="60">
        <v>1367</v>
      </c>
      <c r="DI73" s="63">
        <f t="shared" si="149"/>
        <v>0.46100000000000002</v>
      </c>
    </row>
    <row r="74" spans="1:113" x14ac:dyDescent="0.2">
      <c r="A74" s="56" t="s">
        <v>882</v>
      </c>
      <c r="B74" s="57" t="s">
        <v>1022</v>
      </c>
      <c r="C74" s="56" t="s">
        <v>964</v>
      </c>
      <c r="D74" s="56" t="s">
        <v>1109</v>
      </c>
      <c r="E74" s="240">
        <v>3828</v>
      </c>
      <c r="F74" s="241">
        <v>1772</v>
      </c>
      <c r="G74" s="242">
        <f t="shared" si="150"/>
        <v>0.46300000000000002</v>
      </c>
      <c r="H74" s="243">
        <v>2056</v>
      </c>
      <c r="I74" s="244">
        <f t="shared" si="151"/>
        <v>0.53700000000000003</v>
      </c>
      <c r="J74" s="249">
        <v>86.2</v>
      </c>
      <c r="K74" s="60">
        <v>184</v>
      </c>
      <c r="L74" s="60">
        <v>142</v>
      </c>
      <c r="M74" s="60">
        <v>519</v>
      </c>
      <c r="N74" s="60">
        <v>377</v>
      </c>
      <c r="O74" s="60">
        <v>445</v>
      </c>
      <c r="P74" s="60">
        <v>303</v>
      </c>
      <c r="Q74" s="60">
        <v>683</v>
      </c>
      <c r="R74" s="60">
        <v>485</v>
      </c>
      <c r="S74" s="60">
        <v>85</v>
      </c>
      <c r="T74" s="60">
        <v>246</v>
      </c>
      <c r="U74" s="60">
        <v>278</v>
      </c>
      <c r="V74" s="60">
        <v>81</v>
      </c>
      <c r="W74" s="60">
        <v>0</v>
      </c>
      <c r="X74" s="63">
        <f t="shared" si="152"/>
        <v>4.8000000000000001E-2</v>
      </c>
      <c r="Y74" s="63">
        <f t="shared" si="153"/>
        <v>3.6999999999999998E-2</v>
      </c>
      <c r="Z74" s="63">
        <f t="shared" si="154"/>
        <v>0.13600000000000001</v>
      </c>
      <c r="AA74" s="63">
        <f t="shared" si="155"/>
        <v>9.8000000000000004E-2</v>
      </c>
      <c r="AB74" s="63">
        <f t="shared" si="103"/>
        <v>0.11600000000000001</v>
      </c>
      <c r="AC74" s="63">
        <f t="shared" si="104"/>
        <v>7.9000000000000001E-2</v>
      </c>
      <c r="AD74" s="63">
        <f t="shared" si="105"/>
        <v>0.17799999999999999</v>
      </c>
      <c r="AE74" s="63">
        <f t="shared" si="156"/>
        <v>0.127</v>
      </c>
      <c r="AF74" s="63">
        <f t="shared" si="157"/>
        <v>2.1999999999999999E-2</v>
      </c>
      <c r="AG74" s="63">
        <f t="shared" si="158"/>
        <v>6.4000000000000001E-2</v>
      </c>
      <c r="AH74" s="63">
        <f t="shared" si="159"/>
        <v>7.2999999999999995E-2</v>
      </c>
      <c r="AI74" s="63">
        <f t="shared" si="160"/>
        <v>2.1000000000000001E-2</v>
      </c>
      <c r="AJ74" s="63">
        <f t="shared" si="161"/>
        <v>0</v>
      </c>
      <c r="AK74" s="245">
        <v>31.7</v>
      </c>
      <c r="AL74" s="246">
        <v>1149</v>
      </c>
      <c r="AM74" s="60">
        <f t="shared" si="162"/>
        <v>0.3</v>
      </c>
      <c r="AN74" s="246">
        <v>2679</v>
      </c>
      <c r="AO74" s="60">
        <f t="shared" si="163"/>
        <v>0.7</v>
      </c>
      <c r="AP74" s="247">
        <v>1076</v>
      </c>
      <c r="AQ74" s="60">
        <f t="shared" si="164"/>
        <v>0.40200000000000002</v>
      </c>
      <c r="AR74" s="226">
        <v>1603</v>
      </c>
      <c r="AS74" s="77">
        <f t="shared" si="165"/>
        <v>0.59799999999999998</v>
      </c>
      <c r="AT74" s="248">
        <v>67.099999999999994</v>
      </c>
      <c r="AU74" s="246">
        <v>359</v>
      </c>
      <c r="AV74" s="60">
        <f t="shared" si="166"/>
        <v>9.4E-2</v>
      </c>
      <c r="AW74" s="247">
        <v>124</v>
      </c>
      <c r="AX74" s="60">
        <f t="shared" si="167"/>
        <v>0.34499999999999997</v>
      </c>
      <c r="AY74" s="226">
        <v>235</v>
      </c>
      <c r="AZ74" s="77">
        <f t="shared" si="168"/>
        <v>0.65500000000000003</v>
      </c>
      <c r="BA74" s="245">
        <v>52.8</v>
      </c>
      <c r="BB74" s="139">
        <v>3828</v>
      </c>
      <c r="BC74" s="60">
        <v>531</v>
      </c>
      <c r="BD74" s="60">
        <v>0</v>
      </c>
      <c r="BE74" s="60">
        <v>0</v>
      </c>
      <c r="BF74" s="60">
        <v>0</v>
      </c>
      <c r="BG74" s="60">
        <v>0</v>
      </c>
      <c r="BH74" s="60">
        <v>42</v>
      </c>
      <c r="BI74" s="60">
        <v>0</v>
      </c>
      <c r="BJ74" s="60">
        <v>0</v>
      </c>
      <c r="BK74" s="60">
        <v>72</v>
      </c>
      <c r="BL74" s="60">
        <v>0</v>
      </c>
      <c r="BM74" s="60">
        <v>51</v>
      </c>
      <c r="BN74" s="60">
        <v>16</v>
      </c>
      <c r="BO74" s="60">
        <v>7</v>
      </c>
      <c r="BP74" s="60">
        <v>0</v>
      </c>
      <c r="BQ74" s="60">
        <v>17</v>
      </c>
      <c r="BR74" s="60">
        <v>0</v>
      </c>
      <c r="BS74" s="60">
        <v>0</v>
      </c>
      <c r="BT74" s="60">
        <v>0</v>
      </c>
      <c r="BU74" s="60">
        <v>0</v>
      </c>
      <c r="BV74" s="60">
        <v>0</v>
      </c>
      <c r="BW74" s="60">
        <v>0</v>
      </c>
      <c r="BX74" s="60">
        <v>0</v>
      </c>
      <c r="BY74" s="60">
        <v>0</v>
      </c>
      <c r="BZ74" s="60">
        <v>0</v>
      </c>
      <c r="CA74" s="60">
        <v>0</v>
      </c>
      <c r="CB74" s="60">
        <v>0</v>
      </c>
      <c r="CC74" s="60">
        <v>0</v>
      </c>
      <c r="CD74" s="104">
        <f t="shared" si="195"/>
        <v>0.13900000000000001</v>
      </c>
      <c r="CE74" s="104">
        <f t="shared" si="169"/>
        <v>0</v>
      </c>
      <c r="CF74" s="104">
        <f t="shared" si="170"/>
        <v>0</v>
      </c>
      <c r="CG74" s="104">
        <f t="shared" si="171"/>
        <v>0</v>
      </c>
      <c r="CH74" s="104">
        <f t="shared" si="172"/>
        <v>0</v>
      </c>
      <c r="CI74" s="104">
        <f t="shared" si="173"/>
        <v>1.0999999999999999E-2</v>
      </c>
      <c r="CJ74" s="104">
        <f t="shared" si="174"/>
        <v>0</v>
      </c>
      <c r="CK74" s="104">
        <f t="shared" si="175"/>
        <v>0</v>
      </c>
      <c r="CL74" s="104">
        <f t="shared" si="176"/>
        <v>1.9E-2</v>
      </c>
      <c r="CM74" s="104">
        <f t="shared" si="177"/>
        <v>0</v>
      </c>
      <c r="CN74" s="104">
        <f t="shared" si="178"/>
        <v>1.2999999999999999E-2</v>
      </c>
      <c r="CO74" s="104">
        <f t="shared" si="179"/>
        <v>4.0000000000000001E-3</v>
      </c>
      <c r="CP74" s="104">
        <f t="shared" si="180"/>
        <v>2E-3</v>
      </c>
      <c r="CQ74" s="104">
        <f t="shared" si="181"/>
        <v>0</v>
      </c>
      <c r="CR74" s="104">
        <f t="shared" si="182"/>
        <v>4.0000000000000001E-3</v>
      </c>
      <c r="CS74" s="104">
        <f t="shared" si="183"/>
        <v>0</v>
      </c>
      <c r="CT74" s="104">
        <f t="shared" si="184"/>
        <v>0</v>
      </c>
      <c r="CU74" s="104">
        <f t="shared" si="185"/>
        <v>0</v>
      </c>
      <c r="CV74" s="104">
        <f t="shared" si="186"/>
        <v>0</v>
      </c>
      <c r="CW74" s="104">
        <f t="shared" si="187"/>
        <v>0</v>
      </c>
      <c r="CX74" s="104">
        <f t="shared" si="188"/>
        <v>0</v>
      </c>
      <c r="CY74" s="104">
        <f t="shared" si="189"/>
        <v>0</v>
      </c>
      <c r="CZ74" s="104">
        <f t="shared" si="190"/>
        <v>0</v>
      </c>
      <c r="DA74" s="104">
        <f t="shared" si="191"/>
        <v>0</v>
      </c>
      <c r="DB74" s="104">
        <f t="shared" si="192"/>
        <v>0</v>
      </c>
      <c r="DC74" s="104">
        <f t="shared" si="193"/>
        <v>0</v>
      </c>
      <c r="DD74" s="104">
        <f t="shared" si="194"/>
        <v>0</v>
      </c>
      <c r="DE74" s="60">
        <v>2197</v>
      </c>
      <c r="DF74" s="60">
        <v>891</v>
      </c>
      <c r="DG74" s="63">
        <f t="shared" si="148"/>
        <v>0.40600000000000003</v>
      </c>
      <c r="DH74" s="60">
        <v>1306</v>
      </c>
      <c r="DI74" s="63">
        <f t="shared" si="149"/>
        <v>0.59399999999999997</v>
      </c>
    </row>
    <row r="75" spans="1:113" x14ac:dyDescent="0.2">
      <c r="A75" s="56" t="s">
        <v>882</v>
      </c>
      <c r="B75" s="57" t="s">
        <v>1022</v>
      </c>
      <c r="C75" s="56" t="s">
        <v>965</v>
      </c>
      <c r="D75" s="56" t="s">
        <v>1110</v>
      </c>
      <c r="E75" s="240">
        <v>4591</v>
      </c>
      <c r="F75" s="241">
        <v>2213</v>
      </c>
      <c r="G75" s="242">
        <f t="shared" si="150"/>
        <v>0.48199999999999998</v>
      </c>
      <c r="H75" s="243">
        <v>2378</v>
      </c>
      <c r="I75" s="244">
        <f t="shared" si="151"/>
        <v>0.51800000000000002</v>
      </c>
      <c r="J75" s="249">
        <v>93.1</v>
      </c>
      <c r="K75" s="60">
        <v>456</v>
      </c>
      <c r="L75" s="60">
        <v>281</v>
      </c>
      <c r="M75" s="60">
        <v>277</v>
      </c>
      <c r="N75" s="60">
        <v>275</v>
      </c>
      <c r="O75" s="60">
        <v>267</v>
      </c>
      <c r="P75" s="60">
        <v>508</v>
      </c>
      <c r="Q75" s="60">
        <v>640</v>
      </c>
      <c r="R75" s="60">
        <v>572</v>
      </c>
      <c r="S75" s="60">
        <v>251</v>
      </c>
      <c r="T75" s="60">
        <v>316</v>
      </c>
      <c r="U75" s="60">
        <v>380</v>
      </c>
      <c r="V75" s="60">
        <v>236</v>
      </c>
      <c r="W75" s="60">
        <v>132</v>
      </c>
      <c r="X75" s="63">
        <f t="shared" si="152"/>
        <v>9.9000000000000005E-2</v>
      </c>
      <c r="Y75" s="63">
        <f t="shared" si="153"/>
        <v>6.0999999999999999E-2</v>
      </c>
      <c r="Z75" s="63">
        <f t="shared" si="154"/>
        <v>0.06</v>
      </c>
      <c r="AA75" s="63">
        <f t="shared" si="155"/>
        <v>0.06</v>
      </c>
      <c r="AB75" s="63">
        <f t="shared" si="103"/>
        <v>5.8000000000000003E-2</v>
      </c>
      <c r="AC75" s="63">
        <f t="shared" si="104"/>
        <v>0.111</v>
      </c>
      <c r="AD75" s="63">
        <f t="shared" si="105"/>
        <v>0.13900000000000001</v>
      </c>
      <c r="AE75" s="63">
        <f t="shared" si="156"/>
        <v>0.125</v>
      </c>
      <c r="AF75" s="63">
        <f t="shared" si="157"/>
        <v>5.5E-2</v>
      </c>
      <c r="AG75" s="63">
        <f t="shared" si="158"/>
        <v>6.9000000000000006E-2</v>
      </c>
      <c r="AH75" s="63">
        <f t="shared" si="159"/>
        <v>8.3000000000000004E-2</v>
      </c>
      <c r="AI75" s="63">
        <f t="shared" si="160"/>
        <v>5.0999999999999997E-2</v>
      </c>
      <c r="AJ75" s="63">
        <f t="shared" si="161"/>
        <v>2.9000000000000001E-2</v>
      </c>
      <c r="AK75" s="245">
        <v>38.9</v>
      </c>
      <c r="AL75" s="246">
        <v>1172</v>
      </c>
      <c r="AM75" s="60">
        <f t="shared" si="162"/>
        <v>0.255</v>
      </c>
      <c r="AN75" s="246">
        <v>3419</v>
      </c>
      <c r="AO75" s="60">
        <f t="shared" si="163"/>
        <v>0.745</v>
      </c>
      <c r="AP75" s="247">
        <v>1505</v>
      </c>
      <c r="AQ75" s="60">
        <f t="shared" si="164"/>
        <v>0.44</v>
      </c>
      <c r="AR75" s="226">
        <v>1914</v>
      </c>
      <c r="AS75" s="77">
        <f t="shared" si="165"/>
        <v>0.56000000000000005</v>
      </c>
      <c r="AT75" s="248">
        <v>78.599999999999994</v>
      </c>
      <c r="AU75" s="246">
        <v>748</v>
      </c>
      <c r="AV75" s="60">
        <f t="shared" si="166"/>
        <v>0.16300000000000001</v>
      </c>
      <c r="AW75" s="247">
        <v>261</v>
      </c>
      <c r="AX75" s="60">
        <f t="shared" si="167"/>
        <v>0.34899999999999998</v>
      </c>
      <c r="AY75" s="226">
        <v>487</v>
      </c>
      <c r="AZ75" s="77">
        <f t="shared" si="168"/>
        <v>0.65100000000000002</v>
      </c>
      <c r="BA75" s="245">
        <v>53.6</v>
      </c>
      <c r="BB75" s="139">
        <v>4591</v>
      </c>
      <c r="BC75" s="60">
        <v>37</v>
      </c>
      <c r="BD75" s="60">
        <v>5</v>
      </c>
      <c r="BE75" s="60">
        <v>0</v>
      </c>
      <c r="BF75" s="60">
        <v>0</v>
      </c>
      <c r="BG75" s="60">
        <v>66</v>
      </c>
      <c r="BH75" s="60">
        <v>50</v>
      </c>
      <c r="BI75" s="60">
        <v>96</v>
      </c>
      <c r="BJ75" s="60">
        <v>28</v>
      </c>
      <c r="BK75" s="60">
        <v>27</v>
      </c>
      <c r="BL75" s="60">
        <v>12</v>
      </c>
      <c r="BM75" s="60">
        <v>0</v>
      </c>
      <c r="BN75" s="60">
        <v>169</v>
      </c>
      <c r="BO75" s="60">
        <v>0</v>
      </c>
      <c r="BP75" s="60">
        <v>0</v>
      </c>
      <c r="BQ75" s="60">
        <v>0</v>
      </c>
      <c r="BR75" s="60">
        <v>0</v>
      </c>
      <c r="BS75" s="60">
        <v>0</v>
      </c>
      <c r="BT75" s="60">
        <v>0</v>
      </c>
      <c r="BU75" s="60">
        <v>0</v>
      </c>
      <c r="BV75" s="60">
        <v>15</v>
      </c>
      <c r="BW75" s="60">
        <v>0</v>
      </c>
      <c r="BX75" s="60">
        <v>0</v>
      </c>
      <c r="BY75" s="60">
        <v>0</v>
      </c>
      <c r="BZ75" s="60">
        <v>0</v>
      </c>
      <c r="CA75" s="60">
        <v>0</v>
      </c>
      <c r="CB75" s="60">
        <v>0</v>
      </c>
      <c r="CC75" s="60">
        <v>0</v>
      </c>
      <c r="CD75" s="104">
        <f t="shared" si="195"/>
        <v>8.0000000000000002E-3</v>
      </c>
      <c r="CE75" s="104">
        <f t="shared" si="169"/>
        <v>1E-3</v>
      </c>
      <c r="CF75" s="104">
        <f t="shared" si="170"/>
        <v>0</v>
      </c>
      <c r="CG75" s="104">
        <f t="shared" si="171"/>
        <v>0</v>
      </c>
      <c r="CH75" s="104">
        <f t="shared" si="172"/>
        <v>1.4E-2</v>
      </c>
      <c r="CI75" s="104">
        <f t="shared" si="173"/>
        <v>1.0999999999999999E-2</v>
      </c>
      <c r="CJ75" s="104">
        <f t="shared" si="174"/>
        <v>2.1000000000000001E-2</v>
      </c>
      <c r="CK75" s="104">
        <f t="shared" si="175"/>
        <v>6.0000000000000001E-3</v>
      </c>
      <c r="CL75" s="104">
        <f t="shared" si="176"/>
        <v>6.0000000000000001E-3</v>
      </c>
      <c r="CM75" s="104">
        <f t="shared" si="177"/>
        <v>3.0000000000000001E-3</v>
      </c>
      <c r="CN75" s="104">
        <f t="shared" si="178"/>
        <v>0</v>
      </c>
      <c r="CO75" s="104">
        <f t="shared" si="179"/>
        <v>3.6999999999999998E-2</v>
      </c>
      <c r="CP75" s="104">
        <f t="shared" si="180"/>
        <v>0</v>
      </c>
      <c r="CQ75" s="104">
        <f t="shared" si="181"/>
        <v>0</v>
      </c>
      <c r="CR75" s="104">
        <f t="shared" si="182"/>
        <v>0</v>
      </c>
      <c r="CS75" s="104">
        <f t="shared" si="183"/>
        <v>0</v>
      </c>
      <c r="CT75" s="104">
        <f t="shared" si="184"/>
        <v>0</v>
      </c>
      <c r="CU75" s="104">
        <f t="shared" si="185"/>
        <v>0</v>
      </c>
      <c r="CV75" s="104">
        <f t="shared" si="186"/>
        <v>0</v>
      </c>
      <c r="CW75" s="104">
        <f t="shared" si="187"/>
        <v>3.0000000000000001E-3</v>
      </c>
      <c r="CX75" s="104">
        <f t="shared" si="188"/>
        <v>0</v>
      </c>
      <c r="CY75" s="104">
        <f t="shared" si="189"/>
        <v>0</v>
      </c>
      <c r="CZ75" s="104">
        <f t="shared" si="190"/>
        <v>0</v>
      </c>
      <c r="DA75" s="104">
        <f t="shared" si="191"/>
        <v>0</v>
      </c>
      <c r="DB75" s="104">
        <f t="shared" si="192"/>
        <v>0</v>
      </c>
      <c r="DC75" s="104">
        <f t="shared" si="193"/>
        <v>0</v>
      </c>
      <c r="DD75" s="104">
        <f t="shared" si="194"/>
        <v>0</v>
      </c>
      <c r="DE75" s="60">
        <v>2950</v>
      </c>
      <c r="DF75" s="60">
        <v>1198</v>
      </c>
      <c r="DG75" s="63">
        <f t="shared" si="148"/>
        <v>0.40600000000000003</v>
      </c>
      <c r="DH75" s="60">
        <v>1752</v>
      </c>
      <c r="DI75" s="63">
        <f t="shared" si="149"/>
        <v>0.59399999999999997</v>
      </c>
    </row>
    <row r="76" spans="1:113" x14ac:dyDescent="0.2">
      <c r="A76" s="56" t="s">
        <v>882</v>
      </c>
      <c r="B76" s="57" t="s">
        <v>1022</v>
      </c>
      <c r="C76" s="56" t="s">
        <v>966</v>
      </c>
      <c r="D76" s="56" t="s">
        <v>1111</v>
      </c>
      <c r="E76" s="240">
        <v>3247</v>
      </c>
      <c r="F76" s="241">
        <v>1769</v>
      </c>
      <c r="G76" s="242">
        <f t="shared" si="150"/>
        <v>0.54500000000000004</v>
      </c>
      <c r="H76" s="243">
        <v>1478</v>
      </c>
      <c r="I76" s="244">
        <f t="shared" si="151"/>
        <v>0.45500000000000002</v>
      </c>
      <c r="J76" s="249">
        <v>119.7</v>
      </c>
      <c r="K76" s="60">
        <v>257</v>
      </c>
      <c r="L76" s="60">
        <v>621</v>
      </c>
      <c r="M76" s="60">
        <v>202</v>
      </c>
      <c r="N76" s="60">
        <v>234</v>
      </c>
      <c r="O76" s="60">
        <v>65</v>
      </c>
      <c r="P76" s="60">
        <v>275</v>
      </c>
      <c r="Q76" s="60">
        <v>572</v>
      </c>
      <c r="R76" s="60">
        <v>316</v>
      </c>
      <c r="S76" s="60">
        <v>273</v>
      </c>
      <c r="T76" s="60">
        <v>113</v>
      </c>
      <c r="U76" s="60">
        <v>111</v>
      </c>
      <c r="V76" s="60">
        <v>183</v>
      </c>
      <c r="W76" s="60">
        <v>25</v>
      </c>
      <c r="X76" s="63">
        <f t="shared" si="152"/>
        <v>7.9000000000000001E-2</v>
      </c>
      <c r="Y76" s="63">
        <f t="shared" si="153"/>
        <v>0.191</v>
      </c>
      <c r="Z76" s="63">
        <f t="shared" si="154"/>
        <v>6.2E-2</v>
      </c>
      <c r="AA76" s="63">
        <f t="shared" si="155"/>
        <v>7.1999999999999995E-2</v>
      </c>
      <c r="AB76" s="63">
        <f t="shared" si="103"/>
        <v>0.02</v>
      </c>
      <c r="AC76" s="63">
        <f t="shared" si="104"/>
        <v>8.5000000000000006E-2</v>
      </c>
      <c r="AD76" s="63">
        <f t="shared" si="105"/>
        <v>0.17599999999999999</v>
      </c>
      <c r="AE76" s="63">
        <f t="shared" si="156"/>
        <v>9.7000000000000003E-2</v>
      </c>
      <c r="AF76" s="63">
        <f t="shared" si="157"/>
        <v>8.4000000000000005E-2</v>
      </c>
      <c r="AG76" s="63">
        <f t="shared" si="158"/>
        <v>3.5000000000000003E-2</v>
      </c>
      <c r="AH76" s="63">
        <f t="shared" si="159"/>
        <v>3.4000000000000002E-2</v>
      </c>
      <c r="AI76" s="63">
        <f t="shared" si="160"/>
        <v>5.6000000000000001E-2</v>
      </c>
      <c r="AJ76" s="63">
        <f t="shared" si="161"/>
        <v>8.0000000000000002E-3</v>
      </c>
      <c r="AK76" s="245">
        <v>29.9</v>
      </c>
      <c r="AL76" s="246">
        <v>1243</v>
      </c>
      <c r="AM76" s="60">
        <f t="shared" si="162"/>
        <v>0.38300000000000001</v>
      </c>
      <c r="AN76" s="246">
        <v>2004</v>
      </c>
      <c r="AO76" s="60">
        <f t="shared" si="163"/>
        <v>0.61699999999999999</v>
      </c>
      <c r="AP76" s="247">
        <v>1136</v>
      </c>
      <c r="AQ76" s="60">
        <f t="shared" si="164"/>
        <v>0.56699999999999995</v>
      </c>
      <c r="AR76" s="226">
        <v>868</v>
      </c>
      <c r="AS76" s="77">
        <f t="shared" si="165"/>
        <v>0.433</v>
      </c>
      <c r="AT76" s="248">
        <v>130.9</v>
      </c>
      <c r="AU76" s="246">
        <v>319</v>
      </c>
      <c r="AV76" s="60">
        <f t="shared" si="166"/>
        <v>9.8000000000000004E-2</v>
      </c>
      <c r="AW76" s="247">
        <v>112</v>
      </c>
      <c r="AX76" s="60">
        <f t="shared" si="167"/>
        <v>0.35099999999999998</v>
      </c>
      <c r="AY76" s="226">
        <v>207</v>
      </c>
      <c r="AZ76" s="77">
        <f t="shared" si="168"/>
        <v>0.64900000000000002</v>
      </c>
      <c r="BA76" s="245">
        <v>54.1</v>
      </c>
      <c r="BB76" s="139">
        <v>3247</v>
      </c>
      <c r="BC76" s="60">
        <v>0</v>
      </c>
      <c r="BD76" s="60">
        <v>0</v>
      </c>
      <c r="BE76" s="60">
        <v>0</v>
      </c>
      <c r="BF76" s="60">
        <v>0</v>
      </c>
      <c r="BG76" s="60">
        <v>0</v>
      </c>
      <c r="BH76" s="60">
        <v>152</v>
      </c>
      <c r="BI76" s="60">
        <v>16</v>
      </c>
      <c r="BJ76" s="60">
        <v>0</v>
      </c>
      <c r="BK76" s="60">
        <v>126</v>
      </c>
      <c r="BL76" s="60">
        <v>0</v>
      </c>
      <c r="BM76" s="60">
        <v>1</v>
      </c>
      <c r="BN76" s="60">
        <v>77</v>
      </c>
      <c r="BO76" s="60">
        <v>73</v>
      </c>
      <c r="BP76" s="60">
        <v>0</v>
      </c>
      <c r="BQ76" s="60">
        <v>0</v>
      </c>
      <c r="BR76" s="60">
        <v>58</v>
      </c>
      <c r="BS76" s="60">
        <v>0</v>
      </c>
      <c r="BT76" s="60">
        <v>0</v>
      </c>
      <c r="BU76" s="60">
        <v>0</v>
      </c>
      <c r="BV76" s="60">
        <v>1</v>
      </c>
      <c r="BW76" s="60">
        <v>0</v>
      </c>
      <c r="BX76" s="60">
        <v>0</v>
      </c>
      <c r="BY76" s="60">
        <v>0</v>
      </c>
      <c r="BZ76" s="60">
        <v>0</v>
      </c>
      <c r="CA76" s="60">
        <v>0</v>
      </c>
      <c r="CB76" s="60">
        <v>0</v>
      </c>
      <c r="CC76" s="60">
        <v>0</v>
      </c>
      <c r="CD76" s="104">
        <f t="shared" si="195"/>
        <v>0</v>
      </c>
      <c r="CE76" s="104">
        <f t="shared" si="169"/>
        <v>0</v>
      </c>
      <c r="CF76" s="104">
        <f t="shared" si="170"/>
        <v>0</v>
      </c>
      <c r="CG76" s="104">
        <f t="shared" si="171"/>
        <v>0</v>
      </c>
      <c r="CH76" s="104">
        <f t="shared" si="172"/>
        <v>0</v>
      </c>
      <c r="CI76" s="104">
        <f t="shared" si="173"/>
        <v>4.7E-2</v>
      </c>
      <c r="CJ76" s="104">
        <f t="shared" si="174"/>
        <v>5.0000000000000001E-3</v>
      </c>
      <c r="CK76" s="104">
        <f t="shared" si="175"/>
        <v>0</v>
      </c>
      <c r="CL76" s="104">
        <f t="shared" si="176"/>
        <v>3.9E-2</v>
      </c>
      <c r="CM76" s="104">
        <f t="shared" si="177"/>
        <v>0</v>
      </c>
      <c r="CN76" s="104">
        <f t="shared" si="178"/>
        <v>0</v>
      </c>
      <c r="CO76" s="104">
        <f t="shared" si="179"/>
        <v>2.4E-2</v>
      </c>
      <c r="CP76" s="104">
        <f t="shared" si="180"/>
        <v>2.1999999999999999E-2</v>
      </c>
      <c r="CQ76" s="104">
        <f t="shared" si="181"/>
        <v>0</v>
      </c>
      <c r="CR76" s="104">
        <f t="shared" si="182"/>
        <v>0</v>
      </c>
      <c r="CS76" s="104">
        <f t="shared" si="183"/>
        <v>1.7999999999999999E-2</v>
      </c>
      <c r="CT76" s="104">
        <f t="shared" si="184"/>
        <v>0</v>
      </c>
      <c r="CU76" s="104">
        <f t="shared" si="185"/>
        <v>0</v>
      </c>
      <c r="CV76" s="104">
        <f t="shared" si="186"/>
        <v>0</v>
      </c>
      <c r="CW76" s="104">
        <f t="shared" si="187"/>
        <v>0</v>
      </c>
      <c r="CX76" s="104">
        <f t="shared" si="188"/>
        <v>0</v>
      </c>
      <c r="CY76" s="104">
        <f t="shared" si="189"/>
        <v>0</v>
      </c>
      <c r="CZ76" s="104">
        <f t="shared" si="190"/>
        <v>0</v>
      </c>
      <c r="DA76" s="104">
        <f t="shared" si="191"/>
        <v>0</v>
      </c>
      <c r="DB76" s="104">
        <f t="shared" si="192"/>
        <v>0</v>
      </c>
      <c r="DC76" s="104">
        <f t="shared" si="193"/>
        <v>0</v>
      </c>
      <c r="DD76" s="104">
        <f t="shared" si="194"/>
        <v>0</v>
      </c>
      <c r="DE76" s="60">
        <v>1875</v>
      </c>
      <c r="DF76" s="60">
        <v>1040</v>
      </c>
      <c r="DG76" s="63">
        <f t="shared" si="148"/>
        <v>0.55500000000000005</v>
      </c>
      <c r="DH76" s="60">
        <v>835</v>
      </c>
      <c r="DI76" s="63">
        <f t="shared" si="149"/>
        <v>0.44500000000000001</v>
      </c>
    </row>
    <row r="77" spans="1:113" x14ac:dyDescent="0.2">
      <c r="A77" s="56" t="s">
        <v>882</v>
      </c>
      <c r="B77" s="57" t="s">
        <v>1022</v>
      </c>
      <c r="C77" s="56" t="s">
        <v>967</v>
      </c>
      <c r="D77" s="56" t="s">
        <v>1112</v>
      </c>
      <c r="E77" s="240">
        <v>2986</v>
      </c>
      <c r="F77" s="241">
        <v>1489</v>
      </c>
      <c r="G77" s="242">
        <f t="shared" si="150"/>
        <v>0.499</v>
      </c>
      <c r="H77" s="243">
        <v>1497</v>
      </c>
      <c r="I77" s="244">
        <f t="shared" si="151"/>
        <v>0.501</v>
      </c>
      <c r="J77" s="249">
        <v>99.5</v>
      </c>
      <c r="K77" s="60">
        <v>86</v>
      </c>
      <c r="L77" s="60">
        <v>87</v>
      </c>
      <c r="M77" s="60">
        <v>233</v>
      </c>
      <c r="N77" s="60">
        <v>269</v>
      </c>
      <c r="O77" s="60">
        <v>139</v>
      </c>
      <c r="P77" s="60">
        <v>232</v>
      </c>
      <c r="Q77" s="60">
        <v>252</v>
      </c>
      <c r="R77" s="60">
        <v>622</v>
      </c>
      <c r="S77" s="60">
        <v>344</v>
      </c>
      <c r="T77" s="60">
        <v>243</v>
      </c>
      <c r="U77" s="60">
        <v>437</v>
      </c>
      <c r="V77" s="60">
        <v>19</v>
      </c>
      <c r="W77" s="60">
        <v>23</v>
      </c>
      <c r="X77" s="63">
        <f t="shared" si="152"/>
        <v>2.9000000000000001E-2</v>
      </c>
      <c r="Y77" s="63">
        <f t="shared" si="153"/>
        <v>2.9000000000000001E-2</v>
      </c>
      <c r="Z77" s="63">
        <f t="shared" si="154"/>
        <v>7.8E-2</v>
      </c>
      <c r="AA77" s="63">
        <f t="shared" si="155"/>
        <v>0.09</v>
      </c>
      <c r="AB77" s="63">
        <f t="shared" si="103"/>
        <v>4.7E-2</v>
      </c>
      <c r="AC77" s="63">
        <f t="shared" si="104"/>
        <v>7.8E-2</v>
      </c>
      <c r="AD77" s="63">
        <f t="shared" si="105"/>
        <v>8.4000000000000005E-2</v>
      </c>
      <c r="AE77" s="63">
        <f t="shared" si="156"/>
        <v>0.20799999999999999</v>
      </c>
      <c r="AF77" s="63">
        <f t="shared" si="157"/>
        <v>0.115</v>
      </c>
      <c r="AG77" s="63">
        <f t="shared" si="158"/>
        <v>8.1000000000000003E-2</v>
      </c>
      <c r="AH77" s="63">
        <f t="shared" si="159"/>
        <v>0.14599999999999999</v>
      </c>
      <c r="AI77" s="63">
        <f t="shared" si="160"/>
        <v>6.0000000000000001E-3</v>
      </c>
      <c r="AJ77" s="63">
        <f t="shared" si="161"/>
        <v>8.0000000000000002E-3</v>
      </c>
      <c r="AK77" s="245">
        <v>48.9</v>
      </c>
      <c r="AL77" s="246">
        <v>577</v>
      </c>
      <c r="AM77" s="60">
        <f t="shared" si="162"/>
        <v>0.193</v>
      </c>
      <c r="AN77" s="246">
        <v>2409</v>
      </c>
      <c r="AO77" s="60">
        <f t="shared" si="163"/>
        <v>0.80700000000000005</v>
      </c>
      <c r="AP77" s="247">
        <v>1263</v>
      </c>
      <c r="AQ77" s="60">
        <f t="shared" si="164"/>
        <v>0.52400000000000002</v>
      </c>
      <c r="AR77" s="226">
        <v>1146</v>
      </c>
      <c r="AS77" s="77">
        <f t="shared" si="165"/>
        <v>0.47599999999999998</v>
      </c>
      <c r="AT77" s="248">
        <v>110.2</v>
      </c>
      <c r="AU77" s="246">
        <v>479</v>
      </c>
      <c r="AV77" s="60">
        <f t="shared" si="166"/>
        <v>0.16</v>
      </c>
      <c r="AW77" s="247">
        <v>251</v>
      </c>
      <c r="AX77" s="60">
        <f t="shared" si="167"/>
        <v>0.52400000000000002</v>
      </c>
      <c r="AY77" s="226">
        <v>228</v>
      </c>
      <c r="AZ77" s="77">
        <f t="shared" si="168"/>
        <v>0.47599999999999998</v>
      </c>
      <c r="BA77" s="245">
        <v>110.1</v>
      </c>
      <c r="BB77" s="139">
        <v>2986</v>
      </c>
      <c r="BC77" s="60">
        <v>330</v>
      </c>
      <c r="BD77" s="60">
        <v>0</v>
      </c>
      <c r="BE77" s="60">
        <v>0</v>
      </c>
      <c r="BF77" s="60">
        <v>23</v>
      </c>
      <c r="BG77" s="60">
        <v>48</v>
      </c>
      <c r="BH77" s="60">
        <v>245</v>
      </c>
      <c r="BI77" s="60">
        <v>48</v>
      </c>
      <c r="BJ77" s="60">
        <v>0</v>
      </c>
      <c r="BK77" s="60">
        <v>406</v>
      </c>
      <c r="BL77" s="60">
        <v>11</v>
      </c>
      <c r="BM77" s="60">
        <v>0</v>
      </c>
      <c r="BN77" s="60">
        <v>389</v>
      </c>
      <c r="BO77" s="60">
        <v>112</v>
      </c>
      <c r="BP77" s="60">
        <v>0</v>
      </c>
      <c r="BQ77" s="60">
        <v>24</v>
      </c>
      <c r="BR77" s="60">
        <v>75</v>
      </c>
      <c r="BS77" s="60">
        <v>6</v>
      </c>
      <c r="BT77" s="60">
        <v>43</v>
      </c>
      <c r="BU77" s="60">
        <v>46</v>
      </c>
      <c r="BV77" s="60">
        <v>77</v>
      </c>
      <c r="BW77" s="60">
        <v>0</v>
      </c>
      <c r="BX77" s="60">
        <v>0</v>
      </c>
      <c r="BY77" s="60">
        <v>52</v>
      </c>
      <c r="BZ77" s="60">
        <v>0</v>
      </c>
      <c r="CA77" s="60">
        <v>0</v>
      </c>
      <c r="CB77" s="60">
        <v>16</v>
      </c>
      <c r="CC77" s="60">
        <v>0</v>
      </c>
      <c r="CD77" s="104">
        <f t="shared" si="195"/>
        <v>0.111</v>
      </c>
      <c r="CE77" s="104">
        <f t="shared" si="169"/>
        <v>0</v>
      </c>
      <c r="CF77" s="104">
        <f t="shared" si="170"/>
        <v>0</v>
      </c>
      <c r="CG77" s="104">
        <f t="shared" si="171"/>
        <v>8.0000000000000002E-3</v>
      </c>
      <c r="CH77" s="104">
        <f t="shared" si="172"/>
        <v>1.6E-2</v>
      </c>
      <c r="CI77" s="104">
        <f t="shared" si="173"/>
        <v>8.2000000000000003E-2</v>
      </c>
      <c r="CJ77" s="104">
        <f t="shared" si="174"/>
        <v>1.6E-2</v>
      </c>
      <c r="CK77" s="104">
        <f t="shared" si="175"/>
        <v>0</v>
      </c>
      <c r="CL77" s="104">
        <f t="shared" si="176"/>
        <v>0.13600000000000001</v>
      </c>
      <c r="CM77" s="104">
        <f t="shared" si="177"/>
        <v>4.0000000000000001E-3</v>
      </c>
      <c r="CN77" s="104">
        <f t="shared" si="178"/>
        <v>0</v>
      </c>
      <c r="CO77" s="104">
        <f t="shared" si="179"/>
        <v>0.13</v>
      </c>
      <c r="CP77" s="104">
        <f t="shared" si="180"/>
        <v>3.7999999999999999E-2</v>
      </c>
      <c r="CQ77" s="104">
        <f t="shared" si="181"/>
        <v>0</v>
      </c>
      <c r="CR77" s="104">
        <f t="shared" si="182"/>
        <v>8.0000000000000002E-3</v>
      </c>
      <c r="CS77" s="104">
        <f t="shared" si="183"/>
        <v>2.5000000000000001E-2</v>
      </c>
      <c r="CT77" s="104">
        <f t="shared" si="184"/>
        <v>2E-3</v>
      </c>
      <c r="CU77" s="104">
        <f t="shared" si="185"/>
        <v>1.4E-2</v>
      </c>
      <c r="CV77" s="104">
        <f t="shared" si="186"/>
        <v>1.4999999999999999E-2</v>
      </c>
      <c r="CW77" s="104">
        <f t="shared" si="187"/>
        <v>2.5999999999999999E-2</v>
      </c>
      <c r="CX77" s="104">
        <f t="shared" si="188"/>
        <v>0</v>
      </c>
      <c r="CY77" s="104">
        <f t="shared" si="189"/>
        <v>0</v>
      </c>
      <c r="CZ77" s="104">
        <f t="shared" si="190"/>
        <v>1.7000000000000001E-2</v>
      </c>
      <c r="DA77" s="104">
        <f t="shared" si="191"/>
        <v>0</v>
      </c>
      <c r="DB77" s="104">
        <f t="shared" si="192"/>
        <v>0</v>
      </c>
      <c r="DC77" s="104">
        <f t="shared" si="193"/>
        <v>5.0000000000000001E-3</v>
      </c>
      <c r="DD77" s="104">
        <f t="shared" si="194"/>
        <v>0</v>
      </c>
      <c r="DE77" s="60">
        <v>2327</v>
      </c>
      <c r="DF77" s="60">
        <v>1214</v>
      </c>
      <c r="DG77" s="63">
        <f t="shared" si="148"/>
        <v>0.52200000000000002</v>
      </c>
      <c r="DH77" s="60">
        <v>1113</v>
      </c>
      <c r="DI77" s="63">
        <f t="shared" si="149"/>
        <v>0.47799999999999998</v>
      </c>
    </row>
    <row r="78" spans="1:113" s="84" customFormat="1" x14ac:dyDescent="0.2">
      <c r="A78" s="81" t="s">
        <v>882</v>
      </c>
      <c r="B78" s="82" t="s">
        <v>1022</v>
      </c>
      <c r="C78" s="81"/>
      <c r="D78" s="81"/>
      <c r="E78" s="250">
        <f>SUM(E41:E77)</f>
        <v>163421</v>
      </c>
      <c r="F78" s="251">
        <f>SUM(F41:F77)</f>
        <v>80405</v>
      </c>
      <c r="G78" s="394">
        <f t="shared" si="150"/>
        <v>0.49199999999999999</v>
      </c>
      <c r="H78" s="252">
        <f>SUM(H41:H77)</f>
        <v>83016</v>
      </c>
      <c r="I78" s="395">
        <f t="shared" si="151"/>
        <v>0.50800000000000001</v>
      </c>
      <c r="J78" s="249">
        <f>(F78/H78)*100</f>
        <v>96.854823166618488</v>
      </c>
      <c r="K78" s="84">
        <f t="shared" ref="K78:W78" si="196">SUM(K41:K77)</f>
        <v>11900</v>
      </c>
      <c r="L78" s="84">
        <f t="shared" si="196"/>
        <v>13107</v>
      </c>
      <c r="M78" s="84">
        <f t="shared" si="196"/>
        <v>14048</v>
      </c>
      <c r="N78" s="84">
        <f t="shared" si="196"/>
        <v>13351</v>
      </c>
      <c r="O78" s="84">
        <f t="shared" si="196"/>
        <v>12179</v>
      </c>
      <c r="P78" s="84">
        <f t="shared" si="196"/>
        <v>21486</v>
      </c>
      <c r="Q78" s="84">
        <f t="shared" si="196"/>
        <v>20018</v>
      </c>
      <c r="R78" s="84">
        <f t="shared" si="196"/>
        <v>21769</v>
      </c>
      <c r="S78" s="84">
        <f t="shared" si="196"/>
        <v>10164</v>
      </c>
      <c r="T78" s="84">
        <f t="shared" si="196"/>
        <v>8304</v>
      </c>
      <c r="U78" s="84">
        <f t="shared" si="196"/>
        <v>10870</v>
      </c>
      <c r="V78" s="84">
        <f t="shared" si="196"/>
        <v>4744</v>
      </c>
      <c r="W78" s="84">
        <f t="shared" si="196"/>
        <v>1481</v>
      </c>
      <c r="X78" s="97">
        <f t="shared" si="152"/>
        <v>7.2999999999999995E-2</v>
      </c>
      <c r="Y78" s="97">
        <f t="shared" si="153"/>
        <v>0.08</v>
      </c>
      <c r="Z78" s="97">
        <f t="shared" si="154"/>
        <v>8.5999999999999993E-2</v>
      </c>
      <c r="AA78" s="97">
        <f t="shared" si="155"/>
        <v>8.2000000000000003E-2</v>
      </c>
      <c r="AB78" s="97">
        <f t="shared" si="103"/>
        <v>7.4999999999999997E-2</v>
      </c>
      <c r="AC78" s="97">
        <f t="shared" si="104"/>
        <v>0.13100000000000001</v>
      </c>
      <c r="AD78" s="97">
        <f t="shared" si="105"/>
        <v>0.122</v>
      </c>
      <c r="AE78" s="97">
        <f t="shared" si="156"/>
        <v>0.13300000000000001</v>
      </c>
      <c r="AF78" s="97">
        <f t="shared" si="157"/>
        <v>6.2E-2</v>
      </c>
      <c r="AG78" s="97">
        <f t="shared" si="158"/>
        <v>5.0999999999999997E-2</v>
      </c>
      <c r="AH78" s="97">
        <f t="shared" si="159"/>
        <v>6.7000000000000004E-2</v>
      </c>
      <c r="AI78" s="97">
        <f t="shared" si="160"/>
        <v>2.9000000000000001E-2</v>
      </c>
      <c r="AJ78" s="97">
        <f t="shared" si="161"/>
        <v>8.9999999999999993E-3</v>
      </c>
      <c r="AK78" s="253">
        <f>ROUND(MEDIAN(AK41:AK77),1)</f>
        <v>31.8</v>
      </c>
      <c r="AL78" s="254">
        <f>SUM(AL41:AL77)</f>
        <v>47845</v>
      </c>
      <c r="AM78" s="84">
        <f t="shared" si="162"/>
        <v>0.29299999999999998</v>
      </c>
      <c r="AN78" s="254">
        <f>SUM(AN41:AN77)</f>
        <v>115576</v>
      </c>
      <c r="AO78" s="84">
        <f t="shared" si="163"/>
        <v>0.70699999999999996</v>
      </c>
      <c r="AP78" s="255">
        <f>SUM(AP41:AP77)</f>
        <v>55984</v>
      </c>
      <c r="AQ78" s="84">
        <f t="shared" si="164"/>
        <v>0.48399999999999999</v>
      </c>
      <c r="AR78" s="227">
        <f>SUM(AR41:AR77)</f>
        <v>59592</v>
      </c>
      <c r="AS78" s="98">
        <f t="shared" si="165"/>
        <v>0.51600000000000001</v>
      </c>
      <c r="AT78" s="256">
        <f>ROUND((AP78/AR78)*100,1)</f>
        <v>93.9</v>
      </c>
      <c r="AU78" s="254">
        <f>SUM(AU41:AU77)</f>
        <v>17095</v>
      </c>
      <c r="AV78" s="84">
        <f t="shared" si="166"/>
        <v>0.105</v>
      </c>
      <c r="AW78" s="255">
        <f>SUM(AW41:AW77)</f>
        <v>7507</v>
      </c>
      <c r="AX78" s="84">
        <f t="shared" si="167"/>
        <v>0.439</v>
      </c>
      <c r="AY78" s="227">
        <f>SUM(AY41:AY77)</f>
        <v>9588</v>
      </c>
      <c r="AZ78" s="98">
        <f t="shared" si="168"/>
        <v>0.56100000000000005</v>
      </c>
      <c r="BA78" s="257">
        <f>ROUND((AW78/AY78)*100,1)</f>
        <v>78.3</v>
      </c>
      <c r="BB78" s="146">
        <f t="shared" ref="BB78:CC78" si="197">SUM(BB41:BB77)</f>
        <v>163421</v>
      </c>
      <c r="BC78" s="84">
        <f t="shared" si="197"/>
        <v>4233</v>
      </c>
      <c r="BD78" s="84">
        <f t="shared" si="197"/>
        <v>654</v>
      </c>
      <c r="BE78" s="84">
        <f t="shared" si="197"/>
        <v>520</v>
      </c>
      <c r="BF78" s="84">
        <f t="shared" si="197"/>
        <v>413</v>
      </c>
      <c r="BG78" s="84">
        <f t="shared" si="197"/>
        <v>736</v>
      </c>
      <c r="BH78" s="84">
        <f t="shared" si="197"/>
        <v>4942</v>
      </c>
      <c r="BI78" s="84">
        <f t="shared" si="197"/>
        <v>1394</v>
      </c>
      <c r="BJ78" s="84">
        <f t="shared" si="197"/>
        <v>306</v>
      </c>
      <c r="BK78" s="84">
        <f t="shared" si="197"/>
        <v>7648</v>
      </c>
      <c r="BL78" s="84">
        <f t="shared" si="197"/>
        <v>239</v>
      </c>
      <c r="BM78" s="84">
        <f t="shared" si="197"/>
        <v>172</v>
      </c>
      <c r="BN78" s="84">
        <f t="shared" si="197"/>
        <v>5405</v>
      </c>
      <c r="BO78" s="84">
        <f t="shared" si="197"/>
        <v>3883</v>
      </c>
      <c r="BP78" s="84">
        <f t="shared" si="197"/>
        <v>79</v>
      </c>
      <c r="BQ78" s="84">
        <f t="shared" si="197"/>
        <v>965</v>
      </c>
      <c r="BR78" s="84">
        <f t="shared" si="197"/>
        <v>1113</v>
      </c>
      <c r="BS78" s="84">
        <f t="shared" si="197"/>
        <v>799</v>
      </c>
      <c r="BT78" s="84">
        <f t="shared" si="197"/>
        <v>893</v>
      </c>
      <c r="BU78" s="84">
        <f t="shared" si="197"/>
        <v>486</v>
      </c>
      <c r="BV78" s="84">
        <f t="shared" si="197"/>
        <v>1240</v>
      </c>
      <c r="BW78" s="84">
        <f t="shared" si="197"/>
        <v>23</v>
      </c>
      <c r="BX78" s="84">
        <f t="shared" si="197"/>
        <v>1060</v>
      </c>
      <c r="BY78" s="84">
        <f t="shared" si="197"/>
        <v>685</v>
      </c>
      <c r="BZ78" s="84">
        <f t="shared" si="197"/>
        <v>90</v>
      </c>
      <c r="CA78" s="84">
        <f t="shared" si="197"/>
        <v>138</v>
      </c>
      <c r="CB78" s="84">
        <f t="shared" si="197"/>
        <v>198</v>
      </c>
      <c r="CC78" s="84">
        <f t="shared" si="197"/>
        <v>517</v>
      </c>
      <c r="CD78" s="153">
        <f t="shared" si="195"/>
        <v>2.5999999999999999E-2</v>
      </c>
      <c r="CE78" s="153">
        <f t="shared" si="169"/>
        <v>4.0000000000000001E-3</v>
      </c>
      <c r="CF78" s="153">
        <f t="shared" si="170"/>
        <v>3.0000000000000001E-3</v>
      </c>
      <c r="CG78" s="153">
        <f t="shared" si="171"/>
        <v>3.0000000000000001E-3</v>
      </c>
      <c r="CH78" s="153">
        <f t="shared" si="172"/>
        <v>5.0000000000000001E-3</v>
      </c>
      <c r="CI78" s="153">
        <f t="shared" si="173"/>
        <v>0.03</v>
      </c>
      <c r="CJ78" s="153">
        <f t="shared" si="174"/>
        <v>8.9999999999999993E-3</v>
      </c>
      <c r="CK78" s="153">
        <f t="shared" si="175"/>
        <v>2E-3</v>
      </c>
      <c r="CL78" s="153">
        <f t="shared" si="176"/>
        <v>4.7E-2</v>
      </c>
      <c r="CM78" s="153">
        <f t="shared" si="177"/>
        <v>1E-3</v>
      </c>
      <c r="CN78" s="153">
        <f t="shared" si="178"/>
        <v>1E-3</v>
      </c>
      <c r="CO78" s="153">
        <f t="shared" si="179"/>
        <v>3.3000000000000002E-2</v>
      </c>
      <c r="CP78" s="153">
        <f t="shared" si="180"/>
        <v>2.4E-2</v>
      </c>
      <c r="CQ78" s="153">
        <f t="shared" si="181"/>
        <v>0</v>
      </c>
      <c r="CR78" s="153">
        <f t="shared" si="182"/>
        <v>6.0000000000000001E-3</v>
      </c>
      <c r="CS78" s="153">
        <f t="shared" si="183"/>
        <v>7.0000000000000001E-3</v>
      </c>
      <c r="CT78" s="153">
        <f t="shared" si="184"/>
        <v>5.0000000000000001E-3</v>
      </c>
      <c r="CU78" s="153">
        <f t="shared" si="185"/>
        <v>5.0000000000000001E-3</v>
      </c>
      <c r="CV78" s="153">
        <f t="shared" si="186"/>
        <v>3.0000000000000001E-3</v>
      </c>
      <c r="CW78" s="153">
        <f t="shared" si="187"/>
        <v>8.0000000000000002E-3</v>
      </c>
      <c r="CX78" s="153">
        <f t="shared" si="188"/>
        <v>0</v>
      </c>
      <c r="CY78" s="153">
        <f t="shared" si="189"/>
        <v>6.0000000000000001E-3</v>
      </c>
      <c r="CZ78" s="153">
        <f t="shared" si="190"/>
        <v>4.0000000000000001E-3</v>
      </c>
      <c r="DA78" s="153">
        <f t="shared" si="191"/>
        <v>1E-3</v>
      </c>
      <c r="DB78" s="153">
        <f t="shared" si="192"/>
        <v>1E-3</v>
      </c>
      <c r="DC78" s="153">
        <f t="shared" si="193"/>
        <v>1E-3</v>
      </c>
      <c r="DD78" s="153">
        <f t="shared" si="194"/>
        <v>3.0000000000000001E-3</v>
      </c>
      <c r="DE78" s="84">
        <f>SUM(DE41:DE77)</f>
        <v>98442</v>
      </c>
      <c r="DF78" s="84">
        <f>SUM(DF41:DF77)</f>
        <v>47653</v>
      </c>
      <c r="DG78" s="97">
        <f t="shared" si="148"/>
        <v>0.48399999999999999</v>
      </c>
      <c r="DH78" s="84">
        <f>SUM(DH41:DH77)</f>
        <v>50789</v>
      </c>
      <c r="DI78" s="97">
        <f t="shared" si="149"/>
        <v>0.51600000000000001</v>
      </c>
    </row>
    <row r="79" spans="1:113" x14ac:dyDescent="0.2">
      <c r="A79" s="56" t="s">
        <v>882</v>
      </c>
      <c r="B79" s="57" t="s">
        <v>2326</v>
      </c>
      <c r="C79" s="56" t="s">
        <v>928</v>
      </c>
      <c r="D79" s="56" t="s">
        <v>1073</v>
      </c>
      <c r="E79" s="240">
        <v>2475</v>
      </c>
      <c r="F79" s="241">
        <v>1313</v>
      </c>
      <c r="G79" s="242">
        <f>ROUND(F79/E79,3)</f>
        <v>0.53100000000000003</v>
      </c>
      <c r="H79" s="243">
        <v>1162</v>
      </c>
      <c r="I79" s="244">
        <f>ROUND(H79/E79,3)</f>
        <v>0.46899999999999997</v>
      </c>
      <c r="J79" s="249">
        <f t="shared" ref="J79:J91" si="198">(F79/H79)*100</f>
        <v>112.99483648881238</v>
      </c>
      <c r="K79" s="60">
        <v>115</v>
      </c>
      <c r="L79" s="60">
        <v>315</v>
      </c>
      <c r="M79" s="60">
        <v>354</v>
      </c>
      <c r="N79" s="60">
        <v>216</v>
      </c>
      <c r="O79" s="60">
        <v>91</v>
      </c>
      <c r="P79" s="60">
        <v>325</v>
      </c>
      <c r="Q79" s="60">
        <v>269</v>
      </c>
      <c r="R79" s="60">
        <v>169</v>
      </c>
      <c r="S79" s="60">
        <v>165</v>
      </c>
      <c r="T79" s="60">
        <v>174</v>
      </c>
      <c r="U79" s="60">
        <v>151</v>
      </c>
      <c r="V79" s="60">
        <v>91</v>
      </c>
      <c r="W79" s="60">
        <v>40</v>
      </c>
      <c r="X79" s="63">
        <f>ROUND(K79/E79,3)</f>
        <v>4.5999999999999999E-2</v>
      </c>
      <c r="Y79" s="63">
        <f>ROUND(L79/E79,3)</f>
        <v>0.127</v>
      </c>
      <c r="Z79" s="63">
        <f>ROUND(M79/E79,3)</f>
        <v>0.14299999999999999</v>
      </c>
      <c r="AA79" s="63">
        <f>ROUND(N79/E79,3)</f>
        <v>8.6999999999999994E-2</v>
      </c>
      <c r="AB79" s="63">
        <f>ROUND(O79/E79,3)</f>
        <v>3.6999999999999998E-2</v>
      </c>
      <c r="AC79" s="63">
        <f>ROUND(P79/E79,3)</f>
        <v>0.13100000000000001</v>
      </c>
      <c r="AD79" s="63">
        <f>ROUND(Q79/E79,3)</f>
        <v>0.109</v>
      </c>
      <c r="AE79" s="63">
        <f>ROUND(R79/E79,3)</f>
        <v>6.8000000000000005E-2</v>
      </c>
      <c r="AF79" s="63">
        <f>ROUND(S79/E79,3)</f>
        <v>6.7000000000000004E-2</v>
      </c>
      <c r="AG79" s="63">
        <f>ROUND(T79/E79,3)</f>
        <v>7.0000000000000007E-2</v>
      </c>
      <c r="AH79" s="63">
        <f>ROUND(U79/E79,3)</f>
        <v>6.0999999999999999E-2</v>
      </c>
      <c r="AI79" s="63">
        <f>ROUND(V79/E79,3)</f>
        <v>3.6999999999999998E-2</v>
      </c>
      <c r="AJ79" s="63">
        <f>ROUND(W79/E79,3)</f>
        <v>1.6E-2</v>
      </c>
      <c r="AK79" s="245">
        <v>30.4</v>
      </c>
      <c r="AL79" s="246">
        <v>904</v>
      </c>
      <c r="AM79" s="60">
        <f>ROUND(AL79/E79,3)</f>
        <v>0.36499999999999999</v>
      </c>
      <c r="AN79" s="246">
        <v>1571</v>
      </c>
      <c r="AO79" s="60">
        <f>ROUND(AN79/E79,3)</f>
        <v>0.63500000000000001</v>
      </c>
      <c r="AP79" s="247">
        <v>771</v>
      </c>
      <c r="AQ79" s="60">
        <f>ROUND(AP79/AN79,3)</f>
        <v>0.49099999999999999</v>
      </c>
      <c r="AR79" s="226">
        <v>800</v>
      </c>
      <c r="AS79" s="77">
        <f>ROUND(AR79/AN79,3)</f>
        <v>0.50900000000000001</v>
      </c>
      <c r="AT79" s="256">
        <f t="shared" ref="AT79:AT87" si="199">ROUND((AP79/AR79)*100,1)</f>
        <v>96.4</v>
      </c>
      <c r="AU79" s="246">
        <v>282</v>
      </c>
      <c r="AV79" s="60">
        <f>ROUND(AU79/E79,3)</f>
        <v>0.114</v>
      </c>
      <c r="AW79" s="247">
        <v>122</v>
      </c>
      <c r="AX79" s="60">
        <f>ROUND(AW79/AU79,3)</f>
        <v>0.433</v>
      </c>
      <c r="AY79" s="226">
        <v>160</v>
      </c>
      <c r="AZ79" s="77">
        <f>ROUND(AY79/AU79,3)</f>
        <v>0.56699999999999995</v>
      </c>
      <c r="BA79" s="257">
        <f t="shared" ref="BA79:BA91" si="200">ROUND((AW79/AY79)*100,1)</f>
        <v>76.3</v>
      </c>
      <c r="BB79" s="139">
        <v>2475</v>
      </c>
      <c r="BC79" s="60">
        <v>120</v>
      </c>
      <c r="BD79" s="60">
        <v>0</v>
      </c>
      <c r="BE79" s="60">
        <v>0</v>
      </c>
      <c r="BF79" s="60">
        <v>0</v>
      </c>
      <c r="BG79" s="60">
        <v>19</v>
      </c>
      <c r="BH79" s="60">
        <v>67</v>
      </c>
      <c r="BI79" s="60">
        <v>25</v>
      </c>
      <c r="BJ79" s="60">
        <v>5</v>
      </c>
      <c r="BK79" s="60">
        <v>179</v>
      </c>
      <c r="BL79" s="60">
        <v>0</v>
      </c>
      <c r="BM79" s="60">
        <v>0</v>
      </c>
      <c r="BN79" s="60">
        <v>83</v>
      </c>
      <c r="BO79" s="60">
        <v>42</v>
      </c>
      <c r="BP79" s="60">
        <v>0</v>
      </c>
      <c r="BQ79" s="60">
        <v>57</v>
      </c>
      <c r="BR79" s="60">
        <v>18</v>
      </c>
      <c r="BS79" s="60">
        <v>1</v>
      </c>
      <c r="BT79" s="60">
        <v>0</v>
      </c>
      <c r="BU79" s="60">
        <v>3</v>
      </c>
      <c r="BV79" s="60">
        <v>39</v>
      </c>
      <c r="BW79" s="60">
        <v>6</v>
      </c>
      <c r="BX79" s="60">
        <v>10</v>
      </c>
      <c r="BY79" s="60">
        <v>0</v>
      </c>
      <c r="BZ79" s="60">
        <v>7</v>
      </c>
      <c r="CA79" s="60">
        <v>0</v>
      </c>
      <c r="CB79" s="60">
        <v>9</v>
      </c>
      <c r="CC79" s="60">
        <v>0</v>
      </c>
      <c r="CD79" s="104">
        <f>ROUND(BC79/BB79,3)</f>
        <v>4.8000000000000001E-2</v>
      </c>
      <c r="CE79" s="104">
        <f>ROUND(BD79/BB79,3)</f>
        <v>0</v>
      </c>
      <c r="CF79" s="104">
        <f>ROUND(BE79/BB79,3)</f>
        <v>0</v>
      </c>
      <c r="CG79" s="104">
        <f>ROUND(BF79/BB79,3)</f>
        <v>0</v>
      </c>
      <c r="CH79" s="104">
        <f>ROUND(BG79/BB79,3)</f>
        <v>8.0000000000000002E-3</v>
      </c>
      <c r="CI79" s="104">
        <f>ROUND(BH79/BB79,3)</f>
        <v>2.7E-2</v>
      </c>
      <c r="CJ79" s="104">
        <f>ROUND(BI79/BB79,3)</f>
        <v>0.01</v>
      </c>
      <c r="CK79" s="104">
        <f>ROUND(BJ79/BB79,3)</f>
        <v>2E-3</v>
      </c>
      <c r="CL79" s="104">
        <f>ROUND(BK79/BB79,3)</f>
        <v>7.1999999999999995E-2</v>
      </c>
      <c r="CM79" s="104">
        <f>ROUND(BL79/BB79,3)</f>
        <v>0</v>
      </c>
      <c r="CN79" s="104">
        <f>ROUND(BM79/BB79,3)</f>
        <v>0</v>
      </c>
      <c r="CO79" s="104">
        <f>ROUND(BN79/BB79,3)</f>
        <v>3.4000000000000002E-2</v>
      </c>
      <c r="CP79" s="104">
        <f>ROUND(BO79/BB79,3)</f>
        <v>1.7000000000000001E-2</v>
      </c>
      <c r="CQ79" s="104">
        <f>ROUND(BP79/BB79,3)</f>
        <v>0</v>
      </c>
      <c r="CR79" s="104">
        <f>ROUND(BQ79/BB79,3)</f>
        <v>2.3E-2</v>
      </c>
      <c r="CS79" s="104">
        <f>ROUND(BR79/BB79,3)</f>
        <v>7.0000000000000001E-3</v>
      </c>
      <c r="CT79" s="104">
        <f>ROUND(BS79/BB79,3)</f>
        <v>0</v>
      </c>
      <c r="CU79" s="104">
        <f>ROUND(BT79/BB79,3)</f>
        <v>0</v>
      </c>
      <c r="CV79" s="104">
        <f>ROUND(BU79/BB79,3)</f>
        <v>1E-3</v>
      </c>
      <c r="CW79" s="104">
        <f>ROUND(BV79/BB79,3)</f>
        <v>1.6E-2</v>
      </c>
      <c r="CX79" s="104">
        <f>ROUND(BW79/BB79,3)</f>
        <v>2E-3</v>
      </c>
      <c r="CY79" s="104">
        <f>ROUND(BX79/BB79,3)</f>
        <v>4.0000000000000001E-3</v>
      </c>
      <c r="CZ79" s="104">
        <f>ROUND(BY79/BB79,3)</f>
        <v>0</v>
      </c>
      <c r="DA79" s="104">
        <f>ROUND(BZ79/BB79,3)</f>
        <v>3.0000000000000001E-3</v>
      </c>
      <c r="DB79" s="104">
        <f>ROUND(CA79/BB79,3)</f>
        <v>0</v>
      </c>
      <c r="DC79" s="104">
        <f>ROUND(CB79/BB79,3)</f>
        <v>4.0000000000000001E-3</v>
      </c>
      <c r="DD79" s="104">
        <f>ROUND(CC79/BB79,3)</f>
        <v>0</v>
      </c>
      <c r="DE79" s="60">
        <v>1457</v>
      </c>
      <c r="DF79" s="60">
        <v>720</v>
      </c>
      <c r="DG79" s="63">
        <f>ROUND(DF79/DE79,3)</f>
        <v>0.49399999999999999</v>
      </c>
      <c r="DH79" s="60">
        <v>737</v>
      </c>
      <c r="DI79" s="63">
        <f>ROUND(DH79/DE79,3)</f>
        <v>0.50600000000000001</v>
      </c>
    </row>
    <row r="80" spans="1:113" x14ac:dyDescent="0.2">
      <c r="A80" s="56" t="s">
        <v>882</v>
      </c>
      <c r="B80" s="57" t="s">
        <v>2326</v>
      </c>
      <c r="C80" s="56" t="s">
        <v>929</v>
      </c>
      <c r="D80" s="56" t="s">
        <v>1074</v>
      </c>
      <c r="E80" s="240">
        <v>8081</v>
      </c>
      <c r="F80" s="241">
        <v>3875</v>
      </c>
      <c r="G80" s="242">
        <f>ROUND(F80/E80,3)</f>
        <v>0.48</v>
      </c>
      <c r="H80" s="243">
        <v>4206</v>
      </c>
      <c r="I80" s="244">
        <f>ROUND(H80/E80,3)</f>
        <v>0.52</v>
      </c>
      <c r="J80" s="249">
        <f t="shared" si="198"/>
        <v>92.130290061816453</v>
      </c>
      <c r="K80" s="60">
        <v>590</v>
      </c>
      <c r="L80" s="60">
        <v>613</v>
      </c>
      <c r="M80" s="60">
        <v>723</v>
      </c>
      <c r="N80" s="60">
        <v>610</v>
      </c>
      <c r="O80" s="60">
        <v>546</v>
      </c>
      <c r="P80" s="60">
        <v>1103</v>
      </c>
      <c r="Q80" s="60">
        <v>985</v>
      </c>
      <c r="R80" s="60">
        <v>1163</v>
      </c>
      <c r="S80" s="60">
        <v>480</v>
      </c>
      <c r="T80" s="60">
        <v>511</v>
      </c>
      <c r="U80" s="60">
        <v>344</v>
      </c>
      <c r="V80" s="60">
        <v>338</v>
      </c>
      <c r="W80" s="60">
        <v>75</v>
      </c>
      <c r="X80" s="63">
        <f>ROUND(K80/E80,3)</f>
        <v>7.2999999999999995E-2</v>
      </c>
      <c r="Y80" s="63">
        <f>ROUND(L80/E80,3)</f>
        <v>7.5999999999999998E-2</v>
      </c>
      <c r="Z80" s="63">
        <f>ROUND(M80/E80,3)</f>
        <v>8.8999999999999996E-2</v>
      </c>
      <c r="AA80" s="63">
        <f>ROUND(N80/E80,3)</f>
        <v>7.4999999999999997E-2</v>
      </c>
      <c r="AB80" s="63">
        <f>ROUND(O80/E80,3)</f>
        <v>6.8000000000000005E-2</v>
      </c>
      <c r="AC80" s="63">
        <f>ROUND(P80/E80,3)</f>
        <v>0.13600000000000001</v>
      </c>
      <c r="AD80" s="63">
        <f>ROUND(Q80/E80,3)</f>
        <v>0.122</v>
      </c>
      <c r="AE80" s="63">
        <f>ROUND(R80/E80,3)</f>
        <v>0.14399999999999999</v>
      </c>
      <c r="AF80" s="63">
        <f>ROUND(S80/E80,3)</f>
        <v>5.8999999999999997E-2</v>
      </c>
      <c r="AG80" s="63">
        <f>ROUND(T80/E80,3)</f>
        <v>6.3E-2</v>
      </c>
      <c r="AH80" s="63">
        <f>ROUND(U80/E80,3)</f>
        <v>4.2999999999999997E-2</v>
      </c>
      <c r="AI80" s="63">
        <f>ROUND(V80/E80,3)</f>
        <v>4.2000000000000003E-2</v>
      </c>
      <c r="AJ80" s="63">
        <f>ROUND(W80/E80,3)</f>
        <v>8.9999999999999993E-3</v>
      </c>
      <c r="AK80" s="245">
        <v>33.799999999999997</v>
      </c>
      <c r="AL80" s="246">
        <v>2384</v>
      </c>
      <c r="AM80" s="60">
        <f>ROUND(AL80/E80,3)</f>
        <v>0.29499999999999998</v>
      </c>
      <c r="AN80" s="246">
        <v>5697</v>
      </c>
      <c r="AO80" s="60">
        <f>ROUND(AN80/E80,3)</f>
        <v>0.70499999999999996</v>
      </c>
      <c r="AP80" s="247">
        <v>2971</v>
      </c>
      <c r="AQ80" s="60">
        <f>ROUND(AP80/AN80,3)</f>
        <v>0.52200000000000002</v>
      </c>
      <c r="AR80" s="226">
        <v>2726</v>
      </c>
      <c r="AS80" s="77">
        <f>ROUND(AR80/AN80,3)</f>
        <v>0.47799999999999998</v>
      </c>
      <c r="AT80" s="256">
        <f t="shared" si="199"/>
        <v>109</v>
      </c>
      <c r="AU80" s="246">
        <v>757</v>
      </c>
      <c r="AV80" s="60">
        <f>ROUND(AU80/E80,3)</f>
        <v>9.4E-2</v>
      </c>
      <c r="AW80" s="247">
        <v>380</v>
      </c>
      <c r="AX80" s="60">
        <f>ROUND(AW80/AU80,3)</f>
        <v>0.502</v>
      </c>
      <c r="AY80" s="226">
        <v>377</v>
      </c>
      <c r="AZ80" s="77">
        <f>ROUND(AY80/AU80,3)</f>
        <v>0.498</v>
      </c>
      <c r="BA80" s="257">
        <f t="shared" si="200"/>
        <v>100.8</v>
      </c>
      <c r="BB80" s="139">
        <v>8081</v>
      </c>
      <c r="BC80" s="60">
        <v>75</v>
      </c>
      <c r="BD80" s="60">
        <v>47</v>
      </c>
      <c r="BE80" s="60">
        <v>14</v>
      </c>
      <c r="BF80" s="60">
        <v>0</v>
      </c>
      <c r="BG80" s="60">
        <v>57</v>
      </c>
      <c r="BH80" s="60">
        <v>217</v>
      </c>
      <c r="BI80" s="60">
        <v>166</v>
      </c>
      <c r="BJ80" s="60">
        <v>44</v>
      </c>
      <c r="BK80" s="60">
        <v>241</v>
      </c>
      <c r="BL80" s="60">
        <v>0</v>
      </c>
      <c r="BM80" s="60">
        <v>0</v>
      </c>
      <c r="BN80" s="60">
        <v>426</v>
      </c>
      <c r="BO80" s="60">
        <v>176</v>
      </c>
      <c r="BP80" s="60">
        <v>0</v>
      </c>
      <c r="BQ80" s="60">
        <v>28</v>
      </c>
      <c r="BR80" s="60">
        <v>136</v>
      </c>
      <c r="BS80" s="60">
        <v>0</v>
      </c>
      <c r="BT80" s="60">
        <v>44</v>
      </c>
      <c r="BU80" s="60">
        <v>49</v>
      </c>
      <c r="BV80" s="60">
        <v>0</v>
      </c>
      <c r="BW80" s="60">
        <v>0</v>
      </c>
      <c r="BX80" s="60">
        <v>0</v>
      </c>
      <c r="BY80" s="60">
        <v>0</v>
      </c>
      <c r="BZ80" s="60">
        <v>0</v>
      </c>
      <c r="CA80" s="60">
        <v>0</v>
      </c>
      <c r="CB80" s="60">
        <v>51</v>
      </c>
      <c r="CC80" s="60">
        <v>15</v>
      </c>
      <c r="CD80" s="104">
        <f>ROUND(BC80/BB80,3)</f>
        <v>8.9999999999999993E-3</v>
      </c>
      <c r="CE80" s="104">
        <f>ROUND(BD80/BB80,3)</f>
        <v>6.0000000000000001E-3</v>
      </c>
      <c r="CF80" s="104">
        <f>ROUND(BE80/BB80,3)</f>
        <v>2E-3</v>
      </c>
      <c r="CG80" s="104">
        <f>ROUND(BF80/BB80,3)</f>
        <v>0</v>
      </c>
      <c r="CH80" s="104">
        <f>ROUND(BG80/BB80,3)</f>
        <v>7.0000000000000001E-3</v>
      </c>
      <c r="CI80" s="104">
        <f>ROUND(BH80/BB80,3)</f>
        <v>2.7E-2</v>
      </c>
      <c r="CJ80" s="104">
        <f>ROUND(BI80/BB80,3)</f>
        <v>2.1000000000000001E-2</v>
      </c>
      <c r="CK80" s="104">
        <f>ROUND(BJ80/BB80,3)</f>
        <v>5.0000000000000001E-3</v>
      </c>
      <c r="CL80" s="104">
        <f>ROUND(BK80/BB80,3)</f>
        <v>0.03</v>
      </c>
      <c r="CM80" s="104">
        <f>ROUND(BL80/BB80,3)</f>
        <v>0</v>
      </c>
      <c r="CN80" s="104">
        <f>ROUND(BM80/BB80,3)</f>
        <v>0</v>
      </c>
      <c r="CO80" s="104">
        <f>ROUND(BN80/BB80,3)</f>
        <v>5.2999999999999999E-2</v>
      </c>
      <c r="CP80" s="104">
        <f>ROUND(BO80/BB80,3)</f>
        <v>2.1999999999999999E-2</v>
      </c>
      <c r="CQ80" s="104">
        <f>ROUND(BP80/BB80,3)</f>
        <v>0</v>
      </c>
      <c r="CR80" s="104">
        <f>ROUND(BQ80/BB80,3)</f>
        <v>3.0000000000000001E-3</v>
      </c>
      <c r="CS80" s="104">
        <f>ROUND(BR80/BB80,3)</f>
        <v>1.7000000000000001E-2</v>
      </c>
      <c r="CT80" s="104">
        <f>ROUND(BS80/BB80,3)</f>
        <v>0</v>
      </c>
      <c r="CU80" s="104">
        <f>ROUND(BT80/BB80,3)</f>
        <v>5.0000000000000001E-3</v>
      </c>
      <c r="CV80" s="104">
        <f>ROUND(BU80/BB80,3)</f>
        <v>6.0000000000000001E-3</v>
      </c>
      <c r="CW80" s="104">
        <f>ROUND(BV80/BB80,3)</f>
        <v>0</v>
      </c>
      <c r="CX80" s="104">
        <f>ROUND(BW80/BB80,3)</f>
        <v>0</v>
      </c>
      <c r="CY80" s="104">
        <f>ROUND(BX80/BB80,3)</f>
        <v>0</v>
      </c>
      <c r="CZ80" s="104">
        <f>ROUND(BY80/BB80,3)</f>
        <v>0</v>
      </c>
      <c r="DA80" s="104">
        <f>ROUND(BZ80/BB80,3)</f>
        <v>0</v>
      </c>
      <c r="DB80" s="104">
        <f>ROUND(CA80/BB80,3)</f>
        <v>0</v>
      </c>
      <c r="DC80" s="104">
        <f>ROUND(CB80/BB80,3)</f>
        <v>6.0000000000000001E-3</v>
      </c>
      <c r="DD80" s="104">
        <f>ROUND(CC80/BB80,3)</f>
        <v>2E-3</v>
      </c>
      <c r="DE80" s="60">
        <v>4683</v>
      </c>
      <c r="DF80" s="60">
        <v>2518</v>
      </c>
      <c r="DG80" s="63">
        <f>ROUND(DF80/DE80,3)</f>
        <v>0.53800000000000003</v>
      </c>
      <c r="DH80" s="60">
        <v>2165</v>
      </c>
      <c r="DI80" s="63">
        <f>ROUND(DH80/DE80,3)</f>
        <v>0.46200000000000002</v>
      </c>
    </row>
    <row r="81" spans="1:113" x14ac:dyDescent="0.2">
      <c r="A81" s="56" t="s">
        <v>882</v>
      </c>
      <c r="B81" s="57" t="s">
        <v>2326</v>
      </c>
      <c r="C81" s="56" t="s">
        <v>971</v>
      </c>
      <c r="D81" s="56" t="s">
        <v>1116</v>
      </c>
      <c r="E81" s="240">
        <v>8380</v>
      </c>
      <c r="F81" s="241">
        <v>4208</v>
      </c>
      <c r="G81" s="242">
        <f>ROUND(F81/E81,3)</f>
        <v>0.502</v>
      </c>
      <c r="H81" s="243">
        <v>4172</v>
      </c>
      <c r="I81" s="244">
        <f>ROUND(H81/E81,3)</f>
        <v>0.498</v>
      </c>
      <c r="J81" s="249">
        <f t="shared" si="198"/>
        <v>100.86289549376797</v>
      </c>
      <c r="K81" s="60">
        <v>823</v>
      </c>
      <c r="L81" s="60">
        <v>569</v>
      </c>
      <c r="M81" s="60">
        <v>648</v>
      </c>
      <c r="N81" s="60">
        <v>534</v>
      </c>
      <c r="O81" s="60">
        <v>907</v>
      </c>
      <c r="P81" s="60">
        <v>1123</v>
      </c>
      <c r="Q81" s="60">
        <v>763</v>
      </c>
      <c r="R81" s="60">
        <v>934</v>
      </c>
      <c r="S81" s="60">
        <v>679</v>
      </c>
      <c r="T81" s="60">
        <v>532</v>
      </c>
      <c r="U81" s="60">
        <v>587</v>
      </c>
      <c r="V81" s="60">
        <v>266</v>
      </c>
      <c r="W81" s="60">
        <v>15</v>
      </c>
      <c r="X81" s="63">
        <f>ROUND(K81/E81,3)</f>
        <v>9.8000000000000004E-2</v>
      </c>
      <c r="Y81" s="63">
        <f>ROUND(L81/E81,3)</f>
        <v>6.8000000000000005E-2</v>
      </c>
      <c r="Z81" s="63">
        <f>ROUND(M81/E81,3)</f>
        <v>7.6999999999999999E-2</v>
      </c>
      <c r="AA81" s="63">
        <f>ROUND(N81/E81,3)</f>
        <v>6.4000000000000001E-2</v>
      </c>
      <c r="AB81" s="63">
        <f>ROUND(O81/E81,3)</f>
        <v>0.108</v>
      </c>
      <c r="AC81" s="63">
        <f>ROUND(P81/E81,3)</f>
        <v>0.13400000000000001</v>
      </c>
      <c r="AD81" s="63">
        <f>ROUND(Q81/E81,3)</f>
        <v>9.0999999999999998E-2</v>
      </c>
      <c r="AE81" s="63">
        <f>ROUND(R81/E81,3)</f>
        <v>0.111</v>
      </c>
      <c r="AF81" s="63">
        <f>ROUND(S81/E81,3)</f>
        <v>8.1000000000000003E-2</v>
      </c>
      <c r="AG81" s="63">
        <f>ROUND(T81/E81,3)</f>
        <v>6.3E-2</v>
      </c>
      <c r="AH81" s="63">
        <f>ROUND(U81/E81,3)</f>
        <v>7.0000000000000007E-2</v>
      </c>
      <c r="AI81" s="63">
        <f>ROUND(V81/E81,3)</f>
        <v>3.2000000000000001E-2</v>
      </c>
      <c r="AJ81" s="63">
        <f>ROUND(W81/E81,3)</f>
        <v>2E-3</v>
      </c>
      <c r="AK81" s="245">
        <v>30.4</v>
      </c>
      <c r="AL81" s="246">
        <v>2384</v>
      </c>
      <c r="AM81" s="60">
        <f>ROUND(AL81/E81,3)</f>
        <v>0.28399999999999997</v>
      </c>
      <c r="AN81" s="246">
        <v>5996</v>
      </c>
      <c r="AO81" s="60">
        <f>ROUND(AN81/E81,3)</f>
        <v>0.71599999999999997</v>
      </c>
      <c r="AP81" s="247">
        <v>3116</v>
      </c>
      <c r="AQ81" s="60">
        <f>ROUND(AP81/AN81,3)</f>
        <v>0.52</v>
      </c>
      <c r="AR81" s="226">
        <v>2880</v>
      </c>
      <c r="AS81" s="77">
        <f>ROUND(AR81/AN81,3)</f>
        <v>0.48</v>
      </c>
      <c r="AT81" s="256">
        <f t="shared" si="199"/>
        <v>108.2</v>
      </c>
      <c r="AU81" s="246">
        <v>868</v>
      </c>
      <c r="AV81" s="60">
        <f>ROUND(AU81/E81,3)</f>
        <v>0.104</v>
      </c>
      <c r="AW81" s="247">
        <v>395</v>
      </c>
      <c r="AX81" s="60">
        <f>ROUND(AW81/AU81,3)</f>
        <v>0.45500000000000002</v>
      </c>
      <c r="AY81" s="226">
        <v>473</v>
      </c>
      <c r="AZ81" s="77">
        <f>ROUND(AY81/AU81,3)</f>
        <v>0.54500000000000004</v>
      </c>
      <c r="BA81" s="257">
        <f t="shared" si="200"/>
        <v>83.5</v>
      </c>
      <c r="BB81" s="139">
        <v>8380</v>
      </c>
      <c r="BC81" s="60">
        <v>64</v>
      </c>
      <c r="BD81" s="60">
        <v>0</v>
      </c>
      <c r="BE81" s="60">
        <v>0</v>
      </c>
      <c r="BF81" s="60">
        <v>19</v>
      </c>
      <c r="BG81" s="60">
        <v>16</v>
      </c>
      <c r="BH81" s="60">
        <v>45</v>
      </c>
      <c r="BI81" s="60">
        <v>34</v>
      </c>
      <c r="BJ81" s="60">
        <v>8</v>
      </c>
      <c r="BK81" s="60">
        <v>253</v>
      </c>
      <c r="BL81" s="60">
        <v>0</v>
      </c>
      <c r="BM81" s="60">
        <v>10</v>
      </c>
      <c r="BN81" s="60">
        <v>168</v>
      </c>
      <c r="BO81" s="60">
        <v>129</v>
      </c>
      <c r="BP81" s="60">
        <v>0</v>
      </c>
      <c r="BQ81" s="60">
        <v>0</v>
      </c>
      <c r="BR81" s="60">
        <v>26</v>
      </c>
      <c r="BS81" s="60">
        <v>0</v>
      </c>
      <c r="BT81" s="60">
        <v>0</v>
      </c>
      <c r="BU81" s="60">
        <v>25</v>
      </c>
      <c r="BV81" s="60">
        <v>92</v>
      </c>
      <c r="BW81" s="60">
        <v>0</v>
      </c>
      <c r="BX81" s="60">
        <v>0</v>
      </c>
      <c r="BY81" s="60">
        <v>50</v>
      </c>
      <c r="BZ81" s="60">
        <v>0</v>
      </c>
      <c r="CA81" s="60">
        <v>0</v>
      </c>
      <c r="CB81" s="60">
        <v>84</v>
      </c>
      <c r="CC81" s="60">
        <v>0</v>
      </c>
      <c r="CD81" s="104">
        <f>ROUND(BC81/BB81,3)</f>
        <v>8.0000000000000002E-3</v>
      </c>
      <c r="CE81" s="104">
        <f>ROUND(BD81/BB81,3)</f>
        <v>0</v>
      </c>
      <c r="CF81" s="104">
        <f>ROUND(BE81/BB81,3)</f>
        <v>0</v>
      </c>
      <c r="CG81" s="104">
        <f>ROUND(BF81/BB81,3)</f>
        <v>2E-3</v>
      </c>
      <c r="CH81" s="104">
        <f>ROUND(BG81/BB81,3)</f>
        <v>2E-3</v>
      </c>
      <c r="CI81" s="104">
        <f>ROUND(BH81/BB81,3)</f>
        <v>5.0000000000000001E-3</v>
      </c>
      <c r="CJ81" s="104">
        <f>ROUND(BI81/BB81,3)</f>
        <v>4.0000000000000001E-3</v>
      </c>
      <c r="CK81" s="104">
        <f>ROUND(BJ81/BB81,3)</f>
        <v>1E-3</v>
      </c>
      <c r="CL81" s="104">
        <f>ROUND(BK81/BB81,3)</f>
        <v>0.03</v>
      </c>
      <c r="CM81" s="104">
        <f>ROUND(BL81/BB81,3)</f>
        <v>0</v>
      </c>
      <c r="CN81" s="104">
        <f>ROUND(BM81/BB81,3)</f>
        <v>1E-3</v>
      </c>
      <c r="CO81" s="104">
        <f>ROUND(BN81/BB81,3)</f>
        <v>0.02</v>
      </c>
      <c r="CP81" s="104">
        <f>ROUND(BO81/BB81,3)</f>
        <v>1.4999999999999999E-2</v>
      </c>
      <c r="CQ81" s="104">
        <f>ROUND(BP81/BB81,3)</f>
        <v>0</v>
      </c>
      <c r="CR81" s="104">
        <f>ROUND(BQ81/BB81,3)</f>
        <v>0</v>
      </c>
      <c r="CS81" s="104">
        <f>ROUND(BR81/BB81,3)</f>
        <v>3.0000000000000001E-3</v>
      </c>
      <c r="CT81" s="104">
        <f>ROUND(BS81/BB81,3)</f>
        <v>0</v>
      </c>
      <c r="CU81" s="104">
        <f>ROUND(BT81/BB81,3)</f>
        <v>0</v>
      </c>
      <c r="CV81" s="104">
        <f>ROUND(BU81/BB81,3)</f>
        <v>3.0000000000000001E-3</v>
      </c>
      <c r="CW81" s="104">
        <f>ROUND(BV81/BB81,3)</f>
        <v>1.0999999999999999E-2</v>
      </c>
      <c r="CX81" s="104">
        <f>ROUND(BW81/BB81,3)</f>
        <v>0</v>
      </c>
      <c r="CY81" s="104">
        <f>ROUND(BX81/BB81,3)</f>
        <v>0</v>
      </c>
      <c r="CZ81" s="104">
        <f>ROUND(BY81/BB81,3)</f>
        <v>6.0000000000000001E-3</v>
      </c>
      <c r="DA81" s="104">
        <f>ROUND(BZ81/BB81,3)</f>
        <v>0</v>
      </c>
      <c r="DB81" s="104">
        <f>ROUND(CA81/BB81,3)</f>
        <v>0</v>
      </c>
      <c r="DC81" s="104">
        <f>ROUND(CB81/BB81,3)</f>
        <v>0.01</v>
      </c>
      <c r="DD81" s="104">
        <f>ROUND(CC81/BB81,3)</f>
        <v>0</v>
      </c>
      <c r="DE81" s="60">
        <v>4710</v>
      </c>
      <c r="DF81" s="60">
        <v>2473</v>
      </c>
      <c r="DG81" s="63">
        <f>ROUND(DF81/DE81,3)</f>
        <v>0.52500000000000002</v>
      </c>
      <c r="DH81" s="60">
        <v>2237</v>
      </c>
      <c r="DI81" s="63">
        <f>ROUND(DH81/DE81,3)</f>
        <v>0.47499999999999998</v>
      </c>
    </row>
    <row r="82" spans="1:113" s="84" customFormat="1" x14ac:dyDescent="0.2">
      <c r="A82" s="81" t="s">
        <v>882</v>
      </c>
      <c r="B82" s="82" t="s">
        <v>2326</v>
      </c>
      <c r="C82" s="81"/>
      <c r="D82" s="81"/>
      <c r="E82" s="250">
        <f>SUM(E79:E81)</f>
        <v>18936</v>
      </c>
      <c r="F82" s="251">
        <f>SUM(F79:F81)</f>
        <v>9396</v>
      </c>
      <c r="G82" s="242">
        <f t="shared" si="150"/>
        <v>0.496</v>
      </c>
      <c r="H82" s="252">
        <f>SUM(H79:H81)</f>
        <v>9540</v>
      </c>
      <c r="I82" s="244">
        <f t="shared" si="151"/>
        <v>0.504</v>
      </c>
      <c r="J82" s="249">
        <f t="shared" si="198"/>
        <v>98.490566037735846</v>
      </c>
      <c r="K82" s="84">
        <f t="shared" ref="K82:W82" si="201">SUM(K79:K81)</f>
        <v>1528</v>
      </c>
      <c r="L82" s="84">
        <f t="shared" si="201"/>
        <v>1497</v>
      </c>
      <c r="M82" s="84">
        <f t="shared" si="201"/>
        <v>1725</v>
      </c>
      <c r="N82" s="84">
        <f t="shared" si="201"/>
        <v>1360</v>
      </c>
      <c r="O82" s="84">
        <f t="shared" si="201"/>
        <v>1544</v>
      </c>
      <c r="P82" s="84">
        <f t="shared" si="201"/>
        <v>2551</v>
      </c>
      <c r="Q82" s="84">
        <f t="shared" si="201"/>
        <v>2017</v>
      </c>
      <c r="R82" s="84">
        <f t="shared" si="201"/>
        <v>2266</v>
      </c>
      <c r="S82" s="84">
        <f t="shared" si="201"/>
        <v>1324</v>
      </c>
      <c r="T82" s="84">
        <f t="shared" si="201"/>
        <v>1217</v>
      </c>
      <c r="U82" s="84">
        <f t="shared" si="201"/>
        <v>1082</v>
      </c>
      <c r="V82" s="84">
        <f t="shared" si="201"/>
        <v>695</v>
      </c>
      <c r="W82" s="84">
        <f t="shared" si="201"/>
        <v>130</v>
      </c>
      <c r="X82" s="63">
        <f t="shared" si="152"/>
        <v>8.1000000000000003E-2</v>
      </c>
      <c r="Y82" s="63">
        <f t="shared" si="153"/>
        <v>7.9000000000000001E-2</v>
      </c>
      <c r="Z82" s="63">
        <f t="shared" si="154"/>
        <v>9.0999999999999998E-2</v>
      </c>
      <c r="AA82" s="63">
        <f t="shared" si="155"/>
        <v>7.1999999999999995E-2</v>
      </c>
      <c r="AB82" s="97">
        <f t="shared" si="103"/>
        <v>8.2000000000000003E-2</v>
      </c>
      <c r="AC82" s="63">
        <f t="shared" si="104"/>
        <v>0.13500000000000001</v>
      </c>
      <c r="AD82" s="63">
        <f t="shared" si="105"/>
        <v>0.107</v>
      </c>
      <c r="AE82" s="63">
        <f t="shared" si="156"/>
        <v>0.12</v>
      </c>
      <c r="AF82" s="63">
        <f t="shared" si="157"/>
        <v>7.0000000000000007E-2</v>
      </c>
      <c r="AG82" s="63">
        <f t="shared" si="158"/>
        <v>6.4000000000000001E-2</v>
      </c>
      <c r="AH82" s="63">
        <f t="shared" si="159"/>
        <v>5.7000000000000002E-2</v>
      </c>
      <c r="AI82" s="63">
        <f t="shared" si="160"/>
        <v>3.6999999999999998E-2</v>
      </c>
      <c r="AJ82" s="63">
        <f t="shared" si="161"/>
        <v>7.0000000000000001E-3</v>
      </c>
      <c r="AK82" s="253">
        <f>ROUND(MEDIAN(AK79:AK81),2)</f>
        <v>30.4</v>
      </c>
      <c r="AL82" s="254">
        <f>SUM(AL79:AL81)</f>
        <v>5672</v>
      </c>
      <c r="AM82" s="60">
        <f t="shared" si="162"/>
        <v>0.3</v>
      </c>
      <c r="AN82" s="254">
        <f>SUM(AN79:AN81)</f>
        <v>13264</v>
      </c>
      <c r="AO82" s="84">
        <f t="shared" si="163"/>
        <v>0.7</v>
      </c>
      <c r="AP82" s="255">
        <f>SUM(AP79:AP81)</f>
        <v>6858</v>
      </c>
      <c r="AQ82" s="84">
        <f t="shared" si="164"/>
        <v>0.51700000000000002</v>
      </c>
      <c r="AR82" s="227">
        <f>SUM(AR79:AR81)</f>
        <v>6406</v>
      </c>
      <c r="AS82" s="98">
        <f t="shared" si="165"/>
        <v>0.48299999999999998</v>
      </c>
      <c r="AT82" s="256">
        <f t="shared" si="199"/>
        <v>107.1</v>
      </c>
      <c r="AU82" s="254">
        <f>SUM(AU79:AU81)</f>
        <v>1907</v>
      </c>
      <c r="AV82" s="60">
        <f t="shared" si="166"/>
        <v>0.10100000000000001</v>
      </c>
      <c r="AW82" s="255">
        <f>SUM(AW79:AW81)</f>
        <v>897</v>
      </c>
      <c r="AX82" s="60">
        <f t="shared" si="167"/>
        <v>0.47</v>
      </c>
      <c r="AY82" s="227">
        <f>SUM(AY79:AY81)</f>
        <v>1010</v>
      </c>
      <c r="AZ82" s="77">
        <f t="shared" si="168"/>
        <v>0.53</v>
      </c>
      <c r="BA82" s="257">
        <f t="shared" si="200"/>
        <v>88.8</v>
      </c>
      <c r="BB82" s="146">
        <f t="shared" ref="BB82:CC82" si="202">SUM(BB79:BB81)</f>
        <v>18936</v>
      </c>
      <c r="BC82" s="84">
        <f t="shared" si="202"/>
        <v>259</v>
      </c>
      <c r="BD82" s="84">
        <f t="shared" si="202"/>
        <v>47</v>
      </c>
      <c r="BE82" s="84">
        <f t="shared" si="202"/>
        <v>14</v>
      </c>
      <c r="BF82" s="84">
        <f t="shared" si="202"/>
        <v>19</v>
      </c>
      <c r="BG82" s="84">
        <f t="shared" si="202"/>
        <v>92</v>
      </c>
      <c r="BH82" s="84">
        <f t="shared" si="202"/>
        <v>329</v>
      </c>
      <c r="BI82" s="84">
        <f t="shared" si="202"/>
        <v>225</v>
      </c>
      <c r="BJ82" s="84">
        <f t="shared" si="202"/>
        <v>57</v>
      </c>
      <c r="BK82" s="84">
        <f t="shared" si="202"/>
        <v>673</v>
      </c>
      <c r="BL82" s="84">
        <f t="shared" si="202"/>
        <v>0</v>
      </c>
      <c r="BM82" s="84">
        <f t="shared" si="202"/>
        <v>10</v>
      </c>
      <c r="BN82" s="84">
        <f t="shared" si="202"/>
        <v>677</v>
      </c>
      <c r="BO82" s="84">
        <f t="shared" si="202"/>
        <v>347</v>
      </c>
      <c r="BP82" s="84">
        <f t="shared" si="202"/>
        <v>0</v>
      </c>
      <c r="BQ82" s="84">
        <f t="shared" si="202"/>
        <v>85</v>
      </c>
      <c r="BR82" s="84">
        <f t="shared" si="202"/>
        <v>180</v>
      </c>
      <c r="BS82" s="84">
        <f t="shared" si="202"/>
        <v>1</v>
      </c>
      <c r="BT82" s="84">
        <f t="shared" si="202"/>
        <v>44</v>
      </c>
      <c r="BU82" s="84">
        <f t="shared" si="202"/>
        <v>77</v>
      </c>
      <c r="BV82" s="84">
        <f t="shared" si="202"/>
        <v>131</v>
      </c>
      <c r="BW82" s="84">
        <f t="shared" si="202"/>
        <v>6</v>
      </c>
      <c r="BX82" s="84">
        <f t="shared" si="202"/>
        <v>10</v>
      </c>
      <c r="BY82" s="84">
        <f t="shared" si="202"/>
        <v>50</v>
      </c>
      <c r="BZ82" s="84">
        <f t="shared" si="202"/>
        <v>7</v>
      </c>
      <c r="CA82" s="84">
        <f t="shared" si="202"/>
        <v>0</v>
      </c>
      <c r="CB82" s="84">
        <f t="shared" si="202"/>
        <v>144</v>
      </c>
      <c r="CC82" s="84">
        <f t="shared" si="202"/>
        <v>15</v>
      </c>
      <c r="CD82" s="153">
        <f t="shared" ref="CD82:CD84" si="203">ROUND(BC82/BB82,3)</f>
        <v>1.4E-2</v>
      </c>
      <c r="CE82" s="153">
        <f t="shared" si="169"/>
        <v>2E-3</v>
      </c>
      <c r="CF82" s="153">
        <f t="shared" si="170"/>
        <v>1E-3</v>
      </c>
      <c r="CG82" s="153">
        <f t="shared" si="171"/>
        <v>1E-3</v>
      </c>
      <c r="CH82" s="153">
        <f t="shared" si="172"/>
        <v>5.0000000000000001E-3</v>
      </c>
      <c r="CI82" s="153">
        <f t="shared" si="173"/>
        <v>1.7000000000000001E-2</v>
      </c>
      <c r="CJ82" s="153">
        <f t="shared" si="174"/>
        <v>1.2E-2</v>
      </c>
      <c r="CK82" s="153">
        <f t="shared" si="175"/>
        <v>3.0000000000000001E-3</v>
      </c>
      <c r="CL82" s="153">
        <f t="shared" si="176"/>
        <v>3.5999999999999997E-2</v>
      </c>
      <c r="CM82" s="153">
        <f t="shared" si="177"/>
        <v>0</v>
      </c>
      <c r="CN82" s="153">
        <f t="shared" si="178"/>
        <v>1E-3</v>
      </c>
      <c r="CO82" s="153">
        <f t="shared" si="179"/>
        <v>3.5999999999999997E-2</v>
      </c>
      <c r="CP82" s="153">
        <f t="shared" si="180"/>
        <v>1.7999999999999999E-2</v>
      </c>
      <c r="CQ82" s="153">
        <f t="shared" si="181"/>
        <v>0</v>
      </c>
      <c r="CR82" s="153">
        <f t="shared" si="182"/>
        <v>4.0000000000000001E-3</v>
      </c>
      <c r="CS82" s="153">
        <f t="shared" si="183"/>
        <v>0.01</v>
      </c>
      <c r="CT82" s="153">
        <f t="shared" si="184"/>
        <v>0</v>
      </c>
      <c r="CU82" s="153">
        <f t="shared" si="185"/>
        <v>2E-3</v>
      </c>
      <c r="CV82" s="153">
        <f t="shared" si="186"/>
        <v>4.0000000000000001E-3</v>
      </c>
      <c r="CW82" s="153">
        <f t="shared" si="187"/>
        <v>7.0000000000000001E-3</v>
      </c>
      <c r="CX82" s="153">
        <f t="shared" si="188"/>
        <v>0</v>
      </c>
      <c r="CY82" s="153">
        <f t="shared" si="189"/>
        <v>1E-3</v>
      </c>
      <c r="CZ82" s="153">
        <f t="shared" si="190"/>
        <v>3.0000000000000001E-3</v>
      </c>
      <c r="DA82" s="153">
        <f t="shared" si="191"/>
        <v>0</v>
      </c>
      <c r="DB82" s="153">
        <f t="shared" si="192"/>
        <v>0</v>
      </c>
      <c r="DC82" s="153">
        <f t="shared" si="193"/>
        <v>8.0000000000000002E-3</v>
      </c>
      <c r="DD82" s="153">
        <f t="shared" si="194"/>
        <v>1E-3</v>
      </c>
      <c r="DE82" s="84">
        <f t="shared" ref="DE82:DF82" si="204">SUM(DE79:DE81)</f>
        <v>10850</v>
      </c>
      <c r="DF82" s="84">
        <f t="shared" si="204"/>
        <v>5711</v>
      </c>
      <c r="DG82" s="63">
        <f t="shared" si="148"/>
        <v>0.52600000000000002</v>
      </c>
      <c r="DH82" s="84">
        <f>SUM(DH79:DH81)</f>
        <v>5139</v>
      </c>
      <c r="DI82" s="63">
        <f t="shared" si="149"/>
        <v>0.47399999999999998</v>
      </c>
    </row>
    <row r="83" spans="1:113" x14ac:dyDescent="0.2">
      <c r="A83" s="56" t="s">
        <v>882</v>
      </c>
      <c r="B83" s="57" t="s">
        <v>2328</v>
      </c>
      <c r="C83" s="56" t="s">
        <v>926</v>
      </c>
      <c r="D83" s="56" t="s">
        <v>1071</v>
      </c>
      <c r="E83" s="240">
        <v>1685</v>
      </c>
      <c r="F83" s="241">
        <v>880</v>
      </c>
      <c r="G83" s="242">
        <f>ROUND(F83/E83,3)</f>
        <v>0.52200000000000002</v>
      </c>
      <c r="H83" s="243">
        <v>805</v>
      </c>
      <c r="I83" s="244">
        <f>ROUND(H83/E83,3)</f>
        <v>0.47799999999999998</v>
      </c>
      <c r="J83" s="249">
        <f t="shared" si="198"/>
        <v>109.3167701863354</v>
      </c>
      <c r="K83" s="60">
        <v>206</v>
      </c>
      <c r="L83" s="60">
        <v>50</v>
      </c>
      <c r="M83" s="60">
        <v>73</v>
      </c>
      <c r="N83" s="60">
        <v>68</v>
      </c>
      <c r="O83" s="60">
        <v>58</v>
      </c>
      <c r="P83" s="60">
        <v>75</v>
      </c>
      <c r="Q83" s="60">
        <v>215</v>
      </c>
      <c r="R83" s="60">
        <v>130</v>
      </c>
      <c r="S83" s="60">
        <v>135</v>
      </c>
      <c r="T83" s="60">
        <v>205</v>
      </c>
      <c r="U83" s="60">
        <v>294</v>
      </c>
      <c r="V83" s="60">
        <v>120</v>
      </c>
      <c r="W83" s="60">
        <v>56</v>
      </c>
      <c r="X83" s="63">
        <f>ROUND(K83/E83,3)</f>
        <v>0.122</v>
      </c>
      <c r="Y83" s="63">
        <f>ROUND(L83/E83,3)</f>
        <v>0.03</v>
      </c>
      <c r="Z83" s="63">
        <f>ROUND(M83/E83,3)</f>
        <v>4.2999999999999997E-2</v>
      </c>
      <c r="AA83" s="63">
        <f>ROUND(N83/E83,3)</f>
        <v>0.04</v>
      </c>
      <c r="AB83" s="63">
        <f>ROUND(O83/E83,3)</f>
        <v>3.4000000000000002E-2</v>
      </c>
      <c r="AC83" s="63">
        <f>ROUND(P83/E83,3)</f>
        <v>4.4999999999999998E-2</v>
      </c>
      <c r="AD83" s="63">
        <f>ROUND(Q83/E83,3)</f>
        <v>0.128</v>
      </c>
      <c r="AE83" s="63">
        <f>ROUND(R83/E83,3)</f>
        <v>7.6999999999999999E-2</v>
      </c>
      <c r="AF83" s="63">
        <f>ROUND(S83/E83,3)</f>
        <v>0.08</v>
      </c>
      <c r="AG83" s="63">
        <f>ROUND(T83/E83,3)</f>
        <v>0.122</v>
      </c>
      <c r="AH83" s="63">
        <f>ROUND(U83/E83,3)</f>
        <v>0.17399999999999999</v>
      </c>
      <c r="AI83" s="63">
        <f>ROUND(V83/E83,3)</f>
        <v>7.0999999999999994E-2</v>
      </c>
      <c r="AJ83" s="63">
        <f>ROUND(W83/E83,3)</f>
        <v>3.3000000000000002E-2</v>
      </c>
      <c r="AK83" s="245">
        <v>51.9</v>
      </c>
      <c r="AL83" s="246">
        <v>388</v>
      </c>
      <c r="AM83" s="60">
        <f>ROUND(AL83/E83,3)</f>
        <v>0.23</v>
      </c>
      <c r="AN83" s="246">
        <v>1297</v>
      </c>
      <c r="AO83" s="60">
        <f>ROUND(AN83/E83,3)</f>
        <v>0.77</v>
      </c>
      <c r="AP83" s="247">
        <v>699</v>
      </c>
      <c r="AQ83" s="60">
        <f>ROUND(AP83/AN83,3)</f>
        <v>0.53900000000000003</v>
      </c>
      <c r="AR83" s="226">
        <v>598</v>
      </c>
      <c r="AS83" s="77">
        <f>ROUND(AR83/AN83,3)</f>
        <v>0.46100000000000002</v>
      </c>
      <c r="AT83" s="256">
        <f t="shared" si="199"/>
        <v>116.9</v>
      </c>
      <c r="AU83" s="246">
        <v>470</v>
      </c>
      <c r="AV83" s="60">
        <f>ROUND(AU83/E83,3)</f>
        <v>0.27900000000000003</v>
      </c>
      <c r="AW83" s="247">
        <v>253</v>
      </c>
      <c r="AX83" s="60">
        <f>ROUND(AW83/AU83,3)</f>
        <v>0.53800000000000003</v>
      </c>
      <c r="AY83" s="226">
        <v>217</v>
      </c>
      <c r="AZ83" s="77">
        <f>ROUND(AY83/AU83,3)</f>
        <v>0.46200000000000002</v>
      </c>
      <c r="BA83" s="257">
        <f t="shared" si="200"/>
        <v>116.6</v>
      </c>
      <c r="BB83" s="139">
        <v>1685</v>
      </c>
      <c r="BC83" s="60">
        <v>46</v>
      </c>
      <c r="BD83" s="60">
        <v>0</v>
      </c>
      <c r="BE83" s="60">
        <v>0</v>
      </c>
      <c r="BF83" s="60">
        <v>0</v>
      </c>
      <c r="BG83" s="60">
        <v>8</v>
      </c>
      <c r="BH83" s="60">
        <v>135</v>
      </c>
      <c r="BI83" s="60">
        <v>41</v>
      </c>
      <c r="BJ83" s="60">
        <v>0</v>
      </c>
      <c r="BK83" s="60">
        <v>352</v>
      </c>
      <c r="BL83" s="60">
        <v>0</v>
      </c>
      <c r="BM83" s="60">
        <v>0</v>
      </c>
      <c r="BN83" s="60">
        <v>181</v>
      </c>
      <c r="BO83" s="60">
        <v>187</v>
      </c>
      <c r="BP83" s="60">
        <v>0</v>
      </c>
      <c r="BQ83" s="60">
        <v>0</v>
      </c>
      <c r="BR83" s="60">
        <v>109</v>
      </c>
      <c r="BS83" s="60">
        <v>11</v>
      </c>
      <c r="BT83" s="60">
        <v>16</v>
      </c>
      <c r="BU83" s="60">
        <v>36</v>
      </c>
      <c r="BV83" s="60">
        <v>81</v>
      </c>
      <c r="BW83" s="60">
        <v>0</v>
      </c>
      <c r="BX83" s="60">
        <v>0</v>
      </c>
      <c r="BY83" s="60">
        <v>44</v>
      </c>
      <c r="BZ83" s="60">
        <v>0</v>
      </c>
      <c r="CA83" s="60">
        <v>0</v>
      </c>
      <c r="CB83" s="60">
        <v>0</v>
      </c>
      <c r="CC83" s="60">
        <v>0</v>
      </c>
      <c r="CD83" s="104">
        <f>ROUND(BC83/BB83,3)</f>
        <v>2.7E-2</v>
      </c>
      <c r="CE83" s="104">
        <f>ROUND(BD83/BB83,3)</f>
        <v>0</v>
      </c>
      <c r="CF83" s="104">
        <f>ROUND(BE83/BB83,3)</f>
        <v>0</v>
      </c>
      <c r="CG83" s="104">
        <f>ROUND(BF83/BB83,3)</f>
        <v>0</v>
      </c>
      <c r="CH83" s="104">
        <f>ROUND(BG83/BB83,3)</f>
        <v>5.0000000000000001E-3</v>
      </c>
      <c r="CI83" s="104">
        <f>ROUND(BH83/BB83,3)</f>
        <v>0.08</v>
      </c>
      <c r="CJ83" s="104">
        <f>ROUND(BI83/BB83,3)</f>
        <v>2.4E-2</v>
      </c>
      <c r="CK83" s="104">
        <f>ROUND(BJ83/BB83,3)</f>
        <v>0</v>
      </c>
      <c r="CL83" s="104">
        <f>ROUND(BK83/BB83,3)</f>
        <v>0.20899999999999999</v>
      </c>
      <c r="CM83" s="104">
        <f>ROUND(BL83/BB83,3)</f>
        <v>0</v>
      </c>
      <c r="CN83" s="104">
        <f>ROUND(BM83/BB83,3)</f>
        <v>0</v>
      </c>
      <c r="CO83" s="104">
        <f>ROUND(BN83/BB83,3)</f>
        <v>0.107</v>
      </c>
      <c r="CP83" s="104">
        <f>ROUND(BO83/BB83,3)</f>
        <v>0.111</v>
      </c>
      <c r="CQ83" s="104">
        <f>ROUND(BP83/BB83,3)</f>
        <v>0</v>
      </c>
      <c r="CR83" s="104">
        <f>ROUND(BQ83/BB83,3)</f>
        <v>0</v>
      </c>
      <c r="CS83" s="104">
        <f>ROUND(BR83/BB83,3)</f>
        <v>6.5000000000000002E-2</v>
      </c>
      <c r="CT83" s="104">
        <f>ROUND(BS83/BB83,3)</f>
        <v>7.0000000000000001E-3</v>
      </c>
      <c r="CU83" s="104">
        <f>ROUND(BT83/BB83,3)</f>
        <v>8.9999999999999993E-3</v>
      </c>
      <c r="CV83" s="104">
        <f>ROUND(BU83/BB83,3)</f>
        <v>2.1000000000000001E-2</v>
      </c>
      <c r="CW83" s="104">
        <f>ROUND(BV83/BB83,3)</f>
        <v>4.8000000000000001E-2</v>
      </c>
      <c r="CX83" s="104">
        <f>ROUND(BW83/BB83,3)</f>
        <v>0</v>
      </c>
      <c r="CY83" s="104">
        <f>ROUND(BX83/BB83,3)</f>
        <v>0</v>
      </c>
      <c r="CZ83" s="104">
        <f>ROUND(BY83/BB83,3)</f>
        <v>2.5999999999999999E-2</v>
      </c>
      <c r="DA83" s="104">
        <f>ROUND(BZ83/BB83,3)</f>
        <v>0</v>
      </c>
      <c r="DB83" s="104">
        <f>ROUND(CA83/BB83,3)</f>
        <v>0</v>
      </c>
      <c r="DC83" s="104">
        <f>ROUND(CB83/BB83,3)</f>
        <v>0</v>
      </c>
      <c r="DD83" s="104">
        <f>ROUND(CC83/BB83,3)</f>
        <v>0</v>
      </c>
      <c r="DE83" s="60">
        <v>1293</v>
      </c>
      <c r="DF83" s="60">
        <v>695</v>
      </c>
      <c r="DG83" s="63">
        <f>ROUND(DF83/DE83,3)</f>
        <v>0.53800000000000003</v>
      </c>
      <c r="DH83" s="60">
        <v>598</v>
      </c>
      <c r="DI83" s="63">
        <f>ROUND(DH83/DE83,3)</f>
        <v>0.46200000000000002</v>
      </c>
    </row>
    <row r="84" spans="1:113" s="84" customFormat="1" x14ac:dyDescent="0.2">
      <c r="A84" s="81" t="s">
        <v>882</v>
      </c>
      <c r="B84" s="82" t="s">
        <v>2328</v>
      </c>
      <c r="C84" s="81"/>
      <c r="D84" s="81"/>
      <c r="E84" s="250">
        <v>1685</v>
      </c>
      <c r="F84" s="251">
        <v>880</v>
      </c>
      <c r="G84" s="242">
        <f t="shared" si="150"/>
        <v>0.52200000000000002</v>
      </c>
      <c r="H84" s="252">
        <v>805</v>
      </c>
      <c r="I84" s="244">
        <f t="shared" si="151"/>
        <v>0.47799999999999998</v>
      </c>
      <c r="J84" s="249">
        <f t="shared" si="198"/>
        <v>109.3167701863354</v>
      </c>
      <c r="K84" s="84">
        <v>206</v>
      </c>
      <c r="L84" s="84">
        <v>50</v>
      </c>
      <c r="M84" s="84">
        <v>73</v>
      </c>
      <c r="N84" s="84">
        <v>68</v>
      </c>
      <c r="O84" s="84">
        <v>58</v>
      </c>
      <c r="P84" s="84">
        <v>75</v>
      </c>
      <c r="Q84" s="84">
        <v>215</v>
      </c>
      <c r="R84" s="84">
        <v>130</v>
      </c>
      <c r="S84" s="84">
        <v>135</v>
      </c>
      <c r="T84" s="84">
        <v>205</v>
      </c>
      <c r="U84" s="84">
        <v>294</v>
      </c>
      <c r="V84" s="84">
        <v>120</v>
      </c>
      <c r="W84" s="84">
        <v>56</v>
      </c>
      <c r="X84" s="63">
        <f t="shared" si="152"/>
        <v>0.122</v>
      </c>
      <c r="Y84" s="63">
        <f t="shared" si="153"/>
        <v>0.03</v>
      </c>
      <c r="Z84" s="63">
        <f t="shared" si="154"/>
        <v>4.2999999999999997E-2</v>
      </c>
      <c r="AA84" s="63">
        <f t="shared" si="155"/>
        <v>0.04</v>
      </c>
      <c r="AB84" s="97">
        <f t="shared" si="103"/>
        <v>3.4000000000000002E-2</v>
      </c>
      <c r="AC84" s="63">
        <f t="shared" si="104"/>
        <v>4.4999999999999998E-2</v>
      </c>
      <c r="AD84" s="63">
        <f t="shared" si="105"/>
        <v>0.128</v>
      </c>
      <c r="AE84" s="63">
        <f t="shared" si="156"/>
        <v>7.6999999999999999E-2</v>
      </c>
      <c r="AF84" s="63">
        <f t="shared" si="157"/>
        <v>0.08</v>
      </c>
      <c r="AG84" s="63">
        <f t="shared" si="158"/>
        <v>0.122</v>
      </c>
      <c r="AH84" s="63">
        <f t="shared" si="159"/>
        <v>0.17399999999999999</v>
      </c>
      <c r="AI84" s="63">
        <f t="shared" si="160"/>
        <v>7.0999999999999994E-2</v>
      </c>
      <c r="AJ84" s="63">
        <f t="shared" si="161"/>
        <v>3.3000000000000002E-2</v>
      </c>
      <c r="AK84" s="253">
        <v>51.9</v>
      </c>
      <c r="AL84" s="254">
        <v>388</v>
      </c>
      <c r="AM84" s="60">
        <f t="shared" si="162"/>
        <v>0.23</v>
      </c>
      <c r="AN84" s="254">
        <v>1297</v>
      </c>
      <c r="AO84" s="84">
        <f t="shared" si="163"/>
        <v>0.77</v>
      </c>
      <c r="AP84" s="255">
        <v>699</v>
      </c>
      <c r="AQ84" s="84">
        <f t="shared" si="164"/>
        <v>0.53900000000000003</v>
      </c>
      <c r="AR84" s="227">
        <v>598</v>
      </c>
      <c r="AS84" s="98">
        <f t="shared" si="165"/>
        <v>0.46100000000000002</v>
      </c>
      <c r="AT84" s="256">
        <f t="shared" si="199"/>
        <v>116.9</v>
      </c>
      <c r="AU84" s="254">
        <v>470</v>
      </c>
      <c r="AV84" s="60">
        <f t="shared" si="166"/>
        <v>0.27900000000000003</v>
      </c>
      <c r="AW84" s="255">
        <v>253</v>
      </c>
      <c r="AX84" s="60">
        <f t="shared" si="167"/>
        <v>0.53800000000000003</v>
      </c>
      <c r="AY84" s="227">
        <v>217</v>
      </c>
      <c r="AZ84" s="77">
        <f t="shared" si="168"/>
        <v>0.46200000000000002</v>
      </c>
      <c r="BA84" s="257">
        <f t="shared" si="200"/>
        <v>116.6</v>
      </c>
      <c r="BB84" s="146">
        <v>1685</v>
      </c>
      <c r="BC84" s="84">
        <v>46</v>
      </c>
      <c r="BD84" s="84">
        <v>0</v>
      </c>
      <c r="BE84" s="84">
        <v>0</v>
      </c>
      <c r="BF84" s="84">
        <v>0</v>
      </c>
      <c r="BG84" s="84">
        <v>8</v>
      </c>
      <c r="BH84" s="84">
        <v>135</v>
      </c>
      <c r="BI84" s="84">
        <v>41</v>
      </c>
      <c r="BJ84" s="84">
        <v>0</v>
      </c>
      <c r="BK84" s="84">
        <v>352</v>
      </c>
      <c r="BL84" s="84">
        <v>0</v>
      </c>
      <c r="BM84" s="84">
        <v>0</v>
      </c>
      <c r="BN84" s="84">
        <v>181</v>
      </c>
      <c r="BO84" s="84">
        <v>1887</v>
      </c>
      <c r="BP84" s="84">
        <v>0</v>
      </c>
      <c r="BQ84" s="84">
        <v>0</v>
      </c>
      <c r="BR84" s="84">
        <v>109</v>
      </c>
      <c r="BS84" s="84">
        <v>11</v>
      </c>
      <c r="BT84" s="84">
        <v>16</v>
      </c>
      <c r="BU84" s="84">
        <v>36</v>
      </c>
      <c r="BV84" s="84">
        <v>81</v>
      </c>
      <c r="BW84" s="84">
        <v>0</v>
      </c>
      <c r="BX84" s="84">
        <v>0</v>
      </c>
      <c r="BY84" s="84">
        <v>44</v>
      </c>
      <c r="BZ84" s="84">
        <v>0</v>
      </c>
      <c r="CA84" s="84">
        <v>0</v>
      </c>
      <c r="CB84" s="84">
        <v>0</v>
      </c>
      <c r="CC84" s="84">
        <v>0</v>
      </c>
      <c r="CD84" s="153">
        <f t="shared" si="203"/>
        <v>2.7E-2</v>
      </c>
      <c r="CE84" s="153">
        <f t="shared" si="169"/>
        <v>0</v>
      </c>
      <c r="CF84" s="153">
        <f t="shared" si="170"/>
        <v>0</v>
      </c>
      <c r="CG84" s="153">
        <f t="shared" si="171"/>
        <v>0</v>
      </c>
      <c r="CH84" s="153">
        <f t="shared" si="172"/>
        <v>5.0000000000000001E-3</v>
      </c>
      <c r="CI84" s="153">
        <f t="shared" si="173"/>
        <v>0.08</v>
      </c>
      <c r="CJ84" s="153">
        <f t="shared" si="174"/>
        <v>2.4E-2</v>
      </c>
      <c r="CK84" s="153">
        <f t="shared" si="175"/>
        <v>0</v>
      </c>
      <c r="CL84" s="153">
        <f t="shared" si="176"/>
        <v>0.20899999999999999</v>
      </c>
      <c r="CM84" s="153">
        <f t="shared" si="177"/>
        <v>0</v>
      </c>
      <c r="CN84" s="153">
        <f t="shared" si="178"/>
        <v>0</v>
      </c>
      <c r="CO84" s="153">
        <f t="shared" si="179"/>
        <v>0.107</v>
      </c>
      <c r="CP84" s="153">
        <f t="shared" si="180"/>
        <v>1.1200000000000001</v>
      </c>
      <c r="CQ84" s="153">
        <f t="shared" si="181"/>
        <v>0</v>
      </c>
      <c r="CR84" s="153">
        <f t="shared" si="182"/>
        <v>0</v>
      </c>
      <c r="CS84" s="153">
        <f t="shared" si="183"/>
        <v>6.5000000000000002E-2</v>
      </c>
      <c r="CT84" s="153">
        <f t="shared" si="184"/>
        <v>7.0000000000000001E-3</v>
      </c>
      <c r="CU84" s="153">
        <f t="shared" si="185"/>
        <v>8.9999999999999993E-3</v>
      </c>
      <c r="CV84" s="153">
        <f t="shared" si="186"/>
        <v>2.1000000000000001E-2</v>
      </c>
      <c r="CW84" s="153">
        <f t="shared" si="187"/>
        <v>4.8000000000000001E-2</v>
      </c>
      <c r="CX84" s="153">
        <f t="shared" si="188"/>
        <v>0</v>
      </c>
      <c r="CY84" s="153">
        <f t="shared" si="189"/>
        <v>0</v>
      </c>
      <c r="CZ84" s="153">
        <f t="shared" si="190"/>
        <v>2.5999999999999999E-2</v>
      </c>
      <c r="DA84" s="153">
        <f t="shared" si="191"/>
        <v>0</v>
      </c>
      <c r="DB84" s="153">
        <f t="shared" si="192"/>
        <v>0</v>
      </c>
      <c r="DC84" s="153">
        <f t="shared" si="193"/>
        <v>0</v>
      </c>
      <c r="DD84" s="153">
        <f t="shared" si="194"/>
        <v>0</v>
      </c>
      <c r="DE84" s="84">
        <v>1293</v>
      </c>
      <c r="DF84" s="84">
        <v>695</v>
      </c>
      <c r="DG84" s="63">
        <f t="shared" si="148"/>
        <v>0.53800000000000003</v>
      </c>
      <c r="DH84" s="84">
        <v>598</v>
      </c>
      <c r="DI84" s="63">
        <f t="shared" si="149"/>
        <v>0.46200000000000002</v>
      </c>
    </row>
    <row r="85" spans="1:113" x14ac:dyDescent="0.2">
      <c r="A85" s="56" t="s">
        <v>882</v>
      </c>
      <c r="B85" s="57" t="s">
        <v>2325</v>
      </c>
      <c r="C85" s="56" t="s">
        <v>884</v>
      </c>
      <c r="D85" s="56" t="s">
        <v>1029</v>
      </c>
      <c r="E85" s="240">
        <v>6281</v>
      </c>
      <c r="F85" s="241">
        <v>3082</v>
      </c>
      <c r="G85" s="242">
        <f>ROUND(F85/E85,3)</f>
        <v>0.49099999999999999</v>
      </c>
      <c r="H85" s="243">
        <v>3199</v>
      </c>
      <c r="I85" s="244">
        <f>ROUND(H85/E85,3)</f>
        <v>0.50900000000000001</v>
      </c>
      <c r="J85" s="249">
        <f t="shared" si="198"/>
        <v>96.342607064707721</v>
      </c>
      <c r="K85" s="60">
        <v>437</v>
      </c>
      <c r="L85" s="60">
        <v>572</v>
      </c>
      <c r="M85" s="60">
        <v>768</v>
      </c>
      <c r="N85" s="60">
        <v>501</v>
      </c>
      <c r="O85" s="60">
        <v>156</v>
      </c>
      <c r="P85" s="60">
        <v>885</v>
      </c>
      <c r="Q85" s="60">
        <v>794</v>
      </c>
      <c r="R85" s="60">
        <v>671</v>
      </c>
      <c r="S85" s="60">
        <v>248</v>
      </c>
      <c r="T85" s="60">
        <v>544</v>
      </c>
      <c r="U85" s="60">
        <v>405</v>
      </c>
      <c r="V85" s="60">
        <v>249</v>
      </c>
      <c r="W85" s="60">
        <v>51</v>
      </c>
      <c r="X85" s="63">
        <f>ROUND(K85/E85,3)</f>
        <v>7.0000000000000007E-2</v>
      </c>
      <c r="Y85" s="63">
        <f>ROUND(L85/E85,3)</f>
        <v>9.0999999999999998E-2</v>
      </c>
      <c r="Z85" s="63">
        <f>ROUND(M85/E85,3)</f>
        <v>0.122</v>
      </c>
      <c r="AA85" s="63">
        <f>ROUND(N85/E85,3)</f>
        <v>0.08</v>
      </c>
      <c r="AB85" s="63">
        <f>ROUND(O85/E85,3)</f>
        <v>2.5000000000000001E-2</v>
      </c>
      <c r="AC85" s="63">
        <f>ROUND(P85/E85,3)</f>
        <v>0.14099999999999999</v>
      </c>
      <c r="AD85" s="63">
        <f>ROUND(Q85/E85,3)</f>
        <v>0.126</v>
      </c>
      <c r="AE85" s="63">
        <f>ROUND(R85/E85,3)</f>
        <v>0.107</v>
      </c>
      <c r="AF85" s="63">
        <f>ROUND(S85/E85,3)</f>
        <v>3.9E-2</v>
      </c>
      <c r="AG85" s="63">
        <f>ROUND(T85/E85,3)</f>
        <v>8.6999999999999994E-2</v>
      </c>
      <c r="AH85" s="63">
        <f>ROUND(U85/E85,3)</f>
        <v>6.4000000000000001E-2</v>
      </c>
      <c r="AI85" s="63">
        <f>ROUND(V85/E85,3)</f>
        <v>0.04</v>
      </c>
      <c r="AJ85" s="63">
        <f>ROUND(W85/E85,3)</f>
        <v>8.0000000000000002E-3</v>
      </c>
      <c r="AK85" s="245">
        <v>33.5</v>
      </c>
      <c r="AL85" s="246">
        <v>2103</v>
      </c>
      <c r="AM85" s="60">
        <f>ROUND(AL85/E85,3)</f>
        <v>0.33500000000000002</v>
      </c>
      <c r="AN85" s="246">
        <v>4178</v>
      </c>
      <c r="AO85" s="60">
        <f>ROUND(AN85/E85,3)</f>
        <v>0.66500000000000004</v>
      </c>
      <c r="AP85" s="247">
        <v>2030</v>
      </c>
      <c r="AQ85" s="60">
        <f>ROUND(AP85/AN85,3)</f>
        <v>0.48599999999999999</v>
      </c>
      <c r="AR85" s="226">
        <v>2148</v>
      </c>
      <c r="AS85" s="77">
        <f>ROUND(AR85/AN85,3)</f>
        <v>0.51400000000000001</v>
      </c>
      <c r="AT85" s="256">
        <f t="shared" si="199"/>
        <v>94.5</v>
      </c>
      <c r="AU85" s="246">
        <v>705</v>
      </c>
      <c r="AV85" s="60">
        <f>ROUND(AU85/E85,3)</f>
        <v>0.112</v>
      </c>
      <c r="AW85" s="247">
        <v>379</v>
      </c>
      <c r="AX85" s="60">
        <f>ROUND(AW85/AU85,3)</f>
        <v>0.53800000000000003</v>
      </c>
      <c r="AY85" s="226">
        <v>326</v>
      </c>
      <c r="AZ85" s="77">
        <f>ROUND(AY85/AU85,3)</f>
        <v>0.46200000000000002</v>
      </c>
      <c r="BA85" s="257">
        <f t="shared" si="200"/>
        <v>116.3</v>
      </c>
      <c r="BB85" s="139">
        <v>6281</v>
      </c>
      <c r="BC85" s="60">
        <v>23</v>
      </c>
      <c r="BD85" s="60">
        <v>0</v>
      </c>
      <c r="BE85" s="60">
        <v>11</v>
      </c>
      <c r="BF85" s="60">
        <v>8</v>
      </c>
      <c r="BG85" s="60">
        <v>79</v>
      </c>
      <c r="BH85" s="60">
        <v>182</v>
      </c>
      <c r="BI85" s="60">
        <v>18</v>
      </c>
      <c r="BJ85" s="60">
        <v>0</v>
      </c>
      <c r="BK85" s="60">
        <v>451</v>
      </c>
      <c r="BL85" s="60">
        <v>0</v>
      </c>
      <c r="BM85" s="60">
        <v>8</v>
      </c>
      <c r="BN85" s="60">
        <v>450</v>
      </c>
      <c r="BO85" s="60">
        <v>153</v>
      </c>
      <c r="BP85" s="60">
        <v>0</v>
      </c>
      <c r="BQ85" s="60">
        <v>9</v>
      </c>
      <c r="BR85" s="60">
        <v>7</v>
      </c>
      <c r="BS85" s="60">
        <v>13</v>
      </c>
      <c r="BT85" s="60">
        <v>52</v>
      </c>
      <c r="BU85" s="60">
        <v>35</v>
      </c>
      <c r="BV85" s="60">
        <v>6</v>
      </c>
      <c r="BW85" s="60">
        <v>0</v>
      </c>
      <c r="BX85" s="60">
        <v>0</v>
      </c>
      <c r="BY85" s="60">
        <v>13</v>
      </c>
      <c r="BZ85" s="60">
        <v>13</v>
      </c>
      <c r="CA85" s="60">
        <v>0</v>
      </c>
      <c r="CB85" s="60">
        <v>9</v>
      </c>
      <c r="CC85" s="60">
        <v>0</v>
      </c>
      <c r="CD85" s="104">
        <f>ROUND(BC85/BB85,3)</f>
        <v>4.0000000000000001E-3</v>
      </c>
      <c r="CE85" s="104">
        <f>ROUND(BD85/BB85,3)</f>
        <v>0</v>
      </c>
      <c r="CF85" s="104">
        <f>ROUND(BE85/BB85,3)</f>
        <v>2E-3</v>
      </c>
      <c r="CG85" s="104">
        <f>ROUND(BF85/BB85,3)</f>
        <v>1E-3</v>
      </c>
      <c r="CH85" s="104">
        <f>ROUND(BG85/BB85,3)</f>
        <v>1.2999999999999999E-2</v>
      </c>
      <c r="CI85" s="104">
        <f>ROUND(BH85/BB85,3)</f>
        <v>2.9000000000000001E-2</v>
      </c>
      <c r="CJ85" s="104">
        <f>ROUND(BI85/BB85,3)</f>
        <v>3.0000000000000001E-3</v>
      </c>
      <c r="CK85" s="104">
        <f>ROUND(BJ85/BB85,3)</f>
        <v>0</v>
      </c>
      <c r="CL85" s="104">
        <f>ROUND(BK85/BB85,3)</f>
        <v>7.1999999999999995E-2</v>
      </c>
      <c r="CM85" s="104">
        <f>ROUND(BL85/BB85,3)</f>
        <v>0</v>
      </c>
      <c r="CN85" s="104">
        <f>ROUND(BM85/BB85,3)</f>
        <v>1E-3</v>
      </c>
      <c r="CO85" s="104">
        <f>ROUND(BN85/BB85,3)</f>
        <v>7.1999999999999995E-2</v>
      </c>
      <c r="CP85" s="104">
        <f>ROUND(BO85/BB85,3)</f>
        <v>2.4E-2</v>
      </c>
      <c r="CQ85" s="104">
        <f>ROUND(BP85/BB85,3)</f>
        <v>0</v>
      </c>
      <c r="CR85" s="104">
        <f>ROUND(BQ85/BB85,3)</f>
        <v>1E-3</v>
      </c>
      <c r="CS85" s="104">
        <f>ROUND(BR85/BB85,3)</f>
        <v>1E-3</v>
      </c>
      <c r="CT85" s="104">
        <f>ROUND(BS85/BB85,3)</f>
        <v>2E-3</v>
      </c>
      <c r="CU85" s="104">
        <f>ROUND(BT85/BB85,3)</f>
        <v>8.0000000000000002E-3</v>
      </c>
      <c r="CV85" s="104">
        <f>ROUND(BU85/BB85,3)</f>
        <v>6.0000000000000001E-3</v>
      </c>
      <c r="CW85" s="104">
        <f>ROUND(BV85/BB85,3)</f>
        <v>1E-3</v>
      </c>
      <c r="CX85" s="104">
        <f>ROUND(BW85/BB85,3)</f>
        <v>0</v>
      </c>
      <c r="CY85" s="104">
        <f>ROUND(BX85/BB85,3)</f>
        <v>0</v>
      </c>
      <c r="CZ85" s="104">
        <f>ROUND(BY85/BB85,3)</f>
        <v>2E-3</v>
      </c>
      <c r="DA85" s="104">
        <f>ROUND(BZ85/BB85,3)</f>
        <v>2E-3</v>
      </c>
      <c r="DB85" s="104">
        <f>ROUND(CA85/BB85,3)</f>
        <v>0</v>
      </c>
      <c r="DC85" s="104">
        <f>ROUND(CB85/BB85,3)</f>
        <v>1E-3</v>
      </c>
      <c r="DD85" s="104">
        <f>ROUND(CC85/BB85,3)</f>
        <v>0</v>
      </c>
      <c r="DE85" s="60">
        <v>3997</v>
      </c>
      <c r="DF85" s="60">
        <v>1895</v>
      </c>
      <c r="DG85" s="63">
        <f>ROUND(DF85/DE85,3)</f>
        <v>0.47399999999999998</v>
      </c>
      <c r="DH85" s="60">
        <v>2102</v>
      </c>
      <c r="DI85" s="63">
        <f>ROUND(DH85/DE85,3)</f>
        <v>0.52600000000000002</v>
      </c>
    </row>
    <row r="86" spans="1:113" x14ac:dyDescent="0.2">
      <c r="A86" s="56" t="s">
        <v>882</v>
      </c>
      <c r="B86" s="57" t="s">
        <v>2325</v>
      </c>
      <c r="C86" s="56" t="s">
        <v>885</v>
      </c>
      <c r="D86" s="56" t="s">
        <v>1030</v>
      </c>
      <c r="E86" s="240">
        <v>5665</v>
      </c>
      <c r="F86" s="241">
        <v>2533</v>
      </c>
      <c r="G86" s="242">
        <f t="shared" ref="G86:G91" si="205">ROUND(F86/E86,3)</f>
        <v>0.44700000000000001</v>
      </c>
      <c r="H86" s="243">
        <v>3132</v>
      </c>
      <c r="I86" s="244">
        <f>ROUND(H86/E86,3)</f>
        <v>0.55300000000000005</v>
      </c>
      <c r="J86" s="249">
        <f t="shared" si="198"/>
        <v>80.87484035759897</v>
      </c>
      <c r="K86" s="60">
        <v>447</v>
      </c>
      <c r="L86" s="60">
        <v>384</v>
      </c>
      <c r="M86" s="60">
        <v>628</v>
      </c>
      <c r="N86" s="60">
        <v>370</v>
      </c>
      <c r="O86" s="60">
        <v>310</v>
      </c>
      <c r="P86" s="60">
        <v>725</v>
      </c>
      <c r="Q86" s="60">
        <v>629</v>
      </c>
      <c r="R86" s="60">
        <v>648</v>
      </c>
      <c r="S86" s="60">
        <v>510</v>
      </c>
      <c r="T86" s="60">
        <v>437</v>
      </c>
      <c r="U86" s="60">
        <v>315</v>
      </c>
      <c r="V86" s="60">
        <v>227</v>
      </c>
      <c r="W86" s="60">
        <v>35</v>
      </c>
      <c r="X86" s="63">
        <f>ROUND(K86/E86,3)</f>
        <v>7.9000000000000001E-2</v>
      </c>
      <c r="Y86" s="63">
        <f>ROUND(L86/E86,3)</f>
        <v>6.8000000000000005E-2</v>
      </c>
      <c r="Z86" s="63">
        <f>ROUND(M86/E86,3)</f>
        <v>0.111</v>
      </c>
      <c r="AA86" s="63">
        <f>ROUND(N86/E86,3)</f>
        <v>6.5000000000000002E-2</v>
      </c>
      <c r="AB86" s="63">
        <f>ROUND(O86/E86,3)</f>
        <v>5.5E-2</v>
      </c>
      <c r="AC86" s="63">
        <f>ROUND(P86/E86,3)</f>
        <v>0.128</v>
      </c>
      <c r="AD86" s="63">
        <f>ROUND(Q86/E86,3)</f>
        <v>0.111</v>
      </c>
      <c r="AE86" s="63">
        <f>ROUND(R86/E86,3)</f>
        <v>0.114</v>
      </c>
      <c r="AF86" s="63">
        <f>ROUND(S86/E86,3)</f>
        <v>0.09</v>
      </c>
      <c r="AG86" s="63">
        <f>ROUND(T86/E86,3)</f>
        <v>7.6999999999999999E-2</v>
      </c>
      <c r="AH86" s="63">
        <f>ROUND(U86/E86,3)</f>
        <v>5.6000000000000001E-2</v>
      </c>
      <c r="AI86" s="63">
        <f>ROUND(V86/E86,3)</f>
        <v>0.04</v>
      </c>
      <c r="AJ86" s="63">
        <f>ROUND(W86/E86,3)</f>
        <v>6.0000000000000001E-3</v>
      </c>
      <c r="AK86" s="245">
        <v>34.5</v>
      </c>
      <c r="AL86" s="246">
        <v>1706</v>
      </c>
      <c r="AM86" s="60">
        <f>ROUND(AL86/E86,3)</f>
        <v>0.30099999999999999</v>
      </c>
      <c r="AN86" s="246">
        <v>3959</v>
      </c>
      <c r="AO86" s="60">
        <f>ROUND(AN86/E86,3)</f>
        <v>0.69899999999999995</v>
      </c>
      <c r="AP86" s="247">
        <v>1917</v>
      </c>
      <c r="AQ86" s="60">
        <f t="shared" ref="AQ86:AQ91" si="206">ROUND(AP86/AN86,3)</f>
        <v>0.48399999999999999</v>
      </c>
      <c r="AR86" s="226">
        <v>2042</v>
      </c>
      <c r="AS86" s="77">
        <f>ROUND(AR86/AN86,3)</f>
        <v>0.51600000000000001</v>
      </c>
      <c r="AT86" s="256">
        <f t="shared" si="199"/>
        <v>93.9</v>
      </c>
      <c r="AU86" s="246">
        <v>577</v>
      </c>
      <c r="AV86" s="60">
        <f>ROUND(AU86/E86,3)</f>
        <v>0.10199999999999999</v>
      </c>
      <c r="AW86" s="247">
        <v>286</v>
      </c>
      <c r="AX86" s="60">
        <f t="shared" ref="AX86:AX91" si="207">ROUND(AW86/AU86,3)</f>
        <v>0.496</v>
      </c>
      <c r="AY86" s="226">
        <v>291</v>
      </c>
      <c r="AZ86" s="77">
        <f>ROUND(AY86/AU86,3)</f>
        <v>0.504</v>
      </c>
      <c r="BA86" s="257">
        <f t="shared" si="200"/>
        <v>98.3</v>
      </c>
      <c r="BB86" s="139">
        <v>5665</v>
      </c>
      <c r="BC86" s="60">
        <v>42</v>
      </c>
      <c r="BD86" s="60">
        <v>0</v>
      </c>
      <c r="BE86" s="60">
        <v>0</v>
      </c>
      <c r="BF86" s="60">
        <v>0</v>
      </c>
      <c r="BG86" s="60">
        <v>16</v>
      </c>
      <c r="BH86" s="60">
        <v>229</v>
      </c>
      <c r="BI86" s="60">
        <v>42</v>
      </c>
      <c r="BJ86" s="60">
        <v>0</v>
      </c>
      <c r="BK86" s="60">
        <v>607</v>
      </c>
      <c r="BL86" s="60">
        <v>41</v>
      </c>
      <c r="BM86" s="60">
        <v>43</v>
      </c>
      <c r="BN86" s="60">
        <v>187</v>
      </c>
      <c r="BO86" s="60">
        <v>127</v>
      </c>
      <c r="BP86" s="60">
        <v>0</v>
      </c>
      <c r="BQ86" s="60">
        <v>82</v>
      </c>
      <c r="BR86" s="60">
        <v>82</v>
      </c>
      <c r="BS86" s="60">
        <v>0</v>
      </c>
      <c r="BT86" s="60">
        <v>2</v>
      </c>
      <c r="BU86" s="60">
        <v>45</v>
      </c>
      <c r="BV86" s="60">
        <v>43</v>
      </c>
      <c r="BW86" s="60">
        <v>0</v>
      </c>
      <c r="BX86" s="60">
        <v>0</v>
      </c>
      <c r="BY86" s="60">
        <v>205</v>
      </c>
      <c r="BZ86" s="60">
        <v>6</v>
      </c>
      <c r="CA86" s="60">
        <v>0</v>
      </c>
      <c r="CB86" s="60">
        <v>0</v>
      </c>
      <c r="CC86" s="60">
        <v>0</v>
      </c>
      <c r="CD86" s="104">
        <f>ROUND(BC86/BB86,3)</f>
        <v>7.0000000000000001E-3</v>
      </c>
      <c r="CE86" s="104">
        <f>ROUND(BD86/BB86,3)</f>
        <v>0</v>
      </c>
      <c r="CF86" s="104">
        <f>ROUND(BE86/BB86,3)</f>
        <v>0</v>
      </c>
      <c r="CG86" s="104">
        <f>ROUND(BF86/BB86,3)</f>
        <v>0</v>
      </c>
      <c r="CH86" s="104">
        <f>ROUND(BG86/BB86,3)</f>
        <v>3.0000000000000001E-3</v>
      </c>
      <c r="CI86" s="104">
        <f>ROUND(BH86/BB86,3)</f>
        <v>0.04</v>
      </c>
      <c r="CJ86" s="104">
        <f>ROUND(BI86/BB86,3)</f>
        <v>7.0000000000000001E-3</v>
      </c>
      <c r="CK86" s="104">
        <f>ROUND(BJ86/BB86,3)</f>
        <v>0</v>
      </c>
      <c r="CL86" s="104">
        <f>ROUND(BK86/BB86,3)</f>
        <v>0.107</v>
      </c>
      <c r="CM86" s="104">
        <f>ROUND(BL86/BB86,3)</f>
        <v>7.0000000000000001E-3</v>
      </c>
      <c r="CN86" s="104">
        <f>ROUND(BM86/BB86,3)</f>
        <v>8.0000000000000002E-3</v>
      </c>
      <c r="CO86" s="104">
        <f>ROUND(BN86/BB86,3)</f>
        <v>3.3000000000000002E-2</v>
      </c>
      <c r="CP86" s="104">
        <f>ROUND(BO86/BB86,3)</f>
        <v>2.1999999999999999E-2</v>
      </c>
      <c r="CQ86" s="104">
        <f>ROUND(BP86/BB86,3)</f>
        <v>0</v>
      </c>
      <c r="CR86" s="104">
        <f>ROUND(BQ86/BB86,3)</f>
        <v>1.4E-2</v>
      </c>
      <c r="CS86" s="104">
        <f>ROUND(BR86/BB86,3)</f>
        <v>1.4E-2</v>
      </c>
      <c r="CT86" s="104">
        <f>ROUND(BS86/BB86,3)</f>
        <v>0</v>
      </c>
      <c r="CU86" s="104">
        <f>ROUND(BT86/BB86,3)</f>
        <v>0</v>
      </c>
      <c r="CV86" s="104">
        <f>ROUND(BU86/BB86,3)</f>
        <v>8.0000000000000002E-3</v>
      </c>
      <c r="CW86" s="104">
        <f>ROUND(BV86/BB86,3)</f>
        <v>8.0000000000000002E-3</v>
      </c>
      <c r="CX86" s="104">
        <f>ROUND(BW86/BB86,3)</f>
        <v>0</v>
      </c>
      <c r="CY86" s="104">
        <f>ROUND(BX86/BB86,3)</f>
        <v>0</v>
      </c>
      <c r="CZ86" s="104">
        <f>ROUND(BY86/BB86,3)</f>
        <v>3.5999999999999997E-2</v>
      </c>
      <c r="DA86" s="104">
        <f>ROUND(BZ86/BB86,3)</f>
        <v>1E-3</v>
      </c>
      <c r="DB86" s="104">
        <f>ROUND(CA86/BB86,3)</f>
        <v>0</v>
      </c>
      <c r="DC86" s="104">
        <f>ROUND(CB86/BB86,3)</f>
        <v>0</v>
      </c>
      <c r="DD86" s="104">
        <f>ROUND(CC86/BB86,3)</f>
        <v>0</v>
      </c>
      <c r="DE86" s="60">
        <v>3684</v>
      </c>
      <c r="DF86" s="60">
        <v>1805</v>
      </c>
      <c r="DG86" s="63">
        <f>ROUND(DF86/DE86,3)</f>
        <v>0.49</v>
      </c>
      <c r="DH86" s="60">
        <v>1879</v>
      </c>
      <c r="DI86" s="63">
        <f>ROUND(DH86/DE86,3)</f>
        <v>0.51</v>
      </c>
    </row>
    <row r="87" spans="1:113" s="84" customFormat="1" x14ac:dyDescent="0.2">
      <c r="A87" s="81" t="s">
        <v>882</v>
      </c>
      <c r="B87" s="82" t="s">
        <v>2325</v>
      </c>
      <c r="C87" s="81"/>
      <c r="D87" s="81"/>
      <c r="E87" s="250">
        <f>SUM(E85:E86)</f>
        <v>11946</v>
      </c>
      <c r="F87" s="251">
        <f>SUM(F85:F86)</f>
        <v>5615</v>
      </c>
      <c r="G87" s="242">
        <f t="shared" si="205"/>
        <v>0.47</v>
      </c>
      <c r="H87" s="252">
        <f>SUM(H85:H86)</f>
        <v>6331</v>
      </c>
      <c r="I87" s="244">
        <f t="shared" ref="I87:I91" si="208">ROUND(H87/E87,3)</f>
        <v>0.53</v>
      </c>
      <c r="J87" s="249">
        <f t="shared" si="198"/>
        <v>88.690570210077396</v>
      </c>
      <c r="K87" s="84">
        <f t="shared" ref="K87:W87" si="209">SUM(K85:K86)</f>
        <v>884</v>
      </c>
      <c r="L87" s="84">
        <f t="shared" si="209"/>
        <v>956</v>
      </c>
      <c r="M87" s="84">
        <f t="shared" si="209"/>
        <v>1396</v>
      </c>
      <c r="N87" s="84">
        <f t="shared" si="209"/>
        <v>871</v>
      </c>
      <c r="O87" s="84">
        <f t="shared" si="209"/>
        <v>466</v>
      </c>
      <c r="P87" s="84">
        <f t="shared" si="209"/>
        <v>1610</v>
      </c>
      <c r="Q87" s="84">
        <f t="shared" si="209"/>
        <v>1423</v>
      </c>
      <c r="R87" s="84">
        <f t="shared" si="209"/>
        <v>1319</v>
      </c>
      <c r="S87" s="84">
        <f t="shared" si="209"/>
        <v>758</v>
      </c>
      <c r="T87" s="84">
        <f t="shared" si="209"/>
        <v>981</v>
      </c>
      <c r="U87" s="84">
        <f t="shared" si="209"/>
        <v>720</v>
      </c>
      <c r="V87" s="84">
        <f t="shared" si="209"/>
        <v>476</v>
      </c>
      <c r="W87" s="84">
        <f t="shared" si="209"/>
        <v>86</v>
      </c>
      <c r="X87" s="63">
        <f t="shared" ref="X87:X91" si="210">ROUND(K87/E87,3)</f>
        <v>7.3999999999999996E-2</v>
      </c>
      <c r="Y87" s="63">
        <f t="shared" ref="Y87:Y91" si="211">ROUND(L87/E87,3)</f>
        <v>0.08</v>
      </c>
      <c r="Z87" s="63">
        <f t="shared" ref="Z87:Z91" si="212">ROUND(M87/E87,3)</f>
        <v>0.11700000000000001</v>
      </c>
      <c r="AA87" s="63">
        <f t="shared" ref="AA87:AA91" si="213">ROUND(N87/E87,3)</f>
        <v>7.2999999999999995E-2</v>
      </c>
      <c r="AB87" s="63">
        <f t="shared" ref="AB87:AB91" si="214">ROUND(O87/E87,3)</f>
        <v>3.9E-2</v>
      </c>
      <c r="AC87" s="63">
        <f t="shared" ref="AC87:AC91" si="215">ROUND(P87/E87,3)</f>
        <v>0.13500000000000001</v>
      </c>
      <c r="AD87" s="63">
        <f t="shared" ref="AD87:AD91" si="216">ROUND(Q87/E87,3)</f>
        <v>0.11899999999999999</v>
      </c>
      <c r="AE87" s="63">
        <f t="shared" ref="AE87:AE91" si="217">ROUND(R87/E87,3)</f>
        <v>0.11</v>
      </c>
      <c r="AF87" s="63">
        <f t="shared" ref="AF87:AF91" si="218">ROUND(S87/E87,3)</f>
        <v>6.3E-2</v>
      </c>
      <c r="AG87" s="63">
        <f t="shared" ref="AG87:AG91" si="219">ROUND(T87/E87,3)</f>
        <v>8.2000000000000003E-2</v>
      </c>
      <c r="AH87" s="63">
        <f t="shared" ref="AH87:AH91" si="220">ROUND(U87/E87,3)</f>
        <v>0.06</v>
      </c>
      <c r="AI87" s="63">
        <f t="shared" ref="AI87:AI91" si="221">ROUND(V87/E87,3)</f>
        <v>0.04</v>
      </c>
      <c r="AJ87" s="63">
        <f t="shared" ref="AJ87:AJ91" si="222">ROUND(W87/E87,3)</f>
        <v>7.0000000000000001E-3</v>
      </c>
      <c r="AK87" s="253">
        <f>INT(MEDIAN(AK85:AK86))</f>
        <v>34</v>
      </c>
      <c r="AL87" s="254">
        <f>SUM(AL85:AL86)</f>
        <v>3809</v>
      </c>
      <c r="AM87" s="60">
        <f t="shared" ref="AM87:AM91" si="223">ROUND(AL87/E87,3)</f>
        <v>0.31900000000000001</v>
      </c>
      <c r="AN87" s="254">
        <f>SUM(AN85:AN86)</f>
        <v>8137</v>
      </c>
      <c r="AO87" s="60">
        <f t="shared" ref="AO87:AO91" si="224">ROUND(AN87/E87,3)</f>
        <v>0.68100000000000005</v>
      </c>
      <c r="AP87" s="255">
        <f>SUM(AP85:AP86)</f>
        <v>3947</v>
      </c>
      <c r="AQ87" s="60">
        <f t="shared" si="206"/>
        <v>0.48499999999999999</v>
      </c>
      <c r="AR87" s="227">
        <f>SUM(AR85:AR86)</f>
        <v>4190</v>
      </c>
      <c r="AS87" s="77">
        <f t="shared" ref="AS87:AS91" si="225">ROUND(AR87/AN87,3)</f>
        <v>0.51500000000000001</v>
      </c>
      <c r="AT87" s="256">
        <f t="shared" si="199"/>
        <v>94.2</v>
      </c>
      <c r="AU87" s="254">
        <f>SUM(AU85:AU86)</f>
        <v>1282</v>
      </c>
      <c r="AV87" s="60">
        <f t="shared" ref="AV87:AV91" si="226">ROUND(AU87/E87,3)</f>
        <v>0.107</v>
      </c>
      <c r="AW87" s="255">
        <f>SUM(AW85:AW86)</f>
        <v>665</v>
      </c>
      <c r="AX87" s="60">
        <f t="shared" si="207"/>
        <v>0.51900000000000002</v>
      </c>
      <c r="AY87" s="227">
        <f>SUM(AY85:AY86)</f>
        <v>617</v>
      </c>
      <c r="AZ87" s="77">
        <f t="shared" ref="AZ87:AZ91" si="227">ROUND(AY87/AU87,3)</f>
        <v>0.48099999999999998</v>
      </c>
      <c r="BA87" s="257">
        <f t="shared" si="200"/>
        <v>107.8</v>
      </c>
      <c r="BB87" s="146">
        <f t="shared" ref="BB87:CC87" si="228">SUM(BB85:BB86)</f>
        <v>11946</v>
      </c>
      <c r="BC87" s="84">
        <f t="shared" si="228"/>
        <v>65</v>
      </c>
      <c r="BD87" s="84">
        <f t="shared" si="228"/>
        <v>0</v>
      </c>
      <c r="BE87" s="84">
        <f t="shared" si="228"/>
        <v>11</v>
      </c>
      <c r="BF87" s="84">
        <f t="shared" si="228"/>
        <v>8</v>
      </c>
      <c r="BG87" s="84">
        <f t="shared" si="228"/>
        <v>95</v>
      </c>
      <c r="BH87" s="84">
        <f t="shared" si="228"/>
        <v>411</v>
      </c>
      <c r="BI87" s="84">
        <f t="shared" si="228"/>
        <v>60</v>
      </c>
      <c r="BJ87" s="84">
        <f t="shared" si="228"/>
        <v>0</v>
      </c>
      <c r="BK87" s="84">
        <f t="shared" si="228"/>
        <v>1058</v>
      </c>
      <c r="BL87" s="84">
        <f t="shared" si="228"/>
        <v>41</v>
      </c>
      <c r="BM87" s="84">
        <f t="shared" si="228"/>
        <v>51</v>
      </c>
      <c r="BN87" s="84">
        <f t="shared" si="228"/>
        <v>637</v>
      </c>
      <c r="BO87" s="84">
        <f t="shared" si="228"/>
        <v>280</v>
      </c>
      <c r="BP87" s="84">
        <f t="shared" si="228"/>
        <v>0</v>
      </c>
      <c r="BQ87" s="84">
        <f t="shared" si="228"/>
        <v>91</v>
      </c>
      <c r="BR87" s="84">
        <f t="shared" si="228"/>
        <v>89</v>
      </c>
      <c r="BS87" s="84">
        <f t="shared" si="228"/>
        <v>13</v>
      </c>
      <c r="BT87" s="84">
        <f t="shared" si="228"/>
        <v>54</v>
      </c>
      <c r="BU87" s="84">
        <f t="shared" si="228"/>
        <v>80</v>
      </c>
      <c r="BV87" s="84">
        <f t="shared" si="228"/>
        <v>49</v>
      </c>
      <c r="BW87" s="84">
        <f t="shared" si="228"/>
        <v>0</v>
      </c>
      <c r="BX87" s="84">
        <f t="shared" si="228"/>
        <v>0</v>
      </c>
      <c r="BY87" s="84">
        <f t="shared" si="228"/>
        <v>218</v>
      </c>
      <c r="BZ87" s="84">
        <f t="shared" si="228"/>
        <v>19</v>
      </c>
      <c r="CA87" s="84">
        <f t="shared" si="228"/>
        <v>0</v>
      </c>
      <c r="CB87" s="84">
        <f t="shared" si="228"/>
        <v>9</v>
      </c>
      <c r="CC87" s="84">
        <f t="shared" si="228"/>
        <v>0</v>
      </c>
      <c r="CD87" s="104">
        <f t="shared" ref="CD87:CD91" si="229">ROUND(BC87/BB87,3)</f>
        <v>5.0000000000000001E-3</v>
      </c>
      <c r="CE87" s="104">
        <f t="shared" ref="CE87:CE91" si="230">ROUND(BD87/BB87,3)</f>
        <v>0</v>
      </c>
      <c r="CF87" s="104">
        <f t="shared" ref="CF87:CF91" si="231">ROUND(BE87/BB87,3)</f>
        <v>1E-3</v>
      </c>
      <c r="CG87" s="104">
        <f t="shared" ref="CG87:CG91" si="232">ROUND(BF87/BB87,3)</f>
        <v>1E-3</v>
      </c>
      <c r="CH87" s="104">
        <f t="shared" ref="CH87:CH91" si="233">ROUND(BG87/BB87,3)</f>
        <v>8.0000000000000002E-3</v>
      </c>
      <c r="CI87" s="104">
        <f t="shared" ref="CI87:CI91" si="234">ROUND(BH87/BB87,3)</f>
        <v>3.4000000000000002E-2</v>
      </c>
      <c r="CJ87" s="104">
        <f t="shared" ref="CJ87:CJ91" si="235">ROUND(BI87/BB87,3)</f>
        <v>5.0000000000000001E-3</v>
      </c>
      <c r="CK87" s="104">
        <f t="shared" ref="CK87:CK91" si="236">ROUND(BJ87/BB87,3)</f>
        <v>0</v>
      </c>
      <c r="CL87" s="104">
        <f t="shared" ref="CL87:CL91" si="237">ROUND(BK87/BB87,3)</f>
        <v>8.8999999999999996E-2</v>
      </c>
      <c r="CM87" s="104">
        <f t="shared" ref="CM87:CM91" si="238">ROUND(BL87/BB87,3)</f>
        <v>3.0000000000000001E-3</v>
      </c>
      <c r="CN87" s="104">
        <f t="shared" ref="CN87:CN91" si="239">ROUND(BM87/BB87,3)</f>
        <v>4.0000000000000001E-3</v>
      </c>
      <c r="CO87" s="104">
        <f t="shared" ref="CO87:CO91" si="240">ROUND(BN87/BB87,3)</f>
        <v>5.2999999999999999E-2</v>
      </c>
      <c r="CP87" s="104">
        <f t="shared" ref="CP87:CP91" si="241">ROUND(BO87/BB87,3)</f>
        <v>2.3E-2</v>
      </c>
      <c r="CQ87" s="104">
        <f t="shared" ref="CQ87:CQ91" si="242">ROUND(BP87/BB87,3)</f>
        <v>0</v>
      </c>
      <c r="CR87" s="104">
        <f t="shared" ref="CR87:CR91" si="243">ROUND(BQ87/BB87,3)</f>
        <v>8.0000000000000002E-3</v>
      </c>
      <c r="CS87" s="104">
        <f t="shared" ref="CS87:CS91" si="244">ROUND(BR87/BB87,3)</f>
        <v>7.0000000000000001E-3</v>
      </c>
      <c r="CT87" s="104">
        <f t="shared" ref="CT87:CT91" si="245">ROUND(BS87/BB87,3)</f>
        <v>1E-3</v>
      </c>
      <c r="CU87" s="104">
        <f t="shared" ref="CU87:CU91" si="246">ROUND(BT87/BB87,3)</f>
        <v>5.0000000000000001E-3</v>
      </c>
      <c r="CV87" s="104">
        <f t="shared" ref="CV87:CV91" si="247">ROUND(BU87/BB87,3)</f>
        <v>7.0000000000000001E-3</v>
      </c>
      <c r="CW87" s="104">
        <f t="shared" ref="CW87:CW91" si="248">ROUND(BV87/BB87,3)</f>
        <v>4.0000000000000001E-3</v>
      </c>
      <c r="CX87" s="104">
        <f t="shared" ref="CX87:CX91" si="249">ROUND(BW87/BB87,3)</f>
        <v>0</v>
      </c>
      <c r="CY87" s="104">
        <f t="shared" ref="CY87:CY91" si="250">ROUND(BX87/BB87,3)</f>
        <v>0</v>
      </c>
      <c r="CZ87" s="104">
        <f t="shared" ref="CZ87:CZ91" si="251">ROUND(BY87/BB87,3)</f>
        <v>1.7999999999999999E-2</v>
      </c>
      <c r="DA87" s="104">
        <f t="shared" ref="DA87:DA91" si="252">ROUND(BZ87/BB87,3)</f>
        <v>2E-3</v>
      </c>
      <c r="DB87" s="104">
        <f t="shared" ref="DB87:DB91" si="253">ROUND(CA87/BB87,3)</f>
        <v>0</v>
      </c>
      <c r="DC87" s="104">
        <f t="shared" ref="DC87:DC91" si="254">ROUND(CB87/BB87,3)</f>
        <v>1E-3</v>
      </c>
      <c r="DD87" s="104">
        <f t="shared" ref="DD87:DD91" si="255">ROUND(CC87/BB87,3)</f>
        <v>0</v>
      </c>
      <c r="DE87" s="84">
        <f t="shared" ref="DE87:DF87" si="256">SUM(DE85:DE86)</f>
        <v>7681</v>
      </c>
      <c r="DF87" s="84">
        <f t="shared" si="256"/>
        <v>3700</v>
      </c>
      <c r="DG87" s="63">
        <f t="shared" ref="DG87:DG91" si="257">ROUND(DF87/DE87,3)</f>
        <v>0.48199999999999998</v>
      </c>
      <c r="DH87" s="84">
        <f>SUM(DH85:DH86)</f>
        <v>3981</v>
      </c>
      <c r="DI87" s="63">
        <f t="shared" ref="DI87:DI91" si="258">ROUND(DH87/DE87,3)</f>
        <v>0.51800000000000002</v>
      </c>
    </row>
    <row r="88" spans="1:113" x14ac:dyDescent="0.2">
      <c r="A88" s="56" t="s">
        <v>882</v>
      </c>
      <c r="B88" s="57" t="s">
        <v>2327</v>
      </c>
      <c r="C88" s="56" t="s">
        <v>921</v>
      </c>
      <c r="D88" s="56" t="s">
        <v>1066</v>
      </c>
      <c r="E88" s="240">
        <v>5573</v>
      </c>
      <c r="F88" s="241">
        <v>2668</v>
      </c>
      <c r="G88" s="242">
        <f t="shared" si="205"/>
        <v>0.47899999999999998</v>
      </c>
      <c r="H88" s="243">
        <v>2905</v>
      </c>
      <c r="I88" s="244">
        <f t="shared" si="208"/>
        <v>0.52100000000000002</v>
      </c>
      <c r="J88" s="249">
        <f t="shared" si="198"/>
        <v>91.841652323580035</v>
      </c>
      <c r="K88" s="60">
        <v>315</v>
      </c>
      <c r="L88" s="60">
        <v>361</v>
      </c>
      <c r="M88" s="60">
        <v>599</v>
      </c>
      <c r="N88" s="60">
        <v>527</v>
      </c>
      <c r="O88" s="60">
        <v>450</v>
      </c>
      <c r="P88" s="60">
        <v>531</v>
      </c>
      <c r="Q88" s="60">
        <v>853</v>
      </c>
      <c r="R88" s="60">
        <v>616</v>
      </c>
      <c r="S88" s="60">
        <v>428</v>
      </c>
      <c r="T88" s="60">
        <v>228</v>
      </c>
      <c r="U88" s="60">
        <v>457</v>
      </c>
      <c r="V88" s="60">
        <v>166</v>
      </c>
      <c r="W88" s="60">
        <v>42</v>
      </c>
      <c r="X88" s="63">
        <f t="shared" si="210"/>
        <v>5.7000000000000002E-2</v>
      </c>
      <c r="Y88" s="63">
        <f t="shared" si="211"/>
        <v>6.5000000000000002E-2</v>
      </c>
      <c r="Z88" s="63">
        <f t="shared" si="212"/>
        <v>0.107</v>
      </c>
      <c r="AA88" s="63">
        <f t="shared" si="213"/>
        <v>9.5000000000000001E-2</v>
      </c>
      <c r="AB88" s="63">
        <f t="shared" si="214"/>
        <v>8.1000000000000003E-2</v>
      </c>
      <c r="AC88" s="63">
        <f t="shared" si="215"/>
        <v>9.5000000000000001E-2</v>
      </c>
      <c r="AD88" s="63">
        <f t="shared" si="216"/>
        <v>0.153</v>
      </c>
      <c r="AE88" s="63">
        <f t="shared" si="217"/>
        <v>0.111</v>
      </c>
      <c r="AF88" s="63">
        <f t="shared" si="218"/>
        <v>7.6999999999999999E-2</v>
      </c>
      <c r="AG88" s="63">
        <f t="shared" si="219"/>
        <v>4.1000000000000002E-2</v>
      </c>
      <c r="AH88" s="63">
        <f t="shared" si="220"/>
        <v>8.2000000000000003E-2</v>
      </c>
      <c r="AI88" s="63">
        <f t="shared" si="221"/>
        <v>0.03</v>
      </c>
      <c r="AJ88" s="63">
        <f t="shared" si="222"/>
        <v>8.0000000000000002E-3</v>
      </c>
      <c r="AK88" s="245">
        <v>35</v>
      </c>
      <c r="AL88" s="246">
        <v>1548</v>
      </c>
      <c r="AM88" s="60">
        <f t="shared" si="223"/>
        <v>0.27800000000000002</v>
      </c>
      <c r="AN88" s="246">
        <v>4025</v>
      </c>
      <c r="AO88" s="60">
        <f t="shared" si="224"/>
        <v>0.72199999999999998</v>
      </c>
      <c r="AP88" s="247">
        <v>1886</v>
      </c>
      <c r="AQ88" s="60">
        <f t="shared" si="206"/>
        <v>0.46899999999999997</v>
      </c>
      <c r="AR88" s="226">
        <v>2139</v>
      </c>
      <c r="AS88" s="77">
        <f t="shared" si="225"/>
        <v>0.53100000000000003</v>
      </c>
      <c r="AT88" s="248">
        <v>88.2</v>
      </c>
      <c r="AU88" s="246">
        <v>665</v>
      </c>
      <c r="AV88" s="60">
        <f t="shared" si="226"/>
        <v>0.11899999999999999</v>
      </c>
      <c r="AW88" s="247">
        <v>237</v>
      </c>
      <c r="AX88" s="60">
        <f t="shared" si="207"/>
        <v>0.35599999999999998</v>
      </c>
      <c r="AY88" s="226">
        <v>428</v>
      </c>
      <c r="AZ88" s="77">
        <f t="shared" si="227"/>
        <v>0.64400000000000002</v>
      </c>
      <c r="BA88" s="257">
        <f t="shared" si="200"/>
        <v>55.4</v>
      </c>
      <c r="BB88" s="139">
        <v>5573</v>
      </c>
      <c r="BC88" s="60">
        <v>182</v>
      </c>
      <c r="BD88" s="60">
        <v>227</v>
      </c>
      <c r="BE88" s="60">
        <v>10</v>
      </c>
      <c r="BF88" s="60">
        <v>37</v>
      </c>
      <c r="BG88" s="60">
        <v>5</v>
      </c>
      <c r="BH88" s="60">
        <v>445</v>
      </c>
      <c r="BI88" s="60">
        <v>176</v>
      </c>
      <c r="BJ88" s="60">
        <v>9</v>
      </c>
      <c r="BK88" s="60">
        <v>545</v>
      </c>
      <c r="BL88" s="60">
        <v>10</v>
      </c>
      <c r="BM88" s="60">
        <v>9</v>
      </c>
      <c r="BN88" s="60">
        <v>315</v>
      </c>
      <c r="BO88" s="60">
        <v>223</v>
      </c>
      <c r="BP88" s="60">
        <v>0</v>
      </c>
      <c r="BQ88" s="60">
        <v>5</v>
      </c>
      <c r="BR88" s="60">
        <v>29</v>
      </c>
      <c r="BS88" s="60">
        <v>0</v>
      </c>
      <c r="BT88" s="60">
        <v>79</v>
      </c>
      <c r="BU88" s="60">
        <v>97</v>
      </c>
      <c r="BV88" s="60">
        <v>160</v>
      </c>
      <c r="BW88" s="60">
        <v>0</v>
      </c>
      <c r="BX88" s="60">
        <v>28</v>
      </c>
      <c r="BY88" s="60">
        <v>18</v>
      </c>
      <c r="BZ88" s="60">
        <v>8</v>
      </c>
      <c r="CA88" s="60">
        <v>70</v>
      </c>
      <c r="CB88" s="60">
        <v>25</v>
      </c>
      <c r="CC88" s="60">
        <v>91</v>
      </c>
      <c r="CD88" s="104">
        <f t="shared" si="229"/>
        <v>3.3000000000000002E-2</v>
      </c>
      <c r="CE88" s="104">
        <f t="shared" si="230"/>
        <v>4.1000000000000002E-2</v>
      </c>
      <c r="CF88" s="104">
        <f t="shared" si="231"/>
        <v>2E-3</v>
      </c>
      <c r="CG88" s="104">
        <f t="shared" si="232"/>
        <v>7.0000000000000001E-3</v>
      </c>
      <c r="CH88" s="104">
        <f t="shared" si="233"/>
        <v>1E-3</v>
      </c>
      <c r="CI88" s="104">
        <f t="shared" si="234"/>
        <v>0.08</v>
      </c>
      <c r="CJ88" s="104">
        <f t="shared" si="235"/>
        <v>3.2000000000000001E-2</v>
      </c>
      <c r="CK88" s="104">
        <f t="shared" si="236"/>
        <v>2E-3</v>
      </c>
      <c r="CL88" s="104">
        <f t="shared" si="237"/>
        <v>9.8000000000000004E-2</v>
      </c>
      <c r="CM88" s="104">
        <f t="shared" si="238"/>
        <v>2E-3</v>
      </c>
      <c r="CN88" s="104">
        <f t="shared" si="239"/>
        <v>2E-3</v>
      </c>
      <c r="CO88" s="104">
        <f t="shared" si="240"/>
        <v>5.7000000000000002E-2</v>
      </c>
      <c r="CP88" s="104">
        <f t="shared" si="241"/>
        <v>0.04</v>
      </c>
      <c r="CQ88" s="104">
        <f t="shared" si="242"/>
        <v>0</v>
      </c>
      <c r="CR88" s="104">
        <f t="shared" si="243"/>
        <v>1E-3</v>
      </c>
      <c r="CS88" s="104">
        <f t="shared" si="244"/>
        <v>5.0000000000000001E-3</v>
      </c>
      <c r="CT88" s="104">
        <f t="shared" si="245"/>
        <v>0</v>
      </c>
      <c r="CU88" s="104">
        <f t="shared" si="246"/>
        <v>1.4E-2</v>
      </c>
      <c r="CV88" s="104">
        <f t="shared" si="247"/>
        <v>1.7000000000000001E-2</v>
      </c>
      <c r="CW88" s="104">
        <f t="shared" si="248"/>
        <v>2.9000000000000001E-2</v>
      </c>
      <c r="CX88" s="104">
        <f t="shared" si="249"/>
        <v>0</v>
      </c>
      <c r="CY88" s="104">
        <f t="shared" si="250"/>
        <v>5.0000000000000001E-3</v>
      </c>
      <c r="CZ88" s="104">
        <f t="shared" si="251"/>
        <v>3.0000000000000001E-3</v>
      </c>
      <c r="DA88" s="104">
        <f t="shared" si="252"/>
        <v>1E-3</v>
      </c>
      <c r="DB88" s="104">
        <f t="shared" si="253"/>
        <v>1.2999999999999999E-2</v>
      </c>
      <c r="DC88" s="104">
        <f t="shared" si="254"/>
        <v>4.0000000000000001E-3</v>
      </c>
      <c r="DD88" s="104">
        <f t="shared" si="255"/>
        <v>1.6E-2</v>
      </c>
      <c r="DE88" s="60">
        <v>3771</v>
      </c>
      <c r="DF88" s="60">
        <v>1743</v>
      </c>
      <c r="DG88" s="63">
        <f t="shared" si="257"/>
        <v>0.46200000000000002</v>
      </c>
      <c r="DH88" s="60">
        <v>2028</v>
      </c>
      <c r="DI88" s="63">
        <f t="shared" si="258"/>
        <v>0.53800000000000003</v>
      </c>
    </row>
    <row r="89" spans="1:113" x14ac:dyDescent="0.2">
      <c r="A89" s="56" t="s">
        <v>882</v>
      </c>
      <c r="B89" s="57" t="s">
        <v>2327</v>
      </c>
      <c r="C89" s="56" t="s">
        <v>922</v>
      </c>
      <c r="D89" s="56" t="s">
        <v>1067</v>
      </c>
      <c r="E89" s="240">
        <v>5437</v>
      </c>
      <c r="F89" s="241">
        <v>2680</v>
      </c>
      <c r="G89" s="242">
        <f t="shared" si="205"/>
        <v>0.49299999999999999</v>
      </c>
      <c r="H89" s="243">
        <v>2757</v>
      </c>
      <c r="I89" s="244">
        <f t="shared" si="208"/>
        <v>0.50700000000000001</v>
      </c>
      <c r="J89" s="249">
        <f>(F89/H89)*100</f>
        <v>97.207109176641282</v>
      </c>
      <c r="K89" s="60">
        <v>371</v>
      </c>
      <c r="L89" s="60">
        <v>204</v>
      </c>
      <c r="M89" s="60">
        <v>271</v>
      </c>
      <c r="N89" s="60">
        <v>286</v>
      </c>
      <c r="O89" s="60">
        <v>387</v>
      </c>
      <c r="P89" s="60">
        <v>797</v>
      </c>
      <c r="Q89" s="60">
        <v>568</v>
      </c>
      <c r="R89" s="60">
        <v>863</v>
      </c>
      <c r="S89" s="60">
        <v>460</v>
      </c>
      <c r="T89" s="60">
        <v>266</v>
      </c>
      <c r="U89" s="60">
        <v>475</v>
      </c>
      <c r="V89" s="60">
        <v>261</v>
      </c>
      <c r="W89" s="60">
        <v>228</v>
      </c>
      <c r="X89" s="63">
        <f t="shared" si="210"/>
        <v>6.8000000000000005E-2</v>
      </c>
      <c r="Y89" s="63">
        <f t="shared" si="211"/>
        <v>3.7999999999999999E-2</v>
      </c>
      <c r="Z89" s="63">
        <f t="shared" si="212"/>
        <v>0.05</v>
      </c>
      <c r="AA89" s="63">
        <f t="shared" si="213"/>
        <v>5.2999999999999999E-2</v>
      </c>
      <c r="AB89" s="63">
        <f t="shared" si="214"/>
        <v>7.0999999999999994E-2</v>
      </c>
      <c r="AC89" s="63">
        <f t="shared" si="215"/>
        <v>0.14699999999999999</v>
      </c>
      <c r="AD89" s="63">
        <f t="shared" si="216"/>
        <v>0.104</v>
      </c>
      <c r="AE89" s="63">
        <f t="shared" si="217"/>
        <v>0.159</v>
      </c>
      <c r="AF89" s="63">
        <f t="shared" si="218"/>
        <v>8.5000000000000006E-2</v>
      </c>
      <c r="AG89" s="63">
        <f t="shared" si="219"/>
        <v>4.9000000000000002E-2</v>
      </c>
      <c r="AH89" s="63">
        <f t="shared" si="220"/>
        <v>8.6999999999999994E-2</v>
      </c>
      <c r="AI89" s="63">
        <f t="shared" si="221"/>
        <v>4.8000000000000001E-2</v>
      </c>
      <c r="AJ89" s="63">
        <f t="shared" si="222"/>
        <v>4.2000000000000003E-2</v>
      </c>
      <c r="AK89" s="245">
        <v>40.5</v>
      </c>
      <c r="AL89" s="246">
        <v>988</v>
      </c>
      <c r="AM89" s="60">
        <f t="shared" si="223"/>
        <v>0.182</v>
      </c>
      <c r="AN89" s="246">
        <v>4449</v>
      </c>
      <c r="AO89" s="60">
        <f t="shared" si="224"/>
        <v>0.81799999999999995</v>
      </c>
      <c r="AP89" s="247">
        <v>2215</v>
      </c>
      <c r="AQ89" s="60">
        <f t="shared" si="206"/>
        <v>0.498</v>
      </c>
      <c r="AR89" s="226">
        <v>2234</v>
      </c>
      <c r="AS89" s="77">
        <f t="shared" si="225"/>
        <v>0.502</v>
      </c>
      <c r="AT89" s="248">
        <v>99.1</v>
      </c>
      <c r="AU89" s="246">
        <v>964</v>
      </c>
      <c r="AV89" s="60">
        <f t="shared" si="226"/>
        <v>0.17699999999999999</v>
      </c>
      <c r="AW89" s="247">
        <v>393</v>
      </c>
      <c r="AX89" s="60">
        <f t="shared" si="207"/>
        <v>0.40799999999999997</v>
      </c>
      <c r="AY89" s="226">
        <v>571</v>
      </c>
      <c r="AZ89" s="77">
        <f t="shared" si="227"/>
        <v>0.59199999999999997</v>
      </c>
      <c r="BA89" s="257">
        <f t="shared" si="200"/>
        <v>68.8</v>
      </c>
      <c r="BB89" s="139">
        <v>5437</v>
      </c>
      <c r="BC89" s="60">
        <v>163</v>
      </c>
      <c r="BD89" s="60">
        <v>0</v>
      </c>
      <c r="BE89" s="60">
        <v>8</v>
      </c>
      <c r="BF89" s="60">
        <v>18</v>
      </c>
      <c r="BG89" s="60">
        <v>27</v>
      </c>
      <c r="BH89" s="60">
        <v>192</v>
      </c>
      <c r="BI89" s="60">
        <v>211</v>
      </c>
      <c r="BJ89" s="60">
        <v>0</v>
      </c>
      <c r="BK89" s="60">
        <v>527</v>
      </c>
      <c r="BL89" s="60">
        <v>9</v>
      </c>
      <c r="BM89" s="60">
        <v>23</v>
      </c>
      <c r="BN89" s="60">
        <v>348</v>
      </c>
      <c r="BO89" s="60">
        <v>283</v>
      </c>
      <c r="BP89" s="60">
        <v>11</v>
      </c>
      <c r="BQ89" s="60">
        <v>25</v>
      </c>
      <c r="BR89" s="60">
        <v>42</v>
      </c>
      <c r="BS89" s="60">
        <v>15</v>
      </c>
      <c r="BT89" s="60">
        <v>24</v>
      </c>
      <c r="BU89" s="60">
        <v>33</v>
      </c>
      <c r="BV89" s="60">
        <v>51</v>
      </c>
      <c r="BW89" s="60">
        <v>0</v>
      </c>
      <c r="BX89" s="60">
        <v>60</v>
      </c>
      <c r="BY89" s="60">
        <v>29</v>
      </c>
      <c r="BZ89" s="60">
        <v>8</v>
      </c>
      <c r="CA89" s="60">
        <v>0</v>
      </c>
      <c r="CB89" s="60">
        <v>53</v>
      </c>
      <c r="CC89" s="60">
        <v>58</v>
      </c>
      <c r="CD89" s="104">
        <f t="shared" si="229"/>
        <v>0.03</v>
      </c>
      <c r="CE89" s="104">
        <f t="shared" si="230"/>
        <v>0</v>
      </c>
      <c r="CF89" s="104">
        <f t="shared" si="231"/>
        <v>1E-3</v>
      </c>
      <c r="CG89" s="104">
        <f t="shared" si="232"/>
        <v>3.0000000000000001E-3</v>
      </c>
      <c r="CH89" s="104">
        <f t="shared" si="233"/>
        <v>5.0000000000000001E-3</v>
      </c>
      <c r="CI89" s="104">
        <f t="shared" si="234"/>
        <v>3.5000000000000003E-2</v>
      </c>
      <c r="CJ89" s="104">
        <f t="shared" si="235"/>
        <v>3.9E-2</v>
      </c>
      <c r="CK89" s="104">
        <f t="shared" si="236"/>
        <v>0</v>
      </c>
      <c r="CL89" s="104">
        <f t="shared" si="237"/>
        <v>9.7000000000000003E-2</v>
      </c>
      <c r="CM89" s="104">
        <f t="shared" si="238"/>
        <v>2E-3</v>
      </c>
      <c r="CN89" s="104">
        <f t="shared" si="239"/>
        <v>4.0000000000000001E-3</v>
      </c>
      <c r="CO89" s="104">
        <f t="shared" si="240"/>
        <v>6.4000000000000001E-2</v>
      </c>
      <c r="CP89" s="104">
        <f t="shared" si="241"/>
        <v>5.1999999999999998E-2</v>
      </c>
      <c r="CQ89" s="104">
        <f t="shared" si="242"/>
        <v>2E-3</v>
      </c>
      <c r="CR89" s="104">
        <f t="shared" si="243"/>
        <v>5.0000000000000001E-3</v>
      </c>
      <c r="CS89" s="104">
        <f t="shared" si="244"/>
        <v>8.0000000000000002E-3</v>
      </c>
      <c r="CT89" s="104">
        <f t="shared" si="245"/>
        <v>3.0000000000000001E-3</v>
      </c>
      <c r="CU89" s="104">
        <f t="shared" si="246"/>
        <v>4.0000000000000001E-3</v>
      </c>
      <c r="CV89" s="104">
        <f t="shared" si="247"/>
        <v>6.0000000000000001E-3</v>
      </c>
      <c r="CW89" s="104">
        <f t="shared" si="248"/>
        <v>8.9999999999999993E-3</v>
      </c>
      <c r="CX89" s="104">
        <f t="shared" si="249"/>
        <v>0</v>
      </c>
      <c r="CY89" s="104">
        <f t="shared" si="250"/>
        <v>1.0999999999999999E-2</v>
      </c>
      <c r="CZ89" s="104">
        <f t="shared" si="251"/>
        <v>5.0000000000000001E-3</v>
      </c>
      <c r="DA89" s="104">
        <f t="shared" si="252"/>
        <v>1E-3</v>
      </c>
      <c r="DB89" s="104">
        <f t="shared" si="253"/>
        <v>0</v>
      </c>
      <c r="DC89" s="104">
        <f t="shared" si="254"/>
        <v>0.01</v>
      </c>
      <c r="DD89" s="104">
        <f t="shared" si="255"/>
        <v>1.0999999999999999E-2</v>
      </c>
      <c r="DE89" s="60">
        <v>4209</v>
      </c>
      <c r="DF89" s="60">
        <v>2052</v>
      </c>
      <c r="DG89" s="63">
        <f t="shared" si="257"/>
        <v>0.48799999999999999</v>
      </c>
      <c r="DH89" s="60">
        <v>2157</v>
      </c>
      <c r="DI89" s="63">
        <f t="shared" si="258"/>
        <v>0.51200000000000001</v>
      </c>
    </row>
    <row r="90" spans="1:113" x14ac:dyDescent="0.2">
      <c r="A90" s="56" t="s">
        <v>882</v>
      </c>
      <c r="B90" s="57" t="s">
        <v>2327</v>
      </c>
      <c r="C90" s="56" t="s">
        <v>939</v>
      </c>
      <c r="D90" s="56" t="s">
        <v>1084</v>
      </c>
      <c r="E90" s="240">
        <v>3938</v>
      </c>
      <c r="F90" s="241">
        <v>2170</v>
      </c>
      <c r="G90" s="242">
        <f t="shared" si="205"/>
        <v>0.55100000000000005</v>
      </c>
      <c r="H90" s="243">
        <v>1768</v>
      </c>
      <c r="I90" s="244">
        <f t="shared" si="208"/>
        <v>0.44900000000000001</v>
      </c>
      <c r="J90" s="249">
        <f t="shared" si="198"/>
        <v>122.73755656108598</v>
      </c>
      <c r="K90" s="60">
        <v>96</v>
      </c>
      <c r="L90" s="60">
        <v>194</v>
      </c>
      <c r="M90" s="60">
        <v>269</v>
      </c>
      <c r="N90" s="60">
        <v>314</v>
      </c>
      <c r="O90" s="60">
        <v>184</v>
      </c>
      <c r="P90" s="60">
        <v>302</v>
      </c>
      <c r="Q90" s="60">
        <v>414</v>
      </c>
      <c r="R90" s="60">
        <v>609</v>
      </c>
      <c r="S90" s="60">
        <v>421</v>
      </c>
      <c r="T90" s="60">
        <v>289</v>
      </c>
      <c r="U90" s="60">
        <v>559</v>
      </c>
      <c r="V90" s="60">
        <v>209</v>
      </c>
      <c r="W90" s="60">
        <v>78</v>
      </c>
      <c r="X90" s="63">
        <f t="shared" si="210"/>
        <v>2.4E-2</v>
      </c>
      <c r="Y90" s="63">
        <f t="shared" si="211"/>
        <v>4.9000000000000002E-2</v>
      </c>
      <c r="Z90" s="63">
        <f t="shared" si="212"/>
        <v>6.8000000000000005E-2</v>
      </c>
      <c r="AA90" s="63">
        <f t="shared" si="213"/>
        <v>0.08</v>
      </c>
      <c r="AB90" s="63">
        <f t="shared" si="214"/>
        <v>4.7E-2</v>
      </c>
      <c r="AC90" s="63">
        <f t="shared" si="215"/>
        <v>7.6999999999999999E-2</v>
      </c>
      <c r="AD90" s="63">
        <f t="shared" si="216"/>
        <v>0.105</v>
      </c>
      <c r="AE90" s="63">
        <f t="shared" si="217"/>
        <v>0.155</v>
      </c>
      <c r="AF90" s="63">
        <f t="shared" si="218"/>
        <v>0.107</v>
      </c>
      <c r="AG90" s="63">
        <f t="shared" si="219"/>
        <v>7.2999999999999995E-2</v>
      </c>
      <c r="AH90" s="63">
        <f t="shared" si="220"/>
        <v>0.14199999999999999</v>
      </c>
      <c r="AI90" s="63">
        <f t="shared" si="221"/>
        <v>5.2999999999999999E-2</v>
      </c>
      <c r="AJ90" s="63">
        <f t="shared" si="222"/>
        <v>0.02</v>
      </c>
      <c r="AK90" s="245">
        <v>48.2</v>
      </c>
      <c r="AL90" s="246">
        <v>770</v>
      </c>
      <c r="AM90" s="60">
        <f t="shared" si="223"/>
        <v>0.19600000000000001</v>
      </c>
      <c r="AN90" s="246">
        <v>3168</v>
      </c>
      <c r="AO90" s="60">
        <f t="shared" si="224"/>
        <v>0.80400000000000005</v>
      </c>
      <c r="AP90" s="247">
        <v>1798</v>
      </c>
      <c r="AQ90" s="60">
        <f t="shared" si="206"/>
        <v>0.56799999999999995</v>
      </c>
      <c r="AR90" s="226">
        <v>1370</v>
      </c>
      <c r="AS90" s="77">
        <f t="shared" si="225"/>
        <v>0.432</v>
      </c>
      <c r="AT90" s="248">
        <v>131.19999999999999</v>
      </c>
      <c r="AU90" s="246">
        <v>846</v>
      </c>
      <c r="AV90" s="60">
        <f t="shared" si="226"/>
        <v>0.215</v>
      </c>
      <c r="AW90" s="247">
        <v>422</v>
      </c>
      <c r="AX90" s="60">
        <f t="shared" si="207"/>
        <v>0.499</v>
      </c>
      <c r="AY90" s="226">
        <v>424</v>
      </c>
      <c r="AZ90" s="77">
        <f t="shared" si="227"/>
        <v>0.501</v>
      </c>
      <c r="BA90" s="257">
        <f t="shared" si="200"/>
        <v>99.5</v>
      </c>
      <c r="BB90" s="139">
        <v>3938</v>
      </c>
      <c r="BC90" s="60">
        <v>70</v>
      </c>
      <c r="BD90" s="60">
        <v>16</v>
      </c>
      <c r="BE90" s="60">
        <v>0</v>
      </c>
      <c r="BF90" s="60">
        <v>0</v>
      </c>
      <c r="BG90" s="60">
        <v>0</v>
      </c>
      <c r="BH90" s="60">
        <v>254</v>
      </c>
      <c r="BI90" s="60">
        <v>112</v>
      </c>
      <c r="BJ90" s="60">
        <v>0</v>
      </c>
      <c r="BK90" s="60">
        <v>555</v>
      </c>
      <c r="BL90" s="60">
        <v>22</v>
      </c>
      <c r="BM90" s="60">
        <v>0</v>
      </c>
      <c r="BN90" s="60">
        <v>240</v>
      </c>
      <c r="BO90" s="60">
        <v>279</v>
      </c>
      <c r="BP90" s="60">
        <v>16</v>
      </c>
      <c r="BQ90" s="60">
        <v>36</v>
      </c>
      <c r="BR90" s="60">
        <v>6</v>
      </c>
      <c r="BS90" s="60">
        <v>0</v>
      </c>
      <c r="BT90" s="60">
        <v>79</v>
      </c>
      <c r="BU90" s="60">
        <v>35</v>
      </c>
      <c r="BV90" s="60">
        <v>6</v>
      </c>
      <c r="BW90" s="60">
        <v>20</v>
      </c>
      <c r="BX90" s="60">
        <v>32</v>
      </c>
      <c r="BY90" s="60">
        <v>74</v>
      </c>
      <c r="BZ90" s="60">
        <v>61</v>
      </c>
      <c r="CA90" s="60">
        <v>0</v>
      </c>
      <c r="CB90" s="60">
        <v>0</v>
      </c>
      <c r="CC90" s="60">
        <v>7</v>
      </c>
      <c r="CD90" s="104">
        <f t="shared" si="229"/>
        <v>1.7999999999999999E-2</v>
      </c>
      <c r="CE90" s="104">
        <f t="shared" si="230"/>
        <v>4.0000000000000001E-3</v>
      </c>
      <c r="CF90" s="104">
        <f t="shared" si="231"/>
        <v>0</v>
      </c>
      <c r="CG90" s="104">
        <f t="shared" si="232"/>
        <v>0</v>
      </c>
      <c r="CH90" s="104">
        <f t="shared" si="233"/>
        <v>0</v>
      </c>
      <c r="CI90" s="104">
        <f t="shared" si="234"/>
        <v>6.4000000000000001E-2</v>
      </c>
      <c r="CJ90" s="104">
        <f t="shared" si="235"/>
        <v>2.8000000000000001E-2</v>
      </c>
      <c r="CK90" s="104">
        <f t="shared" si="236"/>
        <v>0</v>
      </c>
      <c r="CL90" s="104">
        <f t="shared" si="237"/>
        <v>0.14099999999999999</v>
      </c>
      <c r="CM90" s="104">
        <f t="shared" si="238"/>
        <v>6.0000000000000001E-3</v>
      </c>
      <c r="CN90" s="104">
        <f t="shared" si="239"/>
        <v>0</v>
      </c>
      <c r="CO90" s="104">
        <f t="shared" si="240"/>
        <v>6.0999999999999999E-2</v>
      </c>
      <c r="CP90" s="104">
        <f t="shared" si="241"/>
        <v>7.0999999999999994E-2</v>
      </c>
      <c r="CQ90" s="104">
        <f t="shared" si="242"/>
        <v>4.0000000000000001E-3</v>
      </c>
      <c r="CR90" s="104">
        <f t="shared" si="243"/>
        <v>8.9999999999999993E-3</v>
      </c>
      <c r="CS90" s="104">
        <f t="shared" si="244"/>
        <v>2E-3</v>
      </c>
      <c r="CT90" s="104">
        <f t="shared" si="245"/>
        <v>0</v>
      </c>
      <c r="CU90" s="104">
        <f t="shared" si="246"/>
        <v>0.02</v>
      </c>
      <c r="CV90" s="104">
        <f t="shared" si="247"/>
        <v>8.9999999999999993E-3</v>
      </c>
      <c r="CW90" s="104">
        <f t="shared" si="248"/>
        <v>2E-3</v>
      </c>
      <c r="CX90" s="104">
        <f t="shared" si="249"/>
        <v>5.0000000000000001E-3</v>
      </c>
      <c r="CY90" s="104">
        <f t="shared" si="250"/>
        <v>8.0000000000000002E-3</v>
      </c>
      <c r="CZ90" s="104">
        <f t="shared" si="251"/>
        <v>1.9E-2</v>
      </c>
      <c r="DA90" s="104">
        <f t="shared" si="252"/>
        <v>1.4999999999999999E-2</v>
      </c>
      <c r="DB90" s="104">
        <f t="shared" si="253"/>
        <v>0</v>
      </c>
      <c r="DC90" s="104">
        <f t="shared" si="254"/>
        <v>0</v>
      </c>
      <c r="DD90" s="104">
        <f t="shared" si="255"/>
        <v>2E-3</v>
      </c>
      <c r="DE90" s="60">
        <v>3116</v>
      </c>
      <c r="DF90" s="60">
        <v>1771</v>
      </c>
      <c r="DG90" s="63">
        <f t="shared" si="257"/>
        <v>0.56799999999999995</v>
      </c>
      <c r="DH90" s="60">
        <v>1345</v>
      </c>
      <c r="DI90" s="63">
        <f t="shared" si="258"/>
        <v>0.432</v>
      </c>
    </row>
    <row r="91" spans="1:113" s="84" customFormat="1" x14ac:dyDescent="0.2">
      <c r="A91" s="81" t="s">
        <v>882</v>
      </c>
      <c r="B91" s="82" t="s">
        <v>2327</v>
      </c>
      <c r="C91" s="81"/>
      <c r="D91" s="81"/>
      <c r="E91" s="250">
        <f>SUM(E88:E90)</f>
        <v>14948</v>
      </c>
      <c r="F91" s="251">
        <f>SUM(F88:F90)</f>
        <v>7518</v>
      </c>
      <c r="G91" s="242">
        <f t="shared" si="205"/>
        <v>0.503</v>
      </c>
      <c r="H91" s="252">
        <f>SUM(H88:H90)</f>
        <v>7430</v>
      </c>
      <c r="I91" s="244">
        <f t="shared" si="208"/>
        <v>0.497</v>
      </c>
      <c r="J91" s="249">
        <f t="shared" si="198"/>
        <v>101.18438761776582</v>
      </c>
      <c r="K91" s="84">
        <f t="shared" ref="K91:W91" si="259">SUM(K88:K90)</f>
        <v>782</v>
      </c>
      <c r="L91" s="84">
        <f t="shared" si="259"/>
        <v>759</v>
      </c>
      <c r="M91" s="84">
        <f t="shared" si="259"/>
        <v>1139</v>
      </c>
      <c r="N91" s="84">
        <f t="shared" si="259"/>
        <v>1127</v>
      </c>
      <c r="O91" s="84">
        <f t="shared" si="259"/>
        <v>1021</v>
      </c>
      <c r="P91" s="84">
        <f t="shared" si="259"/>
        <v>1630</v>
      </c>
      <c r="Q91" s="84">
        <f t="shared" si="259"/>
        <v>1835</v>
      </c>
      <c r="R91" s="84">
        <f t="shared" si="259"/>
        <v>2088</v>
      </c>
      <c r="S91" s="84">
        <f t="shared" si="259"/>
        <v>1309</v>
      </c>
      <c r="T91" s="84">
        <f t="shared" si="259"/>
        <v>783</v>
      </c>
      <c r="U91" s="84">
        <f t="shared" si="259"/>
        <v>1491</v>
      </c>
      <c r="V91" s="84">
        <f t="shared" si="259"/>
        <v>636</v>
      </c>
      <c r="W91" s="84">
        <f t="shared" si="259"/>
        <v>348</v>
      </c>
      <c r="X91" s="63">
        <f t="shared" si="210"/>
        <v>5.1999999999999998E-2</v>
      </c>
      <c r="Y91" s="63">
        <f t="shared" si="211"/>
        <v>5.0999999999999997E-2</v>
      </c>
      <c r="Z91" s="63">
        <f t="shared" si="212"/>
        <v>7.5999999999999998E-2</v>
      </c>
      <c r="AA91" s="63">
        <f t="shared" si="213"/>
        <v>7.4999999999999997E-2</v>
      </c>
      <c r="AB91" s="63">
        <f t="shared" si="214"/>
        <v>6.8000000000000005E-2</v>
      </c>
      <c r="AC91" s="63">
        <f t="shared" si="215"/>
        <v>0.109</v>
      </c>
      <c r="AD91" s="63">
        <f t="shared" si="216"/>
        <v>0.123</v>
      </c>
      <c r="AE91" s="63">
        <f t="shared" si="217"/>
        <v>0.14000000000000001</v>
      </c>
      <c r="AF91" s="63">
        <f t="shared" si="218"/>
        <v>8.7999999999999995E-2</v>
      </c>
      <c r="AG91" s="63">
        <f t="shared" si="219"/>
        <v>5.1999999999999998E-2</v>
      </c>
      <c r="AH91" s="63">
        <f t="shared" si="220"/>
        <v>0.1</v>
      </c>
      <c r="AI91" s="63">
        <f t="shared" si="221"/>
        <v>4.2999999999999997E-2</v>
      </c>
      <c r="AJ91" s="63">
        <f t="shared" si="222"/>
        <v>2.3E-2</v>
      </c>
      <c r="AK91" s="253">
        <f>INT(MEDIAN(AK88:AK90))</f>
        <v>40</v>
      </c>
      <c r="AL91" s="254">
        <f>SUM(AL88:AL90)</f>
        <v>3306</v>
      </c>
      <c r="AM91" s="60">
        <f t="shared" si="223"/>
        <v>0.221</v>
      </c>
      <c r="AN91" s="254">
        <f>SUM(AN88:AN90)</f>
        <v>11642</v>
      </c>
      <c r="AO91" s="60">
        <f t="shared" si="224"/>
        <v>0.77900000000000003</v>
      </c>
      <c r="AP91" s="255">
        <f>SUM(AP88:AP90)</f>
        <v>5899</v>
      </c>
      <c r="AQ91" s="60">
        <f t="shared" si="206"/>
        <v>0.50700000000000001</v>
      </c>
      <c r="AR91" s="227">
        <f>SUM(AR88:AR90)</f>
        <v>5743</v>
      </c>
      <c r="AS91" s="77">
        <f t="shared" si="225"/>
        <v>0.49299999999999999</v>
      </c>
      <c r="AT91" s="256"/>
      <c r="AU91" s="254">
        <f>SUM(AU88:AU90)</f>
        <v>2475</v>
      </c>
      <c r="AV91" s="60">
        <f t="shared" si="226"/>
        <v>0.16600000000000001</v>
      </c>
      <c r="AW91" s="255">
        <f>SUM(AW88:AW90)</f>
        <v>1052</v>
      </c>
      <c r="AX91" s="60">
        <f t="shared" si="207"/>
        <v>0.42499999999999999</v>
      </c>
      <c r="AY91" s="227">
        <f>SUM(AY88:AY90)</f>
        <v>1423</v>
      </c>
      <c r="AZ91" s="77">
        <f t="shared" si="227"/>
        <v>0.57499999999999996</v>
      </c>
      <c r="BA91" s="257">
        <f t="shared" si="200"/>
        <v>73.900000000000006</v>
      </c>
      <c r="BB91" s="146">
        <f t="shared" ref="BB91:CC91" si="260">SUM(BB88:BB90)</f>
        <v>14948</v>
      </c>
      <c r="BC91" s="84">
        <f t="shared" si="260"/>
        <v>415</v>
      </c>
      <c r="BD91" s="84">
        <f t="shared" si="260"/>
        <v>243</v>
      </c>
      <c r="BE91" s="84">
        <f t="shared" si="260"/>
        <v>18</v>
      </c>
      <c r="BF91" s="84">
        <f t="shared" si="260"/>
        <v>55</v>
      </c>
      <c r="BG91" s="84">
        <f t="shared" si="260"/>
        <v>32</v>
      </c>
      <c r="BH91" s="84">
        <f t="shared" si="260"/>
        <v>891</v>
      </c>
      <c r="BI91" s="84">
        <f t="shared" si="260"/>
        <v>499</v>
      </c>
      <c r="BJ91" s="84">
        <f t="shared" si="260"/>
        <v>9</v>
      </c>
      <c r="BK91" s="84">
        <f t="shared" si="260"/>
        <v>1627</v>
      </c>
      <c r="BL91" s="84">
        <f t="shared" si="260"/>
        <v>41</v>
      </c>
      <c r="BM91" s="84">
        <f t="shared" si="260"/>
        <v>32</v>
      </c>
      <c r="BN91" s="84">
        <f t="shared" si="260"/>
        <v>903</v>
      </c>
      <c r="BO91" s="84">
        <f t="shared" si="260"/>
        <v>785</v>
      </c>
      <c r="BP91" s="84">
        <f t="shared" si="260"/>
        <v>27</v>
      </c>
      <c r="BQ91" s="84">
        <f t="shared" si="260"/>
        <v>66</v>
      </c>
      <c r="BR91" s="84">
        <f t="shared" si="260"/>
        <v>77</v>
      </c>
      <c r="BS91" s="84">
        <f t="shared" si="260"/>
        <v>15</v>
      </c>
      <c r="BT91" s="84">
        <f t="shared" si="260"/>
        <v>182</v>
      </c>
      <c r="BU91" s="84">
        <f t="shared" si="260"/>
        <v>165</v>
      </c>
      <c r="BV91" s="84">
        <f t="shared" si="260"/>
        <v>217</v>
      </c>
      <c r="BW91" s="84">
        <f t="shared" si="260"/>
        <v>20</v>
      </c>
      <c r="BX91" s="84">
        <f t="shared" si="260"/>
        <v>120</v>
      </c>
      <c r="BY91" s="84">
        <f t="shared" si="260"/>
        <v>121</v>
      </c>
      <c r="BZ91" s="84">
        <f t="shared" si="260"/>
        <v>77</v>
      </c>
      <c r="CA91" s="84">
        <f t="shared" si="260"/>
        <v>70</v>
      </c>
      <c r="CB91" s="84">
        <f t="shared" si="260"/>
        <v>78</v>
      </c>
      <c r="CC91" s="84">
        <f t="shared" si="260"/>
        <v>156</v>
      </c>
      <c r="CD91" s="104">
        <f t="shared" si="229"/>
        <v>2.8000000000000001E-2</v>
      </c>
      <c r="CE91" s="104">
        <f t="shared" si="230"/>
        <v>1.6E-2</v>
      </c>
      <c r="CF91" s="104">
        <f t="shared" si="231"/>
        <v>1E-3</v>
      </c>
      <c r="CG91" s="104">
        <f t="shared" si="232"/>
        <v>4.0000000000000001E-3</v>
      </c>
      <c r="CH91" s="104">
        <f t="shared" si="233"/>
        <v>2E-3</v>
      </c>
      <c r="CI91" s="104">
        <f t="shared" si="234"/>
        <v>0.06</v>
      </c>
      <c r="CJ91" s="104">
        <f t="shared" si="235"/>
        <v>3.3000000000000002E-2</v>
      </c>
      <c r="CK91" s="104">
        <f t="shared" si="236"/>
        <v>1E-3</v>
      </c>
      <c r="CL91" s="104">
        <f t="shared" si="237"/>
        <v>0.109</v>
      </c>
      <c r="CM91" s="104">
        <f t="shared" si="238"/>
        <v>3.0000000000000001E-3</v>
      </c>
      <c r="CN91" s="104">
        <f t="shared" si="239"/>
        <v>2E-3</v>
      </c>
      <c r="CO91" s="104">
        <f t="shared" si="240"/>
        <v>0.06</v>
      </c>
      <c r="CP91" s="104">
        <f t="shared" si="241"/>
        <v>5.2999999999999999E-2</v>
      </c>
      <c r="CQ91" s="104">
        <f t="shared" si="242"/>
        <v>2E-3</v>
      </c>
      <c r="CR91" s="104">
        <f t="shared" si="243"/>
        <v>4.0000000000000001E-3</v>
      </c>
      <c r="CS91" s="104">
        <f t="shared" si="244"/>
        <v>5.0000000000000001E-3</v>
      </c>
      <c r="CT91" s="104">
        <f t="shared" si="245"/>
        <v>1E-3</v>
      </c>
      <c r="CU91" s="104">
        <f t="shared" si="246"/>
        <v>1.2E-2</v>
      </c>
      <c r="CV91" s="104">
        <f t="shared" si="247"/>
        <v>1.0999999999999999E-2</v>
      </c>
      <c r="CW91" s="104">
        <f t="shared" si="248"/>
        <v>1.4999999999999999E-2</v>
      </c>
      <c r="CX91" s="104">
        <f t="shared" si="249"/>
        <v>1E-3</v>
      </c>
      <c r="CY91" s="104">
        <f t="shared" si="250"/>
        <v>8.0000000000000002E-3</v>
      </c>
      <c r="CZ91" s="104">
        <f t="shared" si="251"/>
        <v>8.0000000000000002E-3</v>
      </c>
      <c r="DA91" s="104">
        <f t="shared" si="252"/>
        <v>5.0000000000000001E-3</v>
      </c>
      <c r="DB91" s="104">
        <f t="shared" si="253"/>
        <v>5.0000000000000001E-3</v>
      </c>
      <c r="DC91" s="104">
        <f t="shared" si="254"/>
        <v>5.0000000000000001E-3</v>
      </c>
      <c r="DD91" s="104">
        <f t="shared" si="255"/>
        <v>0.01</v>
      </c>
      <c r="DE91" s="84">
        <f t="shared" ref="DE91:DF91" si="261">SUM(DE88:DE90)</f>
        <v>11096</v>
      </c>
      <c r="DF91" s="84">
        <f t="shared" si="261"/>
        <v>5566</v>
      </c>
      <c r="DG91" s="63">
        <f t="shared" si="257"/>
        <v>0.502</v>
      </c>
      <c r="DH91" s="84">
        <f>SUM(DH88:DH90)</f>
        <v>5530</v>
      </c>
      <c r="DI91" s="63">
        <f t="shared" si="258"/>
        <v>0.498</v>
      </c>
    </row>
    <row r="92" spans="1:113" s="84" customFormat="1" x14ac:dyDescent="0.2">
      <c r="A92" s="81" t="s">
        <v>882</v>
      </c>
      <c r="B92" s="82" t="s">
        <v>1026</v>
      </c>
      <c r="C92" s="81"/>
      <c r="D92" s="81"/>
      <c r="E92" s="250">
        <f>E40+E78+E82+E84+E87+E91</f>
        <v>368522</v>
      </c>
      <c r="F92" s="251">
        <f>F40+F78+F82+F84+F87+F91</f>
        <v>182958</v>
      </c>
      <c r="G92" s="394">
        <f t="shared" si="150"/>
        <v>0.496</v>
      </c>
      <c r="H92" s="252">
        <f>H40+H78+H82+H84+H87+H91</f>
        <v>185564</v>
      </c>
      <c r="I92" s="395">
        <f t="shared" si="151"/>
        <v>0.504</v>
      </c>
      <c r="J92" s="249">
        <f>(F92/H92)*100</f>
        <v>98.595632773598325</v>
      </c>
      <c r="K92" s="84">
        <f t="shared" ref="K92:W92" si="262">K40+K78+K82+K84+K87+K91</f>
        <v>26802</v>
      </c>
      <c r="L92" s="84">
        <f t="shared" si="262"/>
        <v>28004</v>
      </c>
      <c r="M92" s="84">
        <f t="shared" si="262"/>
        <v>32327</v>
      </c>
      <c r="N92" s="84">
        <f t="shared" si="262"/>
        <v>28823</v>
      </c>
      <c r="O92" s="84">
        <f t="shared" si="262"/>
        <v>24890</v>
      </c>
      <c r="P92" s="84">
        <f t="shared" si="262"/>
        <v>50446</v>
      </c>
      <c r="Q92" s="84">
        <f t="shared" si="262"/>
        <v>46460</v>
      </c>
      <c r="R92" s="84">
        <f t="shared" si="262"/>
        <v>46806</v>
      </c>
      <c r="S92" s="84">
        <f t="shared" si="262"/>
        <v>23410</v>
      </c>
      <c r="T92" s="84">
        <f t="shared" si="262"/>
        <v>20352</v>
      </c>
      <c r="U92" s="84">
        <f t="shared" si="262"/>
        <v>24661</v>
      </c>
      <c r="V92" s="84">
        <f t="shared" si="262"/>
        <v>11814</v>
      </c>
      <c r="W92" s="84">
        <f t="shared" si="262"/>
        <v>3727</v>
      </c>
      <c r="X92" s="97">
        <f t="shared" si="152"/>
        <v>7.2999999999999995E-2</v>
      </c>
      <c r="Y92" s="97">
        <f t="shared" si="153"/>
        <v>7.5999999999999998E-2</v>
      </c>
      <c r="Z92" s="97">
        <f t="shared" si="154"/>
        <v>8.7999999999999995E-2</v>
      </c>
      <c r="AA92" s="97">
        <f t="shared" si="155"/>
        <v>7.8E-2</v>
      </c>
      <c r="AB92" s="97">
        <f t="shared" si="103"/>
        <v>6.8000000000000005E-2</v>
      </c>
      <c r="AC92" s="97">
        <f t="shared" si="104"/>
        <v>0.13700000000000001</v>
      </c>
      <c r="AD92" s="97">
        <f t="shared" si="105"/>
        <v>0.126</v>
      </c>
      <c r="AE92" s="97">
        <f t="shared" si="156"/>
        <v>0.127</v>
      </c>
      <c r="AF92" s="97">
        <f t="shared" si="157"/>
        <v>6.4000000000000001E-2</v>
      </c>
      <c r="AG92" s="97">
        <f t="shared" si="158"/>
        <v>5.5E-2</v>
      </c>
      <c r="AH92" s="97">
        <f t="shared" si="159"/>
        <v>6.7000000000000004E-2</v>
      </c>
      <c r="AI92" s="97">
        <f t="shared" si="160"/>
        <v>3.2000000000000001E-2</v>
      </c>
      <c r="AJ92" s="97">
        <f t="shared" si="161"/>
        <v>0.01</v>
      </c>
      <c r="AK92" s="253" t="e">
        <f>ROUND(MEDIAN(#REF!),1)</f>
        <v>#REF!</v>
      </c>
      <c r="AL92" s="254">
        <f>AL40+AL78+AL82+AL84+AL87+AL91</f>
        <v>105505</v>
      </c>
      <c r="AM92" s="84">
        <f t="shared" si="162"/>
        <v>0.28599999999999998</v>
      </c>
      <c r="AN92" s="254">
        <f>AN40+AN78+AN82+AN84+AN87+AN91</f>
        <v>263017</v>
      </c>
      <c r="AO92" s="84">
        <f t="shared" si="163"/>
        <v>0.71399999999999997</v>
      </c>
      <c r="AP92" s="255">
        <f>AP40+AP78+AP82+AP84+AP87+AP91</f>
        <v>129224</v>
      </c>
      <c r="AQ92" s="84">
        <f t="shared" si="164"/>
        <v>0.49099999999999999</v>
      </c>
      <c r="AR92" s="227">
        <f>AR40+AR78+AR82+AR84+AR87+AR91</f>
        <v>133793</v>
      </c>
      <c r="AS92" s="98">
        <f t="shared" si="165"/>
        <v>0.50900000000000001</v>
      </c>
      <c r="AT92" s="259">
        <f>ROUND((AP92/AR92)*100,1)</f>
        <v>96.6</v>
      </c>
      <c r="AU92" s="254">
        <f>AU40+AU78+AU82+AU84+AU87+AU91</f>
        <v>40202</v>
      </c>
      <c r="AV92" s="84">
        <f t="shared" si="166"/>
        <v>0.109</v>
      </c>
      <c r="AW92" s="255">
        <f>AW40+AW78+AW82+AW84+AW87+AW91</f>
        <v>17758</v>
      </c>
      <c r="AX92" s="84">
        <f t="shared" si="167"/>
        <v>0.442</v>
      </c>
      <c r="AY92" s="227">
        <f>AY40+AY78+AY82+AY84+AY87+AY91</f>
        <v>22444</v>
      </c>
      <c r="AZ92" s="98">
        <f t="shared" si="168"/>
        <v>0.55800000000000005</v>
      </c>
      <c r="BA92" s="253">
        <f>ROUND((AW92/AY92)*100,1)</f>
        <v>79.099999999999994</v>
      </c>
      <c r="BB92" s="146">
        <f t="shared" ref="BB92:CC92" si="263">BB40+BB78+BB82+BB84+BB87+BB91</f>
        <v>368522</v>
      </c>
      <c r="BC92" s="84">
        <f t="shared" si="263"/>
        <v>8433</v>
      </c>
      <c r="BD92" s="84">
        <f t="shared" si="263"/>
        <v>2071</v>
      </c>
      <c r="BE92" s="84">
        <f t="shared" si="263"/>
        <v>687</v>
      </c>
      <c r="BF92" s="84">
        <f t="shared" si="263"/>
        <v>730</v>
      </c>
      <c r="BG92" s="84">
        <f t="shared" si="263"/>
        <v>2067</v>
      </c>
      <c r="BH92" s="84">
        <f t="shared" si="263"/>
        <v>12869</v>
      </c>
      <c r="BI92" s="84">
        <f t="shared" si="263"/>
        <v>4457</v>
      </c>
      <c r="BJ92" s="84">
        <f t="shared" si="263"/>
        <v>554</v>
      </c>
      <c r="BK92" s="84">
        <f t="shared" si="263"/>
        <v>20286</v>
      </c>
      <c r="BL92" s="84">
        <f t="shared" si="263"/>
        <v>691</v>
      </c>
      <c r="BM92" s="84">
        <f t="shared" si="263"/>
        <v>437</v>
      </c>
      <c r="BN92" s="84">
        <f t="shared" si="263"/>
        <v>14249</v>
      </c>
      <c r="BO92" s="84">
        <f t="shared" si="263"/>
        <v>11409</v>
      </c>
      <c r="BP92" s="84">
        <f t="shared" si="263"/>
        <v>120</v>
      </c>
      <c r="BQ92" s="84">
        <f t="shared" si="263"/>
        <v>2067</v>
      </c>
      <c r="BR92" s="84">
        <f t="shared" si="263"/>
        <v>2771</v>
      </c>
      <c r="BS92" s="84">
        <f t="shared" si="263"/>
        <v>1132</v>
      </c>
      <c r="BT92" s="84">
        <f t="shared" si="263"/>
        <v>1590</v>
      </c>
      <c r="BU92" s="84">
        <f t="shared" si="263"/>
        <v>1389</v>
      </c>
      <c r="BV92" s="84">
        <f t="shared" si="263"/>
        <v>3106</v>
      </c>
      <c r="BW92" s="84">
        <f t="shared" si="263"/>
        <v>70</v>
      </c>
      <c r="BX92" s="84">
        <f t="shared" si="263"/>
        <v>2931</v>
      </c>
      <c r="BY92" s="84">
        <f t="shared" si="263"/>
        <v>1778</v>
      </c>
      <c r="BZ92" s="84">
        <f t="shared" si="263"/>
        <v>359</v>
      </c>
      <c r="CA92" s="84">
        <f t="shared" si="263"/>
        <v>298</v>
      </c>
      <c r="CB92" s="84">
        <f t="shared" si="263"/>
        <v>850</v>
      </c>
      <c r="CC92" s="84">
        <f t="shared" si="263"/>
        <v>1178</v>
      </c>
      <c r="CD92" s="153">
        <f>ROUND(BC92/BB92,3)</f>
        <v>2.3E-2</v>
      </c>
      <c r="CE92" s="153">
        <f t="shared" si="169"/>
        <v>6.0000000000000001E-3</v>
      </c>
      <c r="CF92" s="153">
        <f t="shared" si="170"/>
        <v>2E-3</v>
      </c>
      <c r="CG92" s="153">
        <f t="shared" si="171"/>
        <v>2E-3</v>
      </c>
      <c r="CH92" s="153">
        <f t="shared" si="172"/>
        <v>6.0000000000000001E-3</v>
      </c>
      <c r="CI92" s="153">
        <f t="shared" si="173"/>
        <v>3.5000000000000003E-2</v>
      </c>
      <c r="CJ92" s="153">
        <f t="shared" si="174"/>
        <v>1.2E-2</v>
      </c>
      <c r="CK92" s="153">
        <f t="shared" si="175"/>
        <v>2E-3</v>
      </c>
      <c r="CL92" s="153">
        <f t="shared" si="176"/>
        <v>5.5E-2</v>
      </c>
      <c r="CM92" s="153">
        <f t="shared" si="177"/>
        <v>2E-3</v>
      </c>
      <c r="CN92" s="153">
        <f t="shared" si="178"/>
        <v>1E-3</v>
      </c>
      <c r="CO92" s="153">
        <f t="shared" si="179"/>
        <v>3.9E-2</v>
      </c>
      <c r="CP92" s="153">
        <f t="shared" si="180"/>
        <v>3.1E-2</v>
      </c>
      <c r="CQ92" s="153">
        <f t="shared" si="181"/>
        <v>0</v>
      </c>
      <c r="CR92" s="153">
        <f t="shared" si="182"/>
        <v>6.0000000000000001E-3</v>
      </c>
      <c r="CS92" s="153">
        <f t="shared" si="183"/>
        <v>8.0000000000000002E-3</v>
      </c>
      <c r="CT92" s="153">
        <f t="shared" si="184"/>
        <v>3.0000000000000001E-3</v>
      </c>
      <c r="CU92" s="153">
        <f t="shared" si="185"/>
        <v>4.0000000000000001E-3</v>
      </c>
      <c r="CV92" s="153">
        <f t="shared" si="186"/>
        <v>4.0000000000000001E-3</v>
      </c>
      <c r="CW92" s="153">
        <f t="shared" si="187"/>
        <v>8.0000000000000002E-3</v>
      </c>
      <c r="CX92" s="153">
        <f t="shared" si="188"/>
        <v>0</v>
      </c>
      <c r="CY92" s="153">
        <f t="shared" si="189"/>
        <v>8.0000000000000002E-3</v>
      </c>
      <c r="CZ92" s="153">
        <f t="shared" si="190"/>
        <v>5.0000000000000001E-3</v>
      </c>
      <c r="DA92" s="153">
        <f t="shared" si="191"/>
        <v>1E-3</v>
      </c>
      <c r="DB92" s="153">
        <f t="shared" si="192"/>
        <v>1E-3</v>
      </c>
      <c r="DC92" s="153">
        <f t="shared" si="193"/>
        <v>2E-3</v>
      </c>
      <c r="DD92" s="153">
        <f t="shared" si="194"/>
        <v>3.0000000000000001E-3</v>
      </c>
      <c r="DE92" s="84">
        <f>DE40+DE78+DE82+DE84+DE87+DE91</f>
        <v>235893</v>
      </c>
      <c r="DF92" s="84">
        <f>DF40+DF78+DF82+DF84+DF87+DF91</f>
        <v>115972</v>
      </c>
      <c r="DG92" s="97">
        <f t="shared" ref="DG92" si="264">ROUND(DF92/DE92,3)</f>
        <v>0.49199999999999999</v>
      </c>
      <c r="DH92" s="84">
        <f>DH40+DH78+DH82+DH84+DH87+DH91</f>
        <v>119921</v>
      </c>
      <c r="DI92" s="97">
        <f t="shared" ref="DI92" si="265">ROUND(DH92/DE92,3)</f>
        <v>0.50800000000000001</v>
      </c>
    </row>
    <row r="93" spans="1:113" x14ac:dyDescent="0.2">
      <c r="A93" s="56" t="s">
        <v>882</v>
      </c>
      <c r="B93" s="57" t="s">
        <v>1023</v>
      </c>
      <c r="C93" s="60" t="s">
        <v>972</v>
      </c>
      <c r="D93" s="56" t="s">
        <v>1117</v>
      </c>
      <c r="E93" s="240">
        <v>10040682</v>
      </c>
      <c r="F93" s="241">
        <v>4949565</v>
      </c>
      <c r="G93" s="242">
        <f t="shared" si="150"/>
        <v>0.49299999999999999</v>
      </c>
      <c r="H93" s="243">
        <v>5091117</v>
      </c>
      <c r="I93" s="244">
        <f t="shared" si="151"/>
        <v>0.50700000000000001</v>
      </c>
      <c r="J93" s="249">
        <v>97.2</v>
      </c>
      <c r="K93" s="60">
        <v>593061</v>
      </c>
      <c r="L93" s="60">
        <v>583789</v>
      </c>
      <c r="M93" s="60">
        <v>629146</v>
      </c>
      <c r="N93" s="60">
        <v>628933</v>
      </c>
      <c r="O93" s="60">
        <v>696574</v>
      </c>
      <c r="P93" s="60">
        <v>1629298</v>
      </c>
      <c r="Q93" s="60">
        <v>1373225</v>
      </c>
      <c r="R93" s="60">
        <v>1337409</v>
      </c>
      <c r="S93" s="60">
        <v>634935</v>
      </c>
      <c r="T93" s="60">
        <v>564171</v>
      </c>
      <c r="U93" s="60">
        <v>781210</v>
      </c>
      <c r="V93" s="60">
        <v>391166</v>
      </c>
      <c r="W93" s="60">
        <v>197765</v>
      </c>
      <c r="X93" s="63">
        <f t="shared" si="152"/>
        <v>5.8999999999999997E-2</v>
      </c>
      <c r="Y93" s="63">
        <f t="shared" si="153"/>
        <v>5.8000000000000003E-2</v>
      </c>
      <c r="Z93" s="63">
        <f t="shared" si="154"/>
        <v>6.3E-2</v>
      </c>
      <c r="AA93" s="63">
        <f t="shared" si="155"/>
        <v>6.3E-2</v>
      </c>
      <c r="AB93" s="63">
        <f t="shared" si="103"/>
        <v>6.9000000000000006E-2</v>
      </c>
      <c r="AC93" s="63">
        <f t="shared" si="104"/>
        <v>0.16200000000000001</v>
      </c>
      <c r="AD93" s="63">
        <f t="shared" si="105"/>
        <v>0.13700000000000001</v>
      </c>
      <c r="AE93" s="63">
        <f t="shared" si="156"/>
        <v>0.13300000000000001</v>
      </c>
      <c r="AF93" s="63">
        <f t="shared" si="157"/>
        <v>6.3E-2</v>
      </c>
      <c r="AG93" s="63">
        <f t="shared" si="158"/>
        <v>5.6000000000000001E-2</v>
      </c>
      <c r="AH93" s="63">
        <f t="shared" si="159"/>
        <v>7.8E-2</v>
      </c>
      <c r="AI93" s="63">
        <f t="shared" si="160"/>
        <v>3.9E-2</v>
      </c>
      <c r="AJ93" s="63">
        <f t="shared" si="161"/>
        <v>0.02</v>
      </c>
      <c r="AK93" s="245">
        <v>36.700000000000003</v>
      </c>
      <c r="AL93" s="246">
        <v>2178559</v>
      </c>
      <c r="AM93" s="60">
        <f t="shared" si="162"/>
        <v>0.217</v>
      </c>
      <c r="AN93" s="246">
        <v>7862123</v>
      </c>
      <c r="AO93" s="60">
        <f t="shared" si="163"/>
        <v>0.78300000000000003</v>
      </c>
      <c r="AP93" s="247">
        <v>3834913</v>
      </c>
      <c r="AQ93" s="60">
        <f t="shared" si="164"/>
        <v>0.48799999999999999</v>
      </c>
      <c r="AR93" s="226">
        <v>4027210</v>
      </c>
      <c r="AS93" s="77">
        <f t="shared" si="165"/>
        <v>0.51200000000000001</v>
      </c>
      <c r="AT93" s="248">
        <v>95.2</v>
      </c>
      <c r="AU93" s="246">
        <v>1370141</v>
      </c>
      <c r="AV93" s="60">
        <f t="shared" si="166"/>
        <v>0.13600000000000001</v>
      </c>
      <c r="AW93" s="247">
        <v>594040</v>
      </c>
      <c r="AX93" s="60">
        <f t="shared" si="167"/>
        <v>0.434</v>
      </c>
      <c r="AY93" s="226">
        <v>776101</v>
      </c>
      <c r="AZ93" s="77">
        <f t="shared" si="168"/>
        <v>0.56599999999999995</v>
      </c>
      <c r="BA93" s="245">
        <v>76.5</v>
      </c>
      <c r="BB93" s="139">
        <v>10040682</v>
      </c>
      <c r="BC93" s="60">
        <v>324424</v>
      </c>
      <c r="BD93" s="60">
        <v>77429</v>
      </c>
      <c r="BE93" s="60">
        <v>15856</v>
      </c>
      <c r="BF93" s="60">
        <v>21967</v>
      </c>
      <c r="BG93" s="60">
        <v>46099</v>
      </c>
      <c r="BH93" s="60">
        <v>326943</v>
      </c>
      <c r="BI93" s="60">
        <v>112331</v>
      </c>
      <c r="BJ93" s="60">
        <v>17753</v>
      </c>
      <c r="BK93" s="60">
        <v>423528</v>
      </c>
      <c r="BL93" s="60">
        <v>27099</v>
      </c>
      <c r="BM93" s="60">
        <v>28547</v>
      </c>
      <c r="BN93" s="60">
        <v>361825</v>
      </c>
      <c r="BO93" s="60">
        <v>259376</v>
      </c>
      <c r="BP93" s="60">
        <v>12186</v>
      </c>
      <c r="BQ93" s="60">
        <v>48805</v>
      </c>
      <c r="BR93" s="60">
        <v>110418</v>
      </c>
      <c r="BS93" s="60">
        <v>22068</v>
      </c>
      <c r="BT93" s="60">
        <v>117774</v>
      </c>
      <c r="BU93" s="60">
        <v>31152</v>
      </c>
      <c r="BV93" s="60">
        <v>73659</v>
      </c>
      <c r="BW93" s="60">
        <v>5604</v>
      </c>
      <c r="BX93" s="60">
        <v>90237</v>
      </c>
      <c r="BY93" s="60">
        <v>55433</v>
      </c>
      <c r="BZ93" s="60">
        <v>14218</v>
      </c>
      <c r="CA93" s="60">
        <v>26347</v>
      </c>
      <c r="CB93" s="60">
        <v>24149</v>
      </c>
      <c r="CC93" s="60">
        <v>41033</v>
      </c>
      <c r="CD93" s="63">
        <f>ROUND(BC93/BB93,3)</f>
        <v>3.2000000000000001E-2</v>
      </c>
      <c r="CE93" s="63">
        <f t="shared" si="169"/>
        <v>8.0000000000000002E-3</v>
      </c>
      <c r="CF93" s="63">
        <f t="shared" si="170"/>
        <v>2E-3</v>
      </c>
      <c r="CG93" s="63">
        <v>0.2</v>
      </c>
      <c r="CH93" s="63">
        <f t="shared" si="172"/>
        <v>5.0000000000000001E-3</v>
      </c>
      <c r="CI93" s="63">
        <f t="shared" si="173"/>
        <v>3.3000000000000002E-2</v>
      </c>
      <c r="CJ93" s="63">
        <f t="shared" si="174"/>
        <v>1.0999999999999999E-2</v>
      </c>
      <c r="CK93" s="63">
        <f t="shared" si="175"/>
        <v>2E-3</v>
      </c>
      <c r="CL93" s="63">
        <f t="shared" si="176"/>
        <v>4.2000000000000003E-2</v>
      </c>
      <c r="CM93" s="63">
        <f t="shared" si="177"/>
        <v>3.0000000000000001E-3</v>
      </c>
      <c r="CN93" s="63">
        <f t="shared" si="178"/>
        <v>3.0000000000000001E-3</v>
      </c>
      <c r="CO93" s="63">
        <f t="shared" si="179"/>
        <v>3.5999999999999997E-2</v>
      </c>
      <c r="CP93" s="63">
        <f t="shared" si="180"/>
        <v>2.5999999999999999E-2</v>
      </c>
      <c r="CQ93" s="63">
        <f t="shared" si="181"/>
        <v>1E-3</v>
      </c>
      <c r="CR93" s="63">
        <f t="shared" si="182"/>
        <v>5.0000000000000001E-3</v>
      </c>
      <c r="CS93" s="63">
        <f t="shared" si="183"/>
        <v>1.0999999999999999E-2</v>
      </c>
      <c r="CT93" s="63">
        <f t="shared" si="184"/>
        <v>2E-3</v>
      </c>
      <c r="CU93" s="63">
        <f t="shared" si="185"/>
        <v>1.2E-2</v>
      </c>
      <c r="CV93" s="63">
        <f t="shared" si="186"/>
        <v>3.0000000000000001E-3</v>
      </c>
      <c r="CW93" s="63">
        <f t="shared" si="187"/>
        <v>7.0000000000000001E-3</v>
      </c>
      <c r="CX93" s="63">
        <f t="shared" si="188"/>
        <v>1E-3</v>
      </c>
      <c r="CY93" s="63">
        <f t="shared" si="189"/>
        <v>8.9999999999999993E-3</v>
      </c>
      <c r="CZ93" s="63">
        <f t="shared" si="190"/>
        <v>6.0000000000000001E-3</v>
      </c>
      <c r="DA93" s="63">
        <f t="shared" si="191"/>
        <v>1E-3</v>
      </c>
      <c r="DB93" s="63">
        <f t="shared" si="192"/>
        <v>3.0000000000000001E-3</v>
      </c>
      <c r="DC93" s="63">
        <f t="shared" si="193"/>
        <v>2E-3</v>
      </c>
      <c r="DD93" s="63">
        <f t="shared" si="194"/>
        <v>4.0000000000000001E-3</v>
      </c>
      <c r="DE93" s="60">
        <v>6367652</v>
      </c>
      <c r="DF93" s="60">
        <v>3085161</v>
      </c>
      <c r="DG93" s="63">
        <f t="shared" ref="DG93:DG95" si="266">ROUND(DF93/DE93,3)</f>
        <v>0.48499999999999999</v>
      </c>
      <c r="DH93" s="60">
        <v>3282491</v>
      </c>
      <c r="DI93" s="63">
        <f t="shared" ref="DI93:DI95" si="267">ROUND(DH93/DE93,3)</f>
        <v>0.51500000000000001</v>
      </c>
    </row>
    <row r="94" spans="1:113" x14ac:dyDescent="0.2">
      <c r="A94" s="56" t="s">
        <v>882</v>
      </c>
      <c r="B94" s="57" t="s">
        <v>1024</v>
      </c>
      <c r="C94" s="60" t="s">
        <v>973</v>
      </c>
      <c r="D94" s="56" t="s">
        <v>974</v>
      </c>
      <c r="E94" s="240">
        <v>39346023</v>
      </c>
      <c r="F94" s="241">
        <v>19562882</v>
      </c>
      <c r="G94" s="242">
        <f t="shared" si="150"/>
        <v>0.497</v>
      </c>
      <c r="H94" s="243">
        <v>19783141</v>
      </c>
      <c r="I94" s="244">
        <f t="shared" si="151"/>
        <v>0.503</v>
      </c>
      <c r="J94" s="249">
        <v>98.9</v>
      </c>
      <c r="K94" s="60">
        <v>2409082</v>
      </c>
      <c r="L94" s="60">
        <v>2431647</v>
      </c>
      <c r="M94" s="60">
        <v>2597443</v>
      </c>
      <c r="N94" s="60">
        <v>2548072</v>
      </c>
      <c r="O94" s="60">
        <v>2694636</v>
      </c>
      <c r="P94" s="60">
        <v>6007913</v>
      </c>
      <c r="Q94" s="60">
        <v>5233903</v>
      </c>
      <c r="R94" s="60">
        <v>5039155</v>
      </c>
      <c r="S94" s="60">
        <v>2485487</v>
      </c>
      <c r="T94" s="60">
        <v>2254188</v>
      </c>
      <c r="U94" s="60">
        <v>3270380</v>
      </c>
      <c r="V94" s="60">
        <v>1609373</v>
      </c>
      <c r="W94" s="60">
        <v>764744</v>
      </c>
      <c r="X94" s="63">
        <f t="shared" si="152"/>
        <v>6.0999999999999999E-2</v>
      </c>
      <c r="Y94" s="63">
        <f t="shared" si="153"/>
        <v>6.2E-2</v>
      </c>
      <c r="Z94" s="63">
        <f t="shared" si="154"/>
        <v>6.6000000000000003E-2</v>
      </c>
      <c r="AA94" s="63">
        <f t="shared" si="155"/>
        <v>6.5000000000000002E-2</v>
      </c>
      <c r="AB94" s="63">
        <f t="shared" si="103"/>
        <v>6.8000000000000005E-2</v>
      </c>
      <c r="AC94" s="63">
        <f t="shared" si="104"/>
        <v>0.153</v>
      </c>
      <c r="AD94" s="63">
        <f t="shared" si="105"/>
        <v>0.13300000000000001</v>
      </c>
      <c r="AE94" s="63">
        <f t="shared" si="156"/>
        <v>0.128</v>
      </c>
      <c r="AF94" s="63">
        <f t="shared" si="157"/>
        <v>6.3E-2</v>
      </c>
      <c r="AG94" s="63">
        <f t="shared" si="158"/>
        <v>5.7000000000000002E-2</v>
      </c>
      <c r="AH94" s="63">
        <f t="shared" si="159"/>
        <v>8.3000000000000004E-2</v>
      </c>
      <c r="AI94" s="63">
        <f t="shared" si="160"/>
        <v>4.1000000000000002E-2</v>
      </c>
      <c r="AJ94" s="63">
        <f t="shared" si="161"/>
        <v>1.9E-2</v>
      </c>
      <c r="AK94" s="245">
        <v>36.700000000000003</v>
      </c>
      <c r="AL94" s="246">
        <v>8956641</v>
      </c>
      <c r="AM94" s="60">
        <f t="shared" si="162"/>
        <v>0.22800000000000001</v>
      </c>
      <c r="AN94" s="246">
        <v>30389382</v>
      </c>
      <c r="AO94" s="60">
        <f t="shared" si="163"/>
        <v>0.77200000000000002</v>
      </c>
      <c r="AP94" s="247">
        <v>14984186</v>
      </c>
      <c r="AQ94" s="60">
        <f t="shared" si="164"/>
        <v>0.49299999999999999</v>
      </c>
      <c r="AR94" s="226">
        <v>15405196</v>
      </c>
      <c r="AS94" s="77">
        <f t="shared" si="165"/>
        <v>0.50700000000000001</v>
      </c>
      <c r="AT94" s="248">
        <v>97.3</v>
      </c>
      <c r="AU94" s="246">
        <v>5644497</v>
      </c>
      <c r="AV94" s="60">
        <f t="shared" si="166"/>
        <v>0.14299999999999999</v>
      </c>
      <c r="AW94" s="247">
        <v>2511445</v>
      </c>
      <c r="AX94" s="60">
        <f t="shared" si="167"/>
        <v>0.44500000000000001</v>
      </c>
      <c r="AY94" s="226">
        <v>3133052</v>
      </c>
      <c r="AZ94" s="77">
        <f t="shared" si="168"/>
        <v>0.55500000000000005</v>
      </c>
      <c r="BA94" s="245">
        <v>80.2</v>
      </c>
      <c r="BB94" s="139">
        <v>39346023</v>
      </c>
      <c r="BC94" s="60">
        <v>1159580</v>
      </c>
      <c r="BD94" s="60">
        <v>310118</v>
      </c>
      <c r="BE94" s="60">
        <v>78712</v>
      </c>
      <c r="BF94" s="60">
        <v>154261</v>
      </c>
      <c r="BG94" s="60">
        <v>313233</v>
      </c>
      <c r="BH94" s="60">
        <v>2140130</v>
      </c>
      <c r="BI94" s="60">
        <v>622734</v>
      </c>
      <c r="BJ94" s="60">
        <v>102244</v>
      </c>
      <c r="BK94" s="60">
        <v>2786161</v>
      </c>
      <c r="BL94" s="60">
        <v>129127</v>
      </c>
      <c r="BM94" s="60">
        <v>110288</v>
      </c>
      <c r="BN94" s="60">
        <v>2331714</v>
      </c>
      <c r="BO94" s="60">
        <v>1414190</v>
      </c>
      <c r="BP94" s="60">
        <v>46405</v>
      </c>
      <c r="BQ94" s="60">
        <v>354919</v>
      </c>
      <c r="BR94" s="60">
        <v>462622</v>
      </c>
      <c r="BS94" s="60">
        <v>333211</v>
      </c>
      <c r="BT94" s="60">
        <v>363634</v>
      </c>
      <c r="BU94" s="60">
        <v>207590</v>
      </c>
      <c r="BV94" s="60">
        <v>469465</v>
      </c>
      <c r="BW94" s="60">
        <v>24441</v>
      </c>
      <c r="BX94" s="60">
        <v>291720</v>
      </c>
      <c r="BY94" s="60">
        <v>357926</v>
      </c>
      <c r="BZ94" s="60">
        <v>96070</v>
      </c>
      <c r="CA94" s="60">
        <v>113054</v>
      </c>
      <c r="CB94" s="60">
        <v>156623</v>
      </c>
      <c r="CC94" s="60">
        <v>91257</v>
      </c>
      <c r="CD94" s="63">
        <f>ROUND(BC94/BB94,3)</f>
        <v>2.9000000000000001E-2</v>
      </c>
      <c r="CE94" s="63">
        <f t="shared" si="169"/>
        <v>8.0000000000000002E-3</v>
      </c>
      <c r="CF94" s="63">
        <f t="shared" si="170"/>
        <v>2E-3</v>
      </c>
      <c r="CG94" s="63">
        <v>0.4</v>
      </c>
      <c r="CH94" s="63">
        <f t="shared" si="172"/>
        <v>8.0000000000000002E-3</v>
      </c>
      <c r="CI94" s="63">
        <f t="shared" si="173"/>
        <v>5.3999999999999999E-2</v>
      </c>
      <c r="CJ94" s="63">
        <f t="shared" si="174"/>
        <v>1.6E-2</v>
      </c>
      <c r="CK94" s="63">
        <f t="shared" si="175"/>
        <v>3.0000000000000001E-3</v>
      </c>
      <c r="CL94" s="63">
        <f t="shared" si="176"/>
        <v>7.0999999999999994E-2</v>
      </c>
      <c r="CM94" s="63">
        <f t="shared" si="177"/>
        <v>3.0000000000000001E-3</v>
      </c>
      <c r="CN94" s="63">
        <f t="shared" si="178"/>
        <v>3.0000000000000001E-3</v>
      </c>
      <c r="CO94" s="63">
        <f t="shared" si="179"/>
        <v>5.8999999999999997E-2</v>
      </c>
      <c r="CP94" s="63">
        <f t="shared" si="180"/>
        <v>3.5999999999999997E-2</v>
      </c>
      <c r="CQ94" s="63">
        <f t="shared" si="181"/>
        <v>1E-3</v>
      </c>
      <c r="CR94" s="63">
        <f t="shared" si="182"/>
        <v>8.9999999999999993E-3</v>
      </c>
      <c r="CS94" s="63">
        <f t="shared" si="183"/>
        <v>1.2E-2</v>
      </c>
      <c r="CT94" s="63">
        <f t="shared" si="184"/>
        <v>8.0000000000000002E-3</v>
      </c>
      <c r="CU94" s="63">
        <f t="shared" si="185"/>
        <v>8.9999999999999993E-3</v>
      </c>
      <c r="CV94" s="63">
        <f t="shared" si="186"/>
        <v>5.0000000000000001E-3</v>
      </c>
      <c r="CW94" s="63">
        <f t="shared" si="187"/>
        <v>1.2E-2</v>
      </c>
      <c r="CX94" s="63">
        <f t="shared" si="188"/>
        <v>1E-3</v>
      </c>
      <c r="CY94" s="63">
        <f t="shared" si="189"/>
        <v>7.0000000000000001E-3</v>
      </c>
      <c r="CZ94" s="63">
        <f t="shared" si="190"/>
        <v>8.9999999999999993E-3</v>
      </c>
      <c r="DA94" s="63">
        <f t="shared" si="191"/>
        <v>2E-3</v>
      </c>
      <c r="DB94" s="63">
        <f t="shared" si="192"/>
        <v>3.0000000000000001E-3</v>
      </c>
      <c r="DC94" s="63">
        <f t="shared" si="193"/>
        <v>4.0000000000000001E-3</v>
      </c>
      <c r="DD94" s="63">
        <f t="shared" si="194"/>
        <v>2E-3</v>
      </c>
      <c r="DE94" s="60">
        <v>25774911</v>
      </c>
      <c r="DF94" s="60">
        <v>12650458</v>
      </c>
      <c r="DG94" s="63">
        <f t="shared" si="266"/>
        <v>0.49099999999999999</v>
      </c>
      <c r="DH94" s="60">
        <v>13124453</v>
      </c>
      <c r="DI94" s="63">
        <f t="shared" si="267"/>
        <v>0.50900000000000001</v>
      </c>
    </row>
    <row r="95" spans="1:113" ht="12" thickBot="1" x14ac:dyDescent="0.25">
      <c r="A95" s="56" t="s">
        <v>882</v>
      </c>
      <c r="B95" s="57" t="s">
        <v>1025</v>
      </c>
      <c r="C95" s="56" t="s">
        <v>883</v>
      </c>
      <c r="D95" s="56" t="s">
        <v>167</v>
      </c>
      <c r="E95" s="260">
        <v>326569308</v>
      </c>
      <c r="F95" s="261">
        <v>160818530</v>
      </c>
      <c r="G95" s="262">
        <f t="shared" ref="G95" si="268">ROUND(F95/E95,3)</f>
        <v>0.49199999999999999</v>
      </c>
      <c r="H95" s="263">
        <v>165750778</v>
      </c>
      <c r="I95" s="244">
        <f t="shared" ref="I95" si="269">ROUND(H95/E95,3)</f>
        <v>0.50800000000000001</v>
      </c>
      <c r="J95" s="264">
        <v>97</v>
      </c>
      <c r="K95" s="60">
        <v>19650192</v>
      </c>
      <c r="L95" s="60">
        <v>19979039</v>
      </c>
      <c r="M95" s="60">
        <v>21107910</v>
      </c>
      <c r="N95" s="60">
        <v>21174955</v>
      </c>
      <c r="O95" s="60">
        <v>21820378</v>
      </c>
      <c r="P95" s="60">
        <v>45485165</v>
      </c>
      <c r="Q95" s="60">
        <v>41346677</v>
      </c>
      <c r="R95" s="60">
        <v>41540736</v>
      </c>
      <c r="S95" s="60">
        <v>21785721</v>
      </c>
      <c r="T95" s="60">
        <v>20315718</v>
      </c>
      <c r="U95" s="60">
        <v>30547950</v>
      </c>
      <c r="V95" s="60">
        <v>15193051</v>
      </c>
      <c r="W95" s="60">
        <v>6621816</v>
      </c>
      <c r="X95" s="63">
        <f t="shared" si="152"/>
        <v>0.06</v>
      </c>
      <c r="Y95" s="63">
        <f t="shared" si="153"/>
        <v>6.0999999999999999E-2</v>
      </c>
      <c r="Z95" s="63">
        <f t="shared" si="154"/>
        <v>6.5000000000000002E-2</v>
      </c>
      <c r="AA95" s="63">
        <f t="shared" si="155"/>
        <v>6.5000000000000002E-2</v>
      </c>
      <c r="AB95" s="63">
        <f t="shared" si="103"/>
        <v>6.7000000000000004E-2</v>
      </c>
      <c r="AC95" s="63">
        <f t="shared" si="104"/>
        <v>0.13900000000000001</v>
      </c>
      <c r="AD95" s="63">
        <f t="shared" si="105"/>
        <v>0.127</v>
      </c>
      <c r="AE95" s="63">
        <f t="shared" si="156"/>
        <v>0.127</v>
      </c>
      <c r="AF95" s="63">
        <f t="shared" si="157"/>
        <v>6.7000000000000004E-2</v>
      </c>
      <c r="AG95" s="63">
        <f t="shared" si="158"/>
        <v>6.2E-2</v>
      </c>
      <c r="AH95" s="63">
        <f t="shared" si="159"/>
        <v>9.4E-2</v>
      </c>
      <c r="AI95" s="63">
        <f t="shared" si="160"/>
        <v>4.7E-2</v>
      </c>
      <c r="AJ95" s="63">
        <f t="shared" si="161"/>
        <v>0.02</v>
      </c>
      <c r="AK95" s="265">
        <v>38.200000000000003</v>
      </c>
      <c r="AL95" s="266">
        <v>73296738</v>
      </c>
      <c r="AM95" s="60">
        <f t="shared" ref="AM95" si="270">ROUND(AL95/E95,3)</f>
        <v>0.224</v>
      </c>
      <c r="AN95" s="266">
        <v>253272570</v>
      </c>
      <c r="AO95" s="60">
        <f t="shared" ref="AO95" si="271">ROUND(AN95/E95,3)</f>
        <v>0.77600000000000002</v>
      </c>
      <c r="AP95" s="267">
        <v>123361776</v>
      </c>
      <c r="AQ95" s="60">
        <f t="shared" ref="AQ95" si="272">ROUND(AP95/AN95,3)</f>
        <v>0.48699999999999999</v>
      </c>
      <c r="AR95" s="268">
        <v>129910794</v>
      </c>
      <c r="AS95" s="77">
        <f t="shared" ref="AS95" si="273">ROUND(AR95/AN95,3)</f>
        <v>0.51300000000000001</v>
      </c>
      <c r="AT95" s="269">
        <v>95</v>
      </c>
      <c r="AU95" s="266">
        <v>52362817</v>
      </c>
      <c r="AV95" s="60">
        <f t="shared" ref="AV95" si="274">ROUND(AU95/E95,3)</f>
        <v>0.16</v>
      </c>
      <c r="AW95" s="267">
        <v>23264263</v>
      </c>
      <c r="AX95" s="60">
        <f t="shared" ref="AX95" si="275">ROUND(AW95/AU95,3)</f>
        <v>0.44400000000000001</v>
      </c>
      <c r="AY95" s="268">
        <v>29098554</v>
      </c>
      <c r="AZ95" s="77">
        <f t="shared" ref="AZ95" si="276">ROUND(AY95/AU95,3)</f>
        <v>0.55600000000000005</v>
      </c>
      <c r="BA95" s="265">
        <v>79.900000000000006</v>
      </c>
      <c r="BB95" s="139">
        <v>326569308</v>
      </c>
      <c r="BC95" s="60">
        <v>19364103</v>
      </c>
      <c r="BD95" s="60">
        <v>2056594</v>
      </c>
      <c r="BE95" s="60">
        <v>1329130</v>
      </c>
      <c r="BF95" s="60">
        <v>1244498</v>
      </c>
      <c r="BG95" s="60">
        <v>3692889</v>
      </c>
      <c r="BH95" s="60">
        <v>25213619</v>
      </c>
      <c r="BI95" s="60">
        <v>7374976</v>
      </c>
      <c r="BJ95" s="60">
        <v>1998012</v>
      </c>
      <c r="BK95" s="60">
        <v>42589571</v>
      </c>
      <c r="BL95" s="60">
        <v>1249194</v>
      </c>
      <c r="BM95" s="60">
        <v>1348198</v>
      </c>
      <c r="BN95" s="60">
        <v>31518129</v>
      </c>
      <c r="BO95" s="60">
        <v>16549022</v>
      </c>
      <c r="BP95" s="60">
        <v>626937</v>
      </c>
      <c r="BQ95" s="60">
        <v>4289825</v>
      </c>
      <c r="BR95" s="60">
        <v>8936002</v>
      </c>
      <c r="BS95" s="60">
        <v>1363964</v>
      </c>
      <c r="BT95" s="60">
        <v>2538436</v>
      </c>
      <c r="BU95" s="60">
        <v>2937156</v>
      </c>
      <c r="BV95" s="60">
        <v>5298861</v>
      </c>
      <c r="BW95" s="60">
        <v>658740</v>
      </c>
      <c r="BX95" s="60">
        <v>3809930</v>
      </c>
      <c r="BY95" s="60">
        <v>3627796</v>
      </c>
      <c r="BZ95" s="60">
        <v>908570</v>
      </c>
      <c r="CA95" s="60">
        <v>1015209</v>
      </c>
      <c r="CB95" s="60">
        <v>1851256</v>
      </c>
      <c r="CC95" s="60">
        <v>3008035</v>
      </c>
      <c r="CD95" s="63">
        <f>ROUND(BC95/BB95,3)</f>
        <v>5.8999999999999997E-2</v>
      </c>
      <c r="CE95" s="63">
        <f t="shared" si="169"/>
        <v>6.0000000000000001E-3</v>
      </c>
      <c r="CF95" s="63">
        <f t="shared" si="170"/>
        <v>4.0000000000000001E-3</v>
      </c>
      <c r="CG95" s="63">
        <v>0.4</v>
      </c>
      <c r="CH95" s="63">
        <f t="shared" si="172"/>
        <v>1.0999999999999999E-2</v>
      </c>
      <c r="CI95" s="63">
        <f t="shared" si="173"/>
        <v>7.6999999999999999E-2</v>
      </c>
      <c r="CJ95" s="63">
        <f t="shared" si="174"/>
        <v>2.3E-2</v>
      </c>
      <c r="CK95" s="63">
        <f t="shared" si="175"/>
        <v>6.0000000000000001E-3</v>
      </c>
      <c r="CL95" s="104">
        <f t="shared" si="176"/>
        <v>0.13</v>
      </c>
      <c r="CM95" s="63">
        <f t="shared" si="177"/>
        <v>4.0000000000000001E-3</v>
      </c>
      <c r="CN95" s="63">
        <f t="shared" si="178"/>
        <v>4.0000000000000001E-3</v>
      </c>
      <c r="CO95" s="63">
        <f t="shared" si="179"/>
        <v>9.7000000000000003E-2</v>
      </c>
      <c r="CP95" s="63">
        <f t="shared" si="180"/>
        <v>5.0999999999999997E-2</v>
      </c>
      <c r="CQ95" s="63">
        <f t="shared" si="181"/>
        <v>2E-3</v>
      </c>
      <c r="CR95" s="63">
        <f t="shared" si="182"/>
        <v>1.2999999999999999E-2</v>
      </c>
      <c r="CS95" s="63">
        <f t="shared" si="183"/>
        <v>2.7E-2</v>
      </c>
      <c r="CT95" s="63">
        <f t="shared" si="184"/>
        <v>4.0000000000000001E-3</v>
      </c>
      <c r="CU95" s="63">
        <f t="shared" si="185"/>
        <v>8.0000000000000002E-3</v>
      </c>
      <c r="CV95" s="63">
        <f t="shared" si="186"/>
        <v>8.9999999999999993E-3</v>
      </c>
      <c r="CW95" s="63">
        <f t="shared" si="187"/>
        <v>1.6E-2</v>
      </c>
      <c r="CX95" s="63">
        <f t="shared" si="188"/>
        <v>2E-3</v>
      </c>
      <c r="CY95" s="63">
        <f t="shared" si="189"/>
        <v>1.2E-2</v>
      </c>
      <c r="CZ95" s="63">
        <f t="shared" si="190"/>
        <v>1.0999999999999999E-2</v>
      </c>
      <c r="DA95" s="63">
        <f t="shared" si="191"/>
        <v>3.0000000000000001E-3</v>
      </c>
      <c r="DB95" s="63">
        <f t="shared" si="192"/>
        <v>3.0000000000000001E-3</v>
      </c>
      <c r="DC95" s="63">
        <f t="shared" si="193"/>
        <v>6.0000000000000001E-3</v>
      </c>
      <c r="DD95" s="63">
        <f t="shared" si="194"/>
        <v>8.9999999999999993E-3</v>
      </c>
      <c r="DE95" s="60">
        <v>233440758</v>
      </c>
      <c r="DF95" s="60">
        <v>113241206</v>
      </c>
      <c r="DG95" s="63">
        <f t="shared" si="266"/>
        <v>0.48499999999999999</v>
      </c>
      <c r="DH95" s="60">
        <v>120199552</v>
      </c>
      <c r="DI95" s="63">
        <f t="shared" si="267"/>
        <v>0.51500000000000001</v>
      </c>
    </row>
    <row r="96" spans="1:113" ht="12" thickTop="1" x14ac:dyDescent="0.2">
      <c r="BT96" s="63"/>
      <c r="BU96" s="63"/>
      <c r="BV96" s="63"/>
      <c r="BW96" s="63"/>
      <c r="BX96" s="63"/>
      <c r="BY96" s="63"/>
      <c r="BZ96" s="63"/>
      <c r="CA96" s="63"/>
      <c r="CB96" s="63"/>
      <c r="CC96" s="63"/>
      <c r="CU96" s="60"/>
      <c r="CV96" s="60"/>
      <c r="CW96" s="60"/>
      <c r="CX96" s="60"/>
      <c r="CY96" s="60"/>
      <c r="CZ96" s="60"/>
      <c r="DA96" s="60"/>
      <c r="DB96" s="60"/>
      <c r="DC96" s="60"/>
      <c r="DD96" s="60"/>
    </row>
    <row r="97" spans="2:113" s="102" customFormat="1" x14ac:dyDescent="0.2">
      <c r="B97" s="57"/>
      <c r="C97" s="57"/>
      <c r="D97" s="57"/>
      <c r="J97" s="555"/>
      <c r="X97" s="471"/>
      <c r="Y97" s="471"/>
      <c r="Z97" s="471"/>
      <c r="AA97" s="471"/>
      <c r="AB97" s="471"/>
      <c r="AC97" s="471"/>
      <c r="AD97" s="471"/>
      <c r="AE97" s="471"/>
      <c r="AF97" s="471"/>
      <c r="AG97" s="471"/>
      <c r="AH97" s="471"/>
      <c r="AI97" s="471"/>
      <c r="AJ97" s="471"/>
      <c r="BA97" s="554"/>
      <c r="CD97" s="471"/>
      <c r="CE97" s="471"/>
      <c r="CF97" s="471"/>
      <c r="CG97" s="471"/>
      <c r="CH97" s="471"/>
      <c r="CI97" s="471"/>
      <c r="CJ97" s="471"/>
      <c r="CK97" s="471"/>
      <c r="CL97" s="471"/>
      <c r="CM97" s="471"/>
      <c r="CN97" s="471"/>
      <c r="CO97" s="471"/>
      <c r="CP97" s="471"/>
      <c r="CQ97" s="471"/>
      <c r="CR97" s="471"/>
      <c r="CS97" s="471"/>
      <c r="CT97" s="471"/>
      <c r="CU97" s="471"/>
      <c r="CV97" s="471"/>
      <c r="CW97" s="471"/>
      <c r="CX97" s="471"/>
      <c r="CY97" s="471"/>
      <c r="CZ97" s="471"/>
      <c r="DA97" s="471"/>
      <c r="DB97" s="471"/>
      <c r="DC97" s="471"/>
      <c r="DD97" s="471"/>
      <c r="DG97" s="471"/>
      <c r="DI97" s="471"/>
    </row>
    <row r="98" spans="2:113" s="102" customFormat="1" x14ac:dyDescent="0.2">
      <c r="B98" s="57"/>
      <c r="C98" s="57"/>
      <c r="D98" s="57"/>
      <c r="J98" s="555"/>
      <c r="X98" s="471"/>
      <c r="Y98" s="471"/>
      <c r="Z98" s="471"/>
      <c r="AA98" s="471"/>
      <c r="AB98" s="471"/>
      <c r="AC98" s="471"/>
      <c r="AD98" s="471"/>
      <c r="AE98" s="471"/>
      <c r="AF98" s="471"/>
      <c r="AG98" s="471"/>
      <c r="AH98" s="471"/>
      <c r="AI98" s="471"/>
      <c r="AJ98" s="471"/>
      <c r="BA98" s="554"/>
      <c r="CD98" s="471"/>
      <c r="CE98" s="471"/>
      <c r="CF98" s="471"/>
      <c r="CG98" s="471"/>
      <c r="CH98" s="471"/>
      <c r="CI98" s="471"/>
      <c r="CJ98" s="471"/>
      <c r="CK98" s="471"/>
      <c r="CL98" s="471"/>
      <c r="CM98" s="471"/>
      <c r="CN98" s="471"/>
      <c r="CO98" s="471"/>
      <c r="CP98" s="471"/>
      <c r="CQ98" s="471"/>
      <c r="CR98" s="471"/>
      <c r="CS98" s="471"/>
      <c r="CT98" s="471"/>
      <c r="CU98" s="471"/>
      <c r="CV98" s="471"/>
      <c r="CW98" s="471"/>
      <c r="CX98" s="471"/>
      <c r="CY98" s="471"/>
      <c r="CZ98" s="471"/>
      <c r="DA98" s="471"/>
      <c r="DB98" s="471"/>
      <c r="DC98" s="471"/>
      <c r="DD98" s="471"/>
      <c r="DG98" s="471"/>
      <c r="DI98" s="471"/>
    </row>
    <row r="99" spans="2:113" s="102" customFormat="1" x14ac:dyDescent="0.2">
      <c r="B99" s="57"/>
      <c r="C99" s="57"/>
      <c r="D99" s="57"/>
      <c r="J99" s="555"/>
      <c r="X99" s="471"/>
      <c r="Y99" s="471"/>
      <c r="Z99" s="471"/>
      <c r="AA99" s="471"/>
      <c r="AB99" s="471"/>
      <c r="AC99" s="471"/>
      <c r="AD99" s="471"/>
      <c r="AE99" s="471"/>
      <c r="AF99" s="471"/>
      <c r="AG99" s="471"/>
      <c r="AH99" s="471"/>
      <c r="AI99" s="471"/>
      <c r="AJ99" s="471"/>
      <c r="AK99" s="554"/>
      <c r="BA99" s="554"/>
      <c r="CD99" s="471"/>
      <c r="CE99" s="471"/>
      <c r="CF99" s="471"/>
      <c r="CG99" s="471"/>
      <c r="CH99" s="471"/>
      <c r="CI99" s="471"/>
      <c r="CJ99" s="471"/>
      <c r="CK99" s="471"/>
      <c r="CL99" s="471"/>
      <c r="CM99" s="471"/>
      <c r="CN99" s="471"/>
      <c r="CO99" s="471"/>
      <c r="CP99" s="471"/>
      <c r="CQ99" s="471"/>
      <c r="CR99" s="471"/>
      <c r="CS99" s="471"/>
      <c r="CT99" s="471"/>
      <c r="CU99" s="471"/>
      <c r="CV99" s="471"/>
      <c r="CW99" s="471"/>
      <c r="CX99" s="471"/>
      <c r="CY99" s="471"/>
      <c r="CZ99" s="471"/>
      <c r="DA99" s="471"/>
      <c r="DB99" s="471"/>
      <c r="DC99" s="471"/>
      <c r="DD99" s="471"/>
      <c r="DG99" s="471"/>
      <c r="DI99" s="471"/>
    </row>
    <row r="100" spans="2:113" s="102" customFormat="1" x14ac:dyDescent="0.2">
      <c r="B100" s="57"/>
      <c r="C100" s="57"/>
      <c r="D100" s="57"/>
      <c r="J100" s="555"/>
      <c r="X100" s="471"/>
      <c r="Y100" s="471"/>
      <c r="Z100" s="471"/>
      <c r="AA100" s="471"/>
      <c r="AB100" s="471"/>
      <c r="AC100" s="471"/>
      <c r="AD100" s="471"/>
      <c r="AE100" s="471"/>
      <c r="AF100" s="471"/>
      <c r="AG100" s="471"/>
      <c r="AH100" s="471"/>
      <c r="AI100" s="471"/>
      <c r="AJ100" s="471"/>
      <c r="AK100" s="554"/>
      <c r="BA100" s="554"/>
      <c r="CD100" s="471"/>
      <c r="CE100" s="471"/>
      <c r="CF100" s="471"/>
      <c r="CG100" s="471"/>
      <c r="CH100" s="471"/>
      <c r="CI100" s="471"/>
      <c r="CJ100" s="471"/>
      <c r="CK100" s="471"/>
      <c r="CL100" s="471"/>
      <c r="CM100" s="471"/>
      <c r="CN100" s="471"/>
      <c r="CO100" s="471"/>
      <c r="CP100" s="471"/>
      <c r="CQ100" s="471"/>
      <c r="CR100" s="471"/>
      <c r="CS100" s="471"/>
      <c r="CT100" s="471"/>
      <c r="CU100" s="471"/>
      <c r="CV100" s="471"/>
      <c r="CW100" s="471"/>
      <c r="CX100" s="471"/>
      <c r="CY100" s="471"/>
      <c r="CZ100" s="471"/>
      <c r="DA100" s="471"/>
      <c r="DB100" s="471"/>
      <c r="DC100" s="471"/>
      <c r="DD100" s="471"/>
      <c r="DG100" s="471"/>
      <c r="DI100" s="471"/>
    </row>
    <row r="101" spans="2:113" s="102" customFormat="1" x14ac:dyDescent="0.2">
      <c r="B101" s="57"/>
      <c r="C101" s="57"/>
      <c r="D101" s="57"/>
      <c r="J101" s="555"/>
      <c r="X101" s="471"/>
      <c r="Y101" s="471"/>
      <c r="Z101" s="471"/>
      <c r="AA101" s="471"/>
      <c r="AB101" s="471"/>
      <c r="AC101" s="471"/>
      <c r="AD101" s="471"/>
      <c r="AE101" s="471"/>
      <c r="AF101" s="471"/>
      <c r="AG101" s="471"/>
      <c r="AH101" s="471"/>
      <c r="AI101" s="471"/>
      <c r="AJ101" s="471"/>
      <c r="AK101" s="554"/>
      <c r="BA101" s="554"/>
      <c r="CD101" s="471"/>
      <c r="CE101" s="471"/>
      <c r="CF101" s="471"/>
      <c r="CG101" s="471"/>
      <c r="CH101" s="471"/>
      <c r="CI101" s="471"/>
      <c r="CJ101" s="471"/>
      <c r="CK101" s="471"/>
      <c r="CL101" s="471"/>
      <c r="CM101" s="471"/>
      <c r="CN101" s="471"/>
      <c r="CO101" s="471"/>
      <c r="CP101" s="471"/>
      <c r="CQ101" s="471"/>
      <c r="CR101" s="471"/>
      <c r="CS101" s="471"/>
      <c r="CT101" s="471"/>
      <c r="CU101" s="471"/>
      <c r="CV101" s="471"/>
      <c r="CW101" s="471"/>
      <c r="CX101" s="471"/>
      <c r="CY101" s="471"/>
      <c r="CZ101" s="471"/>
      <c r="DA101" s="471"/>
      <c r="DB101" s="471"/>
      <c r="DC101" s="471"/>
      <c r="DD101" s="471"/>
      <c r="DG101" s="471"/>
      <c r="DI101" s="471"/>
    </row>
    <row r="102" spans="2:113" s="102" customFormat="1" x14ac:dyDescent="0.2">
      <c r="B102" s="57"/>
      <c r="C102" s="57"/>
      <c r="D102" s="57"/>
      <c r="J102" s="555"/>
      <c r="X102" s="471"/>
      <c r="Y102" s="471"/>
      <c r="Z102" s="471"/>
      <c r="AA102" s="471"/>
      <c r="AB102" s="471"/>
      <c r="AC102" s="471"/>
      <c r="AD102" s="471"/>
      <c r="AE102" s="471"/>
      <c r="AF102" s="471"/>
      <c r="AG102" s="471"/>
      <c r="AH102" s="471"/>
      <c r="AI102" s="471"/>
      <c r="AJ102" s="471"/>
      <c r="AK102" s="554"/>
      <c r="BA102" s="554"/>
      <c r="CD102" s="471"/>
      <c r="CE102" s="471"/>
      <c r="CF102" s="471"/>
      <c r="CG102" s="471"/>
      <c r="CH102" s="471"/>
      <c r="CI102" s="471"/>
      <c r="CJ102" s="471"/>
      <c r="CK102" s="471"/>
      <c r="CL102" s="471"/>
      <c r="CM102" s="471"/>
      <c r="CN102" s="471"/>
      <c r="CO102" s="471"/>
      <c r="CP102" s="471"/>
      <c r="CQ102" s="471"/>
      <c r="CR102" s="471"/>
      <c r="CS102" s="471"/>
      <c r="CT102" s="471"/>
      <c r="CU102" s="471"/>
      <c r="CV102" s="471"/>
      <c r="CW102" s="471"/>
      <c r="CX102" s="471"/>
      <c r="CY102" s="471"/>
      <c r="CZ102" s="471"/>
      <c r="DA102" s="471"/>
      <c r="DB102" s="471"/>
      <c r="DC102" s="471"/>
      <c r="DD102" s="471"/>
      <c r="DG102" s="471"/>
      <c r="DI102" s="471"/>
    </row>
    <row r="103" spans="2:113" s="102" customFormat="1" x14ac:dyDescent="0.2">
      <c r="B103" s="57"/>
      <c r="C103" s="57"/>
      <c r="D103" s="57"/>
      <c r="J103" s="555"/>
      <c r="X103" s="471"/>
      <c r="Y103" s="471"/>
      <c r="Z103" s="471"/>
      <c r="AA103" s="471"/>
      <c r="AB103" s="471"/>
      <c r="AC103" s="471"/>
      <c r="AD103" s="471"/>
      <c r="AE103" s="471"/>
      <c r="AF103" s="471"/>
      <c r="AG103" s="471"/>
      <c r="AH103" s="471"/>
      <c r="AI103" s="471"/>
      <c r="AJ103" s="471"/>
      <c r="AK103" s="554"/>
      <c r="BA103" s="554"/>
      <c r="CD103" s="471"/>
      <c r="CE103" s="471"/>
      <c r="CF103" s="471"/>
      <c r="CG103" s="471"/>
      <c r="CH103" s="471"/>
      <c r="CI103" s="471"/>
      <c r="CJ103" s="471"/>
      <c r="CK103" s="471"/>
      <c r="CL103" s="471"/>
      <c r="CM103" s="471"/>
      <c r="CN103" s="471"/>
      <c r="CO103" s="471"/>
      <c r="CP103" s="471"/>
      <c r="CQ103" s="471"/>
      <c r="CR103" s="471"/>
      <c r="CS103" s="471"/>
      <c r="CT103" s="471"/>
      <c r="CU103" s="471"/>
      <c r="CV103" s="471"/>
      <c r="CW103" s="471"/>
      <c r="CX103" s="471"/>
      <c r="CY103" s="471"/>
      <c r="CZ103" s="471"/>
      <c r="DA103" s="471"/>
      <c r="DB103" s="471"/>
      <c r="DC103" s="471"/>
      <c r="DD103" s="471"/>
      <c r="DG103" s="471"/>
      <c r="DI103" s="471"/>
    </row>
    <row r="104" spans="2:113" s="102" customFormat="1" x14ac:dyDescent="0.2">
      <c r="B104" s="57"/>
      <c r="C104" s="57"/>
      <c r="D104" s="57"/>
      <c r="J104" s="555"/>
      <c r="X104" s="471"/>
      <c r="Y104" s="471"/>
      <c r="Z104" s="471"/>
      <c r="AA104" s="471"/>
      <c r="AB104" s="471"/>
      <c r="AC104" s="471"/>
      <c r="AD104" s="471"/>
      <c r="AE104" s="471"/>
      <c r="AF104" s="471"/>
      <c r="AG104" s="471"/>
      <c r="AH104" s="471"/>
      <c r="AI104" s="471"/>
      <c r="AJ104" s="471"/>
      <c r="AK104" s="554"/>
      <c r="BA104" s="554"/>
      <c r="CD104" s="471"/>
      <c r="CE104" s="471"/>
      <c r="CF104" s="471"/>
      <c r="CG104" s="471"/>
      <c r="CH104" s="471"/>
      <c r="CI104" s="471"/>
      <c r="CJ104" s="471"/>
      <c r="CK104" s="471"/>
      <c r="CL104" s="471"/>
      <c r="CM104" s="471"/>
      <c r="CN104" s="471"/>
      <c r="CO104" s="471"/>
      <c r="CP104" s="471"/>
      <c r="CQ104" s="471"/>
      <c r="CR104" s="471"/>
      <c r="CS104" s="471"/>
      <c r="CT104" s="471"/>
      <c r="CU104" s="471"/>
      <c r="CV104" s="471"/>
      <c r="CW104" s="471"/>
      <c r="CX104" s="471"/>
      <c r="CY104" s="471"/>
      <c r="CZ104" s="471"/>
      <c r="DA104" s="471"/>
      <c r="DB104" s="471"/>
      <c r="DC104" s="471"/>
      <c r="DD104" s="471"/>
      <c r="DG104" s="471"/>
      <c r="DI104" s="471"/>
    </row>
    <row r="105" spans="2:113" s="102" customFormat="1" x14ac:dyDescent="0.2">
      <c r="B105" s="57"/>
      <c r="C105" s="57"/>
      <c r="D105" s="57"/>
      <c r="J105" s="555"/>
      <c r="X105" s="471"/>
      <c r="Y105" s="471"/>
      <c r="Z105" s="471"/>
      <c r="AA105" s="471"/>
      <c r="AB105" s="471"/>
      <c r="AC105" s="471"/>
      <c r="AD105" s="471"/>
      <c r="AE105" s="471"/>
      <c r="AF105" s="471"/>
      <c r="AG105" s="471"/>
      <c r="AH105" s="471"/>
      <c r="AI105" s="471"/>
      <c r="AJ105" s="471"/>
      <c r="AK105" s="554"/>
      <c r="BA105" s="554"/>
      <c r="CD105" s="471"/>
      <c r="CE105" s="471"/>
      <c r="CF105" s="471"/>
      <c r="CG105" s="471"/>
      <c r="CH105" s="471"/>
      <c r="CI105" s="471"/>
      <c r="CJ105" s="471"/>
      <c r="CK105" s="471"/>
      <c r="CL105" s="471"/>
      <c r="CM105" s="471"/>
      <c r="CN105" s="471"/>
      <c r="CO105" s="471"/>
      <c r="CP105" s="471"/>
      <c r="CQ105" s="471"/>
      <c r="CR105" s="471"/>
      <c r="CS105" s="471"/>
      <c r="CT105" s="471"/>
      <c r="CU105" s="471"/>
      <c r="CV105" s="471"/>
      <c r="CW105" s="471"/>
      <c r="CX105" s="471"/>
      <c r="CY105" s="471"/>
      <c r="CZ105" s="471"/>
      <c r="DA105" s="471"/>
      <c r="DB105" s="471"/>
      <c r="DC105" s="471"/>
      <c r="DD105" s="471"/>
      <c r="DG105" s="471"/>
      <c r="DI105" s="471"/>
    </row>
    <row r="106" spans="2:113" s="102" customFormat="1" x14ac:dyDescent="0.2">
      <c r="B106" s="57"/>
      <c r="C106" s="57"/>
      <c r="D106" s="57"/>
      <c r="J106" s="555"/>
      <c r="X106" s="471"/>
      <c r="Y106" s="471"/>
      <c r="Z106" s="471"/>
      <c r="AA106" s="471"/>
      <c r="AB106" s="471"/>
      <c r="AC106" s="471"/>
      <c r="AD106" s="471"/>
      <c r="AE106" s="471"/>
      <c r="AF106" s="471"/>
      <c r="AG106" s="471"/>
      <c r="AH106" s="471"/>
      <c r="AI106" s="471"/>
      <c r="AJ106" s="471"/>
      <c r="AK106" s="554"/>
      <c r="BA106" s="554"/>
      <c r="CD106" s="471"/>
      <c r="CE106" s="471"/>
      <c r="CF106" s="471"/>
      <c r="CG106" s="471"/>
      <c r="CH106" s="471"/>
      <c r="CI106" s="471"/>
      <c r="CJ106" s="471"/>
      <c r="CK106" s="471"/>
      <c r="CL106" s="471"/>
      <c r="CM106" s="471"/>
      <c r="CN106" s="471"/>
      <c r="CO106" s="471"/>
      <c r="CP106" s="471"/>
      <c r="CQ106" s="471"/>
      <c r="CR106" s="471"/>
      <c r="CS106" s="471"/>
      <c r="CT106" s="471"/>
      <c r="CU106" s="471"/>
      <c r="CV106" s="471"/>
      <c r="CW106" s="471"/>
      <c r="CX106" s="471"/>
      <c r="CY106" s="471"/>
      <c r="CZ106" s="471"/>
      <c r="DA106" s="471"/>
      <c r="DB106" s="471"/>
      <c r="DC106" s="471"/>
      <c r="DD106" s="471"/>
      <c r="DG106" s="471"/>
      <c r="DI106" s="471"/>
    </row>
    <row r="107" spans="2:113" s="102" customFormat="1" x14ac:dyDescent="0.2">
      <c r="B107" s="57"/>
      <c r="C107" s="57"/>
      <c r="D107" s="57"/>
      <c r="J107" s="555"/>
      <c r="X107" s="471"/>
      <c r="Y107" s="471"/>
      <c r="Z107" s="471"/>
      <c r="AA107" s="471"/>
      <c r="AB107" s="471"/>
      <c r="AC107" s="471"/>
      <c r="AD107" s="471"/>
      <c r="AE107" s="471"/>
      <c r="AF107" s="471"/>
      <c r="AG107" s="471"/>
      <c r="AH107" s="471"/>
      <c r="AI107" s="471"/>
      <c r="AJ107" s="471"/>
      <c r="AK107" s="554"/>
      <c r="BA107" s="554"/>
      <c r="CD107" s="471"/>
      <c r="CE107" s="471"/>
      <c r="CF107" s="471"/>
      <c r="CG107" s="471"/>
      <c r="CH107" s="471"/>
      <c r="CI107" s="471"/>
      <c r="CJ107" s="471"/>
      <c r="CK107" s="471"/>
      <c r="CL107" s="471"/>
      <c r="CM107" s="471"/>
      <c r="CN107" s="471"/>
      <c r="CO107" s="471"/>
      <c r="CP107" s="471"/>
      <c r="CQ107" s="471"/>
      <c r="CR107" s="471"/>
      <c r="CS107" s="471"/>
      <c r="CT107" s="471"/>
      <c r="CU107" s="471"/>
      <c r="CV107" s="471"/>
      <c r="CW107" s="471"/>
      <c r="CX107" s="471"/>
      <c r="CY107" s="471"/>
      <c r="CZ107" s="471"/>
      <c r="DA107" s="471"/>
      <c r="DB107" s="471"/>
      <c r="DC107" s="471"/>
      <c r="DD107" s="471"/>
      <c r="DG107" s="471"/>
      <c r="DI107" s="471"/>
    </row>
    <row r="108" spans="2:113" s="102" customFormat="1" x14ac:dyDescent="0.2">
      <c r="B108" s="57"/>
      <c r="C108" s="57"/>
      <c r="D108" s="57"/>
      <c r="J108" s="555"/>
      <c r="X108" s="471"/>
      <c r="Y108" s="471"/>
      <c r="Z108" s="471"/>
      <c r="AA108" s="471"/>
      <c r="AB108" s="471"/>
      <c r="AC108" s="471"/>
      <c r="AD108" s="471"/>
      <c r="AE108" s="471"/>
      <c r="AF108" s="471"/>
      <c r="AG108" s="471"/>
      <c r="AH108" s="471"/>
      <c r="AI108" s="471"/>
      <c r="AJ108" s="471"/>
      <c r="AK108" s="554"/>
      <c r="BA108" s="554"/>
      <c r="CD108" s="471"/>
      <c r="CE108" s="471"/>
      <c r="CF108" s="471"/>
      <c r="CG108" s="471"/>
      <c r="CH108" s="471"/>
      <c r="CI108" s="471"/>
      <c r="CJ108" s="471"/>
      <c r="CK108" s="471"/>
      <c r="CL108" s="471"/>
      <c r="CM108" s="471"/>
      <c r="CN108" s="471"/>
      <c r="CO108" s="471"/>
      <c r="CP108" s="471"/>
      <c r="CQ108" s="471"/>
      <c r="CR108" s="471"/>
      <c r="CS108" s="471"/>
      <c r="CT108" s="471"/>
      <c r="CU108" s="471"/>
      <c r="CV108" s="471"/>
      <c r="CW108" s="471"/>
      <c r="CX108" s="471"/>
      <c r="CY108" s="471"/>
      <c r="CZ108" s="471"/>
      <c r="DA108" s="471"/>
      <c r="DB108" s="471"/>
      <c r="DC108" s="471"/>
      <c r="DD108" s="471"/>
      <c r="DG108" s="471"/>
      <c r="DI108" s="471"/>
    </row>
  </sheetData>
  <phoneticPr fontId="18" type="noConversion"/>
  <pageMargins left="0.7" right="0.7" top="0.75" bottom="0.75" header="0.3" footer="0.3"/>
  <pageSetup orientation="portrait" r:id="rId1"/>
  <ignoredErrors>
    <ignoredError sqref="C109:D1048576 C94:D96 C92:D93 C40:D40 C2:D35 C41:D77 C78:D78 C36:D39 C82:D82 C84:D84 C79:D81 C85:D91 C83:D83" numberStoredAsText="1"/>
    <ignoredError sqref="DG92 DI92 CD40:CI40 CG92:CS92 CZ92 CZ78 CD78:CS78 AX78 AM82 G78 CZ84 CD84:CS84 AX84 AM84 G84 CZ82 CD82:CS82 AX82 G82 AO82 AQ82 AS82 AV82 AO84 AQ84 AS84 AV84 AV40:AX40 AM40:AQ40 G40 AQ88:AX91 AM88:AO91 G88:G91" formula="1"/>
    <ignoredError sqref="I92:J92 X92:AK92 AZ92:BA92 DE15:DH39 DE41:DH77 DE40:DF40 DH40 DE88:DF91 DE87:DF87 E87:F87 DI87 DE78:DF86 DH78:DH86 DH88:DH91 DH87 AY87:DD87 AP87 H87:AL87" formulaRange="1"/>
    <ignoredError sqref="G92 AM78 AX92 CD92:CF92 AO78 AQ78 AS78:AT78 AV78 AM92 AO92 AQ92 AS92:AT92 AV92 DG40 DG87 DG88:DG91 DG78:DG86 AQ87:AX87 AM87:AO87 G87" formula="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01FC6-9C2E-4A3A-A1EF-FB9B0E0D6293}">
  <dimension ref="A1:AY95"/>
  <sheetViews>
    <sheetView zoomScaleNormal="100" workbookViewId="0">
      <pane xSplit="6" ySplit="1" topLeftCell="G2" activePane="bottomRight" state="frozen"/>
      <selection pane="topRight" activeCell="F1" sqref="F1"/>
      <selection pane="bottomLeft" activeCell="A3" sqref="A3"/>
      <selection pane="bottomRight" activeCell="B104" sqref="B104"/>
    </sheetView>
  </sheetViews>
  <sheetFormatPr defaultColWidth="9.109375" defaultRowHeight="11.4" x14ac:dyDescent="0.2"/>
  <cols>
    <col min="1" max="1" width="10.88671875" style="56" customWidth="1"/>
    <col min="2" max="2" width="20" style="57" customWidth="1"/>
    <col min="3" max="3" width="12.88671875" style="56" customWidth="1"/>
    <col min="4" max="4" width="9.44140625" style="56" customWidth="1"/>
    <col min="5" max="5" width="9.21875" style="60" bestFit="1" customWidth="1"/>
    <col min="6" max="7" width="9.109375" style="60" bestFit="1" customWidth="1"/>
    <col min="8" max="8" width="9.109375" style="63" bestFit="1" customWidth="1"/>
    <col min="9" max="9" width="9.109375" style="60" bestFit="1" customWidth="1"/>
    <col min="10" max="10" width="9.109375" style="63" bestFit="1" customWidth="1"/>
    <col min="11" max="14" width="7.77734375" style="60" customWidth="1"/>
    <col min="15" max="15" width="9.109375" style="60" customWidth="1"/>
    <col min="16" max="17" width="9.109375" style="60" bestFit="1" customWidth="1"/>
    <col min="18" max="24" width="9.109375" style="63" bestFit="1" customWidth="1"/>
    <col min="25" max="26" width="9.109375" style="60" bestFit="1" customWidth="1"/>
    <col min="27" max="27" width="9.109375" style="63" bestFit="1" customWidth="1"/>
    <col min="28" max="29" width="9.109375" style="60" bestFit="1" customWidth="1"/>
    <col min="30" max="30" width="9.109375" style="63" bestFit="1" customWidth="1"/>
    <col min="31" max="32" width="9.109375" style="60" bestFit="1" customWidth="1"/>
    <col min="33" max="33" width="9.109375" style="63" bestFit="1" customWidth="1"/>
    <col min="34" max="35" width="9.109375" style="60" bestFit="1" customWidth="1"/>
    <col min="36" max="36" width="9.109375" style="63" bestFit="1" customWidth="1"/>
    <col min="37" max="38" width="9.109375" style="60" bestFit="1" customWidth="1"/>
    <col min="39" max="39" width="9.109375" style="63" bestFit="1" customWidth="1"/>
    <col min="40" max="41" width="9.109375" style="60" bestFit="1" customWidth="1"/>
    <col min="42" max="42" width="9.109375" style="63" bestFit="1" customWidth="1"/>
    <col min="43" max="44" width="9.109375" style="60" bestFit="1" customWidth="1"/>
    <col min="45" max="45" width="9.109375" style="63" bestFit="1" customWidth="1"/>
    <col min="46" max="46" width="9.77734375" style="60" bestFit="1" customWidth="1"/>
    <col min="47" max="47" width="9.109375" style="60" bestFit="1" customWidth="1"/>
    <col min="48" max="48" width="9.109375" style="63" bestFit="1" customWidth="1"/>
    <col min="49" max="50" width="9.109375" style="60" bestFit="1" customWidth="1"/>
    <col min="51" max="51" width="9.109375" style="63" bestFit="1" customWidth="1"/>
    <col min="52" max="16384" width="9.109375" style="60"/>
  </cols>
  <sheetData>
    <row r="1" spans="1:51" s="73" customFormat="1" ht="103.8" thickTop="1" thickBot="1" x14ac:dyDescent="0.25">
      <c r="A1" s="58" t="s">
        <v>881</v>
      </c>
      <c r="B1" s="117" t="s">
        <v>1028</v>
      </c>
      <c r="C1" s="58" t="s">
        <v>164</v>
      </c>
      <c r="D1" s="58" t="s">
        <v>2304</v>
      </c>
      <c r="E1" s="123" t="s">
        <v>1125</v>
      </c>
      <c r="F1" s="402" t="s">
        <v>2216</v>
      </c>
      <c r="G1" s="392" t="s">
        <v>1662</v>
      </c>
      <c r="H1" s="404" t="s">
        <v>1663</v>
      </c>
      <c r="I1" s="403" t="s">
        <v>1664</v>
      </c>
      <c r="J1" s="404" t="s">
        <v>2215</v>
      </c>
      <c r="K1" s="73" t="s">
        <v>2214</v>
      </c>
      <c r="L1" s="73" t="s">
        <v>2213</v>
      </c>
      <c r="M1" s="73" t="s">
        <v>2212</v>
      </c>
      <c r="N1" s="73" t="s">
        <v>2211</v>
      </c>
      <c r="O1" s="73" t="s">
        <v>2210</v>
      </c>
      <c r="P1" s="73" t="s">
        <v>2209</v>
      </c>
      <c r="Q1" s="73" t="s">
        <v>1677</v>
      </c>
      <c r="R1" s="119" t="s">
        <v>1667</v>
      </c>
      <c r="S1" s="119" t="s">
        <v>1669</v>
      </c>
      <c r="T1" s="119" t="s">
        <v>1671</v>
      </c>
      <c r="U1" s="119" t="s">
        <v>1814</v>
      </c>
      <c r="V1" s="119" t="s">
        <v>1673</v>
      </c>
      <c r="W1" s="119" t="s">
        <v>1675</v>
      </c>
      <c r="X1" s="119" t="s">
        <v>1678</v>
      </c>
      <c r="Y1" s="324" t="s">
        <v>1679</v>
      </c>
      <c r="Z1" s="325" t="s">
        <v>1680</v>
      </c>
      <c r="AA1" s="408" t="s">
        <v>1681</v>
      </c>
      <c r="AB1" s="324" t="s">
        <v>1682</v>
      </c>
      <c r="AC1" s="325" t="s">
        <v>1683</v>
      </c>
      <c r="AD1" s="408" t="s">
        <v>1684</v>
      </c>
      <c r="AE1" s="324" t="s">
        <v>1685</v>
      </c>
      <c r="AF1" s="325" t="s">
        <v>1686</v>
      </c>
      <c r="AG1" s="408" t="s">
        <v>1687</v>
      </c>
      <c r="AH1" s="324" t="s">
        <v>1688</v>
      </c>
      <c r="AI1" s="325" t="s">
        <v>1689</v>
      </c>
      <c r="AJ1" s="408" t="s">
        <v>1690</v>
      </c>
      <c r="AK1" s="324" t="s">
        <v>1691</v>
      </c>
      <c r="AL1" s="325" t="s">
        <v>1692</v>
      </c>
      <c r="AM1" s="408" t="s">
        <v>1693</v>
      </c>
      <c r="AN1" s="324" t="s">
        <v>1694</v>
      </c>
      <c r="AO1" s="325" t="s">
        <v>1695</v>
      </c>
      <c r="AP1" s="408" t="s">
        <v>1696</v>
      </c>
      <c r="AQ1" s="324" t="s">
        <v>1697</v>
      </c>
      <c r="AR1" s="325" t="s">
        <v>1698</v>
      </c>
      <c r="AS1" s="408" t="s">
        <v>1699</v>
      </c>
      <c r="AT1" s="324" t="s">
        <v>1700</v>
      </c>
      <c r="AU1" s="325" t="s">
        <v>1701</v>
      </c>
      <c r="AV1" s="408" t="s">
        <v>1702</v>
      </c>
      <c r="AW1" s="324" t="s">
        <v>1703</v>
      </c>
      <c r="AX1" s="325" t="s">
        <v>1704</v>
      </c>
      <c r="AY1" s="408" t="s">
        <v>1705</v>
      </c>
    </row>
    <row r="2" spans="1:51" x14ac:dyDescent="0.2">
      <c r="A2" s="56" t="s">
        <v>882</v>
      </c>
      <c r="B2" s="57" t="s">
        <v>1021</v>
      </c>
      <c r="C2" s="56" t="s">
        <v>886</v>
      </c>
      <c r="D2" s="56" t="s">
        <v>1031</v>
      </c>
      <c r="E2" s="135">
        <v>2438</v>
      </c>
      <c r="F2" s="396">
        <v>2438</v>
      </c>
      <c r="G2" s="226">
        <v>38</v>
      </c>
      <c r="H2" s="405">
        <f t="shared" ref="H2:H12" si="0">ROUND(G2/F2,3)</f>
        <v>1.6E-2</v>
      </c>
      <c r="I2" s="397">
        <v>1337</v>
      </c>
      <c r="J2" s="405">
        <f t="shared" ref="J2:J12" si="1">ROUND(I2/F2,3)</f>
        <v>0.54800000000000004</v>
      </c>
      <c r="K2" s="60">
        <v>125</v>
      </c>
      <c r="L2" s="60">
        <v>423</v>
      </c>
      <c r="M2" s="60">
        <v>489</v>
      </c>
      <c r="N2" s="60">
        <v>300</v>
      </c>
      <c r="O2" s="60">
        <v>1027</v>
      </c>
      <c r="P2" s="60">
        <v>36</v>
      </c>
      <c r="Q2" s="60">
        <v>1063</v>
      </c>
      <c r="R2" s="104">
        <f t="shared" ref="R2:R12" si="2">ROUND(K2/F2,3)</f>
        <v>5.0999999999999997E-2</v>
      </c>
      <c r="S2" s="63">
        <f t="shared" ref="S2:S12" si="3">ROUND(L2/F2,3)</f>
        <v>0.17399999999999999</v>
      </c>
      <c r="T2" s="63">
        <f t="shared" ref="T2:T12" si="4">ROUND(M2/F2,3)</f>
        <v>0.20100000000000001</v>
      </c>
      <c r="U2" s="63">
        <f t="shared" ref="U2:U12" si="5">ROUND(N2/F2,3)</f>
        <v>0.123</v>
      </c>
      <c r="V2" s="63">
        <f t="shared" ref="V2:V12" si="6">ROUND(O2/F2,3)</f>
        <v>0.42099999999999999</v>
      </c>
      <c r="W2" s="63">
        <f t="shared" ref="W2:W12" si="7">ROUND(P2/F2,3)</f>
        <v>1.4999999999999999E-2</v>
      </c>
      <c r="X2" s="63">
        <f t="shared" ref="X2:X12" si="8">ROUND(Q2/F2,3)</f>
        <v>0.436</v>
      </c>
      <c r="Y2" s="326">
        <v>131</v>
      </c>
      <c r="Z2" s="134">
        <v>0</v>
      </c>
      <c r="AA2" s="411">
        <f t="shared" ref="AA2:AA27" si="9">ROUND(Z2/Y2,3)</f>
        <v>0</v>
      </c>
      <c r="AB2" s="326">
        <v>579</v>
      </c>
      <c r="AC2" s="134">
        <v>579</v>
      </c>
      <c r="AD2" s="411">
        <f t="shared" ref="AD2:AD48" si="10">ROUND(AC2/AB2,3)</f>
        <v>1</v>
      </c>
      <c r="AE2" s="326">
        <v>578</v>
      </c>
      <c r="AF2" s="134">
        <v>578</v>
      </c>
      <c r="AG2" s="411">
        <f t="shared" ref="AG2:AG45" si="11">ROUND(AF2/AE2,3)</f>
        <v>1</v>
      </c>
      <c r="AH2" s="326">
        <v>178</v>
      </c>
      <c r="AI2" s="134">
        <v>160</v>
      </c>
      <c r="AJ2" s="411">
        <f t="shared" ref="AJ2:AJ48" si="12">ROUND(AI2/AH2,3)</f>
        <v>0.89900000000000002</v>
      </c>
      <c r="AK2" s="326">
        <v>556</v>
      </c>
      <c r="AL2" s="134">
        <v>515</v>
      </c>
      <c r="AM2" s="411">
        <f t="shared" ref="AM2:AM48" si="13">ROUND(AL2/AK2,3)</f>
        <v>0.92600000000000005</v>
      </c>
      <c r="AN2" s="326">
        <v>540</v>
      </c>
      <c r="AO2" s="134">
        <v>444</v>
      </c>
      <c r="AP2" s="411">
        <f t="shared" ref="AP2:AP45" si="14">ROUND(AO2/AN2,3)</f>
        <v>0.82199999999999995</v>
      </c>
      <c r="AQ2" s="326">
        <v>463</v>
      </c>
      <c r="AR2" s="134">
        <v>106</v>
      </c>
      <c r="AS2" s="411">
        <f t="shared" ref="AS2:AS45" si="15">ROUND(AR2/AQ2,3)</f>
        <v>0.22900000000000001</v>
      </c>
      <c r="AT2" s="326">
        <v>1515</v>
      </c>
      <c r="AU2" s="134">
        <v>56</v>
      </c>
      <c r="AV2" s="411">
        <f t="shared" ref="AV2:AV45" si="16">ROUND(AU2/AT2,3)</f>
        <v>3.6999999999999998E-2</v>
      </c>
      <c r="AW2" s="326">
        <v>1096</v>
      </c>
      <c r="AX2" s="134">
        <v>941</v>
      </c>
      <c r="AY2" s="409">
        <f t="shared" ref="AY2:AY45" si="17">ROUND(AX2/AW2,3)</f>
        <v>0.85899999999999999</v>
      </c>
    </row>
    <row r="3" spans="1:51" x14ac:dyDescent="0.2">
      <c r="A3" s="56" t="s">
        <v>882</v>
      </c>
      <c r="B3" s="57" t="s">
        <v>1021</v>
      </c>
      <c r="C3" s="56" t="s">
        <v>887</v>
      </c>
      <c r="D3" s="56" t="s">
        <v>1032</v>
      </c>
      <c r="E3" s="135">
        <v>2005</v>
      </c>
      <c r="F3" s="396">
        <v>2005</v>
      </c>
      <c r="G3" s="226">
        <v>129</v>
      </c>
      <c r="H3" s="405">
        <f t="shared" si="0"/>
        <v>6.4000000000000001E-2</v>
      </c>
      <c r="I3" s="397">
        <v>1546</v>
      </c>
      <c r="J3" s="405">
        <f t="shared" si="1"/>
        <v>0.77100000000000002</v>
      </c>
      <c r="K3" s="60">
        <v>123</v>
      </c>
      <c r="L3" s="60">
        <v>339</v>
      </c>
      <c r="M3" s="60">
        <v>623</v>
      </c>
      <c r="N3" s="60">
        <v>461</v>
      </c>
      <c r="O3" s="60">
        <v>272</v>
      </c>
      <c r="P3" s="60">
        <v>58</v>
      </c>
      <c r="Q3" s="60">
        <v>330</v>
      </c>
      <c r="R3" s="104">
        <f t="shared" si="2"/>
        <v>6.0999999999999999E-2</v>
      </c>
      <c r="S3" s="63">
        <f t="shared" si="3"/>
        <v>0.16900000000000001</v>
      </c>
      <c r="T3" s="63">
        <f t="shared" si="4"/>
        <v>0.311</v>
      </c>
      <c r="U3" s="63">
        <f t="shared" si="5"/>
        <v>0.23</v>
      </c>
      <c r="V3" s="63">
        <f t="shared" si="6"/>
        <v>0.13600000000000001</v>
      </c>
      <c r="W3" s="63">
        <f t="shared" si="7"/>
        <v>2.9000000000000001E-2</v>
      </c>
      <c r="X3" s="63">
        <f t="shared" si="8"/>
        <v>0.16500000000000001</v>
      </c>
      <c r="Y3" s="326">
        <v>377</v>
      </c>
      <c r="Z3" s="134">
        <v>129</v>
      </c>
      <c r="AA3" s="411">
        <f t="shared" si="9"/>
        <v>0.34200000000000003</v>
      </c>
      <c r="AB3" s="326">
        <v>425</v>
      </c>
      <c r="AC3" s="134">
        <v>425</v>
      </c>
      <c r="AD3" s="411">
        <f t="shared" si="10"/>
        <v>1</v>
      </c>
      <c r="AE3" s="326">
        <v>772</v>
      </c>
      <c r="AF3" s="134">
        <v>739</v>
      </c>
      <c r="AG3" s="411">
        <f t="shared" si="11"/>
        <v>0.95699999999999996</v>
      </c>
      <c r="AH3" s="326">
        <v>162</v>
      </c>
      <c r="AI3" s="134">
        <v>162</v>
      </c>
      <c r="AJ3" s="411">
        <f t="shared" si="12"/>
        <v>1</v>
      </c>
      <c r="AK3" s="326">
        <v>172</v>
      </c>
      <c r="AL3" s="134">
        <v>91</v>
      </c>
      <c r="AM3" s="411">
        <f t="shared" si="13"/>
        <v>0.52900000000000003</v>
      </c>
      <c r="AN3" s="326">
        <v>540</v>
      </c>
      <c r="AO3" s="134">
        <v>202</v>
      </c>
      <c r="AP3" s="411">
        <f t="shared" si="14"/>
        <v>0.374</v>
      </c>
      <c r="AQ3" s="326">
        <v>1184</v>
      </c>
      <c r="AR3" s="134">
        <v>164</v>
      </c>
      <c r="AS3" s="411">
        <f t="shared" si="15"/>
        <v>0.13900000000000001</v>
      </c>
      <c r="AT3" s="326">
        <v>3605</v>
      </c>
      <c r="AU3" s="134">
        <v>93</v>
      </c>
      <c r="AV3" s="411">
        <f t="shared" si="16"/>
        <v>2.5999999999999999E-2</v>
      </c>
      <c r="AW3" s="326">
        <v>712</v>
      </c>
      <c r="AX3" s="134">
        <v>73</v>
      </c>
      <c r="AY3" s="409">
        <f t="shared" si="17"/>
        <v>0.10299999999999999</v>
      </c>
    </row>
    <row r="4" spans="1:51" x14ac:dyDescent="0.2">
      <c r="A4" s="56" t="s">
        <v>882</v>
      </c>
      <c r="B4" s="57" t="s">
        <v>1021</v>
      </c>
      <c r="C4" s="56" t="s">
        <v>888</v>
      </c>
      <c r="D4" s="56" t="s">
        <v>1033</v>
      </c>
      <c r="E4" s="135">
        <v>2422</v>
      </c>
      <c r="F4" s="396">
        <v>2422</v>
      </c>
      <c r="G4" s="226">
        <v>95</v>
      </c>
      <c r="H4" s="405">
        <f t="shared" si="0"/>
        <v>3.9E-2</v>
      </c>
      <c r="I4" s="397">
        <v>1640</v>
      </c>
      <c r="J4" s="405">
        <f t="shared" si="1"/>
        <v>0.67700000000000005</v>
      </c>
      <c r="K4" s="60">
        <v>106</v>
      </c>
      <c r="L4" s="60">
        <v>537</v>
      </c>
      <c r="M4" s="60">
        <v>663</v>
      </c>
      <c r="N4" s="60">
        <v>334</v>
      </c>
      <c r="O4" s="60">
        <v>627</v>
      </c>
      <c r="P4" s="60">
        <v>60</v>
      </c>
      <c r="Q4" s="60">
        <v>687</v>
      </c>
      <c r="R4" s="104">
        <f t="shared" si="2"/>
        <v>4.3999999999999997E-2</v>
      </c>
      <c r="S4" s="63">
        <f t="shared" si="3"/>
        <v>0.222</v>
      </c>
      <c r="T4" s="63">
        <f t="shared" si="4"/>
        <v>0.27400000000000002</v>
      </c>
      <c r="U4" s="63">
        <f t="shared" si="5"/>
        <v>0.13800000000000001</v>
      </c>
      <c r="V4" s="63">
        <f t="shared" si="6"/>
        <v>0.25900000000000001</v>
      </c>
      <c r="W4" s="63">
        <f t="shared" si="7"/>
        <v>2.5000000000000001E-2</v>
      </c>
      <c r="X4" s="63">
        <f t="shared" si="8"/>
        <v>0.28399999999999997</v>
      </c>
      <c r="Y4" s="326">
        <v>187</v>
      </c>
      <c r="Z4" s="134">
        <v>86</v>
      </c>
      <c r="AA4" s="411">
        <f t="shared" si="9"/>
        <v>0.46</v>
      </c>
      <c r="AB4" s="326">
        <v>646</v>
      </c>
      <c r="AC4" s="134">
        <v>594</v>
      </c>
      <c r="AD4" s="411">
        <f t="shared" si="10"/>
        <v>0.92</v>
      </c>
      <c r="AE4" s="326">
        <v>818</v>
      </c>
      <c r="AF4" s="134">
        <v>818</v>
      </c>
      <c r="AG4" s="411">
        <f t="shared" si="11"/>
        <v>1</v>
      </c>
      <c r="AH4" s="326">
        <v>201</v>
      </c>
      <c r="AI4" s="134">
        <v>192</v>
      </c>
      <c r="AJ4" s="411">
        <f t="shared" si="12"/>
        <v>0.95499999999999996</v>
      </c>
      <c r="AK4" s="326">
        <v>166</v>
      </c>
      <c r="AL4" s="134">
        <v>165</v>
      </c>
      <c r="AM4" s="411">
        <f t="shared" si="13"/>
        <v>0.99399999999999999</v>
      </c>
      <c r="AN4" s="326">
        <v>494</v>
      </c>
      <c r="AO4" s="134">
        <v>216</v>
      </c>
      <c r="AP4" s="411">
        <f t="shared" si="14"/>
        <v>0.437</v>
      </c>
      <c r="AQ4" s="326">
        <v>1124</v>
      </c>
      <c r="AR4" s="134">
        <v>131</v>
      </c>
      <c r="AS4" s="411">
        <f t="shared" si="15"/>
        <v>0.11700000000000001</v>
      </c>
      <c r="AT4" s="326">
        <v>2814</v>
      </c>
      <c r="AU4" s="134">
        <v>220</v>
      </c>
      <c r="AV4" s="411">
        <f t="shared" si="16"/>
        <v>7.8E-2</v>
      </c>
      <c r="AW4" s="326">
        <v>660</v>
      </c>
      <c r="AX4" s="134">
        <v>336</v>
      </c>
      <c r="AY4" s="409">
        <f t="shared" si="17"/>
        <v>0.50900000000000001</v>
      </c>
    </row>
    <row r="5" spans="1:51" x14ac:dyDescent="0.2">
      <c r="A5" s="56" t="s">
        <v>882</v>
      </c>
      <c r="B5" s="57" t="s">
        <v>1021</v>
      </c>
      <c r="C5" s="56" t="s">
        <v>889</v>
      </c>
      <c r="D5" s="56" t="s">
        <v>1034</v>
      </c>
      <c r="E5" s="135">
        <v>1033</v>
      </c>
      <c r="F5" s="396">
        <v>1033</v>
      </c>
      <c r="G5" s="226">
        <v>48</v>
      </c>
      <c r="H5" s="405">
        <f t="shared" si="0"/>
        <v>4.5999999999999999E-2</v>
      </c>
      <c r="I5" s="397">
        <v>783</v>
      </c>
      <c r="J5" s="405">
        <f t="shared" si="1"/>
        <v>0.75800000000000001</v>
      </c>
      <c r="K5" s="60">
        <v>40</v>
      </c>
      <c r="L5" s="60">
        <v>232</v>
      </c>
      <c r="M5" s="60">
        <v>231</v>
      </c>
      <c r="N5" s="60">
        <v>280</v>
      </c>
      <c r="O5" s="60">
        <v>177</v>
      </c>
      <c r="P5" s="60">
        <v>25</v>
      </c>
      <c r="Q5" s="60">
        <v>202</v>
      </c>
      <c r="R5" s="104">
        <f t="shared" si="2"/>
        <v>3.9E-2</v>
      </c>
      <c r="S5" s="63">
        <f t="shared" si="3"/>
        <v>0.22500000000000001</v>
      </c>
      <c r="T5" s="63">
        <f t="shared" si="4"/>
        <v>0.224</v>
      </c>
      <c r="U5" s="63">
        <f t="shared" si="5"/>
        <v>0.27100000000000002</v>
      </c>
      <c r="V5" s="63">
        <f t="shared" si="6"/>
        <v>0.17100000000000001</v>
      </c>
      <c r="W5" s="63">
        <f t="shared" si="7"/>
        <v>2.4E-2</v>
      </c>
      <c r="X5" s="63">
        <f t="shared" si="8"/>
        <v>0.19600000000000001</v>
      </c>
      <c r="Y5" s="326">
        <v>61</v>
      </c>
      <c r="Z5" s="134">
        <v>48</v>
      </c>
      <c r="AA5" s="411">
        <f t="shared" si="9"/>
        <v>0.78700000000000003</v>
      </c>
      <c r="AB5" s="326">
        <v>230</v>
      </c>
      <c r="AC5" s="134">
        <v>219</v>
      </c>
      <c r="AD5" s="411">
        <f t="shared" si="10"/>
        <v>0.95199999999999996</v>
      </c>
      <c r="AE5" s="326">
        <v>284</v>
      </c>
      <c r="AF5" s="134">
        <v>284</v>
      </c>
      <c r="AG5" s="411">
        <f t="shared" si="11"/>
        <v>1</v>
      </c>
      <c r="AH5" s="326">
        <v>201</v>
      </c>
      <c r="AI5" s="134">
        <v>197</v>
      </c>
      <c r="AJ5" s="411">
        <f t="shared" si="12"/>
        <v>0.98</v>
      </c>
      <c r="AK5" s="326">
        <v>72</v>
      </c>
      <c r="AL5" s="134">
        <v>57</v>
      </c>
      <c r="AM5" s="411">
        <f t="shared" si="13"/>
        <v>0.79200000000000004</v>
      </c>
      <c r="AN5" s="326">
        <v>134</v>
      </c>
      <c r="AO5" s="134">
        <v>46</v>
      </c>
      <c r="AP5" s="411">
        <f t="shared" si="14"/>
        <v>0.34300000000000003</v>
      </c>
      <c r="AQ5" s="326">
        <v>595</v>
      </c>
      <c r="AR5" s="134">
        <v>81</v>
      </c>
      <c r="AS5" s="411">
        <f t="shared" si="15"/>
        <v>0.13600000000000001</v>
      </c>
      <c r="AT5" s="326">
        <v>2014</v>
      </c>
      <c r="AU5" s="134">
        <v>101</v>
      </c>
      <c r="AV5" s="411">
        <f t="shared" si="16"/>
        <v>0.05</v>
      </c>
      <c r="AW5" s="326">
        <v>206</v>
      </c>
      <c r="AX5" s="134">
        <v>63</v>
      </c>
      <c r="AY5" s="409">
        <f t="shared" si="17"/>
        <v>0.30599999999999999</v>
      </c>
    </row>
    <row r="6" spans="1:51" x14ac:dyDescent="0.2">
      <c r="A6" s="56" t="s">
        <v>882</v>
      </c>
      <c r="B6" s="57" t="s">
        <v>1021</v>
      </c>
      <c r="C6" s="56" t="s">
        <v>890</v>
      </c>
      <c r="D6" s="56" t="s">
        <v>1035</v>
      </c>
      <c r="E6" s="135">
        <v>1166</v>
      </c>
      <c r="F6" s="396">
        <v>1166</v>
      </c>
      <c r="G6" s="226">
        <v>62</v>
      </c>
      <c r="H6" s="405">
        <f t="shared" si="0"/>
        <v>5.2999999999999999E-2</v>
      </c>
      <c r="I6" s="397">
        <v>830</v>
      </c>
      <c r="J6" s="405">
        <f t="shared" si="1"/>
        <v>0.71199999999999997</v>
      </c>
      <c r="K6" s="60">
        <v>93</v>
      </c>
      <c r="L6" s="60">
        <v>273</v>
      </c>
      <c r="M6" s="60">
        <v>190</v>
      </c>
      <c r="N6" s="60">
        <v>274</v>
      </c>
      <c r="O6" s="60">
        <v>266</v>
      </c>
      <c r="P6" s="60">
        <v>8</v>
      </c>
      <c r="Q6" s="60">
        <v>274</v>
      </c>
      <c r="R6" s="104">
        <f t="shared" si="2"/>
        <v>0.08</v>
      </c>
      <c r="S6" s="63">
        <f t="shared" si="3"/>
        <v>0.23400000000000001</v>
      </c>
      <c r="T6" s="63">
        <f t="shared" si="4"/>
        <v>0.16300000000000001</v>
      </c>
      <c r="U6" s="63">
        <f t="shared" si="5"/>
        <v>0.23499999999999999</v>
      </c>
      <c r="V6" s="63">
        <f t="shared" si="6"/>
        <v>0.22800000000000001</v>
      </c>
      <c r="W6" s="63">
        <f t="shared" si="7"/>
        <v>7.0000000000000001E-3</v>
      </c>
      <c r="X6" s="63">
        <f t="shared" si="8"/>
        <v>0.23499999999999999</v>
      </c>
      <c r="Y6" s="326">
        <v>106</v>
      </c>
      <c r="Z6" s="134">
        <v>62</v>
      </c>
      <c r="AA6" s="411">
        <f t="shared" si="9"/>
        <v>0.58499999999999996</v>
      </c>
      <c r="AB6" s="326">
        <v>374</v>
      </c>
      <c r="AC6" s="134">
        <v>366</v>
      </c>
      <c r="AD6" s="411">
        <f t="shared" si="10"/>
        <v>0.97899999999999998</v>
      </c>
      <c r="AE6" s="326">
        <v>226</v>
      </c>
      <c r="AF6" s="134">
        <v>222</v>
      </c>
      <c r="AG6" s="411">
        <f t="shared" si="11"/>
        <v>0.98199999999999998</v>
      </c>
      <c r="AH6" s="326">
        <v>153</v>
      </c>
      <c r="AI6" s="134">
        <v>153</v>
      </c>
      <c r="AJ6" s="411">
        <f t="shared" si="12"/>
        <v>1</v>
      </c>
      <c r="AK6" s="326">
        <v>130</v>
      </c>
      <c r="AL6" s="134">
        <v>116</v>
      </c>
      <c r="AM6" s="411">
        <f t="shared" si="13"/>
        <v>0.89200000000000002</v>
      </c>
      <c r="AN6" s="326">
        <v>357</v>
      </c>
      <c r="AO6" s="134">
        <v>142</v>
      </c>
      <c r="AP6" s="411">
        <f t="shared" si="14"/>
        <v>0.39800000000000002</v>
      </c>
      <c r="AQ6" s="326">
        <v>529</v>
      </c>
      <c r="AR6" s="134">
        <v>30</v>
      </c>
      <c r="AS6" s="411">
        <f t="shared" si="15"/>
        <v>5.7000000000000002E-2</v>
      </c>
      <c r="AT6" s="326">
        <v>2117</v>
      </c>
      <c r="AU6" s="134">
        <v>75</v>
      </c>
      <c r="AV6" s="411">
        <f t="shared" si="16"/>
        <v>3.5000000000000003E-2</v>
      </c>
      <c r="AW6" s="326">
        <v>487</v>
      </c>
      <c r="AX6" s="134">
        <v>170</v>
      </c>
      <c r="AY6" s="409">
        <f t="shared" si="17"/>
        <v>0.34899999999999998</v>
      </c>
    </row>
    <row r="7" spans="1:51" x14ac:dyDescent="0.2">
      <c r="A7" s="56" t="s">
        <v>882</v>
      </c>
      <c r="B7" s="57" t="s">
        <v>1021</v>
      </c>
      <c r="C7" s="56" t="s">
        <v>891</v>
      </c>
      <c r="D7" s="56" t="s">
        <v>1036</v>
      </c>
      <c r="E7" s="135">
        <v>1259</v>
      </c>
      <c r="F7" s="396">
        <v>1259</v>
      </c>
      <c r="G7" s="226">
        <v>23</v>
      </c>
      <c r="H7" s="405">
        <f t="shared" si="0"/>
        <v>1.7999999999999999E-2</v>
      </c>
      <c r="I7" s="397">
        <v>1073</v>
      </c>
      <c r="J7" s="405">
        <f t="shared" si="1"/>
        <v>0.85199999999999998</v>
      </c>
      <c r="K7" s="60">
        <v>58</v>
      </c>
      <c r="L7" s="60">
        <v>318</v>
      </c>
      <c r="M7" s="60">
        <v>327</v>
      </c>
      <c r="N7" s="60">
        <v>370</v>
      </c>
      <c r="O7" s="60">
        <v>156</v>
      </c>
      <c r="P7" s="60">
        <v>7</v>
      </c>
      <c r="Q7" s="60">
        <v>163</v>
      </c>
      <c r="R7" s="104">
        <f t="shared" si="2"/>
        <v>4.5999999999999999E-2</v>
      </c>
      <c r="S7" s="63">
        <f t="shared" si="3"/>
        <v>0.253</v>
      </c>
      <c r="T7" s="63">
        <f t="shared" si="4"/>
        <v>0.26</v>
      </c>
      <c r="U7" s="63">
        <f t="shared" si="5"/>
        <v>0.29399999999999998</v>
      </c>
      <c r="V7" s="63">
        <f t="shared" si="6"/>
        <v>0.124</v>
      </c>
      <c r="W7" s="63">
        <f t="shared" si="7"/>
        <v>6.0000000000000001E-3</v>
      </c>
      <c r="X7" s="63">
        <f t="shared" si="8"/>
        <v>0.129</v>
      </c>
      <c r="Y7" s="326">
        <v>180</v>
      </c>
      <c r="Z7" s="134">
        <v>16</v>
      </c>
      <c r="AA7" s="411">
        <f t="shared" si="9"/>
        <v>8.8999999999999996E-2</v>
      </c>
      <c r="AB7" s="326">
        <v>362</v>
      </c>
      <c r="AC7" s="134">
        <v>331</v>
      </c>
      <c r="AD7" s="411">
        <f t="shared" si="10"/>
        <v>0.91400000000000003</v>
      </c>
      <c r="AE7" s="326">
        <v>430</v>
      </c>
      <c r="AF7" s="134">
        <v>430</v>
      </c>
      <c r="AG7" s="411">
        <f t="shared" si="11"/>
        <v>1</v>
      </c>
      <c r="AH7" s="326">
        <v>311</v>
      </c>
      <c r="AI7" s="134">
        <v>287</v>
      </c>
      <c r="AJ7" s="411">
        <f t="shared" si="12"/>
        <v>0.92300000000000004</v>
      </c>
      <c r="AK7" s="326">
        <v>71</v>
      </c>
      <c r="AL7" s="134">
        <v>56</v>
      </c>
      <c r="AM7" s="411">
        <f t="shared" si="13"/>
        <v>0.78900000000000003</v>
      </c>
      <c r="AN7" s="326">
        <v>162</v>
      </c>
      <c r="AO7" s="134">
        <v>71</v>
      </c>
      <c r="AP7" s="411">
        <f t="shared" si="14"/>
        <v>0.438</v>
      </c>
      <c r="AQ7" s="326">
        <v>445</v>
      </c>
      <c r="AR7" s="134">
        <v>25</v>
      </c>
      <c r="AS7" s="411">
        <f t="shared" si="15"/>
        <v>5.6000000000000001E-2</v>
      </c>
      <c r="AT7" s="326">
        <v>1675</v>
      </c>
      <c r="AU7" s="134">
        <v>43</v>
      </c>
      <c r="AV7" s="411">
        <f t="shared" si="16"/>
        <v>2.5999999999999999E-2</v>
      </c>
      <c r="AW7" s="326">
        <v>233</v>
      </c>
      <c r="AX7" s="134">
        <v>108</v>
      </c>
      <c r="AY7" s="409">
        <f t="shared" si="17"/>
        <v>0.46400000000000002</v>
      </c>
    </row>
    <row r="8" spans="1:51" x14ac:dyDescent="0.2">
      <c r="A8" s="56" t="s">
        <v>882</v>
      </c>
      <c r="B8" s="57" t="s">
        <v>1021</v>
      </c>
      <c r="C8" s="56" t="s">
        <v>892</v>
      </c>
      <c r="D8" s="56" t="s">
        <v>1037</v>
      </c>
      <c r="E8" s="135">
        <v>1308</v>
      </c>
      <c r="F8" s="396">
        <v>1308</v>
      </c>
      <c r="G8" s="226">
        <v>92</v>
      </c>
      <c r="H8" s="405">
        <f t="shared" si="0"/>
        <v>7.0000000000000007E-2</v>
      </c>
      <c r="I8" s="397">
        <v>830</v>
      </c>
      <c r="J8" s="405">
        <f t="shared" si="1"/>
        <v>0.63500000000000001</v>
      </c>
      <c r="K8" s="60">
        <v>89</v>
      </c>
      <c r="L8" s="60">
        <v>310</v>
      </c>
      <c r="M8" s="60">
        <v>206</v>
      </c>
      <c r="N8" s="60">
        <v>225</v>
      </c>
      <c r="O8" s="60">
        <v>386</v>
      </c>
      <c r="P8" s="60">
        <v>0</v>
      </c>
      <c r="Q8" s="60">
        <v>386</v>
      </c>
      <c r="R8" s="104">
        <f t="shared" si="2"/>
        <v>6.8000000000000005E-2</v>
      </c>
      <c r="S8" s="63">
        <f t="shared" si="3"/>
        <v>0.23699999999999999</v>
      </c>
      <c r="T8" s="63">
        <f t="shared" si="4"/>
        <v>0.157</v>
      </c>
      <c r="U8" s="63">
        <f t="shared" si="5"/>
        <v>0.17199999999999999</v>
      </c>
      <c r="V8" s="63">
        <f t="shared" si="6"/>
        <v>0.29499999999999998</v>
      </c>
      <c r="W8" s="63">
        <f t="shared" si="7"/>
        <v>0</v>
      </c>
      <c r="X8" s="63">
        <f t="shared" si="8"/>
        <v>0.29499999999999998</v>
      </c>
      <c r="Y8" s="326">
        <v>135</v>
      </c>
      <c r="Z8" s="134">
        <v>72</v>
      </c>
      <c r="AA8" s="411">
        <f t="shared" si="9"/>
        <v>0.53300000000000003</v>
      </c>
      <c r="AB8" s="326">
        <v>413</v>
      </c>
      <c r="AC8" s="134">
        <v>395</v>
      </c>
      <c r="AD8" s="411">
        <f t="shared" si="10"/>
        <v>0.95599999999999996</v>
      </c>
      <c r="AE8" s="326">
        <v>312</v>
      </c>
      <c r="AF8" s="134">
        <v>312</v>
      </c>
      <c r="AG8" s="411">
        <f t="shared" si="11"/>
        <v>1</v>
      </c>
      <c r="AH8" s="326">
        <v>125</v>
      </c>
      <c r="AI8" s="134">
        <v>125</v>
      </c>
      <c r="AJ8" s="411">
        <f t="shared" si="12"/>
        <v>1</v>
      </c>
      <c r="AK8" s="326">
        <v>155</v>
      </c>
      <c r="AL8" s="134">
        <v>155</v>
      </c>
      <c r="AM8" s="411">
        <f t="shared" si="13"/>
        <v>1</v>
      </c>
      <c r="AN8" s="326">
        <v>273</v>
      </c>
      <c r="AO8" s="134">
        <v>167</v>
      </c>
      <c r="AP8" s="411">
        <f t="shared" si="14"/>
        <v>0.61199999999999999</v>
      </c>
      <c r="AQ8" s="326">
        <v>474</v>
      </c>
      <c r="AR8" s="134">
        <v>69</v>
      </c>
      <c r="AS8" s="411">
        <f t="shared" si="15"/>
        <v>0.14599999999999999</v>
      </c>
      <c r="AT8" s="326">
        <v>1663</v>
      </c>
      <c r="AU8" s="134">
        <v>13</v>
      </c>
      <c r="AV8" s="411">
        <f t="shared" si="16"/>
        <v>8.0000000000000002E-3</v>
      </c>
      <c r="AW8" s="326">
        <v>428</v>
      </c>
      <c r="AX8" s="134">
        <v>304</v>
      </c>
      <c r="AY8" s="409">
        <f t="shared" si="17"/>
        <v>0.71</v>
      </c>
    </row>
    <row r="9" spans="1:51" x14ac:dyDescent="0.2">
      <c r="A9" s="56" t="s">
        <v>882</v>
      </c>
      <c r="B9" s="57" t="s">
        <v>1021</v>
      </c>
      <c r="C9" s="56" t="s">
        <v>893</v>
      </c>
      <c r="D9" s="56" t="s">
        <v>1038</v>
      </c>
      <c r="E9" s="135">
        <v>1372</v>
      </c>
      <c r="F9" s="396">
        <v>1372</v>
      </c>
      <c r="G9" s="226">
        <v>34</v>
      </c>
      <c r="H9" s="405">
        <f t="shared" si="0"/>
        <v>2.5000000000000001E-2</v>
      </c>
      <c r="I9" s="397">
        <v>1188</v>
      </c>
      <c r="J9" s="405">
        <f t="shared" si="1"/>
        <v>0.86599999999999999</v>
      </c>
      <c r="K9" s="60">
        <v>52</v>
      </c>
      <c r="L9" s="60">
        <v>569</v>
      </c>
      <c r="M9" s="60">
        <v>320</v>
      </c>
      <c r="N9" s="60">
        <v>247</v>
      </c>
      <c r="O9" s="60">
        <v>150</v>
      </c>
      <c r="P9" s="60">
        <v>0</v>
      </c>
      <c r="Q9" s="60">
        <v>150</v>
      </c>
      <c r="R9" s="104">
        <f t="shared" si="2"/>
        <v>3.7999999999999999E-2</v>
      </c>
      <c r="S9" s="63">
        <f t="shared" si="3"/>
        <v>0.41499999999999998</v>
      </c>
      <c r="T9" s="63">
        <f t="shared" si="4"/>
        <v>0.23300000000000001</v>
      </c>
      <c r="U9" s="63">
        <f t="shared" si="5"/>
        <v>0.18</v>
      </c>
      <c r="V9" s="63">
        <f t="shared" si="6"/>
        <v>0.109</v>
      </c>
      <c r="W9" s="63">
        <f t="shared" si="7"/>
        <v>0</v>
      </c>
      <c r="X9" s="63">
        <f t="shared" si="8"/>
        <v>0.109</v>
      </c>
      <c r="Y9" s="326">
        <v>98</v>
      </c>
      <c r="Z9" s="134">
        <v>13</v>
      </c>
      <c r="AA9" s="411">
        <f t="shared" si="9"/>
        <v>0.13300000000000001</v>
      </c>
      <c r="AB9" s="326">
        <v>577</v>
      </c>
      <c r="AC9" s="134">
        <v>512</v>
      </c>
      <c r="AD9" s="411">
        <f t="shared" si="10"/>
        <v>0.88700000000000001</v>
      </c>
      <c r="AE9" s="326">
        <v>490</v>
      </c>
      <c r="AF9" s="134">
        <v>481</v>
      </c>
      <c r="AG9" s="411">
        <f t="shared" si="11"/>
        <v>0.98199999999999998</v>
      </c>
      <c r="AH9" s="326">
        <v>224</v>
      </c>
      <c r="AI9" s="134">
        <v>216</v>
      </c>
      <c r="AJ9" s="411">
        <f t="shared" si="12"/>
        <v>0.96399999999999997</v>
      </c>
      <c r="AK9" s="326">
        <v>96</v>
      </c>
      <c r="AL9" s="134">
        <v>76</v>
      </c>
      <c r="AM9" s="411">
        <f t="shared" si="13"/>
        <v>0.79200000000000004</v>
      </c>
      <c r="AN9" s="326">
        <v>160</v>
      </c>
      <c r="AO9" s="134">
        <v>37</v>
      </c>
      <c r="AP9" s="411">
        <f t="shared" si="14"/>
        <v>0.23100000000000001</v>
      </c>
      <c r="AQ9" s="326">
        <v>358</v>
      </c>
      <c r="AR9" s="134">
        <v>37</v>
      </c>
      <c r="AS9" s="411">
        <f t="shared" si="15"/>
        <v>0.10299999999999999</v>
      </c>
      <c r="AT9" s="326">
        <v>1655</v>
      </c>
      <c r="AU9" s="134">
        <v>0</v>
      </c>
      <c r="AV9" s="411">
        <f t="shared" si="16"/>
        <v>0</v>
      </c>
      <c r="AW9" s="326">
        <v>256</v>
      </c>
      <c r="AX9" s="134">
        <v>113</v>
      </c>
      <c r="AY9" s="409">
        <f t="shared" si="17"/>
        <v>0.441</v>
      </c>
    </row>
    <row r="10" spans="1:51" x14ac:dyDescent="0.2">
      <c r="A10" s="56" t="s">
        <v>882</v>
      </c>
      <c r="B10" s="57" t="s">
        <v>1021</v>
      </c>
      <c r="C10" s="56" t="s">
        <v>894</v>
      </c>
      <c r="D10" s="56" t="s">
        <v>1039</v>
      </c>
      <c r="E10" s="135">
        <v>1727</v>
      </c>
      <c r="F10" s="396">
        <v>1727</v>
      </c>
      <c r="G10" s="226">
        <v>30</v>
      </c>
      <c r="H10" s="405">
        <f t="shared" si="0"/>
        <v>1.7000000000000001E-2</v>
      </c>
      <c r="I10" s="397">
        <v>1336</v>
      </c>
      <c r="J10" s="405">
        <f t="shared" si="1"/>
        <v>0.77400000000000002</v>
      </c>
      <c r="K10" s="60">
        <v>177</v>
      </c>
      <c r="L10" s="60">
        <v>420</v>
      </c>
      <c r="M10" s="60">
        <v>409</v>
      </c>
      <c r="N10" s="60">
        <v>330</v>
      </c>
      <c r="O10" s="60">
        <v>315</v>
      </c>
      <c r="P10" s="60">
        <v>46</v>
      </c>
      <c r="Q10" s="60">
        <v>361</v>
      </c>
      <c r="R10" s="104">
        <f t="shared" si="2"/>
        <v>0.10199999999999999</v>
      </c>
      <c r="S10" s="63">
        <f t="shared" si="3"/>
        <v>0.24299999999999999</v>
      </c>
      <c r="T10" s="63">
        <f t="shared" si="4"/>
        <v>0.23699999999999999</v>
      </c>
      <c r="U10" s="63">
        <f t="shared" si="5"/>
        <v>0.191</v>
      </c>
      <c r="V10" s="63">
        <f t="shared" si="6"/>
        <v>0.182</v>
      </c>
      <c r="W10" s="63">
        <f t="shared" si="7"/>
        <v>2.7E-2</v>
      </c>
      <c r="X10" s="63">
        <f t="shared" si="8"/>
        <v>0.20899999999999999</v>
      </c>
      <c r="Y10" s="326">
        <v>131</v>
      </c>
      <c r="Z10" s="134">
        <v>17</v>
      </c>
      <c r="AA10" s="411">
        <f t="shared" si="9"/>
        <v>0.13</v>
      </c>
      <c r="AB10" s="326">
        <v>610</v>
      </c>
      <c r="AC10" s="134">
        <v>610</v>
      </c>
      <c r="AD10" s="411">
        <f t="shared" si="10"/>
        <v>1</v>
      </c>
      <c r="AE10" s="326">
        <v>548</v>
      </c>
      <c r="AF10" s="134">
        <v>478</v>
      </c>
      <c r="AG10" s="411">
        <f t="shared" si="11"/>
        <v>0.872</v>
      </c>
      <c r="AH10" s="326">
        <v>232</v>
      </c>
      <c r="AI10" s="134">
        <v>232</v>
      </c>
      <c r="AJ10" s="411">
        <f t="shared" si="12"/>
        <v>1</v>
      </c>
      <c r="AK10" s="326">
        <v>171</v>
      </c>
      <c r="AL10" s="134">
        <v>106</v>
      </c>
      <c r="AM10" s="411">
        <f t="shared" si="13"/>
        <v>0.62</v>
      </c>
      <c r="AN10" s="326">
        <v>298</v>
      </c>
      <c r="AO10" s="134">
        <v>178</v>
      </c>
      <c r="AP10" s="411">
        <f t="shared" si="14"/>
        <v>0.59699999999999998</v>
      </c>
      <c r="AQ10" s="326">
        <v>617</v>
      </c>
      <c r="AR10" s="134">
        <v>24</v>
      </c>
      <c r="AS10" s="411">
        <f t="shared" si="15"/>
        <v>3.9E-2</v>
      </c>
      <c r="AT10" s="326">
        <v>2219</v>
      </c>
      <c r="AU10" s="134">
        <v>82</v>
      </c>
      <c r="AV10" s="411">
        <f t="shared" si="16"/>
        <v>3.6999999999999998E-2</v>
      </c>
      <c r="AW10" s="326">
        <v>469</v>
      </c>
      <c r="AX10" s="134">
        <v>223</v>
      </c>
      <c r="AY10" s="409">
        <f t="shared" si="17"/>
        <v>0.47499999999999998</v>
      </c>
    </row>
    <row r="11" spans="1:51" x14ac:dyDescent="0.2">
      <c r="A11" s="56" t="s">
        <v>882</v>
      </c>
      <c r="B11" s="57" t="s">
        <v>1021</v>
      </c>
      <c r="C11" s="56" t="s">
        <v>895</v>
      </c>
      <c r="D11" s="56" t="s">
        <v>1040</v>
      </c>
      <c r="E11" s="135">
        <v>912</v>
      </c>
      <c r="F11" s="396">
        <v>912</v>
      </c>
      <c r="G11" s="226">
        <v>47</v>
      </c>
      <c r="H11" s="405">
        <f t="shared" si="0"/>
        <v>5.1999999999999998E-2</v>
      </c>
      <c r="I11" s="397">
        <v>578</v>
      </c>
      <c r="J11" s="405">
        <f t="shared" si="1"/>
        <v>0.63400000000000001</v>
      </c>
      <c r="K11" s="60">
        <v>107</v>
      </c>
      <c r="L11" s="60">
        <v>193</v>
      </c>
      <c r="M11" s="60">
        <v>145</v>
      </c>
      <c r="N11" s="60">
        <v>133</v>
      </c>
      <c r="O11" s="60">
        <v>287</v>
      </c>
      <c r="P11" s="60">
        <v>0</v>
      </c>
      <c r="Q11" s="60">
        <v>287</v>
      </c>
      <c r="R11" s="104">
        <f t="shared" si="2"/>
        <v>0.11700000000000001</v>
      </c>
      <c r="S11" s="63">
        <f t="shared" si="3"/>
        <v>0.21199999999999999</v>
      </c>
      <c r="T11" s="63">
        <f t="shared" si="4"/>
        <v>0.159</v>
      </c>
      <c r="U11" s="63">
        <f t="shared" si="5"/>
        <v>0.14599999999999999</v>
      </c>
      <c r="V11" s="63">
        <f t="shared" si="6"/>
        <v>0.315</v>
      </c>
      <c r="W11" s="63">
        <f t="shared" si="7"/>
        <v>0</v>
      </c>
      <c r="X11" s="63">
        <f t="shared" si="8"/>
        <v>0.315</v>
      </c>
      <c r="Y11" s="326">
        <v>287</v>
      </c>
      <c r="Z11" s="134">
        <v>84</v>
      </c>
      <c r="AA11" s="411">
        <f t="shared" si="9"/>
        <v>0.29299999999999998</v>
      </c>
      <c r="AB11" s="326">
        <v>273</v>
      </c>
      <c r="AC11" s="134">
        <v>247</v>
      </c>
      <c r="AD11" s="411">
        <f t="shared" si="10"/>
        <v>0.90500000000000003</v>
      </c>
      <c r="AE11" s="326">
        <v>185</v>
      </c>
      <c r="AF11" s="134">
        <v>185</v>
      </c>
      <c r="AG11" s="411">
        <f t="shared" si="11"/>
        <v>1</v>
      </c>
      <c r="AH11" s="326">
        <v>115</v>
      </c>
      <c r="AI11" s="134">
        <v>99</v>
      </c>
      <c r="AJ11" s="411">
        <f t="shared" si="12"/>
        <v>0.86099999999999999</v>
      </c>
      <c r="AK11" s="326">
        <v>134</v>
      </c>
      <c r="AL11" s="134">
        <v>32</v>
      </c>
      <c r="AM11" s="411">
        <f t="shared" si="13"/>
        <v>0.23899999999999999</v>
      </c>
      <c r="AN11" s="326">
        <v>296</v>
      </c>
      <c r="AO11" s="134">
        <v>119</v>
      </c>
      <c r="AP11" s="411">
        <f t="shared" si="14"/>
        <v>0.40200000000000002</v>
      </c>
      <c r="AQ11" s="326">
        <v>923</v>
      </c>
      <c r="AR11" s="134">
        <v>122</v>
      </c>
      <c r="AS11" s="411">
        <f t="shared" si="15"/>
        <v>0.13200000000000001</v>
      </c>
      <c r="AT11" s="326">
        <v>1395</v>
      </c>
      <c r="AU11" s="134">
        <v>24</v>
      </c>
      <c r="AV11" s="411">
        <f t="shared" si="16"/>
        <v>1.7000000000000001E-2</v>
      </c>
      <c r="AW11" s="326">
        <v>430</v>
      </c>
      <c r="AX11" s="134">
        <v>141</v>
      </c>
      <c r="AY11" s="409">
        <f t="shared" si="17"/>
        <v>0.32800000000000001</v>
      </c>
    </row>
    <row r="12" spans="1:51" x14ac:dyDescent="0.2">
      <c r="A12" s="56" t="s">
        <v>882</v>
      </c>
      <c r="B12" s="57" t="s">
        <v>1021</v>
      </c>
      <c r="C12" s="56" t="s">
        <v>896</v>
      </c>
      <c r="D12" s="56" t="s">
        <v>1041</v>
      </c>
      <c r="E12" s="135">
        <v>1004</v>
      </c>
      <c r="F12" s="396">
        <v>1004</v>
      </c>
      <c r="G12" s="226">
        <v>75</v>
      </c>
      <c r="H12" s="405">
        <f t="shared" si="0"/>
        <v>7.4999999999999997E-2</v>
      </c>
      <c r="I12" s="397">
        <v>760</v>
      </c>
      <c r="J12" s="405">
        <f t="shared" si="1"/>
        <v>0.75700000000000001</v>
      </c>
      <c r="K12" s="60">
        <v>15</v>
      </c>
      <c r="L12" s="60">
        <v>225</v>
      </c>
      <c r="M12" s="60">
        <v>266</v>
      </c>
      <c r="N12" s="60">
        <v>254</v>
      </c>
      <c r="O12" s="60">
        <v>157</v>
      </c>
      <c r="P12" s="60">
        <v>12</v>
      </c>
      <c r="Q12" s="60">
        <v>169</v>
      </c>
      <c r="R12" s="104">
        <f t="shared" si="2"/>
        <v>1.4999999999999999E-2</v>
      </c>
      <c r="S12" s="63">
        <f t="shared" si="3"/>
        <v>0.224</v>
      </c>
      <c r="T12" s="63">
        <f t="shared" si="4"/>
        <v>0.26500000000000001</v>
      </c>
      <c r="U12" s="63">
        <f t="shared" si="5"/>
        <v>0.253</v>
      </c>
      <c r="V12" s="63">
        <f t="shared" si="6"/>
        <v>0.156</v>
      </c>
      <c r="W12" s="63">
        <f t="shared" si="7"/>
        <v>1.2E-2</v>
      </c>
      <c r="X12" s="63">
        <f t="shared" si="8"/>
        <v>0.16800000000000001</v>
      </c>
      <c r="Y12" s="326">
        <v>74</v>
      </c>
      <c r="Z12" s="134">
        <v>0</v>
      </c>
      <c r="AA12" s="411">
        <f t="shared" si="9"/>
        <v>0</v>
      </c>
      <c r="AB12" s="326">
        <v>330</v>
      </c>
      <c r="AC12" s="134">
        <v>315</v>
      </c>
      <c r="AD12" s="411">
        <f t="shared" si="10"/>
        <v>0.95499999999999996</v>
      </c>
      <c r="AE12" s="326">
        <v>364</v>
      </c>
      <c r="AF12" s="134">
        <v>364</v>
      </c>
      <c r="AG12" s="411">
        <f t="shared" si="11"/>
        <v>1</v>
      </c>
      <c r="AH12" s="326">
        <v>104</v>
      </c>
      <c r="AI12" s="134">
        <v>103</v>
      </c>
      <c r="AJ12" s="411">
        <f t="shared" si="12"/>
        <v>0.99</v>
      </c>
      <c r="AK12" s="326">
        <v>151</v>
      </c>
      <c r="AL12" s="134">
        <v>54</v>
      </c>
      <c r="AM12" s="411">
        <f t="shared" si="13"/>
        <v>0.35799999999999998</v>
      </c>
      <c r="AN12" s="326">
        <v>226</v>
      </c>
      <c r="AO12" s="134">
        <v>111</v>
      </c>
      <c r="AP12" s="411">
        <f t="shared" si="14"/>
        <v>0.49099999999999999</v>
      </c>
      <c r="AQ12" s="326">
        <v>815</v>
      </c>
      <c r="AR12" s="134">
        <v>19</v>
      </c>
      <c r="AS12" s="411">
        <f t="shared" si="15"/>
        <v>2.3E-2</v>
      </c>
      <c r="AT12" s="326">
        <v>1811</v>
      </c>
      <c r="AU12" s="134">
        <v>38</v>
      </c>
      <c r="AV12" s="411">
        <f t="shared" si="16"/>
        <v>2.1000000000000001E-2</v>
      </c>
      <c r="AW12" s="326">
        <v>377</v>
      </c>
      <c r="AX12" s="134">
        <v>126</v>
      </c>
      <c r="AY12" s="409">
        <f t="shared" si="17"/>
        <v>0.33400000000000002</v>
      </c>
    </row>
    <row r="13" spans="1:51" x14ac:dyDescent="0.2">
      <c r="A13" s="56" t="s">
        <v>882</v>
      </c>
      <c r="B13" s="57" t="s">
        <v>1021</v>
      </c>
      <c r="C13" s="56" t="s">
        <v>897</v>
      </c>
      <c r="D13" s="56" t="s">
        <v>1042</v>
      </c>
      <c r="E13" s="135">
        <v>1152</v>
      </c>
      <c r="F13" s="396">
        <v>1152</v>
      </c>
      <c r="G13" s="226">
        <v>51</v>
      </c>
      <c r="H13" s="405">
        <f t="shared" ref="H13:H38" si="18">ROUND(G13/F13,3)</f>
        <v>4.3999999999999997E-2</v>
      </c>
      <c r="I13" s="397">
        <v>846</v>
      </c>
      <c r="J13" s="405">
        <f t="shared" ref="J13:J38" si="19">ROUND(I13/F13,3)</f>
        <v>0.73399999999999999</v>
      </c>
      <c r="K13" s="60">
        <v>43</v>
      </c>
      <c r="L13" s="60">
        <v>278</v>
      </c>
      <c r="M13" s="60">
        <v>329</v>
      </c>
      <c r="N13" s="60">
        <v>196</v>
      </c>
      <c r="O13" s="60">
        <v>245</v>
      </c>
      <c r="P13" s="60">
        <v>10</v>
      </c>
      <c r="Q13" s="60">
        <v>255</v>
      </c>
      <c r="R13" s="104">
        <f t="shared" ref="R13:R38" si="20">ROUND(K13/F13,3)</f>
        <v>3.6999999999999998E-2</v>
      </c>
      <c r="S13" s="63">
        <f t="shared" ref="S13:S38" si="21">ROUND(L13/F13,3)</f>
        <v>0.24099999999999999</v>
      </c>
      <c r="T13" s="63">
        <f t="shared" ref="T13:T38" si="22">ROUND(M13/F13,3)</f>
        <v>0.28599999999999998</v>
      </c>
      <c r="U13" s="63">
        <f t="shared" ref="U13:U38" si="23">ROUND(N13/F13,3)</f>
        <v>0.17</v>
      </c>
      <c r="V13" s="63">
        <f t="shared" ref="V13:V38" si="24">ROUND(O13/F13,3)</f>
        <v>0.21299999999999999</v>
      </c>
      <c r="W13" s="63">
        <f t="shared" ref="W13:W38" si="25">ROUND(P13/F13,3)</f>
        <v>8.9999999999999993E-3</v>
      </c>
      <c r="X13" s="63">
        <f t="shared" ref="X13:X38" si="26">ROUND(Q13/F13,3)</f>
        <v>0.221</v>
      </c>
      <c r="Y13" s="326">
        <v>112</v>
      </c>
      <c r="Z13" s="134">
        <v>51</v>
      </c>
      <c r="AA13" s="411">
        <f t="shared" si="9"/>
        <v>0.45500000000000002</v>
      </c>
      <c r="AB13" s="326">
        <v>305</v>
      </c>
      <c r="AC13" s="134">
        <v>305</v>
      </c>
      <c r="AD13" s="411">
        <f t="shared" si="10"/>
        <v>1</v>
      </c>
      <c r="AE13" s="326">
        <v>421</v>
      </c>
      <c r="AF13" s="134">
        <v>398</v>
      </c>
      <c r="AG13" s="411">
        <f t="shared" si="11"/>
        <v>0.94499999999999995</v>
      </c>
      <c r="AH13" s="326">
        <v>143</v>
      </c>
      <c r="AI13" s="134">
        <v>143</v>
      </c>
      <c r="AJ13" s="411">
        <f t="shared" si="12"/>
        <v>1</v>
      </c>
      <c r="AK13" s="326">
        <v>80</v>
      </c>
      <c r="AL13" s="134">
        <v>64</v>
      </c>
      <c r="AM13" s="411">
        <f t="shared" si="13"/>
        <v>0.8</v>
      </c>
      <c r="AN13" s="326">
        <v>307</v>
      </c>
      <c r="AO13" s="134">
        <v>137</v>
      </c>
      <c r="AP13" s="411">
        <f t="shared" si="14"/>
        <v>0.44600000000000001</v>
      </c>
      <c r="AQ13" s="326">
        <v>358</v>
      </c>
      <c r="AR13" s="134">
        <v>30</v>
      </c>
      <c r="AS13" s="411">
        <f t="shared" si="15"/>
        <v>8.4000000000000005E-2</v>
      </c>
      <c r="AT13" s="326">
        <v>1961</v>
      </c>
      <c r="AU13" s="134">
        <v>24</v>
      </c>
      <c r="AV13" s="411">
        <f t="shared" si="16"/>
        <v>1.2E-2</v>
      </c>
      <c r="AW13" s="326">
        <v>387</v>
      </c>
      <c r="AX13" s="134">
        <v>201</v>
      </c>
      <c r="AY13" s="409">
        <f t="shared" si="17"/>
        <v>0.51900000000000002</v>
      </c>
    </row>
    <row r="14" spans="1:51" x14ac:dyDescent="0.2">
      <c r="A14" s="56" t="s">
        <v>882</v>
      </c>
      <c r="B14" s="57" t="s">
        <v>1021</v>
      </c>
      <c r="C14" s="56" t="s">
        <v>898</v>
      </c>
      <c r="D14" s="56" t="s">
        <v>1043</v>
      </c>
      <c r="E14" s="135">
        <v>1581</v>
      </c>
      <c r="F14" s="396">
        <v>1581</v>
      </c>
      <c r="G14" s="226">
        <v>137</v>
      </c>
      <c r="H14" s="405">
        <f t="shared" si="18"/>
        <v>8.6999999999999994E-2</v>
      </c>
      <c r="I14" s="397">
        <v>1193</v>
      </c>
      <c r="J14" s="405">
        <f t="shared" si="19"/>
        <v>0.755</v>
      </c>
      <c r="K14" s="60">
        <v>55</v>
      </c>
      <c r="L14" s="60">
        <v>361</v>
      </c>
      <c r="M14" s="60">
        <v>285</v>
      </c>
      <c r="N14" s="60">
        <v>492</v>
      </c>
      <c r="O14" s="60">
        <v>238</v>
      </c>
      <c r="P14" s="60">
        <v>13</v>
      </c>
      <c r="Q14" s="60">
        <v>251</v>
      </c>
      <c r="R14" s="104">
        <f t="shared" si="20"/>
        <v>3.5000000000000003E-2</v>
      </c>
      <c r="S14" s="63">
        <f t="shared" si="21"/>
        <v>0.22800000000000001</v>
      </c>
      <c r="T14" s="63">
        <f t="shared" si="22"/>
        <v>0.18</v>
      </c>
      <c r="U14" s="63">
        <f t="shared" si="23"/>
        <v>0.311</v>
      </c>
      <c r="V14" s="63">
        <f t="shared" si="24"/>
        <v>0.151</v>
      </c>
      <c r="W14" s="63">
        <f t="shared" si="25"/>
        <v>8.0000000000000002E-3</v>
      </c>
      <c r="X14" s="63">
        <f t="shared" si="26"/>
        <v>0.159</v>
      </c>
      <c r="Y14" s="326">
        <v>196</v>
      </c>
      <c r="Z14" s="134">
        <v>107</v>
      </c>
      <c r="AA14" s="411">
        <f t="shared" si="9"/>
        <v>0.54600000000000004</v>
      </c>
      <c r="AB14" s="326">
        <v>404</v>
      </c>
      <c r="AC14" s="134">
        <v>404</v>
      </c>
      <c r="AD14" s="411">
        <f t="shared" si="10"/>
        <v>1</v>
      </c>
      <c r="AE14" s="326">
        <v>333</v>
      </c>
      <c r="AF14" s="134">
        <v>333</v>
      </c>
      <c r="AG14" s="411">
        <f t="shared" si="11"/>
        <v>1</v>
      </c>
      <c r="AH14" s="326">
        <v>382</v>
      </c>
      <c r="AI14" s="134">
        <v>382</v>
      </c>
      <c r="AJ14" s="411">
        <f t="shared" si="12"/>
        <v>1</v>
      </c>
      <c r="AK14" s="326">
        <v>202</v>
      </c>
      <c r="AL14" s="134">
        <v>134</v>
      </c>
      <c r="AM14" s="411">
        <f t="shared" si="13"/>
        <v>0.66300000000000003</v>
      </c>
      <c r="AN14" s="326">
        <v>304</v>
      </c>
      <c r="AO14" s="134">
        <v>99</v>
      </c>
      <c r="AP14" s="411">
        <f t="shared" si="14"/>
        <v>0.32600000000000001</v>
      </c>
      <c r="AQ14" s="326">
        <v>558</v>
      </c>
      <c r="AR14" s="134">
        <v>69</v>
      </c>
      <c r="AS14" s="411">
        <f t="shared" si="15"/>
        <v>0.124</v>
      </c>
      <c r="AT14" s="326">
        <v>1837</v>
      </c>
      <c r="AU14" s="134">
        <v>53</v>
      </c>
      <c r="AV14" s="411">
        <f t="shared" si="16"/>
        <v>2.9000000000000001E-2</v>
      </c>
      <c r="AW14" s="326">
        <v>506</v>
      </c>
      <c r="AX14" s="134">
        <v>156</v>
      </c>
      <c r="AY14" s="409">
        <f t="shared" si="17"/>
        <v>0.308</v>
      </c>
    </row>
    <row r="15" spans="1:51" x14ac:dyDescent="0.2">
      <c r="A15" s="56" t="s">
        <v>882</v>
      </c>
      <c r="B15" s="57" t="s">
        <v>1021</v>
      </c>
      <c r="C15" s="56" t="s">
        <v>899</v>
      </c>
      <c r="D15" s="56" t="s">
        <v>1044</v>
      </c>
      <c r="E15" s="135">
        <v>572</v>
      </c>
      <c r="F15" s="396">
        <v>572</v>
      </c>
      <c r="G15" s="226">
        <v>40</v>
      </c>
      <c r="H15" s="405">
        <f t="shared" si="18"/>
        <v>7.0000000000000007E-2</v>
      </c>
      <c r="I15" s="397">
        <v>492</v>
      </c>
      <c r="J15" s="405">
        <f t="shared" si="19"/>
        <v>0.86</v>
      </c>
      <c r="K15" s="60">
        <v>52</v>
      </c>
      <c r="L15" s="60">
        <v>82</v>
      </c>
      <c r="M15" s="60">
        <v>79</v>
      </c>
      <c r="N15" s="60">
        <v>279</v>
      </c>
      <c r="O15" s="60">
        <v>40</v>
      </c>
      <c r="P15" s="60">
        <v>0</v>
      </c>
      <c r="Q15" s="60">
        <v>40</v>
      </c>
      <c r="R15" s="104">
        <f t="shared" si="20"/>
        <v>9.0999999999999998E-2</v>
      </c>
      <c r="S15" s="63">
        <f t="shared" si="21"/>
        <v>0.14299999999999999</v>
      </c>
      <c r="T15" s="63">
        <f t="shared" si="22"/>
        <v>0.13800000000000001</v>
      </c>
      <c r="U15" s="63">
        <f t="shared" si="23"/>
        <v>0.48799999999999999</v>
      </c>
      <c r="V15" s="63">
        <f t="shared" si="24"/>
        <v>7.0000000000000007E-2</v>
      </c>
      <c r="W15" s="63">
        <f t="shared" si="25"/>
        <v>0</v>
      </c>
      <c r="X15" s="63">
        <f t="shared" si="26"/>
        <v>7.0000000000000007E-2</v>
      </c>
      <c r="Y15" s="326">
        <v>148</v>
      </c>
      <c r="Z15" s="134">
        <v>40</v>
      </c>
      <c r="AA15" s="411">
        <f t="shared" si="9"/>
        <v>0.27</v>
      </c>
      <c r="AB15" s="326">
        <v>134</v>
      </c>
      <c r="AC15" s="134">
        <v>134</v>
      </c>
      <c r="AD15" s="411">
        <f t="shared" si="10"/>
        <v>1</v>
      </c>
      <c r="AE15" s="326">
        <v>131</v>
      </c>
      <c r="AF15" s="134">
        <v>131</v>
      </c>
      <c r="AG15" s="411">
        <f t="shared" si="11"/>
        <v>1</v>
      </c>
      <c r="AH15" s="326">
        <v>122</v>
      </c>
      <c r="AI15" s="134">
        <v>122</v>
      </c>
      <c r="AJ15" s="411">
        <f t="shared" si="12"/>
        <v>1</v>
      </c>
      <c r="AK15" s="326">
        <v>198</v>
      </c>
      <c r="AL15" s="134">
        <v>122</v>
      </c>
      <c r="AM15" s="411">
        <f t="shared" si="13"/>
        <v>0.61599999999999999</v>
      </c>
      <c r="AN15" s="326">
        <v>339</v>
      </c>
      <c r="AO15" s="134">
        <v>23</v>
      </c>
      <c r="AP15" s="411">
        <f t="shared" si="14"/>
        <v>6.8000000000000005E-2</v>
      </c>
      <c r="AQ15" s="326">
        <v>198</v>
      </c>
      <c r="AR15" s="134">
        <v>0</v>
      </c>
      <c r="AS15" s="411">
        <f t="shared" si="15"/>
        <v>0</v>
      </c>
      <c r="AT15" s="326">
        <v>1761</v>
      </c>
      <c r="AU15" s="134">
        <v>0</v>
      </c>
      <c r="AV15" s="411">
        <f t="shared" si="16"/>
        <v>0</v>
      </c>
      <c r="AW15" s="326">
        <v>537</v>
      </c>
      <c r="AX15" s="134">
        <v>40</v>
      </c>
      <c r="AY15" s="409">
        <f t="shared" si="17"/>
        <v>7.3999999999999996E-2</v>
      </c>
    </row>
    <row r="16" spans="1:51" x14ac:dyDescent="0.2">
      <c r="A16" s="56" t="s">
        <v>882</v>
      </c>
      <c r="B16" s="57" t="s">
        <v>1021</v>
      </c>
      <c r="C16" s="56" t="s">
        <v>900</v>
      </c>
      <c r="D16" s="56" t="s">
        <v>1045</v>
      </c>
      <c r="E16" s="135">
        <v>1596</v>
      </c>
      <c r="F16" s="396">
        <v>1596</v>
      </c>
      <c r="G16" s="226">
        <v>14</v>
      </c>
      <c r="H16" s="405">
        <f t="shared" si="18"/>
        <v>8.9999999999999993E-3</v>
      </c>
      <c r="I16" s="397">
        <v>1195</v>
      </c>
      <c r="J16" s="405">
        <f t="shared" si="19"/>
        <v>0.749</v>
      </c>
      <c r="K16" s="60">
        <v>29</v>
      </c>
      <c r="L16" s="60">
        <v>341</v>
      </c>
      <c r="M16" s="60">
        <v>442</v>
      </c>
      <c r="N16" s="60">
        <v>383</v>
      </c>
      <c r="O16" s="60">
        <v>387</v>
      </c>
      <c r="P16" s="60">
        <v>0</v>
      </c>
      <c r="Q16" s="60">
        <v>387</v>
      </c>
      <c r="R16" s="104">
        <f t="shared" si="20"/>
        <v>1.7999999999999999E-2</v>
      </c>
      <c r="S16" s="63">
        <f t="shared" si="21"/>
        <v>0.214</v>
      </c>
      <c r="T16" s="63">
        <f t="shared" si="22"/>
        <v>0.27700000000000002</v>
      </c>
      <c r="U16" s="63">
        <f t="shared" si="23"/>
        <v>0.24</v>
      </c>
      <c r="V16" s="63">
        <f t="shared" si="24"/>
        <v>0.24199999999999999</v>
      </c>
      <c r="W16" s="63">
        <f t="shared" si="25"/>
        <v>0</v>
      </c>
      <c r="X16" s="63">
        <f t="shared" si="26"/>
        <v>0.24199999999999999</v>
      </c>
      <c r="Y16" s="326">
        <v>315</v>
      </c>
      <c r="Z16" s="134">
        <v>14</v>
      </c>
      <c r="AA16" s="411">
        <f t="shared" si="9"/>
        <v>4.3999999999999997E-2</v>
      </c>
      <c r="AB16" s="326">
        <v>359</v>
      </c>
      <c r="AC16" s="134">
        <v>359</v>
      </c>
      <c r="AD16" s="411">
        <f t="shared" si="10"/>
        <v>1</v>
      </c>
      <c r="AE16" s="326">
        <v>600</v>
      </c>
      <c r="AF16" s="134">
        <v>600</v>
      </c>
      <c r="AG16" s="411">
        <f t="shared" si="11"/>
        <v>1</v>
      </c>
      <c r="AH16" s="326">
        <v>361</v>
      </c>
      <c r="AI16" s="134">
        <v>236</v>
      </c>
      <c r="AJ16" s="411">
        <f t="shared" si="12"/>
        <v>0.65400000000000003</v>
      </c>
      <c r="AK16" s="326">
        <v>48</v>
      </c>
      <c r="AL16" s="134">
        <v>35</v>
      </c>
      <c r="AM16" s="411">
        <f t="shared" si="13"/>
        <v>0.72899999999999998</v>
      </c>
      <c r="AN16" s="326">
        <v>255</v>
      </c>
      <c r="AO16" s="134">
        <v>124</v>
      </c>
      <c r="AP16" s="411">
        <f t="shared" si="14"/>
        <v>0.48599999999999999</v>
      </c>
      <c r="AQ16" s="326">
        <v>633</v>
      </c>
      <c r="AR16" s="134">
        <v>138</v>
      </c>
      <c r="AS16" s="411">
        <f t="shared" si="15"/>
        <v>0.218</v>
      </c>
      <c r="AT16" s="326">
        <v>1677</v>
      </c>
      <c r="AU16" s="134">
        <v>90</v>
      </c>
      <c r="AV16" s="411">
        <f t="shared" si="16"/>
        <v>5.3999999999999999E-2</v>
      </c>
      <c r="AW16" s="326">
        <v>303</v>
      </c>
      <c r="AX16" s="134">
        <v>159</v>
      </c>
      <c r="AY16" s="409">
        <f t="shared" si="17"/>
        <v>0.52500000000000002</v>
      </c>
    </row>
    <row r="17" spans="1:51" x14ac:dyDescent="0.2">
      <c r="A17" s="56" t="s">
        <v>882</v>
      </c>
      <c r="B17" s="57" t="s">
        <v>1021</v>
      </c>
      <c r="C17" s="56" t="s">
        <v>901</v>
      </c>
      <c r="D17" s="56" t="s">
        <v>1046</v>
      </c>
      <c r="E17" s="135">
        <v>1178</v>
      </c>
      <c r="F17" s="396">
        <v>1178</v>
      </c>
      <c r="G17" s="226">
        <v>40</v>
      </c>
      <c r="H17" s="405">
        <f t="shared" si="18"/>
        <v>3.4000000000000002E-2</v>
      </c>
      <c r="I17" s="397">
        <v>994</v>
      </c>
      <c r="J17" s="405">
        <f t="shared" si="19"/>
        <v>0.84399999999999997</v>
      </c>
      <c r="K17" s="60">
        <v>42</v>
      </c>
      <c r="L17" s="60">
        <v>168</v>
      </c>
      <c r="M17" s="60">
        <v>430</v>
      </c>
      <c r="N17" s="60">
        <v>354</v>
      </c>
      <c r="O17" s="60">
        <v>102</v>
      </c>
      <c r="P17" s="60">
        <v>42</v>
      </c>
      <c r="Q17" s="60">
        <v>144</v>
      </c>
      <c r="R17" s="104">
        <f t="shared" si="20"/>
        <v>3.5999999999999997E-2</v>
      </c>
      <c r="S17" s="63">
        <f t="shared" si="21"/>
        <v>0.14299999999999999</v>
      </c>
      <c r="T17" s="63">
        <f t="shared" si="22"/>
        <v>0.36499999999999999</v>
      </c>
      <c r="U17" s="63">
        <f t="shared" si="23"/>
        <v>0.30099999999999999</v>
      </c>
      <c r="V17" s="63">
        <f t="shared" si="24"/>
        <v>8.6999999999999994E-2</v>
      </c>
      <c r="W17" s="63">
        <f t="shared" si="25"/>
        <v>3.5999999999999997E-2</v>
      </c>
      <c r="X17" s="63">
        <f t="shared" si="26"/>
        <v>0.122</v>
      </c>
      <c r="Y17" s="326">
        <v>239</v>
      </c>
      <c r="Z17" s="134">
        <v>20</v>
      </c>
      <c r="AA17" s="411">
        <f t="shared" si="9"/>
        <v>8.4000000000000005E-2</v>
      </c>
      <c r="AB17" s="326">
        <v>230</v>
      </c>
      <c r="AC17" s="134">
        <v>230</v>
      </c>
      <c r="AD17" s="411">
        <f t="shared" si="10"/>
        <v>1</v>
      </c>
      <c r="AE17" s="326">
        <v>581</v>
      </c>
      <c r="AF17" s="134">
        <v>581</v>
      </c>
      <c r="AG17" s="411">
        <f t="shared" si="11"/>
        <v>1</v>
      </c>
      <c r="AH17" s="326">
        <v>166</v>
      </c>
      <c r="AI17" s="134">
        <v>166</v>
      </c>
      <c r="AJ17" s="411">
        <f t="shared" si="12"/>
        <v>1</v>
      </c>
      <c r="AK17" s="326">
        <v>85</v>
      </c>
      <c r="AL17" s="134">
        <v>39</v>
      </c>
      <c r="AM17" s="411">
        <f t="shared" si="13"/>
        <v>0.45900000000000002</v>
      </c>
      <c r="AN17" s="326">
        <v>348</v>
      </c>
      <c r="AO17" s="134">
        <v>52</v>
      </c>
      <c r="AP17" s="411">
        <f t="shared" si="14"/>
        <v>0.14899999999999999</v>
      </c>
      <c r="AQ17" s="326">
        <v>513</v>
      </c>
      <c r="AR17" s="134">
        <v>10</v>
      </c>
      <c r="AS17" s="411">
        <f t="shared" si="15"/>
        <v>1.9E-2</v>
      </c>
      <c r="AT17" s="326">
        <v>2296</v>
      </c>
      <c r="AU17" s="134">
        <v>80</v>
      </c>
      <c r="AV17" s="411">
        <f t="shared" si="16"/>
        <v>3.5000000000000003E-2</v>
      </c>
      <c r="AW17" s="326">
        <v>433</v>
      </c>
      <c r="AX17" s="134">
        <v>75</v>
      </c>
      <c r="AY17" s="409">
        <f t="shared" si="17"/>
        <v>0.17299999999999999</v>
      </c>
    </row>
    <row r="18" spans="1:51" x14ac:dyDescent="0.2">
      <c r="A18" s="56" t="s">
        <v>882</v>
      </c>
      <c r="B18" s="57" t="s">
        <v>1021</v>
      </c>
      <c r="C18" s="56" t="s">
        <v>902</v>
      </c>
      <c r="D18" s="56" t="s">
        <v>1047</v>
      </c>
      <c r="E18" s="135">
        <v>1001</v>
      </c>
      <c r="F18" s="396">
        <v>1001</v>
      </c>
      <c r="G18" s="226">
        <v>17</v>
      </c>
      <c r="H18" s="405">
        <f t="shared" si="18"/>
        <v>1.7000000000000001E-2</v>
      </c>
      <c r="I18" s="397">
        <v>729</v>
      </c>
      <c r="J18" s="405">
        <f t="shared" si="19"/>
        <v>0.72799999999999998</v>
      </c>
      <c r="K18" s="60">
        <v>27</v>
      </c>
      <c r="L18" s="60">
        <v>172</v>
      </c>
      <c r="M18" s="60">
        <v>245</v>
      </c>
      <c r="N18" s="60">
        <v>285</v>
      </c>
      <c r="O18" s="60">
        <v>142</v>
      </c>
      <c r="P18" s="60">
        <v>113</v>
      </c>
      <c r="Q18" s="60">
        <v>255</v>
      </c>
      <c r="R18" s="104">
        <f t="shared" si="20"/>
        <v>2.7E-2</v>
      </c>
      <c r="S18" s="63">
        <f t="shared" si="21"/>
        <v>0.17199999999999999</v>
      </c>
      <c r="T18" s="63">
        <f t="shared" si="22"/>
        <v>0.245</v>
      </c>
      <c r="U18" s="63">
        <f t="shared" si="23"/>
        <v>0.28499999999999998</v>
      </c>
      <c r="V18" s="63">
        <f t="shared" si="24"/>
        <v>0.14199999999999999</v>
      </c>
      <c r="W18" s="63">
        <f t="shared" si="25"/>
        <v>0.113</v>
      </c>
      <c r="X18" s="63">
        <f t="shared" si="26"/>
        <v>0.255</v>
      </c>
      <c r="Y18" s="326">
        <v>75</v>
      </c>
      <c r="Z18" s="134">
        <v>17</v>
      </c>
      <c r="AA18" s="411">
        <f t="shared" si="9"/>
        <v>0.22700000000000001</v>
      </c>
      <c r="AB18" s="326">
        <v>169</v>
      </c>
      <c r="AC18" s="134">
        <v>161</v>
      </c>
      <c r="AD18" s="411">
        <f t="shared" si="10"/>
        <v>0.95299999999999996</v>
      </c>
      <c r="AE18" s="326">
        <v>358</v>
      </c>
      <c r="AF18" s="134">
        <v>358</v>
      </c>
      <c r="AG18" s="411">
        <f t="shared" si="11"/>
        <v>1</v>
      </c>
      <c r="AH18" s="326">
        <v>184</v>
      </c>
      <c r="AI18" s="134">
        <v>176</v>
      </c>
      <c r="AJ18" s="411">
        <f t="shared" si="12"/>
        <v>0.95699999999999996</v>
      </c>
      <c r="AK18" s="326">
        <v>65</v>
      </c>
      <c r="AL18" s="134">
        <v>54</v>
      </c>
      <c r="AM18" s="411">
        <f t="shared" si="13"/>
        <v>0.83099999999999996</v>
      </c>
      <c r="AN18" s="326">
        <v>296</v>
      </c>
      <c r="AO18" s="134">
        <v>44</v>
      </c>
      <c r="AP18" s="411">
        <f t="shared" si="14"/>
        <v>0.14899999999999999</v>
      </c>
      <c r="AQ18" s="326">
        <v>951</v>
      </c>
      <c r="AR18" s="134">
        <v>76</v>
      </c>
      <c r="AS18" s="411">
        <f t="shared" si="15"/>
        <v>0.08</v>
      </c>
      <c r="AT18" s="326">
        <v>2401</v>
      </c>
      <c r="AU18" s="134">
        <v>115</v>
      </c>
      <c r="AV18" s="411">
        <f t="shared" si="16"/>
        <v>4.8000000000000001E-2</v>
      </c>
      <c r="AW18" s="326">
        <v>361</v>
      </c>
      <c r="AX18" s="134">
        <v>64</v>
      </c>
      <c r="AY18" s="409">
        <f t="shared" si="17"/>
        <v>0.17699999999999999</v>
      </c>
    </row>
    <row r="19" spans="1:51" x14ac:dyDescent="0.2">
      <c r="A19" s="56" t="s">
        <v>882</v>
      </c>
      <c r="B19" s="57" t="s">
        <v>1021</v>
      </c>
      <c r="C19" s="56" t="s">
        <v>903</v>
      </c>
      <c r="D19" s="56" t="s">
        <v>1048</v>
      </c>
      <c r="E19" s="135">
        <v>786</v>
      </c>
      <c r="F19" s="396">
        <v>786</v>
      </c>
      <c r="G19" s="226">
        <v>0</v>
      </c>
      <c r="H19" s="405">
        <f t="shared" si="18"/>
        <v>0</v>
      </c>
      <c r="I19" s="397">
        <v>586</v>
      </c>
      <c r="J19" s="405">
        <f t="shared" si="19"/>
        <v>0.746</v>
      </c>
      <c r="K19" s="60">
        <v>33</v>
      </c>
      <c r="L19" s="60">
        <v>209</v>
      </c>
      <c r="M19" s="60">
        <v>247</v>
      </c>
      <c r="N19" s="60">
        <v>97</v>
      </c>
      <c r="O19" s="60">
        <v>148</v>
      </c>
      <c r="P19" s="60">
        <v>52</v>
      </c>
      <c r="Q19" s="60">
        <v>200</v>
      </c>
      <c r="R19" s="104">
        <f t="shared" si="20"/>
        <v>4.2000000000000003E-2</v>
      </c>
      <c r="S19" s="63">
        <f t="shared" si="21"/>
        <v>0.26600000000000001</v>
      </c>
      <c r="T19" s="63">
        <f t="shared" si="22"/>
        <v>0.314</v>
      </c>
      <c r="U19" s="63">
        <f t="shared" si="23"/>
        <v>0.123</v>
      </c>
      <c r="V19" s="63">
        <f t="shared" si="24"/>
        <v>0.188</v>
      </c>
      <c r="W19" s="63">
        <f t="shared" si="25"/>
        <v>6.6000000000000003E-2</v>
      </c>
      <c r="X19" s="63">
        <f t="shared" si="26"/>
        <v>0.254</v>
      </c>
      <c r="Y19" s="326">
        <v>173</v>
      </c>
      <c r="Z19" s="134">
        <v>0</v>
      </c>
      <c r="AA19" s="411">
        <f t="shared" si="9"/>
        <v>0</v>
      </c>
      <c r="AB19" s="326">
        <v>201</v>
      </c>
      <c r="AC19" s="134">
        <v>201</v>
      </c>
      <c r="AD19" s="411">
        <f t="shared" si="10"/>
        <v>1</v>
      </c>
      <c r="AE19" s="326">
        <v>326</v>
      </c>
      <c r="AF19" s="134">
        <v>326</v>
      </c>
      <c r="AG19" s="411">
        <f t="shared" si="11"/>
        <v>1</v>
      </c>
      <c r="AH19" s="326">
        <v>36</v>
      </c>
      <c r="AI19" s="134">
        <v>36</v>
      </c>
      <c r="AJ19" s="411">
        <f t="shared" si="12"/>
        <v>1</v>
      </c>
      <c r="AK19" s="326">
        <v>36</v>
      </c>
      <c r="AL19" s="134">
        <v>36</v>
      </c>
      <c r="AM19" s="411">
        <f t="shared" si="13"/>
        <v>1</v>
      </c>
      <c r="AN19" s="326">
        <v>253</v>
      </c>
      <c r="AO19" s="134">
        <v>24</v>
      </c>
      <c r="AP19" s="411">
        <f t="shared" si="14"/>
        <v>9.5000000000000001E-2</v>
      </c>
      <c r="AQ19" s="326">
        <v>701</v>
      </c>
      <c r="AR19" s="134">
        <v>137</v>
      </c>
      <c r="AS19" s="411">
        <f t="shared" si="15"/>
        <v>0.19500000000000001</v>
      </c>
      <c r="AT19" s="326">
        <v>1103</v>
      </c>
      <c r="AU19" s="134">
        <v>26</v>
      </c>
      <c r="AV19" s="411">
        <f t="shared" si="16"/>
        <v>2.4E-2</v>
      </c>
      <c r="AW19" s="326">
        <v>289</v>
      </c>
      <c r="AX19" s="134">
        <v>44</v>
      </c>
      <c r="AY19" s="409">
        <f t="shared" si="17"/>
        <v>0.152</v>
      </c>
    </row>
    <row r="20" spans="1:51" x14ac:dyDescent="0.2">
      <c r="A20" s="56" t="s">
        <v>882</v>
      </c>
      <c r="B20" s="57" t="s">
        <v>1021</v>
      </c>
      <c r="C20" s="56" t="s">
        <v>904</v>
      </c>
      <c r="D20" s="56" t="s">
        <v>1049</v>
      </c>
      <c r="E20" s="135">
        <v>981</v>
      </c>
      <c r="F20" s="396">
        <v>981</v>
      </c>
      <c r="G20" s="226">
        <v>66</v>
      </c>
      <c r="H20" s="405">
        <f t="shared" si="18"/>
        <v>6.7000000000000004E-2</v>
      </c>
      <c r="I20" s="397">
        <v>703</v>
      </c>
      <c r="J20" s="405">
        <f t="shared" si="19"/>
        <v>0.71699999999999997</v>
      </c>
      <c r="K20" s="60">
        <v>69</v>
      </c>
      <c r="L20" s="60">
        <v>173</v>
      </c>
      <c r="M20" s="60">
        <v>241</v>
      </c>
      <c r="N20" s="60">
        <v>220</v>
      </c>
      <c r="O20" s="60">
        <v>150</v>
      </c>
      <c r="P20" s="60">
        <v>62</v>
      </c>
      <c r="Q20" s="60">
        <v>212</v>
      </c>
      <c r="R20" s="104">
        <f t="shared" si="20"/>
        <v>7.0000000000000007E-2</v>
      </c>
      <c r="S20" s="63">
        <f t="shared" si="21"/>
        <v>0.17599999999999999</v>
      </c>
      <c r="T20" s="63">
        <f t="shared" si="22"/>
        <v>0.246</v>
      </c>
      <c r="U20" s="63">
        <f t="shared" si="23"/>
        <v>0.224</v>
      </c>
      <c r="V20" s="63">
        <f t="shared" si="24"/>
        <v>0.153</v>
      </c>
      <c r="W20" s="63">
        <f t="shared" si="25"/>
        <v>6.3E-2</v>
      </c>
      <c r="X20" s="63">
        <f t="shared" si="26"/>
        <v>0.216</v>
      </c>
      <c r="Y20" s="326">
        <v>117</v>
      </c>
      <c r="Z20" s="134">
        <v>66</v>
      </c>
      <c r="AA20" s="411">
        <f t="shared" si="9"/>
        <v>0.56399999999999995</v>
      </c>
      <c r="AB20" s="326">
        <v>242</v>
      </c>
      <c r="AC20" s="134">
        <v>242</v>
      </c>
      <c r="AD20" s="411">
        <f t="shared" si="10"/>
        <v>1</v>
      </c>
      <c r="AE20" s="326">
        <v>242</v>
      </c>
      <c r="AF20" s="134">
        <v>242</v>
      </c>
      <c r="AG20" s="411">
        <f t="shared" si="11"/>
        <v>1</v>
      </c>
      <c r="AH20" s="326">
        <v>197</v>
      </c>
      <c r="AI20" s="134">
        <v>196</v>
      </c>
      <c r="AJ20" s="411">
        <f t="shared" si="12"/>
        <v>0.995</v>
      </c>
      <c r="AK20" s="326">
        <v>99</v>
      </c>
      <c r="AL20" s="134">
        <v>99</v>
      </c>
      <c r="AM20" s="411">
        <f t="shared" si="13"/>
        <v>1</v>
      </c>
      <c r="AN20" s="326">
        <v>200</v>
      </c>
      <c r="AO20" s="134">
        <v>36</v>
      </c>
      <c r="AP20" s="411">
        <f t="shared" si="14"/>
        <v>0.18</v>
      </c>
      <c r="AQ20" s="326">
        <v>724</v>
      </c>
      <c r="AR20" s="134">
        <v>91</v>
      </c>
      <c r="AS20" s="411">
        <f t="shared" si="15"/>
        <v>0.126</v>
      </c>
      <c r="AT20" s="326">
        <v>2058</v>
      </c>
      <c r="AU20" s="134">
        <v>9</v>
      </c>
      <c r="AV20" s="411">
        <f t="shared" si="16"/>
        <v>4.0000000000000001E-3</v>
      </c>
      <c r="AW20" s="326">
        <v>299</v>
      </c>
      <c r="AX20" s="134">
        <v>85</v>
      </c>
      <c r="AY20" s="409">
        <f t="shared" si="17"/>
        <v>0.28399999999999997</v>
      </c>
    </row>
    <row r="21" spans="1:51" x14ac:dyDescent="0.2">
      <c r="A21" s="56" t="s">
        <v>882</v>
      </c>
      <c r="B21" s="57" t="s">
        <v>1021</v>
      </c>
      <c r="C21" s="56" t="s">
        <v>905</v>
      </c>
      <c r="D21" s="56" t="s">
        <v>1050</v>
      </c>
      <c r="E21" s="135">
        <v>1164</v>
      </c>
      <c r="F21" s="396">
        <v>1164</v>
      </c>
      <c r="G21" s="226">
        <v>111</v>
      </c>
      <c r="H21" s="405">
        <f t="shared" si="18"/>
        <v>9.5000000000000001E-2</v>
      </c>
      <c r="I21" s="397">
        <v>825</v>
      </c>
      <c r="J21" s="405">
        <f t="shared" si="19"/>
        <v>0.70899999999999996</v>
      </c>
      <c r="K21" s="60">
        <v>116</v>
      </c>
      <c r="L21" s="60">
        <v>290</v>
      </c>
      <c r="M21" s="60">
        <v>184</v>
      </c>
      <c r="N21" s="60">
        <v>235</v>
      </c>
      <c r="O21" s="60">
        <v>220</v>
      </c>
      <c r="P21" s="60">
        <v>8</v>
      </c>
      <c r="Q21" s="60">
        <v>228</v>
      </c>
      <c r="R21" s="104">
        <f t="shared" si="20"/>
        <v>0.1</v>
      </c>
      <c r="S21" s="63">
        <f t="shared" si="21"/>
        <v>0.249</v>
      </c>
      <c r="T21" s="63">
        <f t="shared" si="22"/>
        <v>0.158</v>
      </c>
      <c r="U21" s="63">
        <f t="shared" si="23"/>
        <v>0.20200000000000001</v>
      </c>
      <c r="V21" s="63">
        <f t="shared" si="24"/>
        <v>0.189</v>
      </c>
      <c r="W21" s="63">
        <f t="shared" si="25"/>
        <v>7.0000000000000001E-3</v>
      </c>
      <c r="X21" s="63">
        <f t="shared" si="26"/>
        <v>0.19600000000000001</v>
      </c>
      <c r="Y21" s="326">
        <v>168</v>
      </c>
      <c r="Z21" s="134">
        <v>95</v>
      </c>
      <c r="AA21" s="411">
        <f t="shared" si="9"/>
        <v>0.56499999999999995</v>
      </c>
      <c r="AB21" s="326">
        <v>406</v>
      </c>
      <c r="AC21" s="134">
        <v>406</v>
      </c>
      <c r="AD21" s="411">
        <f t="shared" si="10"/>
        <v>1</v>
      </c>
      <c r="AE21" s="326">
        <v>230</v>
      </c>
      <c r="AF21" s="134">
        <v>225</v>
      </c>
      <c r="AG21" s="411">
        <f t="shared" si="11"/>
        <v>0.97799999999999998</v>
      </c>
      <c r="AH21" s="326">
        <v>191</v>
      </c>
      <c r="AI21" s="134">
        <v>178</v>
      </c>
      <c r="AJ21" s="411">
        <f t="shared" si="12"/>
        <v>0.93200000000000005</v>
      </c>
      <c r="AK21" s="326">
        <v>135</v>
      </c>
      <c r="AL21" s="134">
        <v>96</v>
      </c>
      <c r="AM21" s="411">
        <f t="shared" si="13"/>
        <v>0.71099999999999997</v>
      </c>
      <c r="AN21" s="326">
        <v>192</v>
      </c>
      <c r="AO21" s="134">
        <v>94</v>
      </c>
      <c r="AP21" s="411">
        <f t="shared" si="14"/>
        <v>0.49</v>
      </c>
      <c r="AQ21" s="326">
        <v>511</v>
      </c>
      <c r="AR21" s="134">
        <v>44</v>
      </c>
      <c r="AS21" s="411">
        <f t="shared" si="15"/>
        <v>8.5999999999999993E-2</v>
      </c>
      <c r="AT21" s="326">
        <v>1594</v>
      </c>
      <c r="AU21" s="134">
        <v>26</v>
      </c>
      <c r="AV21" s="411">
        <f t="shared" si="16"/>
        <v>1.6E-2</v>
      </c>
      <c r="AW21" s="326">
        <v>327</v>
      </c>
      <c r="AX21" s="134">
        <v>158</v>
      </c>
      <c r="AY21" s="409">
        <f t="shared" si="17"/>
        <v>0.48299999999999998</v>
      </c>
    </row>
    <row r="22" spans="1:51" x14ac:dyDescent="0.2">
      <c r="A22" s="56" t="s">
        <v>882</v>
      </c>
      <c r="B22" s="57" t="s">
        <v>1021</v>
      </c>
      <c r="C22" s="56" t="s">
        <v>906</v>
      </c>
      <c r="D22" s="56" t="s">
        <v>1051</v>
      </c>
      <c r="E22" s="135">
        <v>1498</v>
      </c>
      <c r="F22" s="396">
        <v>1498</v>
      </c>
      <c r="G22" s="226">
        <v>68</v>
      </c>
      <c r="H22" s="405">
        <f t="shared" si="18"/>
        <v>4.4999999999999998E-2</v>
      </c>
      <c r="I22" s="397">
        <v>1104</v>
      </c>
      <c r="J22" s="405">
        <f t="shared" si="19"/>
        <v>0.73699999999999999</v>
      </c>
      <c r="K22" s="60">
        <v>72</v>
      </c>
      <c r="L22" s="60">
        <v>245</v>
      </c>
      <c r="M22" s="60">
        <v>337</v>
      </c>
      <c r="N22" s="60">
        <v>450</v>
      </c>
      <c r="O22" s="60">
        <v>310</v>
      </c>
      <c r="P22" s="60">
        <v>16</v>
      </c>
      <c r="Q22" s="60">
        <v>326</v>
      </c>
      <c r="R22" s="104">
        <f t="shared" si="20"/>
        <v>4.8000000000000001E-2</v>
      </c>
      <c r="S22" s="63">
        <f t="shared" si="21"/>
        <v>0.16400000000000001</v>
      </c>
      <c r="T22" s="63">
        <f t="shared" si="22"/>
        <v>0.22500000000000001</v>
      </c>
      <c r="U22" s="63">
        <f t="shared" si="23"/>
        <v>0.3</v>
      </c>
      <c r="V22" s="63">
        <f t="shared" si="24"/>
        <v>0.20699999999999999</v>
      </c>
      <c r="W22" s="63">
        <f t="shared" si="25"/>
        <v>1.0999999999999999E-2</v>
      </c>
      <c r="X22" s="63">
        <f t="shared" si="26"/>
        <v>0.218</v>
      </c>
      <c r="Y22" s="326">
        <v>134</v>
      </c>
      <c r="Z22" s="134">
        <v>53</v>
      </c>
      <c r="AA22" s="411">
        <f t="shared" si="9"/>
        <v>0.39600000000000002</v>
      </c>
      <c r="AB22" s="326">
        <v>401</v>
      </c>
      <c r="AC22" s="134">
        <v>401</v>
      </c>
      <c r="AD22" s="411">
        <f t="shared" si="10"/>
        <v>1</v>
      </c>
      <c r="AE22" s="326">
        <v>380</v>
      </c>
      <c r="AF22" s="134">
        <v>342</v>
      </c>
      <c r="AG22" s="411">
        <f t="shared" si="11"/>
        <v>0.9</v>
      </c>
      <c r="AH22" s="326">
        <v>342</v>
      </c>
      <c r="AI22" s="134">
        <v>342</v>
      </c>
      <c r="AJ22" s="411">
        <f t="shared" si="12"/>
        <v>1</v>
      </c>
      <c r="AK22" s="326">
        <v>126</v>
      </c>
      <c r="AL22" s="134">
        <v>101</v>
      </c>
      <c r="AM22" s="411">
        <f t="shared" si="13"/>
        <v>0.80200000000000005</v>
      </c>
      <c r="AN22" s="326">
        <v>168</v>
      </c>
      <c r="AO22" s="134">
        <v>69</v>
      </c>
      <c r="AP22" s="411">
        <f t="shared" si="14"/>
        <v>0.41099999999999998</v>
      </c>
      <c r="AQ22" s="326">
        <v>600</v>
      </c>
      <c r="AR22" s="134">
        <v>107</v>
      </c>
      <c r="AS22" s="411">
        <f t="shared" si="15"/>
        <v>0.17799999999999999</v>
      </c>
      <c r="AT22" s="326">
        <v>2972</v>
      </c>
      <c r="AU22" s="134">
        <v>83</v>
      </c>
      <c r="AV22" s="411">
        <f t="shared" si="16"/>
        <v>2.8000000000000001E-2</v>
      </c>
      <c r="AW22" s="326">
        <v>294</v>
      </c>
      <c r="AX22" s="134">
        <v>136</v>
      </c>
      <c r="AY22" s="409">
        <f t="shared" si="17"/>
        <v>0.46300000000000002</v>
      </c>
    </row>
    <row r="23" spans="1:51" x14ac:dyDescent="0.2">
      <c r="A23" s="56" t="s">
        <v>882</v>
      </c>
      <c r="B23" s="57" t="s">
        <v>1021</v>
      </c>
      <c r="C23" s="56" t="s">
        <v>907</v>
      </c>
      <c r="D23" s="56" t="s">
        <v>1052</v>
      </c>
      <c r="E23" s="135">
        <v>1056</v>
      </c>
      <c r="F23" s="396">
        <v>1056</v>
      </c>
      <c r="G23" s="226">
        <v>0</v>
      </c>
      <c r="H23" s="405">
        <f t="shared" si="18"/>
        <v>0</v>
      </c>
      <c r="I23" s="397">
        <v>852</v>
      </c>
      <c r="J23" s="405">
        <f t="shared" si="19"/>
        <v>0.80700000000000005</v>
      </c>
      <c r="K23" s="60">
        <v>98</v>
      </c>
      <c r="L23" s="60">
        <v>293</v>
      </c>
      <c r="M23" s="60">
        <v>183</v>
      </c>
      <c r="N23" s="60">
        <v>278</v>
      </c>
      <c r="O23" s="60">
        <v>176</v>
      </c>
      <c r="P23" s="60">
        <v>28</v>
      </c>
      <c r="Q23" s="60">
        <v>204</v>
      </c>
      <c r="R23" s="104">
        <f t="shared" si="20"/>
        <v>9.2999999999999999E-2</v>
      </c>
      <c r="S23" s="63">
        <f t="shared" si="21"/>
        <v>0.27700000000000002</v>
      </c>
      <c r="T23" s="63">
        <f t="shared" si="22"/>
        <v>0.17299999999999999</v>
      </c>
      <c r="U23" s="63">
        <f t="shared" si="23"/>
        <v>0.26300000000000001</v>
      </c>
      <c r="V23" s="63">
        <f t="shared" si="24"/>
        <v>0.16700000000000001</v>
      </c>
      <c r="W23" s="63">
        <f t="shared" si="25"/>
        <v>2.7E-2</v>
      </c>
      <c r="X23" s="63">
        <f t="shared" si="26"/>
        <v>0.193</v>
      </c>
      <c r="Y23" s="326">
        <v>105</v>
      </c>
      <c r="Z23" s="134">
        <v>0</v>
      </c>
      <c r="AA23" s="411">
        <f t="shared" si="9"/>
        <v>0</v>
      </c>
      <c r="AB23" s="326">
        <v>392</v>
      </c>
      <c r="AC23" s="134">
        <v>351</v>
      </c>
      <c r="AD23" s="411">
        <f t="shared" si="10"/>
        <v>0.89500000000000002</v>
      </c>
      <c r="AE23" s="326">
        <v>265</v>
      </c>
      <c r="AF23" s="134">
        <v>265</v>
      </c>
      <c r="AG23" s="411">
        <f t="shared" si="11"/>
        <v>1</v>
      </c>
      <c r="AH23" s="326">
        <v>152</v>
      </c>
      <c r="AI23" s="134">
        <v>152</v>
      </c>
      <c r="AJ23" s="411">
        <f t="shared" si="12"/>
        <v>1</v>
      </c>
      <c r="AK23" s="326">
        <v>125</v>
      </c>
      <c r="AL23" s="134">
        <v>61</v>
      </c>
      <c r="AM23" s="411">
        <f t="shared" si="13"/>
        <v>0.48799999999999999</v>
      </c>
      <c r="AN23" s="326">
        <v>239</v>
      </c>
      <c r="AO23" s="134">
        <v>105</v>
      </c>
      <c r="AP23" s="411">
        <f t="shared" si="14"/>
        <v>0.439</v>
      </c>
      <c r="AQ23" s="326">
        <v>430</v>
      </c>
      <c r="AR23" s="134">
        <v>70</v>
      </c>
      <c r="AS23" s="411">
        <f t="shared" si="15"/>
        <v>0.16300000000000001</v>
      </c>
      <c r="AT23" s="326">
        <v>2363</v>
      </c>
      <c r="AU23" s="134">
        <v>52</v>
      </c>
      <c r="AV23" s="411">
        <f t="shared" si="16"/>
        <v>2.1999999999999999E-2</v>
      </c>
      <c r="AW23" s="326">
        <v>364</v>
      </c>
      <c r="AX23" s="134">
        <v>90</v>
      </c>
      <c r="AY23" s="409">
        <f t="shared" si="17"/>
        <v>0.247</v>
      </c>
    </row>
    <row r="24" spans="1:51" x14ac:dyDescent="0.2">
      <c r="A24" s="56" t="s">
        <v>882</v>
      </c>
      <c r="B24" s="57" t="s">
        <v>1021</v>
      </c>
      <c r="C24" s="56" t="s">
        <v>908</v>
      </c>
      <c r="D24" s="56" t="s">
        <v>1053</v>
      </c>
      <c r="E24" s="135">
        <v>1271</v>
      </c>
      <c r="F24" s="396">
        <v>1271</v>
      </c>
      <c r="G24" s="226">
        <v>58</v>
      </c>
      <c r="H24" s="405">
        <f t="shared" si="18"/>
        <v>4.5999999999999999E-2</v>
      </c>
      <c r="I24" s="397">
        <v>1072</v>
      </c>
      <c r="J24" s="405">
        <f t="shared" si="19"/>
        <v>0.84299999999999997</v>
      </c>
      <c r="K24" s="60">
        <v>28</v>
      </c>
      <c r="L24" s="60">
        <v>427</v>
      </c>
      <c r="M24" s="60">
        <v>350</v>
      </c>
      <c r="N24" s="60">
        <v>267</v>
      </c>
      <c r="O24" s="60">
        <v>120</v>
      </c>
      <c r="P24" s="60">
        <v>21</v>
      </c>
      <c r="Q24" s="60">
        <v>141</v>
      </c>
      <c r="R24" s="104">
        <f t="shared" si="20"/>
        <v>2.1999999999999999E-2</v>
      </c>
      <c r="S24" s="63">
        <f t="shared" si="21"/>
        <v>0.33600000000000002</v>
      </c>
      <c r="T24" s="63">
        <f t="shared" si="22"/>
        <v>0.27500000000000002</v>
      </c>
      <c r="U24" s="63">
        <f t="shared" si="23"/>
        <v>0.21</v>
      </c>
      <c r="V24" s="63">
        <f t="shared" si="24"/>
        <v>9.4E-2</v>
      </c>
      <c r="W24" s="63">
        <f t="shared" si="25"/>
        <v>1.7000000000000001E-2</v>
      </c>
      <c r="X24" s="63">
        <f t="shared" si="26"/>
        <v>0.111</v>
      </c>
      <c r="Y24" s="326">
        <v>86</v>
      </c>
      <c r="Z24" s="134">
        <v>86</v>
      </c>
      <c r="AA24" s="411">
        <f t="shared" si="9"/>
        <v>1</v>
      </c>
      <c r="AB24" s="326">
        <v>398</v>
      </c>
      <c r="AC24" s="134">
        <v>398</v>
      </c>
      <c r="AD24" s="411">
        <f t="shared" si="10"/>
        <v>1</v>
      </c>
      <c r="AE24" s="326">
        <v>331</v>
      </c>
      <c r="AF24" s="134">
        <v>331</v>
      </c>
      <c r="AG24" s="411">
        <f t="shared" si="11"/>
        <v>1</v>
      </c>
      <c r="AH24" s="326">
        <v>271</v>
      </c>
      <c r="AI24" s="134">
        <v>271</v>
      </c>
      <c r="AJ24" s="411">
        <f t="shared" si="12"/>
        <v>1</v>
      </c>
      <c r="AK24" s="326">
        <v>60</v>
      </c>
      <c r="AL24" s="134">
        <v>0</v>
      </c>
      <c r="AM24" s="411">
        <f t="shared" si="13"/>
        <v>0</v>
      </c>
      <c r="AN24" s="326">
        <v>182</v>
      </c>
      <c r="AO24" s="134">
        <v>25</v>
      </c>
      <c r="AP24" s="411">
        <f t="shared" si="14"/>
        <v>0.13700000000000001</v>
      </c>
      <c r="AQ24" s="326">
        <v>638</v>
      </c>
      <c r="AR24" s="134">
        <v>95</v>
      </c>
      <c r="AS24" s="411">
        <f t="shared" si="15"/>
        <v>0.14899999999999999</v>
      </c>
      <c r="AT24" s="326">
        <v>1633</v>
      </c>
      <c r="AU24" s="134">
        <v>65</v>
      </c>
      <c r="AV24" s="411">
        <f t="shared" si="16"/>
        <v>0.04</v>
      </c>
      <c r="AW24" s="326">
        <v>242</v>
      </c>
      <c r="AX24" s="134">
        <v>25</v>
      </c>
      <c r="AY24" s="409">
        <f t="shared" si="17"/>
        <v>0.10299999999999999</v>
      </c>
    </row>
    <row r="25" spans="1:51" x14ac:dyDescent="0.2">
      <c r="A25" s="56" t="s">
        <v>882</v>
      </c>
      <c r="B25" s="57" t="s">
        <v>1021</v>
      </c>
      <c r="C25" s="56" t="s">
        <v>909</v>
      </c>
      <c r="D25" s="56" t="s">
        <v>1054</v>
      </c>
      <c r="E25" s="135">
        <v>1885</v>
      </c>
      <c r="F25" s="396">
        <v>1885</v>
      </c>
      <c r="G25" s="226">
        <v>38</v>
      </c>
      <c r="H25" s="405">
        <f t="shared" si="18"/>
        <v>0.02</v>
      </c>
      <c r="I25" s="397">
        <v>1157</v>
      </c>
      <c r="J25" s="405">
        <f t="shared" si="19"/>
        <v>0.61399999999999999</v>
      </c>
      <c r="K25" s="60">
        <v>62</v>
      </c>
      <c r="L25" s="60">
        <v>186</v>
      </c>
      <c r="M25" s="60">
        <v>619</v>
      </c>
      <c r="N25" s="60">
        <v>290</v>
      </c>
      <c r="O25" s="60">
        <v>540</v>
      </c>
      <c r="P25" s="60">
        <v>150</v>
      </c>
      <c r="Q25" s="60">
        <v>690</v>
      </c>
      <c r="R25" s="104">
        <f t="shared" si="20"/>
        <v>3.3000000000000002E-2</v>
      </c>
      <c r="S25" s="63">
        <f t="shared" si="21"/>
        <v>9.9000000000000005E-2</v>
      </c>
      <c r="T25" s="63">
        <f t="shared" si="22"/>
        <v>0.32800000000000001</v>
      </c>
      <c r="U25" s="63">
        <f t="shared" si="23"/>
        <v>0.154</v>
      </c>
      <c r="V25" s="63">
        <f t="shared" si="24"/>
        <v>0.28599999999999998</v>
      </c>
      <c r="W25" s="63">
        <f t="shared" si="25"/>
        <v>0.08</v>
      </c>
      <c r="X25" s="63">
        <f t="shared" si="26"/>
        <v>0.36599999999999999</v>
      </c>
      <c r="Y25" s="326">
        <v>147</v>
      </c>
      <c r="Z25" s="134">
        <v>0</v>
      </c>
      <c r="AA25" s="411">
        <f t="shared" si="9"/>
        <v>0</v>
      </c>
      <c r="AB25" s="326">
        <v>328</v>
      </c>
      <c r="AC25" s="134">
        <v>286</v>
      </c>
      <c r="AD25" s="411">
        <f t="shared" si="10"/>
        <v>0.872</v>
      </c>
      <c r="AE25" s="326">
        <v>656</v>
      </c>
      <c r="AF25" s="134">
        <v>656</v>
      </c>
      <c r="AG25" s="411">
        <f t="shared" si="11"/>
        <v>1</v>
      </c>
      <c r="AH25" s="326">
        <v>296</v>
      </c>
      <c r="AI25" s="134">
        <v>277</v>
      </c>
      <c r="AJ25" s="411">
        <f t="shared" si="12"/>
        <v>0.93600000000000005</v>
      </c>
      <c r="AK25" s="326">
        <v>279</v>
      </c>
      <c r="AL25" s="134">
        <v>179</v>
      </c>
      <c r="AM25" s="411">
        <f t="shared" si="13"/>
        <v>0.64200000000000002</v>
      </c>
      <c r="AN25" s="326">
        <v>291</v>
      </c>
      <c r="AO25" s="134">
        <v>40</v>
      </c>
      <c r="AP25" s="411">
        <f t="shared" si="14"/>
        <v>0.13700000000000001</v>
      </c>
      <c r="AQ25" s="326">
        <v>791</v>
      </c>
      <c r="AR25" s="134">
        <v>276</v>
      </c>
      <c r="AS25" s="411">
        <f t="shared" si="15"/>
        <v>0.34899999999999998</v>
      </c>
      <c r="AT25" s="326">
        <v>1888</v>
      </c>
      <c r="AU25" s="134">
        <v>171</v>
      </c>
      <c r="AV25" s="411">
        <f t="shared" si="16"/>
        <v>9.0999999999999998E-2</v>
      </c>
      <c r="AW25" s="326">
        <v>570</v>
      </c>
      <c r="AX25" s="134">
        <v>198</v>
      </c>
      <c r="AY25" s="409">
        <f t="shared" si="17"/>
        <v>0.34699999999999998</v>
      </c>
    </row>
    <row r="26" spans="1:51" x14ac:dyDescent="0.2">
      <c r="A26" s="56" t="s">
        <v>882</v>
      </c>
      <c r="B26" s="57" t="s">
        <v>1021</v>
      </c>
      <c r="C26" s="56" t="s">
        <v>910</v>
      </c>
      <c r="D26" s="56" t="s">
        <v>1055</v>
      </c>
      <c r="E26" s="135">
        <v>810</v>
      </c>
      <c r="F26" s="396">
        <v>810</v>
      </c>
      <c r="G26" s="226">
        <v>10</v>
      </c>
      <c r="H26" s="405">
        <f t="shared" si="18"/>
        <v>1.2E-2</v>
      </c>
      <c r="I26" s="397">
        <v>693</v>
      </c>
      <c r="J26" s="405">
        <f t="shared" si="19"/>
        <v>0.85599999999999998</v>
      </c>
      <c r="K26" s="60">
        <v>67</v>
      </c>
      <c r="L26" s="60">
        <v>125</v>
      </c>
      <c r="M26" s="60">
        <v>295</v>
      </c>
      <c r="N26" s="60">
        <v>206</v>
      </c>
      <c r="O26" s="60">
        <v>98</v>
      </c>
      <c r="P26" s="60">
        <v>9</v>
      </c>
      <c r="Q26" s="60">
        <v>107</v>
      </c>
      <c r="R26" s="104">
        <f t="shared" si="20"/>
        <v>8.3000000000000004E-2</v>
      </c>
      <c r="S26" s="63">
        <f t="shared" si="21"/>
        <v>0.154</v>
      </c>
      <c r="T26" s="63">
        <f t="shared" si="22"/>
        <v>0.36399999999999999</v>
      </c>
      <c r="U26" s="63">
        <f t="shared" si="23"/>
        <v>0.254</v>
      </c>
      <c r="V26" s="63">
        <f t="shared" si="24"/>
        <v>0.121</v>
      </c>
      <c r="W26" s="63">
        <f t="shared" si="25"/>
        <v>1.0999999999999999E-2</v>
      </c>
      <c r="X26" s="63">
        <f t="shared" si="26"/>
        <v>0.13200000000000001</v>
      </c>
      <c r="Y26" s="326">
        <v>155</v>
      </c>
      <c r="Z26" s="134">
        <v>10</v>
      </c>
      <c r="AA26" s="411">
        <f t="shared" si="9"/>
        <v>6.5000000000000002E-2</v>
      </c>
      <c r="AB26" s="326">
        <v>198</v>
      </c>
      <c r="AC26" s="134">
        <v>192</v>
      </c>
      <c r="AD26" s="411">
        <f t="shared" si="10"/>
        <v>0.97</v>
      </c>
      <c r="AE26" s="326">
        <v>386</v>
      </c>
      <c r="AF26" s="134">
        <v>379</v>
      </c>
      <c r="AG26" s="411">
        <f t="shared" si="11"/>
        <v>0.98199999999999998</v>
      </c>
      <c r="AH26" s="326">
        <v>107</v>
      </c>
      <c r="AI26" s="134">
        <v>107</v>
      </c>
      <c r="AJ26" s="411">
        <f t="shared" si="12"/>
        <v>1</v>
      </c>
      <c r="AK26" s="326">
        <v>107</v>
      </c>
      <c r="AL26" s="134">
        <v>61</v>
      </c>
      <c r="AM26" s="411">
        <f t="shared" si="13"/>
        <v>0.56999999999999995</v>
      </c>
      <c r="AN26" s="326">
        <v>117</v>
      </c>
      <c r="AO26" s="134">
        <v>29</v>
      </c>
      <c r="AP26" s="411">
        <f t="shared" si="14"/>
        <v>0.248</v>
      </c>
      <c r="AQ26" s="326">
        <v>459</v>
      </c>
      <c r="AR26" s="134">
        <v>23</v>
      </c>
      <c r="AS26" s="411">
        <f t="shared" si="15"/>
        <v>0.05</v>
      </c>
      <c r="AT26" s="326">
        <v>1239</v>
      </c>
      <c r="AU26" s="134">
        <v>9</v>
      </c>
      <c r="AV26" s="411">
        <f t="shared" si="16"/>
        <v>7.0000000000000001E-3</v>
      </c>
      <c r="AW26" s="326">
        <v>224</v>
      </c>
      <c r="AX26" s="134">
        <v>37</v>
      </c>
      <c r="AY26" s="409">
        <f t="shared" si="17"/>
        <v>0.16500000000000001</v>
      </c>
    </row>
    <row r="27" spans="1:51" x14ac:dyDescent="0.2">
      <c r="A27" s="56" t="s">
        <v>882</v>
      </c>
      <c r="B27" s="57" t="s">
        <v>1021</v>
      </c>
      <c r="C27" s="56" t="s">
        <v>911</v>
      </c>
      <c r="D27" s="56" t="s">
        <v>1056</v>
      </c>
      <c r="E27" s="135">
        <v>270</v>
      </c>
      <c r="F27" s="396">
        <v>270</v>
      </c>
      <c r="G27" s="226">
        <v>0</v>
      </c>
      <c r="H27" s="405">
        <f t="shared" si="18"/>
        <v>0</v>
      </c>
      <c r="I27" s="397">
        <v>165</v>
      </c>
      <c r="J27" s="405">
        <f t="shared" si="19"/>
        <v>0.61099999999999999</v>
      </c>
      <c r="K27" s="60">
        <v>0</v>
      </c>
      <c r="L27" s="60">
        <v>69</v>
      </c>
      <c r="M27" s="60">
        <v>71</v>
      </c>
      <c r="N27" s="60">
        <v>25</v>
      </c>
      <c r="O27" s="60">
        <v>96</v>
      </c>
      <c r="P27" s="60">
        <v>9</v>
      </c>
      <c r="Q27" s="60">
        <v>105</v>
      </c>
      <c r="R27" s="104">
        <f t="shared" si="20"/>
        <v>0</v>
      </c>
      <c r="S27" s="63">
        <f t="shared" si="21"/>
        <v>0.25600000000000001</v>
      </c>
      <c r="T27" s="63">
        <f t="shared" si="22"/>
        <v>0.26300000000000001</v>
      </c>
      <c r="U27" s="63">
        <f t="shared" si="23"/>
        <v>9.2999999999999999E-2</v>
      </c>
      <c r="V27" s="63">
        <f t="shared" si="24"/>
        <v>0.35599999999999998</v>
      </c>
      <c r="W27" s="63">
        <f t="shared" si="25"/>
        <v>3.3000000000000002E-2</v>
      </c>
      <c r="X27" s="63">
        <f t="shared" si="26"/>
        <v>0.38900000000000001</v>
      </c>
      <c r="Y27" s="326">
        <v>53</v>
      </c>
      <c r="Z27" s="134">
        <v>0</v>
      </c>
      <c r="AA27" s="411">
        <f t="shared" si="9"/>
        <v>0</v>
      </c>
      <c r="AB27" s="326">
        <v>69</v>
      </c>
      <c r="AC27" s="134">
        <v>69</v>
      </c>
      <c r="AD27" s="411">
        <f t="shared" si="10"/>
        <v>1</v>
      </c>
      <c r="AE27" s="326">
        <v>46</v>
      </c>
      <c r="AF27" s="134">
        <v>46</v>
      </c>
      <c r="AG27" s="411">
        <f t="shared" si="11"/>
        <v>1</v>
      </c>
      <c r="AH27" s="326">
        <v>50</v>
      </c>
      <c r="AI27" s="134">
        <v>50</v>
      </c>
      <c r="AJ27" s="411">
        <f t="shared" si="12"/>
        <v>1</v>
      </c>
      <c r="AK27" s="326">
        <v>54</v>
      </c>
      <c r="AL27" s="134">
        <v>41</v>
      </c>
      <c r="AM27" s="411">
        <f t="shared" si="13"/>
        <v>0.75900000000000001</v>
      </c>
      <c r="AN27" s="326">
        <v>37</v>
      </c>
      <c r="AO27" s="134">
        <v>28</v>
      </c>
      <c r="AP27" s="411">
        <f t="shared" si="14"/>
        <v>0.75700000000000001</v>
      </c>
      <c r="AQ27" s="326">
        <v>146</v>
      </c>
      <c r="AR27" s="134">
        <v>26</v>
      </c>
      <c r="AS27" s="411">
        <f t="shared" si="15"/>
        <v>0.17799999999999999</v>
      </c>
      <c r="AT27" s="326">
        <v>1079</v>
      </c>
      <c r="AU27" s="134">
        <v>10</v>
      </c>
      <c r="AV27" s="411">
        <f t="shared" si="16"/>
        <v>8.9999999999999993E-3</v>
      </c>
      <c r="AW27" s="326">
        <v>91</v>
      </c>
      <c r="AX27" s="134">
        <v>69</v>
      </c>
      <c r="AY27" s="409">
        <f t="shared" si="17"/>
        <v>0.75800000000000001</v>
      </c>
    </row>
    <row r="28" spans="1:51" x14ac:dyDescent="0.2">
      <c r="A28" s="56" t="s">
        <v>882</v>
      </c>
      <c r="B28" s="57" t="s">
        <v>1021</v>
      </c>
      <c r="C28" s="56" t="s">
        <v>912</v>
      </c>
      <c r="D28" s="56" t="s">
        <v>1057</v>
      </c>
      <c r="E28" s="135">
        <v>1244</v>
      </c>
      <c r="F28" s="396">
        <v>1244</v>
      </c>
      <c r="G28" s="226">
        <v>0</v>
      </c>
      <c r="H28" s="405">
        <f t="shared" si="18"/>
        <v>0</v>
      </c>
      <c r="I28" s="397">
        <v>674</v>
      </c>
      <c r="J28" s="405">
        <f t="shared" si="19"/>
        <v>0.54200000000000004</v>
      </c>
      <c r="K28" s="60">
        <v>0</v>
      </c>
      <c r="L28" s="60">
        <v>0</v>
      </c>
      <c r="M28" s="60">
        <v>13</v>
      </c>
      <c r="N28" s="60">
        <v>661</v>
      </c>
      <c r="O28" s="60">
        <v>547</v>
      </c>
      <c r="P28" s="60">
        <v>23</v>
      </c>
      <c r="Q28" s="60">
        <v>570</v>
      </c>
      <c r="R28" s="104">
        <f t="shared" si="20"/>
        <v>0</v>
      </c>
      <c r="S28" s="63">
        <f t="shared" si="21"/>
        <v>0</v>
      </c>
      <c r="T28" s="63">
        <f t="shared" si="22"/>
        <v>0.01</v>
      </c>
      <c r="U28" s="63">
        <f t="shared" si="23"/>
        <v>0.53100000000000003</v>
      </c>
      <c r="V28" s="63">
        <f t="shared" si="24"/>
        <v>0.44</v>
      </c>
      <c r="W28" s="63">
        <f t="shared" si="25"/>
        <v>1.7999999999999999E-2</v>
      </c>
      <c r="X28" s="63">
        <f t="shared" si="26"/>
        <v>0.45800000000000002</v>
      </c>
      <c r="Y28" s="326">
        <v>0</v>
      </c>
      <c r="Z28" s="134">
        <v>0</v>
      </c>
      <c r="AA28" s="411"/>
      <c r="AB28" s="326">
        <v>0</v>
      </c>
      <c r="AC28" s="134">
        <v>0</v>
      </c>
      <c r="AD28" s="411"/>
      <c r="AE28" s="326">
        <v>17</v>
      </c>
      <c r="AF28" s="134">
        <v>17</v>
      </c>
      <c r="AG28" s="411">
        <f t="shared" si="11"/>
        <v>1</v>
      </c>
      <c r="AH28" s="326">
        <v>267</v>
      </c>
      <c r="AI28" s="134">
        <v>263</v>
      </c>
      <c r="AJ28" s="411">
        <f t="shared" si="12"/>
        <v>0.98499999999999999</v>
      </c>
      <c r="AK28" s="326">
        <v>93</v>
      </c>
      <c r="AL28" s="134">
        <v>71</v>
      </c>
      <c r="AM28" s="411">
        <f t="shared" si="13"/>
        <v>0.76300000000000001</v>
      </c>
      <c r="AN28" s="326">
        <v>298</v>
      </c>
      <c r="AO28" s="134">
        <v>78</v>
      </c>
      <c r="AP28" s="411">
        <f t="shared" si="14"/>
        <v>0.26200000000000001</v>
      </c>
      <c r="AQ28" s="326">
        <v>1269</v>
      </c>
      <c r="AR28" s="134">
        <v>274</v>
      </c>
      <c r="AS28" s="411">
        <f t="shared" si="15"/>
        <v>0.216</v>
      </c>
      <c r="AT28" s="326">
        <v>2922</v>
      </c>
      <c r="AU28" s="134">
        <v>541</v>
      </c>
      <c r="AV28" s="411">
        <f t="shared" si="16"/>
        <v>0.185</v>
      </c>
      <c r="AW28" s="326">
        <v>391</v>
      </c>
      <c r="AX28" s="134">
        <v>38</v>
      </c>
      <c r="AY28" s="409">
        <f t="shared" si="17"/>
        <v>9.7000000000000003E-2</v>
      </c>
    </row>
    <row r="29" spans="1:51" x14ac:dyDescent="0.2">
      <c r="A29" s="56" t="s">
        <v>882</v>
      </c>
      <c r="B29" s="57" t="s">
        <v>1021</v>
      </c>
      <c r="C29" s="56" t="s">
        <v>913</v>
      </c>
      <c r="D29" s="56" t="s">
        <v>1058</v>
      </c>
      <c r="E29" s="135">
        <v>347</v>
      </c>
      <c r="F29" s="396">
        <v>347</v>
      </c>
      <c r="G29" s="226">
        <v>6</v>
      </c>
      <c r="H29" s="405">
        <f t="shared" si="18"/>
        <v>1.7000000000000001E-2</v>
      </c>
      <c r="I29" s="397">
        <v>268</v>
      </c>
      <c r="J29" s="405">
        <f t="shared" si="19"/>
        <v>0.77200000000000002</v>
      </c>
      <c r="K29" s="60">
        <v>44</v>
      </c>
      <c r="L29" s="60">
        <v>118</v>
      </c>
      <c r="M29" s="60">
        <v>45</v>
      </c>
      <c r="N29" s="60">
        <v>61</v>
      </c>
      <c r="O29" s="60">
        <v>65</v>
      </c>
      <c r="P29" s="60">
        <v>8</v>
      </c>
      <c r="Q29" s="60">
        <v>73</v>
      </c>
      <c r="R29" s="104">
        <f t="shared" si="20"/>
        <v>0.127</v>
      </c>
      <c r="S29" s="63">
        <f t="shared" si="21"/>
        <v>0.34</v>
      </c>
      <c r="T29" s="63">
        <f t="shared" si="22"/>
        <v>0.13</v>
      </c>
      <c r="U29" s="63">
        <f t="shared" si="23"/>
        <v>0.17599999999999999</v>
      </c>
      <c r="V29" s="63">
        <f t="shared" si="24"/>
        <v>0.187</v>
      </c>
      <c r="W29" s="63">
        <f t="shared" si="25"/>
        <v>2.3E-2</v>
      </c>
      <c r="X29" s="63">
        <f t="shared" si="26"/>
        <v>0.21</v>
      </c>
      <c r="Y29" s="326">
        <v>91</v>
      </c>
      <c r="Z29" s="134">
        <v>6</v>
      </c>
      <c r="AA29" s="411">
        <f t="shared" ref="AA29:AA38" si="27">ROUND(Z29/Y29,3)</f>
        <v>6.6000000000000003E-2</v>
      </c>
      <c r="AB29" s="326">
        <v>162</v>
      </c>
      <c r="AC29" s="134">
        <v>162</v>
      </c>
      <c r="AD29" s="411">
        <f t="shared" si="10"/>
        <v>1</v>
      </c>
      <c r="AE29" s="326">
        <v>55</v>
      </c>
      <c r="AF29" s="134">
        <v>55</v>
      </c>
      <c r="AG29" s="411">
        <f t="shared" si="11"/>
        <v>1</v>
      </c>
      <c r="AH29" s="326">
        <v>55</v>
      </c>
      <c r="AI29" s="134">
        <v>55</v>
      </c>
      <c r="AJ29" s="411">
        <f t="shared" si="12"/>
        <v>1</v>
      </c>
      <c r="AK29" s="326">
        <v>19</v>
      </c>
      <c r="AL29" s="134">
        <v>14</v>
      </c>
      <c r="AM29" s="411">
        <f t="shared" si="13"/>
        <v>0.73699999999999999</v>
      </c>
      <c r="AN29" s="326">
        <v>44</v>
      </c>
      <c r="AO29" s="134">
        <v>11</v>
      </c>
      <c r="AP29" s="411">
        <f t="shared" si="14"/>
        <v>0.25</v>
      </c>
      <c r="AQ29" s="326">
        <v>364</v>
      </c>
      <c r="AR29" s="134">
        <v>21</v>
      </c>
      <c r="AS29" s="411">
        <f t="shared" si="15"/>
        <v>5.8000000000000003E-2</v>
      </c>
      <c r="AT29" s="326">
        <v>979</v>
      </c>
      <c r="AU29" s="134">
        <v>23</v>
      </c>
      <c r="AV29" s="411">
        <f t="shared" si="16"/>
        <v>2.3E-2</v>
      </c>
      <c r="AW29" s="326">
        <v>63</v>
      </c>
      <c r="AX29" s="134">
        <v>25</v>
      </c>
      <c r="AY29" s="409">
        <f t="shared" si="17"/>
        <v>0.39700000000000002</v>
      </c>
    </row>
    <row r="30" spans="1:51" x14ac:dyDescent="0.2">
      <c r="A30" s="56" t="s">
        <v>882</v>
      </c>
      <c r="B30" s="57" t="s">
        <v>1021</v>
      </c>
      <c r="C30" s="56" t="s">
        <v>914</v>
      </c>
      <c r="D30" s="56" t="s">
        <v>1059</v>
      </c>
      <c r="E30" s="135">
        <v>722</v>
      </c>
      <c r="F30" s="396">
        <v>722</v>
      </c>
      <c r="G30" s="226">
        <v>23</v>
      </c>
      <c r="H30" s="405">
        <f t="shared" si="18"/>
        <v>3.2000000000000001E-2</v>
      </c>
      <c r="I30" s="397">
        <v>574</v>
      </c>
      <c r="J30" s="405">
        <f t="shared" si="19"/>
        <v>0.79500000000000004</v>
      </c>
      <c r="K30" s="60">
        <v>27</v>
      </c>
      <c r="L30" s="60">
        <v>207</v>
      </c>
      <c r="M30" s="60">
        <v>190</v>
      </c>
      <c r="N30" s="60">
        <v>150</v>
      </c>
      <c r="O30" s="60">
        <v>119</v>
      </c>
      <c r="P30" s="60">
        <v>6</v>
      </c>
      <c r="Q30" s="60">
        <v>125</v>
      </c>
      <c r="R30" s="104">
        <f t="shared" si="20"/>
        <v>3.6999999999999998E-2</v>
      </c>
      <c r="S30" s="63">
        <f t="shared" si="21"/>
        <v>0.28699999999999998</v>
      </c>
      <c r="T30" s="63">
        <f t="shared" si="22"/>
        <v>0.26300000000000001</v>
      </c>
      <c r="U30" s="63">
        <f t="shared" si="23"/>
        <v>0.20799999999999999</v>
      </c>
      <c r="V30" s="63">
        <f t="shared" si="24"/>
        <v>0.16500000000000001</v>
      </c>
      <c r="W30" s="63">
        <f t="shared" si="25"/>
        <v>8.0000000000000002E-3</v>
      </c>
      <c r="X30" s="63">
        <f t="shared" si="26"/>
        <v>0.17299999999999999</v>
      </c>
      <c r="Y30" s="326">
        <v>43</v>
      </c>
      <c r="Z30" s="134">
        <v>23</v>
      </c>
      <c r="AA30" s="411">
        <f t="shared" si="27"/>
        <v>0.53500000000000003</v>
      </c>
      <c r="AB30" s="326">
        <v>170</v>
      </c>
      <c r="AC30" s="134">
        <v>164</v>
      </c>
      <c r="AD30" s="411">
        <f t="shared" si="10"/>
        <v>0.96499999999999997</v>
      </c>
      <c r="AE30" s="326">
        <v>297</v>
      </c>
      <c r="AF30" s="134">
        <v>297</v>
      </c>
      <c r="AG30" s="411">
        <f t="shared" si="11"/>
        <v>1</v>
      </c>
      <c r="AH30" s="326">
        <v>142</v>
      </c>
      <c r="AI30" s="134">
        <v>87</v>
      </c>
      <c r="AJ30" s="411">
        <f t="shared" si="12"/>
        <v>0.61299999999999999</v>
      </c>
      <c r="AK30" s="326">
        <v>52</v>
      </c>
      <c r="AL30" s="134">
        <v>42</v>
      </c>
      <c r="AM30" s="411">
        <f t="shared" si="13"/>
        <v>0.80800000000000005</v>
      </c>
      <c r="AN30" s="326">
        <v>179</v>
      </c>
      <c r="AO30" s="134">
        <v>42</v>
      </c>
      <c r="AP30" s="411">
        <f t="shared" si="14"/>
        <v>0.23499999999999999</v>
      </c>
      <c r="AQ30" s="326">
        <v>411</v>
      </c>
      <c r="AR30" s="134">
        <v>61</v>
      </c>
      <c r="AS30" s="411">
        <f t="shared" si="15"/>
        <v>0.14799999999999999</v>
      </c>
      <c r="AT30" s="326">
        <v>1479</v>
      </c>
      <c r="AU30" s="134">
        <v>6</v>
      </c>
      <c r="AV30" s="411">
        <f t="shared" si="16"/>
        <v>4.0000000000000001E-3</v>
      </c>
      <c r="AW30" s="326">
        <v>231</v>
      </c>
      <c r="AX30" s="134">
        <v>61</v>
      </c>
      <c r="AY30" s="409">
        <f t="shared" si="17"/>
        <v>0.26400000000000001</v>
      </c>
    </row>
    <row r="31" spans="1:51" x14ac:dyDescent="0.2">
      <c r="A31" s="56" t="s">
        <v>882</v>
      </c>
      <c r="B31" s="57" t="s">
        <v>1021</v>
      </c>
      <c r="C31" s="56" t="s">
        <v>915</v>
      </c>
      <c r="D31" s="56" t="s">
        <v>1060</v>
      </c>
      <c r="E31" s="135">
        <v>1397</v>
      </c>
      <c r="F31" s="396">
        <v>1397</v>
      </c>
      <c r="G31" s="226">
        <v>41</v>
      </c>
      <c r="H31" s="405">
        <f t="shared" si="18"/>
        <v>2.9000000000000001E-2</v>
      </c>
      <c r="I31" s="397">
        <v>840</v>
      </c>
      <c r="J31" s="405">
        <f t="shared" si="19"/>
        <v>0.60099999999999998</v>
      </c>
      <c r="K31" s="60">
        <v>28</v>
      </c>
      <c r="L31" s="60">
        <v>208</v>
      </c>
      <c r="M31" s="60">
        <v>198</v>
      </c>
      <c r="N31" s="60">
        <v>406</v>
      </c>
      <c r="O31" s="60">
        <v>315</v>
      </c>
      <c r="P31" s="60">
        <v>201</v>
      </c>
      <c r="Q31" s="60">
        <v>516</v>
      </c>
      <c r="R31" s="104">
        <f t="shared" si="20"/>
        <v>0.02</v>
      </c>
      <c r="S31" s="63">
        <f t="shared" si="21"/>
        <v>0.14899999999999999</v>
      </c>
      <c r="T31" s="63">
        <f t="shared" si="22"/>
        <v>0.14199999999999999</v>
      </c>
      <c r="U31" s="63">
        <f t="shared" si="23"/>
        <v>0.29099999999999998</v>
      </c>
      <c r="V31" s="63">
        <f t="shared" si="24"/>
        <v>0.22500000000000001</v>
      </c>
      <c r="W31" s="63">
        <f t="shared" si="25"/>
        <v>0.14399999999999999</v>
      </c>
      <c r="X31" s="63">
        <f t="shared" si="26"/>
        <v>0.36899999999999999</v>
      </c>
      <c r="Y31" s="326">
        <v>85</v>
      </c>
      <c r="Z31" s="134">
        <v>31</v>
      </c>
      <c r="AA31" s="411">
        <f t="shared" si="27"/>
        <v>0.36499999999999999</v>
      </c>
      <c r="AB31" s="326">
        <v>246</v>
      </c>
      <c r="AC31" s="134">
        <v>246</v>
      </c>
      <c r="AD31" s="411">
        <f t="shared" si="10"/>
        <v>1</v>
      </c>
      <c r="AE31" s="326">
        <v>289</v>
      </c>
      <c r="AF31" s="134">
        <v>198</v>
      </c>
      <c r="AG31" s="411">
        <f t="shared" si="11"/>
        <v>0.68500000000000005</v>
      </c>
      <c r="AH31" s="326">
        <v>371</v>
      </c>
      <c r="AI31" s="134">
        <v>371</v>
      </c>
      <c r="AJ31" s="411">
        <f t="shared" si="12"/>
        <v>1</v>
      </c>
      <c r="AK31" s="326">
        <v>294</v>
      </c>
      <c r="AL31" s="134">
        <v>194</v>
      </c>
      <c r="AM31" s="411">
        <f t="shared" si="13"/>
        <v>0.66</v>
      </c>
      <c r="AN31" s="326">
        <v>191</v>
      </c>
      <c r="AO31" s="134">
        <v>89</v>
      </c>
      <c r="AP31" s="411">
        <f t="shared" si="14"/>
        <v>0.46600000000000003</v>
      </c>
      <c r="AQ31" s="326">
        <v>659</v>
      </c>
      <c r="AR31" s="134">
        <v>156</v>
      </c>
      <c r="AS31" s="411">
        <f t="shared" si="15"/>
        <v>0.23699999999999999</v>
      </c>
      <c r="AT31" s="326">
        <v>2661</v>
      </c>
      <c r="AU31" s="134">
        <v>112</v>
      </c>
      <c r="AV31" s="411">
        <f t="shared" si="16"/>
        <v>4.2000000000000003E-2</v>
      </c>
      <c r="AW31" s="326">
        <v>485</v>
      </c>
      <c r="AX31" s="134">
        <v>257</v>
      </c>
      <c r="AY31" s="409">
        <f t="shared" si="17"/>
        <v>0.53</v>
      </c>
    </row>
    <row r="32" spans="1:51" x14ac:dyDescent="0.2">
      <c r="A32" s="56" t="s">
        <v>882</v>
      </c>
      <c r="B32" s="57" t="s">
        <v>1021</v>
      </c>
      <c r="C32" s="56" t="s">
        <v>916</v>
      </c>
      <c r="D32" s="56" t="s">
        <v>1061</v>
      </c>
      <c r="E32" s="135">
        <v>1503</v>
      </c>
      <c r="F32" s="396">
        <v>1503</v>
      </c>
      <c r="G32" s="226">
        <v>83</v>
      </c>
      <c r="H32" s="405">
        <f t="shared" si="18"/>
        <v>5.5E-2</v>
      </c>
      <c r="I32" s="397">
        <v>1065</v>
      </c>
      <c r="J32" s="405">
        <f t="shared" si="19"/>
        <v>0.70899999999999996</v>
      </c>
      <c r="K32" s="60">
        <v>153</v>
      </c>
      <c r="L32" s="60">
        <v>191</v>
      </c>
      <c r="M32" s="60">
        <v>332</v>
      </c>
      <c r="N32" s="60">
        <v>389</v>
      </c>
      <c r="O32" s="60">
        <v>286</v>
      </c>
      <c r="P32" s="60">
        <v>69</v>
      </c>
      <c r="Q32" s="60">
        <v>355</v>
      </c>
      <c r="R32" s="104">
        <f t="shared" si="20"/>
        <v>0.10199999999999999</v>
      </c>
      <c r="S32" s="63">
        <f t="shared" si="21"/>
        <v>0.127</v>
      </c>
      <c r="T32" s="63">
        <f t="shared" si="22"/>
        <v>0.221</v>
      </c>
      <c r="U32" s="63">
        <f t="shared" si="23"/>
        <v>0.25900000000000001</v>
      </c>
      <c r="V32" s="63">
        <f t="shared" si="24"/>
        <v>0.19</v>
      </c>
      <c r="W32" s="63">
        <f t="shared" si="25"/>
        <v>4.5999999999999999E-2</v>
      </c>
      <c r="X32" s="63">
        <f t="shared" si="26"/>
        <v>0.23599999999999999</v>
      </c>
      <c r="Y32" s="326">
        <v>222</v>
      </c>
      <c r="Z32" s="134">
        <v>89</v>
      </c>
      <c r="AA32" s="411">
        <f t="shared" si="27"/>
        <v>0.40100000000000002</v>
      </c>
      <c r="AB32" s="326">
        <v>360</v>
      </c>
      <c r="AC32" s="134">
        <v>313</v>
      </c>
      <c r="AD32" s="411">
        <f t="shared" si="10"/>
        <v>0.86899999999999999</v>
      </c>
      <c r="AE32" s="326">
        <v>436</v>
      </c>
      <c r="AF32" s="134">
        <v>436</v>
      </c>
      <c r="AG32" s="411">
        <f t="shared" si="11"/>
        <v>1</v>
      </c>
      <c r="AH32" s="326">
        <v>320</v>
      </c>
      <c r="AI32" s="134">
        <v>299</v>
      </c>
      <c r="AJ32" s="411">
        <f t="shared" si="12"/>
        <v>0.93400000000000005</v>
      </c>
      <c r="AK32" s="326">
        <v>107</v>
      </c>
      <c r="AL32" s="134">
        <v>99</v>
      </c>
      <c r="AM32" s="411">
        <f t="shared" si="13"/>
        <v>0.92500000000000004</v>
      </c>
      <c r="AN32" s="326">
        <v>249</v>
      </c>
      <c r="AO32" s="134">
        <v>52</v>
      </c>
      <c r="AP32" s="411">
        <f t="shared" si="14"/>
        <v>0.20899999999999999</v>
      </c>
      <c r="AQ32" s="326">
        <v>852</v>
      </c>
      <c r="AR32" s="134">
        <v>129</v>
      </c>
      <c r="AS32" s="411">
        <f t="shared" si="15"/>
        <v>0.151</v>
      </c>
      <c r="AT32" s="326">
        <v>2471</v>
      </c>
      <c r="AU32" s="134">
        <v>86</v>
      </c>
      <c r="AV32" s="411">
        <f t="shared" si="16"/>
        <v>3.5000000000000003E-2</v>
      </c>
      <c r="AW32" s="326">
        <v>356</v>
      </c>
      <c r="AX32" s="134">
        <v>151</v>
      </c>
      <c r="AY32" s="409">
        <f t="shared" si="17"/>
        <v>0.42399999999999999</v>
      </c>
    </row>
    <row r="33" spans="1:51" x14ac:dyDescent="0.2">
      <c r="A33" s="56" t="s">
        <v>882</v>
      </c>
      <c r="B33" s="57" t="s">
        <v>1021</v>
      </c>
      <c r="C33" s="56" t="s">
        <v>917</v>
      </c>
      <c r="D33" s="56" t="s">
        <v>1062</v>
      </c>
      <c r="E33" s="135">
        <v>1170</v>
      </c>
      <c r="F33" s="396">
        <v>1170</v>
      </c>
      <c r="G33" s="226">
        <v>30</v>
      </c>
      <c r="H33" s="405">
        <f t="shared" si="18"/>
        <v>2.5999999999999999E-2</v>
      </c>
      <c r="I33" s="397">
        <v>710</v>
      </c>
      <c r="J33" s="405">
        <f t="shared" si="19"/>
        <v>0.60699999999999998</v>
      </c>
      <c r="K33" s="60">
        <v>114</v>
      </c>
      <c r="L33" s="60">
        <v>226</v>
      </c>
      <c r="M33" s="60">
        <v>84</v>
      </c>
      <c r="N33" s="60">
        <v>286</v>
      </c>
      <c r="O33" s="60">
        <v>348</v>
      </c>
      <c r="P33" s="60">
        <v>82</v>
      </c>
      <c r="Q33" s="60">
        <v>430</v>
      </c>
      <c r="R33" s="104">
        <f t="shared" si="20"/>
        <v>9.7000000000000003E-2</v>
      </c>
      <c r="S33" s="63">
        <f t="shared" si="21"/>
        <v>0.193</v>
      </c>
      <c r="T33" s="63">
        <f t="shared" si="22"/>
        <v>7.1999999999999995E-2</v>
      </c>
      <c r="U33" s="63">
        <f t="shared" si="23"/>
        <v>0.24399999999999999</v>
      </c>
      <c r="V33" s="63">
        <f t="shared" si="24"/>
        <v>0.29699999999999999</v>
      </c>
      <c r="W33" s="63">
        <f t="shared" si="25"/>
        <v>7.0000000000000007E-2</v>
      </c>
      <c r="X33" s="63">
        <f t="shared" si="26"/>
        <v>0.36799999999999999</v>
      </c>
      <c r="Y33" s="326">
        <v>184</v>
      </c>
      <c r="Z33" s="134">
        <v>30</v>
      </c>
      <c r="AA33" s="411">
        <f t="shared" si="27"/>
        <v>0.16300000000000001</v>
      </c>
      <c r="AB33" s="326">
        <v>228</v>
      </c>
      <c r="AC33" s="134">
        <v>217</v>
      </c>
      <c r="AD33" s="411">
        <f t="shared" si="10"/>
        <v>0.95199999999999996</v>
      </c>
      <c r="AE33" s="326">
        <v>339</v>
      </c>
      <c r="AF33" s="134">
        <v>339</v>
      </c>
      <c r="AG33" s="411">
        <f t="shared" si="11"/>
        <v>1</v>
      </c>
      <c r="AH33" s="326">
        <v>138</v>
      </c>
      <c r="AI33" s="134">
        <v>119</v>
      </c>
      <c r="AJ33" s="411">
        <f t="shared" si="12"/>
        <v>0.86199999999999999</v>
      </c>
      <c r="AK33" s="326">
        <v>52</v>
      </c>
      <c r="AL33" s="134">
        <v>30</v>
      </c>
      <c r="AM33" s="411">
        <f t="shared" si="13"/>
        <v>0.57699999999999996</v>
      </c>
      <c r="AN33" s="326">
        <v>262</v>
      </c>
      <c r="AO33" s="134">
        <v>121</v>
      </c>
      <c r="AP33" s="411">
        <f t="shared" si="14"/>
        <v>0.46200000000000002</v>
      </c>
      <c r="AQ33" s="326">
        <v>953</v>
      </c>
      <c r="AR33" s="134">
        <v>268</v>
      </c>
      <c r="AS33" s="411">
        <f t="shared" si="15"/>
        <v>0.28100000000000003</v>
      </c>
      <c r="AT33" s="326">
        <v>2577</v>
      </c>
      <c r="AU33" s="134">
        <v>46</v>
      </c>
      <c r="AV33" s="411">
        <f t="shared" si="16"/>
        <v>1.7999999999999999E-2</v>
      </c>
      <c r="AW33" s="326">
        <v>314</v>
      </c>
      <c r="AX33" s="134">
        <v>116</v>
      </c>
      <c r="AY33" s="409">
        <f t="shared" si="17"/>
        <v>0.36899999999999999</v>
      </c>
    </row>
    <row r="34" spans="1:51" x14ac:dyDescent="0.2">
      <c r="A34" s="56" t="s">
        <v>882</v>
      </c>
      <c r="B34" s="57" t="s">
        <v>1021</v>
      </c>
      <c r="C34" s="56" t="s">
        <v>918</v>
      </c>
      <c r="D34" s="56" t="s">
        <v>1063</v>
      </c>
      <c r="E34" s="135">
        <v>1808</v>
      </c>
      <c r="F34" s="396">
        <v>1808</v>
      </c>
      <c r="G34" s="226">
        <v>86</v>
      </c>
      <c r="H34" s="405">
        <f t="shared" si="18"/>
        <v>4.8000000000000001E-2</v>
      </c>
      <c r="I34" s="397">
        <v>1024</v>
      </c>
      <c r="J34" s="405">
        <f t="shared" si="19"/>
        <v>0.56599999999999995</v>
      </c>
      <c r="K34" s="60">
        <v>19</v>
      </c>
      <c r="L34" s="60">
        <v>254</v>
      </c>
      <c r="M34" s="60">
        <v>234</v>
      </c>
      <c r="N34" s="60">
        <v>517</v>
      </c>
      <c r="O34" s="60">
        <v>539</v>
      </c>
      <c r="P34" s="60">
        <v>159</v>
      </c>
      <c r="Q34" s="60">
        <v>698</v>
      </c>
      <c r="R34" s="104">
        <f t="shared" si="20"/>
        <v>1.0999999999999999E-2</v>
      </c>
      <c r="S34" s="63">
        <f t="shared" si="21"/>
        <v>0.14000000000000001</v>
      </c>
      <c r="T34" s="63">
        <f t="shared" si="22"/>
        <v>0.129</v>
      </c>
      <c r="U34" s="63">
        <f t="shared" si="23"/>
        <v>0.28599999999999998</v>
      </c>
      <c r="V34" s="63">
        <f t="shared" si="24"/>
        <v>0.29799999999999999</v>
      </c>
      <c r="W34" s="63">
        <f t="shared" si="25"/>
        <v>8.7999999999999995E-2</v>
      </c>
      <c r="X34" s="63">
        <f t="shared" si="26"/>
        <v>0.38600000000000001</v>
      </c>
      <c r="Y34" s="326">
        <v>352</v>
      </c>
      <c r="Z34" s="134">
        <v>105</v>
      </c>
      <c r="AA34" s="411">
        <f t="shared" si="27"/>
        <v>0.29799999999999999</v>
      </c>
      <c r="AB34" s="326">
        <v>254</v>
      </c>
      <c r="AC34" s="134">
        <v>254</v>
      </c>
      <c r="AD34" s="411">
        <f t="shared" si="10"/>
        <v>1</v>
      </c>
      <c r="AE34" s="326">
        <v>385</v>
      </c>
      <c r="AF34" s="134">
        <v>385</v>
      </c>
      <c r="AG34" s="411">
        <f t="shared" si="11"/>
        <v>1</v>
      </c>
      <c r="AH34" s="326">
        <v>367</v>
      </c>
      <c r="AI34" s="134">
        <v>367</v>
      </c>
      <c r="AJ34" s="411">
        <f t="shared" si="12"/>
        <v>1</v>
      </c>
      <c r="AK34" s="326">
        <v>95</v>
      </c>
      <c r="AL34" s="134">
        <v>85</v>
      </c>
      <c r="AM34" s="411">
        <f t="shared" si="13"/>
        <v>0.89500000000000002</v>
      </c>
      <c r="AN34" s="326">
        <v>478</v>
      </c>
      <c r="AO34" s="134">
        <v>376</v>
      </c>
      <c r="AP34" s="411">
        <f t="shared" si="14"/>
        <v>0.78700000000000003</v>
      </c>
      <c r="AQ34" s="326">
        <v>478</v>
      </c>
      <c r="AR34" s="134">
        <v>24</v>
      </c>
      <c r="AS34" s="411">
        <f t="shared" si="15"/>
        <v>0.05</v>
      </c>
      <c r="AT34" s="326">
        <v>2896</v>
      </c>
      <c r="AU34" s="134">
        <v>212</v>
      </c>
      <c r="AV34" s="411">
        <f t="shared" si="16"/>
        <v>7.2999999999999995E-2</v>
      </c>
      <c r="AW34" s="326">
        <v>573</v>
      </c>
      <c r="AX34" s="134">
        <v>461</v>
      </c>
      <c r="AY34" s="409">
        <f t="shared" si="17"/>
        <v>0.80500000000000005</v>
      </c>
    </row>
    <row r="35" spans="1:51" x14ac:dyDescent="0.2">
      <c r="A35" s="56" t="s">
        <v>882</v>
      </c>
      <c r="B35" s="57" t="s">
        <v>1021</v>
      </c>
      <c r="C35" s="56" t="s">
        <v>919</v>
      </c>
      <c r="D35" s="56" t="s">
        <v>1064</v>
      </c>
      <c r="E35" s="135">
        <v>952</v>
      </c>
      <c r="F35" s="396">
        <v>952</v>
      </c>
      <c r="G35" s="226">
        <v>34</v>
      </c>
      <c r="H35" s="405">
        <f t="shared" si="18"/>
        <v>3.5999999999999997E-2</v>
      </c>
      <c r="I35" s="397">
        <v>635</v>
      </c>
      <c r="J35" s="405">
        <f t="shared" si="19"/>
        <v>0.66700000000000004</v>
      </c>
      <c r="K35" s="60">
        <v>37</v>
      </c>
      <c r="L35" s="60">
        <v>270</v>
      </c>
      <c r="M35" s="60">
        <v>249</v>
      </c>
      <c r="N35" s="60">
        <v>79</v>
      </c>
      <c r="O35" s="60">
        <v>242</v>
      </c>
      <c r="P35" s="60">
        <v>41</v>
      </c>
      <c r="Q35" s="60">
        <v>283</v>
      </c>
      <c r="R35" s="104">
        <f t="shared" si="20"/>
        <v>3.9E-2</v>
      </c>
      <c r="S35" s="63">
        <f t="shared" si="21"/>
        <v>0.28399999999999997</v>
      </c>
      <c r="T35" s="63">
        <f t="shared" si="22"/>
        <v>0.26200000000000001</v>
      </c>
      <c r="U35" s="63">
        <f t="shared" si="23"/>
        <v>8.3000000000000004E-2</v>
      </c>
      <c r="V35" s="63">
        <f t="shared" si="24"/>
        <v>0.254</v>
      </c>
      <c r="W35" s="63">
        <f t="shared" si="25"/>
        <v>4.2999999999999997E-2</v>
      </c>
      <c r="X35" s="63">
        <f t="shared" si="26"/>
        <v>0.29699999999999999</v>
      </c>
      <c r="Y35" s="326">
        <v>34</v>
      </c>
      <c r="Z35" s="134">
        <v>34</v>
      </c>
      <c r="AA35" s="411">
        <f t="shared" si="27"/>
        <v>1</v>
      </c>
      <c r="AB35" s="326">
        <v>284</v>
      </c>
      <c r="AC35" s="134">
        <v>284</v>
      </c>
      <c r="AD35" s="411">
        <f t="shared" si="10"/>
        <v>1</v>
      </c>
      <c r="AE35" s="326">
        <v>309</v>
      </c>
      <c r="AF35" s="134">
        <v>309</v>
      </c>
      <c r="AG35" s="411">
        <f t="shared" si="11"/>
        <v>1</v>
      </c>
      <c r="AH35" s="326">
        <v>42</v>
      </c>
      <c r="AI35" s="134">
        <v>42</v>
      </c>
      <c r="AJ35" s="411">
        <f t="shared" si="12"/>
        <v>1</v>
      </c>
      <c r="AK35" s="326">
        <v>74</v>
      </c>
      <c r="AL35" s="134">
        <v>74</v>
      </c>
      <c r="AM35" s="411">
        <f t="shared" si="13"/>
        <v>1</v>
      </c>
      <c r="AN35" s="326">
        <v>126</v>
      </c>
      <c r="AO35" s="134">
        <v>74</v>
      </c>
      <c r="AP35" s="411">
        <f t="shared" si="14"/>
        <v>0.58699999999999997</v>
      </c>
      <c r="AQ35" s="326">
        <v>326</v>
      </c>
      <c r="AR35" s="134">
        <v>0</v>
      </c>
      <c r="AS35" s="411">
        <f t="shared" si="15"/>
        <v>0</v>
      </c>
      <c r="AT35" s="326">
        <v>1734</v>
      </c>
      <c r="AU35" s="134">
        <v>135</v>
      </c>
      <c r="AV35" s="411">
        <f t="shared" si="16"/>
        <v>7.8E-2</v>
      </c>
      <c r="AW35" s="326">
        <v>200</v>
      </c>
      <c r="AX35" s="134">
        <v>148</v>
      </c>
      <c r="AY35" s="409">
        <f t="shared" si="17"/>
        <v>0.74</v>
      </c>
    </row>
    <row r="36" spans="1:51" x14ac:dyDescent="0.2">
      <c r="A36" s="56" t="s">
        <v>882</v>
      </c>
      <c r="B36" s="57" t="s">
        <v>1021</v>
      </c>
      <c r="C36" s="56" t="s">
        <v>920</v>
      </c>
      <c r="D36" s="56" t="s">
        <v>1065</v>
      </c>
      <c r="E36" s="135">
        <v>1448</v>
      </c>
      <c r="F36" s="396">
        <v>1448</v>
      </c>
      <c r="G36" s="226">
        <v>40</v>
      </c>
      <c r="H36" s="405">
        <f t="shared" si="18"/>
        <v>2.8000000000000001E-2</v>
      </c>
      <c r="I36" s="397">
        <v>1073</v>
      </c>
      <c r="J36" s="405">
        <f t="shared" si="19"/>
        <v>0.74099999999999999</v>
      </c>
      <c r="K36" s="60">
        <v>66</v>
      </c>
      <c r="L36" s="60">
        <v>260</v>
      </c>
      <c r="M36" s="60">
        <v>384</v>
      </c>
      <c r="N36" s="60">
        <v>363</v>
      </c>
      <c r="O36" s="60">
        <v>256</v>
      </c>
      <c r="P36" s="60">
        <v>79</v>
      </c>
      <c r="Q36" s="60">
        <v>335</v>
      </c>
      <c r="R36" s="104">
        <f t="shared" si="20"/>
        <v>4.5999999999999999E-2</v>
      </c>
      <c r="S36" s="63">
        <f t="shared" si="21"/>
        <v>0.18</v>
      </c>
      <c r="T36" s="63">
        <f t="shared" si="22"/>
        <v>0.26500000000000001</v>
      </c>
      <c r="U36" s="63">
        <f t="shared" si="23"/>
        <v>0.251</v>
      </c>
      <c r="V36" s="63">
        <f t="shared" si="24"/>
        <v>0.17699999999999999</v>
      </c>
      <c r="W36" s="63">
        <f t="shared" si="25"/>
        <v>5.5E-2</v>
      </c>
      <c r="X36" s="63">
        <f t="shared" si="26"/>
        <v>0.23100000000000001</v>
      </c>
      <c r="Y36" s="326">
        <v>78</v>
      </c>
      <c r="Z36" s="134">
        <v>0</v>
      </c>
      <c r="AA36" s="411">
        <f t="shared" si="27"/>
        <v>0</v>
      </c>
      <c r="AB36" s="326">
        <v>289</v>
      </c>
      <c r="AC36" s="134">
        <v>289</v>
      </c>
      <c r="AD36" s="411">
        <f t="shared" si="10"/>
        <v>1</v>
      </c>
      <c r="AE36" s="326">
        <v>526</v>
      </c>
      <c r="AF36" s="134">
        <v>526</v>
      </c>
      <c r="AG36" s="411">
        <f t="shared" si="11"/>
        <v>1</v>
      </c>
      <c r="AH36" s="326">
        <v>230</v>
      </c>
      <c r="AI36" s="134">
        <v>230</v>
      </c>
      <c r="AJ36" s="411">
        <f t="shared" si="12"/>
        <v>1</v>
      </c>
      <c r="AK36" s="326">
        <v>134</v>
      </c>
      <c r="AL36" s="134">
        <v>134</v>
      </c>
      <c r="AM36" s="411">
        <f t="shared" si="13"/>
        <v>1</v>
      </c>
      <c r="AN36" s="326">
        <v>252</v>
      </c>
      <c r="AO36" s="134">
        <v>72</v>
      </c>
      <c r="AP36" s="411">
        <f t="shared" si="14"/>
        <v>0.28599999999999998</v>
      </c>
      <c r="AQ36" s="326">
        <v>722</v>
      </c>
      <c r="AR36" s="134">
        <v>51</v>
      </c>
      <c r="AS36" s="411">
        <f t="shared" si="15"/>
        <v>7.0999999999999994E-2</v>
      </c>
      <c r="AT36" s="326">
        <v>2207</v>
      </c>
      <c r="AU36" s="134">
        <v>146</v>
      </c>
      <c r="AV36" s="411">
        <f t="shared" si="16"/>
        <v>6.6000000000000003E-2</v>
      </c>
      <c r="AW36" s="326">
        <v>386</v>
      </c>
      <c r="AX36" s="134">
        <v>138</v>
      </c>
      <c r="AY36" s="409">
        <f t="shared" si="17"/>
        <v>0.35799999999999998</v>
      </c>
    </row>
    <row r="37" spans="1:51" s="529" customFormat="1" x14ac:dyDescent="0.2">
      <c r="A37" s="527" t="s">
        <v>882</v>
      </c>
      <c r="B37" s="527" t="s">
        <v>2327</v>
      </c>
      <c r="C37" s="527" t="s">
        <v>921</v>
      </c>
      <c r="D37" s="527" t="s">
        <v>1066</v>
      </c>
      <c r="E37" s="546">
        <v>1793</v>
      </c>
      <c r="F37" s="504">
        <v>1793</v>
      </c>
      <c r="G37" s="504">
        <v>59</v>
      </c>
      <c r="H37" s="567">
        <f t="shared" si="18"/>
        <v>3.3000000000000002E-2</v>
      </c>
      <c r="I37" s="504">
        <v>1300</v>
      </c>
      <c r="J37" s="567">
        <f t="shared" si="19"/>
        <v>0.72499999999999998</v>
      </c>
      <c r="K37" s="529">
        <v>45</v>
      </c>
      <c r="L37" s="529">
        <v>386</v>
      </c>
      <c r="M37" s="529">
        <v>464</v>
      </c>
      <c r="N37" s="529">
        <v>405</v>
      </c>
      <c r="O37" s="529">
        <v>364</v>
      </c>
      <c r="P37" s="529">
        <v>70</v>
      </c>
      <c r="Q37" s="529">
        <v>434</v>
      </c>
      <c r="R37" s="541">
        <f t="shared" si="20"/>
        <v>2.5000000000000001E-2</v>
      </c>
      <c r="S37" s="542">
        <f t="shared" si="21"/>
        <v>0.215</v>
      </c>
      <c r="T37" s="542">
        <f t="shared" si="22"/>
        <v>0.25900000000000001</v>
      </c>
      <c r="U37" s="542">
        <f t="shared" si="23"/>
        <v>0.22600000000000001</v>
      </c>
      <c r="V37" s="542">
        <f t="shared" si="24"/>
        <v>0.20300000000000001</v>
      </c>
      <c r="W37" s="542">
        <f t="shared" si="25"/>
        <v>3.9E-2</v>
      </c>
      <c r="X37" s="542">
        <f t="shared" si="26"/>
        <v>0.24199999999999999</v>
      </c>
      <c r="Y37" s="530">
        <v>142</v>
      </c>
      <c r="Z37" s="531">
        <v>59</v>
      </c>
      <c r="AA37" s="547">
        <f t="shared" si="27"/>
        <v>0.41499999999999998</v>
      </c>
      <c r="AB37" s="530">
        <v>361</v>
      </c>
      <c r="AC37" s="531">
        <v>361</v>
      </c>
      <c r="AD37" s="547">
        <f t="shared" si="10"/>
        <v>1</v>
      </c>
      <c r="AE37" s="530">
        <v>599</v>
      </c>
      <c r="AF37" s="531">
        <v>572</v>
      </c>
      <c r="AG37" s="547">
        <f t="shared" si="11"/>
        <v>0.95499999999999996</v>
      </c>
      <c r="AH37" s="530">
        <v>273</v>
      </c>
      <c r="AI37" s="531">
        <v>273</v>
      </c>
      <c r="AJ37" s="547">
        <f t="shared" si="12"/>
        <v>1</v>
      </c>
      <c r="AK37" s="530">
        <v>254</v>
      </c>
      <c r="AL37" s="531">
        <v>151</v>
      </c>
      <c r="AM37" s="547">
        <f t="shared" si="13"/>
        <v>0.59399999999999997</v>
      </c>
      <c r="AN37" s="530">
        <v>450</v>
      </c>
      <c r="AO37" s="531">
        <v>154</v>
      </c>
      <c r="AP37" s="547">
        <f t="shared" si="14"/>
        <v>0.34200000000000003</v>
      </c>
      <c r="AQ37" s="530">
        <v>531</v>
      </c>
      <c r="AR37" s="531">
        <v>59</v>
      </c>
      <c r="AS37" s="547">
        <f t="shared" si="15"/>
        <v>0.111</v>
      </c>
      <c r="AT37" s="530">
        <v>2790</v>
      </c>
      <c r="AU37" s="531">
        <v>164</v>
      </c>
      <c r="AV37" s="547">
        <f t="shared" si="16"/>
        <v>5.8999999999999997E-2</v>
      </c>
      <c r="AW37" s="530">
        <v>704</v>
      </c>
      <c r="AX37" s="531">
        <v>221</v>
      </c>
      <c r="AY37" s="549">
        <f t="shared" si="17"/>
        <v>0.314</v>
      </c>
    </row>
    <row r="38" spans="1:51" s="529" customFormat="1" x14ac:dyDescent="0.2">
      <c r="A38" s="527" t="s">
        <v>882</v>
      </c>
      <c r="B38" s="527" t="s">
        <v>2327</v>
      </c>
      <c r="C38" s="527" t="s">
        <v>922</v>
      </c>
      <c r="D38" s="527" t="s">
        <v>1067</v>
      </c>
      <c r="E38" s="546">
        <v>1161</v>
      </c>
      <c r="F38" s="504">
        <v>1161</v>
      </c>
      <c r="G38" s="504">
        <v>72</v>
      </c>
      <c r="H38" s="567">
        <f t="shared" si="18"/>
        <v>6.2E-2</v>
      </c>
      <c r="I38" s="504">
        <v>570</v>
      </c>
      <c r="J38" s="567">
        <f t="shared" si="19"/>
        <v>0.49099999999999999</v>
      </c>
      <c r="K38" s="529">
        <v>37</v>
      </c>
      <c r="L38" s="529">
        <v>186</v>
      </c>
      <c r="M38" s="529">
        <v>136</v>
      </c>
      <c r="N38" s="529">
        <v>211</v>
      </c>
      <c r="O38" s="529">
        <v>480</v>
      </c>
      <c r="P38" s="529">
        <v>39</v>
      </c>
      <c r="Q38" s="529">
        <v>519</v>
      </c>
      <c r="R38" s="541">
        <f t="shared" si="20"/>
        <v>3.2000000000000001E-2</v>
      </c>
      <c r="S38" s="542">
        <f t="shared" si="21"/>
        <v>0.16</v>
      </c>
      <c r="T38" s="542">
        <f t="shared" si="22"/>
        <v>0.11700000000000001</v>
      </c>
      <c r="U38" s="542">
        <f t="shared" si="23"/>
        <v>0.182</v>
      </c>
      <c r="V38" s="542">
        <f t="shared" si="24"/>
        <v>0.41299999999999998</v>
      </c>
      <c r="W38" s="542">
        <f t="shared" si="25"/>
        <v>3.4000000000000002E-2</v>
      </c>
      <c r="X38" s="542">
        <f t="shared" si="26"/>
        <v>0.44700000000000001</v>
      </c>
      <c r="Y38" s="530">
        <v>136</v>
      </c>
      <c r="Z38" s="531">
        <v>24</v>
      </c>
      <c r="AA38" s="547">
        <f t="shared" si="27"/>
        <v>0.17599999999999999</v>
      </c>
      <c r="AB38" s="530">
        <v>204</v>
      </c>
      <c r="AC38" s="531">
        <v>181</v>
      </c>
      <c r="AD38" s="547">
        <f t="shared" si="10"/>
        <v>0.88700000000000001</v>
      </c>
      <c r="AE38" s="530">
        <v>271</v>
      </c>
      <c r="AF38" s="531">
        <v>271</v>
      </c>
      <c r="AG38" s="547">
        <f t="shared" si="11"/>
        <v>1</v>
      </c>
      <c r="AH38" s="530">
        <v>142</v>
      </c>
      <c r="AI38" s="531">
        <v>142</v>
      </c>
      <c r="AJ38" s="547">
        <f t="shared" si="12"/>
        <v>1</v>
      </c>
      <c r="AK38" s="530">
        <v>144</v>
      </c>
      <c r="AL38" s="531">
        <v>111</v>
      </c>
      <c r="AM38" s="547">
        <f t="shared" si="13"/>
        <v>0.77100000000000002</v>
      </c>
      <c r="AN38" s="530">
        <v>387</v>
      </c>
      <c r="AO38" s="531">
        <v>116</v>
      </c>
      <c r="AP38" s="547">
        <f t="shared" si="14"/>
        <v>0.3</v>
      </c>
      <c r="AQ38" s="530">
        <v>797</v>
      </c>
      <c r="AR38" s="531">
        <v>191</v>
      </c>
      <c r="AS38" s="547">
        <f t="shared" si="15"/>
        <v>0.24</v>
      </c>
      <c r="AT38" s="530">
        <v>3121</v>
      </c>
      <c r="AU38" s="531">
        <v>125</v>
      </c>
      <c r="AV38" s="547">
        <f t="shared" si="16"/>
        <v>0.04</v>
      </c>
      <c r="AW38" s="530">
        <v>531</v>
      </c>
      <c r="AX38" s="531">
        <v>203</v>
      </c>
      <c r="AY38" s="549">
        <f t="shared" si="17"/>
        <v>0.38200000000000001</v>
      </c>
    </row>
    <row r="39" spans="1:51" s="84" customFormat="1" x14ac:dyDescent="0.2">
      <c r="A39" s="81" t="s">
        <v>882</v>
      </c>
      <c r="B39" s="82" t="s">
        <v>1021</v>
      </c>
      <c r="C39" s="81"/>
      <c r="D39" s="81"/>
      <c r="E39" s="152">
        <f>SUM(E2:E38)</f>
        <v>46992</v>
      </c>
      <c r="F39" s="398">
        <f>SUM(F2:F38)</f>
        <v>46992</v>
      </c>
      <c r="G39" s="227">
        <f>SUM(G2:G38)</f>
        <v>1797</v>
      </c>
      <c r="H39" s="406">
        <f t="shared" ref="H39:H70" si="28">ROUND(G39/F39,3)</f>
        <v>3.7999999999999999E-2</v>
      </c>
      <c r="I39" s="399">
        <f>SUM(I2:I38)</f>
        <v>33240</v>
      </c>
      <c r="J39" s="406">
        <f t="shared" ref="J39:J70" si="29">ROUND(I39/F39,3)</f>
        <v>0.70699999999999996</v>
      </c>
      <c r="K39" s="84">
        <f t="shared" ref="K39:Q39" si="30">SUM(K2:K38)</f>
        <v>2348</v>
      </c>
      <c r="L39" s="84">
        <f t="shared" si="30"/>
        <v>9564</v>
      </c>
      <c r="M39" s="84">
        <f t="shared" si="30"/>
        <v>10535</v>
      </c>
      <c r="N39" s="84">
        <f t="shared" si="30"/>
        <v>10793</v>
      </c>
      <c r="O39" s="84">
        <f t="shared" si="30"/>
        <v>10393</v>
      </c>
      <c r="P39" s="84">
        <f t="shared" si="30"/>
        <v>1562</v>
      </c>
      <c r="Q39" s="84">
        <f t="shared" si="30"/>
        <v>11955</v>
      </c>
      <c r="R39" s="153">
        <f t="shared" ref="R39:R70" si="31">ROUND(K39/F39,3)</f>
        <v>0.05</v>
      </c>
      <c r="S39" s="97">
        <f t="shared" ref="S39:S70" si="32">ROUND(L39/F39,3)</f>
        <v>0.20399999999999999</v>
      </c>
      <c r="T39" s="97">
        <f t="shared" ref="T39:T70" si="33">ROUND(M39/F39,3)</f>
        <v>0.224</v>
      </c>
      <c r="U39" s="97">
        <f t="shared" ref="U39:U70" si="34">ROUND(N39/F39,3)</f>
        <v>0.23</v>
      </c>
      <c r="V39" s="97">
        <f t="shared" ref="V39:V70" si="35">ROUND(O39/F39,3)</f>
        <v>0.221</v>
      </c>
      <c r="W39" s="97">
        <f t="shared" ref="W39:W70" si="36">ROUND(P39/F39,3)</f>
        <v>3.3000000000000002E-2</v>
      </c>
      <c r="X39" s="97">
        <f t="shared" ref="X39:X70" si="37">ROUND(Q39/F39,3)</f>
        <v>0.254</v>
      </c>
      <c r="Y39" s="327">
        <f>SUM(Y2:Y38)</f>
        <v>5357</v>
      </c>
      <c r="Z39" s="151">
        <f>SUM(Z2:Z38)</f>
        <v>1487</v>
      </c>
      <c r="AA39" s="413">
        <f t="shared" ref="AA39:AA70" si="38">ROUND(Z39/Y39,3)</f>
        <v>0.27800000000000002</v>
      </c>
      <c r="AB39" s="327">
        <f>SUM(AB2:AB38)</f>
        <v>11613</v>
      </c>
      <c r="AC39" s="151">
        <f>SUM(AC2:AC38)</f>
        <v>11203</v>
      </c>
      <c r="AD39" s="413">
        <f t="shared" si="10"/>
        <v>0.96499999999999997</v>
      </c>
      <c r="AE39" s="327">
        <f>SUM(AE2:AE38)</f>
        <v>13816</v>
      </c>
      <c r="AF39" s="151">
        <f>SUM(AF2:AF38)</f>
        <v>13509</v>
      </c>
      <c r="AG39" s="413">
        <f t="shared" si="11"/>
        <v>0.97799999999999998</v>
      </c>
      <c r="AH39" s="327">
        <f>SUM(AH2:AH38)</f>
        <v>7353</v>
      </c>
      <c r="AI39" s="151">
        <f>SUM(AI2:AI38)</f>
        <v>7008</v>
      </c>
      <c r="AJ39" s="413">
        <f t="shared" si="12"/>
        <v>0.95299999999999996</v>
      </c>
      <c r="AK39" s="327">
        <f>SUM(AK2:AK38)</f>
        <v>4891</v>
      </c>
      <c r="AL39" s="151">
        <f>SUM(AL2:AL38)</f>
        <v>3550</v>
      </c>
      <c r="AM39" s="413">
        <f t="shared" si="13"/>
        <v>0.72599999999999998</v>
      </c>
      <c r="AN39" s="327">
        <f>SUM(AN2:AN38)</f>
        <v>9924</v>
      </c>
      <c r="AO39" s="151">
        <f>SUM(AO2:AO38)</f>
        <v>3847</v>
      </c>
      <c r="AP39" s="413">
        <f t="shared" si="14"/>
        <v>0.38800000000000001</v>
      </c>
      <c r="AQ39" s="327">
        <f>SUM(AQ2:AQ38)</f>
        <v>23100</v>
      </c>
      <c r="AR39" s="151">
        <f>SUM(AR2:AR38)</f>
        <v>3234</v>
      </c>
      <c r="AS39" s="413">
        <f t="shared" si="15"/>
        <v>0.14000000000000001</v>
      </c>
      <c r="AT39" s="327">
        <f>SUM(AT2:AT38)</f>
        <v>76182</v>
      </c>
      <c r="AU39" s="151">
        <f>SUM(AU2:AU38)</f>
        <v>3154</v>
      </c>
      <c r="AV39" s="413">
        <f t="shared" si="16"/>
        <v>4.1000000000000002E-2</v>
      </c>
      <c r="AW39" s="327">
        <f>SUM(AW2:AW38)</f>
        <v>14815</v>
      </c>
      <c r="AX39" s="151">
        <f>SUM(AX2:AX38)</f>
        <v>5954</v>
      </c>
      <c r="AY39" s="410">
        <f t="shared" si="17"/>
        <v>0.40200000000000002</v>
      </c>
    </row>
    <row r="40" spans="1:51" s="529" customFormat="1" x14ac:dyDescent="0.2">
      <c r="A40" s="527" t="s">
        <v>882</v>
      </c>
      <c r="B40" s="527" t="s">
        <v>2325</v>
      </c>
      <c r="C40" s="527" t="s">
        <v>884</v>
      </c>
      <c r="D40" s="527" t="s">
        <v>1029</v>
      </c>
      <c r="E40" s="546">
        <v>2056</v>
      </c>
      <c r="F40" s="504">
        <v>2056</v>
      </c>
      <c r="G40" s="504">
        <v>54</v>
      </c>
      <c r="H40" s="567">
        <f t="shared" si="28"/>
        <v>2.5999999999999999E-2</v>
      </c>
      <c r="I40" s="504">
        <v>1704</v>
      </c>
      <c r="J40" s="567">
        <f t="shared" si="29"/>
        <v>0.82899999999999996</v>
      </c>
      <c r="K40" s="529">
        <v>99</v>
      </c>
      <c r="L40" s="529">
        <v>590</v>
      </c>
      <c r="M40" s="529">
        <v>556</v>
      </c>
      <c r="N40" s="529">
        <v>459</v>
      </c>
      <c r="O40" s="529">
        <v>286</v>
      </c>
      <c r="P40" s="529">
        <v>12</v>
      </c>
      <c r="Q40" s="529">
        <v>298</v>
      </c>
      <c r="R40" s="541">
        <f t="shared" si="31"/>
        <v>4.8000000000000001E-2</v>
      </c>
      <c r="S40" s="542">
        <f t="shared" si="32"/>
        <v>0.28699999999999998</v>
      </c>
      <c r="T40" s="542">
        <f t="shared" si="33"/>
        <v>0.27</v>
      </c>
      <c r="U40" s="542">
        <f t="shared" si="34"/>
        <v>0.223</v>
      </c>
      <c r="V40" s="542">
        <f t="shared" si="35"/>
        <v>0.13900000000000001</v>
      </c>
      <c r="W40" s="542">
        <f t="shared" si="36"/>
        <v>6.0000000000000001E-3</v>
      </c>
      <c r="X40" s="542">
        <f t="shared" si="37"/>
        <v>0.14499999999999999</v>
      </c>
      <c r="Y40" s="530">
        <v>286</v>
      </c>
      <c r="Z40" s="531">
        <v>54</v>
      </c>
      <c r="AA40" s="547">
        <f t="shared" si="38"/>
        <v>0.189</v>
      </c>
      <c r="AB40" s="530">
        <v>572</v>
      </c>
      <c r="AC40" s="531">
        <v>561</v>
      </c>
      <c r="AD40" s="547">
        <f t="shared" si="10"/>
        <v>0.98099999999999998</v>
      </c>
      <c r="AE40" s="530">
        <v>768</v>
      </c>
      <c r="AF40" s="531">
        <v>761</v>
      </c>
      <c r="AG40" s="547">
        <f t="shared" si="11"/>
        <v>0.99099999999999999</v>
      </c>
      <c r="AH40" s="530">
        <v>326</v>
      </c>
      <c r="AI40" s="531">
        <v>326</v>
      </c>
      <c r="AJ40" s="547">
        <f t="shared" si="12"/>
        <v>1</v>
      </c>
      <c r="AK40" s="530">
        <v>175</v>
      </c>
      <c r="AL40" s="531">
        <v>98</v>
      </c>
      <c r="AM40" s="547">
        <f t="shared" si="13"/>
        <v>0.56000000000000005</v>
      </c>
      <c r="AN40" s="530">
        <v>156</v>
      </c>
      <c r="AO40" s="531">
        <v>43</v>
      </c>
      <c r="AP40" s="547">
        <f t="shared" si="14"/>
        <v>0.27600000000000002</v>
      </c>
      <c r="AQ40" s="530">
        <v>885</v>
      </c>
      <c r="AR40" s="531">
        <v>168</v>
      </c>
      <c r="AS40" s="547">
        <f t="shared" si="15"/>
        <v>0.19</v>
      </c>
      <c r="AT40" s="530">
        <v>2962</v>
      </c>
      <c r="AU40" s="531">
        <v>45</v>
      </c>
      <c r="AV40" s="547">
        <f t="shared" si="16"/>
        <v>1.4999999999999999E-2</v>
      </c>
      <c r="AW40" s="530">
        <v>331</v>
      </c>
      <c r="AX40" s="531">
        <v>85</v>
      </c>
      <c r="AY40" s="549">
        <f t="shared" si="17"/>
        <v>0.25700000000000001</v>
      </c>
    </row>
    <row r="41" spans="1:51" s="529" customFormat="1" x14ac:dyDescent="0.2">
      <c r="A41" s="527" t="s">
        <v>882</v>
      </c>
      <c r="B41" s="527" t="s">
        <v>2325</v>
      </c>
      <c r="C41" s="527" t="s">
        <v>885</v>
      </c>
      <c r="D41" s="527" t="s">
        <v>1030</v>
      </c>
      <c r="E41" s="546">
        <v>1744</v>
      </c>
      <c r="F41" s="504">
        <v>1744</v>
      </c>
      <c r="G41" s="504">
        <v>22</v>
      </c>
      <c r="H41" s="567">
        <f t="shared" si="28"/>
        <v>1.2999999999999999E-2</v>
      </c>
      <c r="I41" s="504">
        <v>1376</v>
      </c>
      <c r="J41" s="567">
        <f t="shared" si="29"/>
        <v>0.78900000000000003</v>
      </c>
      <c r="K41" s="529">
        <v>111</v>
      </c>
      <c r="L41" s="529">
        <v>402</v>
      </c>
      <c r="M41" s="529">
        <v>357</v>
      </c>
      <c r="N41" s="529">
        <v>506</v>
      </c>
      <c r="O41" s="529">
        <v>346</v>
      </c>
      <c r="P41" s="529">
        <v>0</v>
      </c>
      <c r="Q41" s="529">
        <v>346</v>
      </c>
      <c r="R41" s="541">
        <f t="shared" si="31"/>
        <v>6.4000000000000001E-2</v>
      </c>
      <c r="S41" s="542">
        <f t="shared" si="32"/>
        <v>0.23100000000000001</v>
      </c>
      <c r="T41" s="542">
        <f t="shared" si="33"/>
        <v>0.20499999999999999</v>
      </c>
      <c r="U41" s="542">
        <f t="shared" si="34"/>
        <v>0.28999999999999998</v>
      </c>
      <c r="V41" s="542">
        <f t="shared" si="35"/>
        <v>0.19800000000000001</v>
      </c>
      <c r="W41" s="542">
        <f t="shared" si="36"/>
        <v>0</v>
      </c>
      <c r="X41" s="542">
        <f t="shared" si="37"/>
        <v>0.19800000000000001</v>
      </c>
      <c r="Y41" s="530">
        <v>272</v>
      </c>
      <c r="Z41" s="531">
        <v>9</v>
      </c>
      <c r="AA41" s="547">
        <f t="shared" si="38"/>
        <v>3.3000000000000002E-2</v>
      </c>
      <c r="AB41" s="530">
        <v>384</v>
      </c>
      <c r="AC41" s="531">
        <v>373</v>
      </c>
      <c r="AD41" s="547">
        <f t="shared" si="10"/>
        <v>0.97099999999999997</v>
      </c>
      <c r="AE41" s="530">
        <v>628</v>
      </c>
      <c r="AF41" s="531">
        <v>605</v>
      </c>
      <c r="AG41" s="547">
        <f t="shared" si="11"/>
        <v>0.96299999999999997</v>
      </c>
      <c r="AH41" s="530">
        <v>247</v>
      </c>
      <c r="AI41" s="531">
        <v>247</v>
      </c>
      <c r="AJ41" s="547">
        <f t="shared" si="12"/>
        <v>1</v>
      </c>
      <c r="AK41" s="530">
        <v>123</v>
      </c>
      <c r="AL41" s="531">
        <v>123</v>
      </c>
      <c r="AM41" s="547">
        <f t="shared" si="13"/>
        <v>1</v>
      </c>
      <c r="AN41" s="530">
        <v>310</v>
      </c>
      <c r="AO41" s="531">
        <v>213</v>
      </c>
      <c r="AP41" s="547">
        <f t="shared" si="14"/>
        <v>0.68700000000000006</v>
      </c>
      <c r="AQ41" s="530">
        <v>725</v>
      </c>
      <c r="AR41" s="531">
        <v>132</v>
      </c>
      <c r="AS41" s="547">
        <f t="shared" si="15"/>
        <v>0.182</v>
      </c>
      <c r="AT41" s="530">
        <v>2801</v>
      </c>
      <c r="AU41" s="531">
        <v>42</v>
      </c>
      <c r="AV41" s="547">
        <f t="shared" si="16"/>
        <v>1.4999999999999999E-2</v>
      </c>
      <c r="AW41" s="530">
        <v>433</v>
      </c>
      <c r="AX41" s="531">
        <v>172</v>
      </c>
      <c r="AY41" s="549">
        <f t="shared" si="17"/>
        <v>0.39700000000000002</v>
      </c>
    </row>
    <row r="42" spans="1:51" x14ac:dyDescent="0.2">
      <c r="A42" s="56" t="s">
        <v>882</v>
      </c>
      <c r="B42" s="57" t="s">
        <v>1022</v>
      </c>
      <c r="C42" s="56" t="s">
        <v>923</v>
      </c>
      <c r="D42" s="56" t="s">
        <v>1068</v>
      </c>
      <c r="E42" s="135">
        <v>1264</v>
      </c>
      <c r="F42" s="396">
        <v>1264</v>
      </c>
      <c r="G42" s="226">
        <v>0</v>
      </c>
      <c r="H42" s="405">
        <f t="shared" si="28"/>
        <v>0</v>
      </c>
      <c r="I42" s="397">
        <v>929</v>
      </c>
      <c r="J42" s="405">
        <f t="shared" si="29"/>
        <v>0.73499999999999999</v>
      </c>
      <c r="K42" s="60">
        <v>121</v>
      </c>
      <c r="L42" s="60">
        <v>210</v>
      </c>
      <c r="M42" s="60">
        <v>296</v>
      </c>
      <c r="N42" s="60">
        <v>302</v>
      </c>
      <c r="O42" s="60">
        <v>317</v>
      </c>
      <c r="P42" s="60">
        <v>18</v>
      </c>
      <c r="Q42" s="60">
        <v>335</v>
      </c>
      <c r="R42" s="104">
        <f t="shared" si="31"/>
        <v>9.6000000000000002E-2</v>
      </c>
      <c r="S42" s="63">
        <f t="shared" si="32"/>
        <v>0.16600000000000001</v>
      </c>
      <c r="T42" s="63">
        <f t="shared" si="33"/>
        <v>0.23400000000000001</v>
      </c>
      <c r="U42" s="63">
        <f t="shared" si="34"/>
        <v>0.23899999999999999</v>
      </c>
      <c r="V42" s="63">
        <f t="shared" si="35"/>
        <v>0.251</v>
      </c>
      <c r="W42" s="63">
        <f t="shared" si="36"/>
        <v>1.4E-2</v>
      </c>
      <c r="X42" s="63">
        <f t="shared" si="37"/>
        <v>0.26500000000000001</v>
      </c>
      <c r="Y42" s="326">
        <v>182</v>
      </c>
      <c r="Z42" s="134">
        <v>0</v>
      </c>
      <c r="AA42" s="411">
        <f t="shared" si="38"/>
        <v>0</v>
      </c>
      <c r="AB42" s="326">
        <v>331</v>
      </c>
      <c r="AC42" s="134">
        <v>331</v>
      </c>
      <c r="AD42" s="411">
        <f t="shared" si="10"/>
        <v>1</v>
      </c>
      <c r="AE42" s="326">
        <v>401</v>
      </c>
      <c r="AF42" s="134">
        <v>401</v>
      </c>
      <c r="AG42" s="411">
        <f t="shared" si="11"/>
        <v>1</v>
      </c>
      <c r="AH42" s="326">
        <v>138</v>
      </c>
      <c r="AI42" s="134">
        <v>137</v>
      </c>
      <c r="AJ42" s="411">
        <f t="shared" si="12"/>
        <v>0.99299999999999999</v>
      </c>
      <c r="AK42" s="326">
        <v>85</v>
      </c>
      <c r="AL42" s="134">
        <v>43</v>
      </c>
      <c r="AM42" s="411">
        <f t="shared" si="13"/>
        <v>0.50600000000000001</v>
      </c>
      <c r="AN42" s="326">
        <v>326</v>
      </c>
      <c r="AO42" s="134">
        <v>229</v>
      </c>
      <c r="AP42" s="411">
        <f t="shared" si="14"/>
        <v>0.70199999999999996</v>
      </c>
      <c r="AQ42" s="326">
        <v>668</v>
      </c>
      <c r="AR42" s="134">
        <v>29</v>
      </c>
      <c r="AS42" s="411">
        <f t="shared" si="15"/>
        <v>4.2999999999999997E-2</v>
      </c>
      <c r="AT42" s="326">
        <v>2380</v>
      </c>
      <c r="AU42" s="134">
        <v>94</v>
      </c>
      <c r="AV42" s="411">
        <f t="shared" si="16"/>
        <v>3.9E-2</v>
      </c>
      <c r="AW42" s="326">
        <v>411</v>
      </c>
      <c r="AX42" s="134">
        <v>212</v>
      </c>
      <c r="AY42" s="409">
        <f t="shared" si="17"/>
        <v>0.51600000000000001</v>
      </c>
    </row>
    <row r="43" spans="1:51" x14ac:dyDescent="0.2">
      <c r="A43" s="56" t="s">
        <v>882</v>
      </c>
      <c r="B43" s="57" t="s">
        <v>1022</v>
      </c>
      <c r="C43" s="56" t="s">
        <v>924</v>
      </c>
      <c r="D43" s="56" t="s">
        <v>1069</v>
      </c>
      <c r="E43" s="135">
        <v>714</v>
      </c>
      <c r="F43" s="396">
        <v>714</v>
      </c>
      <c r="G43" s="226">
        <v>38</v>
      </c>
      <c r="H43" s="405">
        <f t="shared" si="28"/>
        <v>5.2999999999999999E-2</v>
      </c>
      <c r="I43" s="397">
        <v>481</v>
      </c>
      <c r="J43" s="405">
        <f t="shared" si="29"/>
        <v>0.67400000000000004</v>
      </c>
      <c r="K43" s="60">
        <v>56</v>
      </c>
      <c r="L43" s="60">
        <v>92</v>
      </c>
      <c r="M43" s="60">
        <v>207</v>
      </c>
      <c r="N43" s="60">
        <v>126</v>
      </c>
      <c r="O43" s="60">
        <v>136</v>
      </c>
      <c r="P43" s="60">
        <v>59</v>
      </c>
      <c r="Q43" s="60">
        <v>195</v>
      </c>
      <c r="R43" s="104">
        <f t="shared" si="31"/>
        <v>7.8E-2</v>
      </c>
      <c r="S43" s="63">
        <f t="shared" si="32"/>
        <v>0.129</v>
      </c>
      <c r="T43" s="63">
        <f t="shared" si="33"/>
        <v>0.28999999999999998</v>
      </c>
      <c r="U43" s="63">
        <f t="shared" si="34"/>
        <v>0.17599999999999999</v>
      </c>
      <c r="V43" s="63">
        <f t="shared" si="35"/>
        <v>0.19</v>
      </c>
      <c r="W43" s="63">
        <f t="shared" si="36"/>
        <v>8.3000000000000004E-2</v>
      </c>
      <c r="X43" s="63">
        <f t="shared" si="37"/>
        <v>0.27300000000000002</v>
      </c>
      <c r="Y43" s="326">
        <v>119</v>
      </c>
      <c r="Z43" s="134">
        <v>38</v>
      </c>
      <c r="AA43" s="411">
        <f t="shared" si="38"/>
        <v>0.31900000000000001</v>
      </c>
      <c r="AB43" s="326">
        <v>148</v>
      </c>
      <c r="AC43" s="134">
        <v>148</v>
      </c>
      <c r="AD43" s="411">
        <f t="shared" si="10"/>
        <v>1</v>
      </c>
      <c r="AE43" s="326">
        <v>191</v>
      </c>
      <c r="AF43" s="134">
        <v>191</v>
      </c>
      <c r="AG43" s="411">
        <f t="shared" si="11"/>
        <v>1</v>
      </c>
      <c r="AH43" s="326">
        <v>135</v>
      </c>
      <c r="AI43" s="134">
        <v>135</v>
      </c>
      <c r="AJ43" s="411">
        <f t="shared" si="12"/>
        <v>1</v>
      </c>
      <c r="AK43" s="326">
        <v>59</v>
      </c>
      <c r="AL43" s="134">
        <v>7</v>
      </c>
      <c r="AM43" s="411">
        <f t="shared" si="13"/>
        <v>0.11899999999999999</v>
      </c>
      <c r="AN43" s="326">
        <v>132</v>
      </c>
      <c r="AO43" s="134">
        <v>78</v>
      </c>
      <c r="AP43" s="411">
        <f t="shared" si="14"/>
        <v>0.59099999999999997</v>
      </c>
      <c r="AQ43" s="326">
        <v>349</v>
      </c>
      <c r="AR43" s="134">
        <v>59</v>
      </c>
      <c r="AS43" s="411">
        <f t="shared" si="15"/>
        <v>0.16900000000000001</v>
      </c>
      <c r="AT43" s="326">
        <v>1899</v>
      </c>
      <c r="AU43" s="134">
        <v>58</v>
      </c>
      <c r="AV43" s="411">
        <f t="shared" si="16"/>
        <v>3.1E-2</v>
      </c>
      <c r="AW43" s="326">
        <v>191</v>
      </c>
      <c r="AX43" s="134">
        <v>78</v>
      </c>
      <c r="AY43" s="409">
        <f t="shared" si="17"/>
        <v>0.40799999999999997</v>
      </c>
    </row>
    <row r="44" spans="1:51" x14ac:dyDescent="0.2">
      <c r="A44" s="56" t="s">
        <v>882</v>
      </c>
      <c r="B44" s="57" t="s">
        <v>1022</v>
      </c>
      <c r="C44" s="56" t="s">
        <v>925</v>
      </c>
      <c r="D44" s="56" t="s">
        <v>1070</v>
      </c>
      <c r="E44" s="135">
        <v>791</v>
      </c>
      <c r="F44" s="396">
        <v>791</v>
      </c>
      <c r="G44" s="226">
        <v>185</v>
      </c>
      <c r="H44" s="405">
        <f t="shared" si="28"/>
        <v>0.23400000000000001</v>
      </c>
      <c r="I44" s="397">
        <v>509</v>
      </c>
      <c r="J44" s="405">
        <f t="shared" si="29"/>
        <v>0.64300000000000002</v>
      </c>
      <c r="K44" s="60">
        <v>0</v>
      </c>
      <c r="L44" s="60">
        <v>87</v>
      </c>
      <c r="M44" s="60">
        <v>282</v>
      </c>
      <c r="N44" s="60">
        <v>140</v>
      </c>
      <c r="O44" s="60">
        <v>65</v>
      </c>
      <c r="P44" s="60">
        <v>32</v>
      </c>
      <c r="Q44" s="60">
        <v>97</v>
      </c>
      <c r="R44" s="104">
        <f t="shared" si="31"/>
        <v>0</v>
      </c>
      <c r="S44" s="63">
        <f t="shared" si="32"/>
        <v>0.11</v>
      </c>
      <c r="T44" s="63">
        <f t="shared" si="33"/>
        <v>0.35699999999999998</v>
      </c>
      <c r="U44" s="63">
        <f t="shared" si="34"/>
        <v>0.17699999999999999</v>
      </c>
      <c r="V44" s="63">
        <f t="shared" si="35"/>
        <v>8.2000000000000003E-2</v>
      </c>
      <c r="W44" s="63">
        <f t="shared" si="36"/>
        <v>0.04</v>
      </c>
      <c r="X44" s="63">
        <f t="shared" si="37"/>
        <v>0.123</v>
      </c>
      <c r="Y44" s="326">
        <v>202</v>
      </c>
      <c r="Z44" s="134">
        <v>185</v>
      </c>
      <c r="AA44" s="411">
        <f t="shared" si="38"/>
        <v>0.91600000000000004</v>
      </c>
      <c r="AB44" s="326">
        <v>66</v>
      </c>
      <c r="AC44" s="134">
        <v>66</v>
      </c>
      <c r="AD44" s="411">
        <f t="shared" si="10"/>
        <v>1</v>
      </c>
      <c r="AE44" s="326">
        <v>287</v>
      </c>
      <c r="AF44" s="134">
        <v>287</v>
      </c>
      <c r="AG44" s="411">
        <f t="shared" si="11"/>
        <v>1</v>
      </c>
      <c r="AH44" s="326">
        <v>121</v>
      </c>
      <c r="AI44" s="134">
        <v>121</v>
      </c>
      <c r="AJ44" s="411">
        <f t="shared" si="12"/>
        <v>1</v>
      </c>
      <c r="AK44" s="326">
        <v>44</v>
      </c>
      <c r="AL44" s="134">
        <v>44</v>
      </c>
      <c r="AM44" s="411">
        <f t="shared" si="13"/>
        <v>1</v>
      </c>
      <c r="AN44" s="326">
        <v>54</v>
      </c>
      <c r="AO44" s="134">
        <v>19</v>
      </c>
      <c r="AP44" s="411">
        <f t="shared" si="14"/>
        <v>0.35199999999999998</v>
      </c>
      <c r="AQ44" s="326">
        <v>270</v>
      </c>
      <c r="AR44" s="134">
        <v>42</v>
      </c>
      <c r="AS44" s="411">
        <f t="shared" si="15"/>
        <v>0.156</v>
      </c>
      <c r="AT44" s="326">
        <v>1297</v>
      </c>
      <c r="AU44" s="134">
        <v>27</v>
      </c>
      <c r="AV44" s="411">
        <f t="shared" si="16"/>
        <v>2.1000000000000001E-2</v>
      </c>
      <c r="AW44" s="326">
        <v>98</v>
      </c>
      <c r="AX44" s="134">
        <v>28</v>
      </c>
      <c r="AY44" s="409">
        <f t="shared" si="17"/>
        <v>0.28599999999999998</v>
      </c>
    </row>
    <row r="45" spans="1:51" s="529" customFormat="1" x14ac:dyDescent="0.2">
      <c r="A45" s="527" t="s">
        <v>882</v>
      </c>
      <c r="B45" s="527" t="s">
        <v>2328</v>
      </c>
      <c r="C45" s="527" t="s">
        <v>926</v>
      </c>
      <c r="D45" s="527" t="s">
        <v>1071</v>
      </c>
      <c r="E45" s="546">
        <v>245</v>
      </c>
      <c r="F45" s="504">
        <v>245</v>
      </c>
      <c r="G45" s="504">
        <v>4</v>
      </c>
      <c r="H45" s="567">
        <f t="shared" si="28"/>
        <v>1.6E-2</v>
      </c>
      <c r="I45" s="504">
        <v>178</v>
      </c>
      <c r="J45" s="567">
        <f t="shared" si="29"/>
        <v>0.72699999999999998</v>
      </c>
      <c r="K45" s="529">
        <v>13</v>
      </c>
      <c r="L45" s="529">
        <v>33</v>
      </c>
      <c r="M45" s="529">
        <v>73</v>
      </c>
      <c r="N45" s="529">
        <v>59</v>
      </c>
      <c r="O45" s="529">
        <v>46</v>
      </c>
      <c r="P45" s="529">
        <v>17</v>
      </c>
      <c r="Q45" s="529">
        <v>63</v>
      </c>
      <c r="R45" s="541">
        <f t="shared" si="31"/>
        <v>5.2999999999999999E-2</v>
      </c>
      <c r="S45" s="542">
        <f t="shared" si="32"/>
        <v>0.13500000000000001</v>
      </c>
      <c r="T45" s="542">
        <f t="shared" si="33"/>
        <v>0.29799999999999999</v>
      </c>
      <c r="U45" s="542">
        <f t="shared" si="34"/>
        <v>0.24099999999999999</v>
      </c>
      <c r="V45" s="542">
        <f t="shared" si="35"/>
        <v>0.188</v>
      </c>
      <c r="W45" s="542">
        <f t="shared" si="36"/>
        <v>6.9000000000000006E-2</v>
      </c>
      <c r="X45" s="542">
        <f t="shared" si="37"/>
        <v>0.25700000000000001</v>
      </c>
      <c r="Y45" s="530">
        <v>58</v>
      </c>
      <c r="Z45" s="531">
        <v>0</v>
      </c>
      <c r="AA45" s="547">
        <f t="shared" si="38"/>
        <v>0</v>
      </c>
      <c r="AB45" s="530">
        <v>50</v>
      </c>
      <c r="AC45" s="531">
        <v>50</v>
      </c>
      <c r="AD45" s="547">
        <f t="shared" si="10"/>
        <v>1</v>
      </c>
      <c r="AE45" s="530">
        <v>73</v>
      </c>
      <c r="AF45" s="531">
        <v>73</v>
      </c>
      <c r="AG45" s="547">
        <f t="shared" si="11"/>
        <v>1</v>
      </c>
      <c r="AH45" s="530">
        <v>59</v>
      </c>
      <c r="AI45" s="531">
        <v>59</v>
      </c>
      <c r="AJ45" s="547">
        <f t="shared" si="12"/>
        <v>1</v>
      </c>
      <c r="AK45" s="530">
        <v>9</v>
      </c>
      <c r="AL45" s="531">
        <v>9</v>
      </c>
      <c r="AM45" s="547">
        <f t="shared" si="13"/>
        <v>1</v>
      </c>
      <c r="AN45" s="530">
        <v>58</v>
      </c>
      <c r="AO45" s="531">
        <v>34</v>
      </c>
      <c r="AP45" s="547">
        <f t="shared" si="14"/>
        <v>0.58599999999999997</v>
      </c>
      <c r="AQ45" s="530">
        <v>75</v>
      </c>
      <c r="AR45" s="531">
        <v>3</v>
      </c>
      <c r="AS45" s="547">
        <f t="shared" si="15"/>
        <v>0.04</v>
      </c>
      <c r="AT45" s="530">
        <v>1155</v>
      </c>
      <c r="AU45" s="531">
        <v>17</v>
      </c>
      <c r="AV45" s="547">
        <f t="shared" si="16"/>
        <v>1.4999999999999999E-2</v>
      </c>
      <c r="AW45" s="530">
        <v>67</v>
      </c>
      <c r="AX45" s="531">
        <v>43</v>
      </c>
      <c r="AY45" s="549">
        <f t="shared" si="17"/>
        <v>0.64200000000000002</v>
      </c>
    </row>
    <row r="46" spans="1:51" x14ac:dyDescent="0.2">
      <c r="A46" s="56" t="s">
        <v>882</v>
      </c>
      <c r="B46" s="57" t="s">
        <v>1022</v>
      </c>
      <c r="C46" s="56" t="s">
        <v>927</v>
      </c>
      <c r="D46" s="56" t="s">
        <v>1072</v>
      </c>
      <c r="E46" s="135">
        <v>930</v>
      </c>
      <c r="F46" s="396">
        <v>930</v>
      </c>
      <c r="G46" s="226">
        <v>70</v>
      </c>
      <c r="H46" s="405">
        <f t="shared" si="28"/>
        <v>7.4999999999999997E-2</v>
      </c>
      <c r="I46" s="397">
        <v>579</v>
      </c>
      <c r="J46" s="405">
        <f t="shared" si="29"/>
        <v>0.623</v>
      </c>
      <c r="K46" s="60">
        <v>43</v>
      </c>
      <c r="L46" s="60">
        <v>147</v>
      </c>
      <c r="M46" s="60">
        <v>184</v>
      </c>
      <c r="N46" s="60">
        <v>205</v>
      </c>
      <c r="O46" s="60">
        <v>158</v>
      </c>
      <c r="P46" s="60">
        <v>123</v>
      </c>
      <c r="Q46" s="60">
        <v>281</v>
      </c>
      <c r="R46" s="104">
        <f t="shared" si="31"/>
        <v>4.5999999999999999E-2</v>
      </c>
      <c r="S46" s="63">
        <f t="shared" si="32"/>
        <v>0.158</v>
      </c>
      <c r="T46" s="63">
        <f t="shared" si="33"/>
        <v>0.19800000000000001</v>
      </c>
      <c r="U46" s="63">
        <f t="shared" si="34"/>
        <v>0.22</v>
      </c>
      <c r="V46" s="63">
        <f t="shared" si="35"/>
        <v>0.17</v>
      </c>
      <c r="W46" s="63">
        <f t="shared" si="36"/>
        <v>0.13200000000000001</v>
      </c>
      <c r="X46" s="63">
        <f t="shared" si="37"/>
        <v>0.30199999999999999</v>
      </c>
      <c r="Y46" s="326">
        <v>83</v>
      </c>
      <c r="Z46" s="134">
        <v>70</v>
      </c>
      <c r="AA46" s="411">
        <f t="shared" si="38"/>
        <v>0.84299999999999997</v>
      </c>
      <c r="AB46" s="326">
        <v>212</v>
      </c>
      <c r="AC46" s="134">
        <v>190</v>
      </c>
      <c r="AD46" s="411">
        <f t="shared" si="10"/>
        <v>0.89600000000000002</v>
      </c>
      <c r="AE46" s="326">
        <v>197</v>
      </c>
      <c r="AF46" s="134">
        <v>197</v>
      </c>
      <c r="AG46" s="411">
        <f t="shared" ref="AG46:AG95" si="39">ROUND(AF46/AE46,3)</f>
        <v>1</v>
      </c>
      <c r="AH46" s="326">
        <v>157</v>
      </c>
      <c r="AI46" s="134">
        <v>157</v>
      </c>
      <c r="AJ46" s="411">
        <f t="shared" si="12"/>
        <v>1</v>
      </c>
      <c r="AK46" s="326">
        <v>76</v>
      </c>
      <c r="AL46" s="134">
        <v>67</v>
      </c>
      <c r="AM46" s="411">
        <f t="shared" si="13"/>
        <v>0.88200000000000001</v>
      </c>
      <c r="AN46" s="326">
        <v>144</v>
      </c>
      <c r="AO46" s="134">
        <v>110</v>
      </c>
      <c r="AP46" s="411">
        <f t="shared" ref="AP46:AP92" si="40">ROUND(AO46/AN46,3)</f>
        <v>0.76400000000000001</v>
      </c>
      <c r="AQ46" s="326">
        <v>182</v>
      </c>
      <c r="AR46" s="134">
        <v>45</v>
      </c>
      <c r="AS46" s="411">
        <f t="shared" ref="AS46:AS91" si="41">ROUND(AR46/AQ46,3)</f>
        <v>0.247</v>
      </c>
      <c r="AT46" s="326">
        <v>1531</v>
      </c>
      <c r="AU46" s="134">
        <v>94</v>
      </c>
      <c r="AV46" s="411">
        <f t="shared" ref="AV46:AV92" si="42">ROUND(AU46/AT46,3)</f>
        <v>6.0999999999999999E-2</v>
      </c>
      <c r="AW46" s="326">
        <v>220</v>
      </c>
      <c r="AX46" s="134">
        <v>134</v>
      </c>
      <c r="AY46" s="409">
        <f t="shared" ref="AY46:AY92" si="43">ROUND(AX46/AW46,3)</f>
        <v>0.60899999999999999</v>
      </c>
    </row>
    <row r="47" spans="1:51" s="529" customFormat="1" x14ac:dyDescent="0.2">
      <c r="A47" s="527" t="s">
        <v>882</v>
      </c>
      <c r="B47" s="527" t="s">
        <v>2326</v>
      </c>
      <c r="C47" s="527" t="s">
        <v>928</v>
      </c>
      <c r="D47" s="527" t="s">
        <v>1073</v>
      </c>
      <c r="E47" s="546">
        <v>1032</v>
      </c>
      <c r="F47" s="504">
        <v>1032</v>
      </c>
      <c r="G47" s="504">
        <v>32</v>
      </c>
      <c r="H47" s="567">
        <f t="shared" si="28"/>
        <v>3.1E-2</v>
      </c>
      <c r="I47" s="504">
        <v>844</v>
      </c>
      <c r="J47" s="567">
        <f t="shared" si="29"/>
        <v>0.81799999999999995</v>
      </c>
      <c r="K47" s="529">
        <v>82</v>
      </c>
      <c r="L47" s="529">
        <v>250</v>
      </c>
      <c r="M47" s="529">
        <v>292</v>
      </c>
      <c r="N47" s="529">
        <v>220</v>
      </c>
      <c r="O47" s="529">
        <v>117</v>
      </c>
      <c r="P47" s="529">
        <v>39</v>
      </c>
      <c r="Q47" s="529">
        <v>156</v>
      </c>
      <c r="R47" s="541">
        <f t="shared" si="31"/>
        <v>7.9000000000000001E-2</v>
      </c>
      <c r="S47" s="542">
        <f t="shared" si="32"/>
        <v>0.24199999999999999</v>
      </c>
      <c r="T47" s="542">
        <f t="shared" si="33"/>
        <v>0.28299999999999997</v>
      </c>
      <c r="U47" s="542">
        <f t="shared" si="34"/>
        <v>0.21299999999999999</v>
      </c>
      <c r="V47" s="542">
        <f t="shared" si="35"/>
        <v>0.113</v>
      </c>
      <c r="W47" s="542">
        <f t="shared" si="36"/>
        <v>3.7999999999999999E-2</v>
      </c>
      <c r="X47" s="542">
        <f t="shared" si="37"/>
        <v>0.151</v>
      </c>
      <c r="Y47" s="530">
        <v>72</v>
      </c>
      <c r="Z47" s="531">
        <v>50</v>
      </c>
      <c r="AA47" s="547">
        <f t="shared" si="38"/>
        <v>0.69399999999999995</v>
      </c>
      <c r="AB47" s="530">
        <v>315</v>
      </c>
      <c r="AC47" s="531">
        <v>306</v>
      </c>
      <c r="AD47" s="547">
        <f t="shared" si="10"/>
        <v>0.97099999999999997</v>
      </c>
      <c r="AE47" s="530">
        <v>354</v>
      </c>
      <c r="AF47" s="531">
        <v>351</v>
      </c>
      <c r="AG47" s="547">
        <f t="shared" si="39"/>
        <v>0.99199999999999999</v>
      </c>
      <c r="AH47" s="530">
        <v>120</v>
      </c>
      <c r="AI47" s="531">
        <v>120</v>
      </c>
      <c r="AJ47" s="547">
        <f t="shared" si="12"/>
        <v>1</v>
      </c>
      <c r="AK47" s="530">
        <v>96</v>
      </c>
      <c r="AL47" s="531">
        <v>78</v>
      </c>
      <c r="AM47" s="547">
        <f t="shared" si="13"/>
        <v>0.81299999999999994</v>
      </c>
      <c r="AN47" s="530">
        <v>91</v>
      </c>
      <c r="AO47" s="531">
        <v>60</v>
      </c>
      <c r="AP47" s="547">
        <f t="shared" si="40"/>
        <v>0.65900000000000003</v>
      </c>
      <c r="AQ47" s="530">
        <v>325</v>
      </c>
      <c r="AR47" s="531">
        <v>33</v>
      </c>
      <c r="AS47" s="547">
        <f t="shared" si="41"/>
        <v>0.10199999999999999</v>
      </c>
      <c r="AT47" s="530">
        <v>1059</v>
      </c>
      <c r="AU47" s="531">
        <v>34</v>
      </c>
      <c r="AV47" s="547">
        <f t="shared" si="42"/>
        <v>3.2000000000000001E-2</v>
      </c>
      <c r="AW47" s="530">
        <v>187</v>
      </c>
      <c r="AX47" s="531">
        <v>89</v>
      </c>
      <c r="AY47" s="549">
        <f t="shared" si="43"/>
        <v>0.47599999999999998</v>
      </c>
    </row>
    <row r="48" spans="1:51" s="529" customFormat="1" x14ac:dyDescent="0.2">
      <c r="A48" s="527" t="s">
        <v>882</v>
      </c>
      <c r="B48" s="527" t="s">
        <v>2326</v>
      </c>
      <c r="C48" s="527" t="s">
        <v>929</v>
      </c>
      <c r="D48" s="527" t="s">
        <v>1074</v>
      </c>
      <c r="E48" s="546">
        <v>2304</v>
      </c>
      <c r="F48" s="504">
        <v>2304</v>
      </c>
      <c r="G48" s="504">
        <v>63</v>
      </c>
      <c r="H48" s="567">
        <f t="shared" si="28"/>
        <v>2.7E-2</v>
      </c>
      <c r="I48" s="504">
        <v>1721</v>
      </c>
      <c r="J48" s="567">
        <f t="shared" si="29"/>
        <v>0.747</v>
      </c>
      <c r="K48" s="529">
        <v>148</v>
      </c>
      <c r="L48" s="529">
        <v>482</v>
      </c>
      <c r="M48" s="529">
        <v>496</v>
      </c>
      <c r="N48" s="529">
        <v>595</v>
      </c>
      <c r="O48" s="529">
        <v>520</v>
      </c>
      <c r="P48" s="529">
        <v>0</v>
      </c>
      <c r="Q48" s="529">
        <v>520</v>
      </c>
      <c r="R48" s="541">
        <f t="shared" si="31"/>
        <v>6.4000000000000001E-2</v>
      </c>
      <c r="S48" s="542">
        <f t="shared" si="32"/>
        <v>0.20899999999999999</v>
      </c>
      <c r="T48" s="542">
        <f t="shared" si="33"/>
        <v>0.215</v>
      </c>
      <c r="U48" s="542">
        <f t="shared" si="34"/>
        <v>0.25800000000000001</v>
      </c>
      <c r="V48" s="542">
        <f t="shared" si="35"/>
        <v>0.22600000000000001</v>
      </c>
      <c r="W48" s="542">
        <f t="shared" si="36"/>
        <v>0</v>
      </c>
      <c r="X48" s="542">
        <f t="shared" si="37"/>
        <v>0.22600000000000001</v>
      </c>
      <c r="Y48" s="530">
        <v>306</v>
      </c>
      <c r="Z48" s="531">
        <v>52</v>
      </c>
      <c r="AA48" s="547">
        <f t="shared" si="38"/>
        <v>0.17</v>
      </c>
      <c r="AB48" s="530">
        <v>613</v>
      </c>
      <c r="AC48" s="531">
        <v>531</v>
      </c>
      <c r="AD48" s="547">
        <f t="shared" si="10"/>
        <v>0.86599999999999999</v>
      </c>
      <c r="AE48" s="530">
        <v>723</v>
      </c>
      <c r="AF48" s="531">
        <v>694</v>
      </c>
      <c r="AG48" s="547">
        <f t="shared" si="39"/>
        <v>0.96</v>
      </c>
      <c r="AH48" s="530">
        <v>458</v>
      </c>
      <c r="AI48" s="531">
        <v>458</v>
      </c>
      <c r="AJ48" s="547">
        <f t="shared" si="12"/>
        <v>1</v>
      </c>
      <c r="AK48" s="530">
        <v>152</v>
      </c>
      <c r="AL48" s="531">
        <v>87</v>
      </c>
      <c r="AM48" s="547">
        <f t="shared" si="13"/>
        <v>0.57199999999999995</v>
      </c>
      <c r="AN48" s="530">
        <v>546</v>
      </c>
      <c r="AO48" s="531">
        <v>315</v>
      </c>
      <c r="AP48" s="547">
        <f t="shared" si="40"/>
        <v>0.57699999999999996</v>
      </c>
      <c r="AQ48" s="530">
        <v>1103</v>
      </c>
      <c r="AR48" s="531">
        <v>121</v>
      </c>
      <c r="AS48" s="547">
        <f t="shared" si="41"/>
        <v>0.11</v>
      </c>
      <c r="AT48" s="530">
        <v>3896</v>
      </c>
      <c r="AU48" s="531">
        <v>46</v>
      </c>
      <c r="AV48" s="547">
        <f t="shared" si="42"/>
        <v>1.2E-2</v>
      </c>
      <c r="AW48" s="530">
        <v>698</v>
      </c>
      <c r="AX48" s="531">
        <v>353</v>
      </c>
      <c r="AY48" s="549">
        <f t="shared" si="43"/>
        <v>0.50600000000000001</v>
      </c>
    </row>
    <row r="49" spans="1:51" x14ac:dyDescent="0.2">
      <c r="A49" s="56" t="s">
        <v>882</v>
      </c>
      <c r="B49" s="57" t="s">
        <v>1022</v>
      </c>
      <c r="C49" s="56" t="s">
        <v>930</v>
      </c>
      <c r="D49" s="56" t="s">
        <v>1075</v>
      </c>
      <c r="E49" s="135">
        <v>2184</v>
      </c>
      <c r="F49" s="396">
        <v>2184</v>
      </c>
      <c r="G49" s="226">
        <v>74</v>
      </c>
      <c r="H49" s="405">
        <f t="shared" si="28"/>
        <v>3.4000000000000002E-2</v>
      </c>
      <c r="I49" s="397">
        <v>1575</v>
      </c>
      <c r="J49" s="405">
        <f t="shared" si="29"/>
        <v>0.72099999999999997</v>
      </c>
      <c r="K49" s="60">
        <v>10</v>
      </c>
      <c r="L49" s="60">
        <v>549</v>
      </c>
      <c r="M49" s="60">
        <v>336</v>
      </c>
      <c r="N49" s="60">
        <v>680</v>
      </c>
      <c r="O49" s="60">
        <v>428</v>
      </c>
      <c r="P49" s="60">
        <v>107</v>
      </c>
      <c r="Q49" s="60">
        <v>535</v>
      </c>
      <c r="R49" s="104">
        <f t="shared" si="31"/>
        <v>5.0000000000000001E-3</v>
      </c>
      <c r="S49" s="63">
        <f t="shared" si="32"/>
        <v>0.251</v>
      </c>
      <c r="T49" s="63">
        <f t="shared" si="33"/>
        <v>0.154</v>
      </c>
      <c r="U49" s="63">
        <f t="shared" si="34"/>
        <v>0.311</v>
      </c>
      <c r="V49" s="63">
        <f t="shared" si="35"/>
        <v>0.19600000000000001</v>
      </c>
      <c r="W49" s="63">
        <f t="shared" si="36"/>
        <v>4.9000000000000002E-2</v>
      </c>
      <c r="X49" s="63">
        <f t="shared" si="37"/>
        <v>0.245</v>
      </c>
      <c r="Y49" s="326">
        <v>95</v>
      </c>
      <c r="Z49" s="134">
        <v>66</v>
      </c>
      <c r="AA49" s="411">
        <f t="shared" si="38"/>
        <v>0.69499999999999995</v>
      </c>
      <c r="AB49" s="326">
        <v>469</v>
      </c>
      <c r="AC49" s="134">
        <v>469</v>
      </c>
      <c r="AD49" s="411">
        <f t="shared" ref="AD49:AD95" si="44">ROUND(AC49/AB49,3)</f>
        <v>1</v>
      </c>
      <c r="AE49" s="326">
        <v>629</v>
      </c>
      <c r="AF49" s="134">
        <v>629</v>
      </c>
      <c r="AG49" s="411">
        <f t="shared" si="39"/>
        <v>1</v>
      </c>
      <c r="AH49" s="326">
        <v>381</v>
      </c>
      <c r="AI49" s="134">
        <v>372</v>
      </c>
      <c r="AJ49" s="411">
        <f t="shared" ref="AJ49:AJ92" si="45">ROUND(AI49/AH49,3)</f>
        <v>0.97599999999999998</v>
      </c>
      <c r="AK49" s="326">
        <v>123</v>
      </c>
      <c r="AL49" s="134">
        <v>112</v>
      </c>
      <c r="AM49" s="411">
        <f t="shared" ref="AM49:AM91" si="46">ROUND(AL49/AK49,3)</f>
        <v>0.91100000000000003</v>
      </c>
      <c r="AN49" s="326">
        <v>506</v>
      </c>
      <c r="AO49" s="134">
        <v>280</v>
      </c>
      <c r="AP49" s="411">
        <f t="shared" si="40"/>
        <v>0.55300000000000005</v>
      </c>
      <c r="AQ49" s="326">
        <v>660</v>
      </c>
      <c r="AR49" s="134">
        <v>112</v>
      </c>
      <c r="AS49" s="411">
        <f t="shared" si="41"/>
        <v>0.17</v>
      </c>
      <c r="AT49" s="326">
        <v>3663</v>
      </c>
      <c r="AU49" s="134">
        <v>144</v>
      </c>
      <c r="AV49" s="411">
        <f t="shared" si="42"/>
        <v>3.9E-2</v>
      </c>
      <c r="AW49" s="326">
        <v>629</v>
      </c>
      <c r="AX49" s="134">
        <v>321</v>
      </c>
      <c r="AY49" s="409">
        <f t="shared" si="43"/>
        <v>0.51</v>
      </c>
    </row>
    <row r="50" spans="1:51" x14ac:dyDescent="0.2">
      <c r="A50" s="56" t="s">
        <v>882</v>
      </c>
      <c r="B50" s="57" t="s">
        <v>1022</v>
      </c>
      <c r="C50" s="56" t="s">
        <v>931</v>
      </c>
      <c r="D50" s="56" t="s">
        <v>1076</v>
      </c>
      <c r="E50" s="135">
        <v>451</v>
      </c>
      <c r="F50" s="396">
        <v>451</v>
      </c>
      <c r="G50" s="226">
        <v>26</v>
      </c>
      <c r="H50" s="405">
        <f t="shared" si="28"/>
        <v>5.8000000000000003E-2</v>
      </c>
      <c r="I50" s="397">
        <v>336</v>
      </c>
      <c r="J50" s="405">
        <f t="shared" si="29"/>
        <v>0.745</v>
      </c>
      <c r="K50" s="60">
        <v>0</v>
      </c>
      <c r="L50" s="60">
        <v>40</v>
      </c>
      <c r="M50" s="60">
        <v>157</v>
      </c>
      <c r="N50" s="60">
        <v>139</v>
      </c>
      <c r="O50" s="60">
        <v>80</v>
      </c>
      <c r="P50" s="60">
        <v>9</v>
      </c>
      <c r="Q50" s="60">
        <v>89</v>
      </c>
      <c r="R50" s="104">
        <f t="shared" si="31"/>
        <v>0</v>
      </c>
      <c r="S50" s="63">
        <f t="shared" si="32"/>
        <v>8.8999999999999996E-2</v>
      </c>
      <c r="T50" s="63">
        <f t="shared" si="33"/>
        <v>0.34799999999999998</v>
      </c>
      <c r="U50" s="63">
        <f t="shared" si="34"/>
        <v>0.308</v>
      </c>
      <c r="V50" s="63">
        <f t="shared" si="35"/>
        <v>0.17699999999999999</v>
      </c>
      <c r="W50" s="63">
        <f t="shared" si="36"/>
        <v>0.02</v>
      </c>
      <c r="X50" s="63">
        <f t="shared" si="37"/>
        <v>0.19700000000000001</v>
      </c>
      <c r="Y50" s="326">
        <v>52</v>
      </c>
      <c r="Z50" s="134">
        <v>0</v>
      </c>
      <c r="AA50" s="411">
        <f t="shared" si="38"/>
        <v>0</v>
      </c>
      <c r="AB50" s="326">
        <v>111</v>
      </c>
      <c r="AC50" s="134">
        <v>56</v>
      </c>
      <c r="AD50" s="411">
        <f t="shared" si="44"/>
        <v>0.505</v>
      </c>
      <c r="AE50" s="326">
        <v>167</v>
      </c>
      <c r="AF50" s="134">
        <v>167</v>
      </c>
      <c r="AG50" s="411">
        <f t="shared" si="39"/>
        <v>1</v>
      </c>
      <c r="AH50" s="326">
        <v>120</v>
      </c>
      <c r="AI50" s="134">
        <v>120</v>
      </c>
      <c r="AJ50" s="411">
        <f t="shared" si="45"/>
        <v>1</v>
      </c>
      <c r="AK50" s="326">
        <v>17</v>
      </c>
      <c r="AL50" s="134">
        <v>17</v>
      </c>
      <c r="AM50" s="411">
        <f t="shared" si="46"/>
        <v>1</v>
      </c>
      <c r="AN50" s="326">
        <v>60</v>
      </c>
      <c r="AO50" s="134">
        <v>0</v>
      </c>
      <c r="AP50" s="411">
        <f t="shared" si="40"/>
        <v>0</v>
      </c>
      <c r="AQ50" s="326">
        <v>181</v>
      </c>
      <c r="AR50" s="134">
        <v>57</v>
      </c>
      <c r="AS50" s="411">
        <f t="shared" si="41"/>
        <v>0.315</v>
      </c>
      <c r="AT50" s="326">
        <v>973</v>
      </c>
      <c r="AU50" s="134">
        <v>34</v>
      </c>
      <c r="AV50" s="411">
        <f t="shared" si="42"/>
        <v>3.5000000000000003E-2</v>
      </c>
      <c r="AW50" s="326">
        <v>77</v>
      </c>
      <c r="AX50" s="134">
        <v>8</v>
      </c>
      <c r="AY50" s="409">
        <f t="shared" si="43"/>
        <v>0.104</v>
      </c>
    </row>
    <row r="51" spans="1:51" x14ac:dyDescent="0.2">
      <c r="A51" s="56" t="s">
        <v>882</v>
      </c>
      <c r="B51" s="57" t="s">
        <v>1022</v>
      </c>
      <c r="C51" s="56" t="s">
        <v>932</v>
      </c>
      <c r="D51" s="56" t="s">
        <v>1077</v>
      </c>
      <c r="E51" s="135">
        <v>826</v>
      </c>
      <c r="F51" s="396">
        <v>826</v>
      </c>
      <c r="G51" s="226">
        <v>0</v>
      </c>
      <c r="H51" s="405">
        <f t="shared" si="28"/>
        <v>0</v>
      </c>
      <c r="I51" s="397">
        <v>572</v>
      </c>
      <c r="J51" s="405">
        <f t="shared" si="29"/>
        <v>0.69199999999999995</v>
      </c>
      <c r="K51" s="60">
        <v>12</v>
      </c>
      <c r="L51" s="60">
        <v>246</v>
      </c>
      <c r="M51" s="60">
        <v>129</v>
      </c>
      <c r="N51" s="60">
        <v>185</v>
      </c>
      <c r="O51" s="60">
        <v>176</v>
      </c>
      <c r="P51" s="60">
        <v>78</v>
      </c>
      <c r="Q51" s="60">
        <v>254</v>
      </c>
      <c r="R51" s="104">
        <f t="shared" si="31"/>
        <v>1.4999999999999999E-2</v>
      </c>
      <c r="S51" s="63">
        <f t="shared" si="32"/>
        <v>0.29799999999999999</v>
      </c>
      <c r="T51" s="63">
        <f t="shared" si="33"/>
        <v>0.156</v>
      </c>
      <c r="U51" s="63">
        <f t="shared" si="34"/>
        <v>0.224</v>
      </c>
      <c r="V51" s="63">
        <f t="shared" si="35"/>
        <v>0.21299999999999999</v>
      </c>
      <c r="W51" s="63">
        <f t="shared" si="36"/>
        <v>9.4E-2</v>
      </c>
      <c r="X51" s="63">
        <f t="shared" si="37"/>
        <v>0.308</v>
      </c>
      <c r="Y51" s="326">
        <v>44</v>
      </c>
      <c r="Z51" s="134">
        <v>0</v>
      </c>
      <c r="AA51" s="411">
        <f t="shared" si="38"/>
        <v>0</v>
      </c>
      <c r="AB51" s="326">
        <v>260</v>
      </c>
      <c r="AC51" s="134">
        <v>228</v>
      </c>
      <c r="AD51" s="411">
        <f t="shared" si="44"/>
        <v>0.877</v>
      </c>
      <c r="AE51" s="326">
        <v>208</v>
      </c>
      <c r="AF51" s="134">
        <v>208</v>
      </c>
      <c r="AG51" s="411">
        <f t="shared" si="39"/>
        <v>1</v>
      </c>
      <c r="AH51" s="326">
        <v>105</v>
      </c>
      <c r="AI51" s="134">
        <v>105</v>
      </c>
      <c r="AJ51" s="411">
        <f t="shared" si="45"/>
        <v>1</v>
      </c>
      <c r="AK51" s="326">
        <v>90</v>
      </c>
      <c r="AL51" s="134">
        <v>75</v>
      </c>
      <c r="AM51" s="411">
        <f t="shared" si="46"/>
        <v>0.83299999999999996</v>
      </c>
      <c r="AN51" s="326">
        <v>239</v>
      </c>
      <c r="AO51" s="134">
        <v>95</v>
      </c>
      <c r="AP51" s="411">
        <f t="shared" si="40"/>
        <v>0.39700000000000002</v>
      </c>
      <c r="AQ51" s="326">
        <v>508</v>
      </c>
      <c r="AR51" s="134">
        <v>85</v>
      </c>
      <c r="AS51" s="411">
        <f t="shared" si="41"/>
        <v>0.16700000000000001</v>
      </c>
      <c r="AT51" s="326">
        <v>2164</v>
      </c>
      <c r="AU51" s="134">
        <v>30</v>
      </c>
      <c r="AV51" s="411">
        <f t="shared" si="42"/>
        <v>1.4E-2</v>
      </c>
      <c r="AW51" s="326">
        <v>329</v>
      </c>
      <c r="AX51" s="134">
        <v>143</v>
      </c>
      <c r="AY51" s="409">
        <f t="shared" si="43"/>
        <v>0.435</v>
      </c>
    </row>
    <row r="52" spans="1:51" x14ac:dyDescent="0.2">
      <c r="A52" s="56" t="s">
        <v>882</v>
      </c>
      <c r="B52" s="57" t="s">
        <v>1022</v>
      </c>
      <c r="C52" s="56" t="s">
        <v>933</v>
      </c>
      <c r="D52" s="56" t="s">
        <v>1078</v>
      </c>
      <c r="E52" s="135">
        <v>278</v>
      </c>
      <c r="F52" s="396">
        <v>278</v>
      </c>
      <c r="G52" s="226">
        <v>33</v>
      </c>
      <c r="H52" s="405">
        <f t="shared" si="28"/>
        <v>0.11899999999999999</v>
      </c>
      <c r="I52" s="397">
        <v>209</v>
      </c>
      <c r="J52" s="405">
        <f t="shared" si="29"/>
        <v>0.752</v>
      </c>
      <c r="K52" s="60">
        <v>22</v>
      </c>
      <c r="L52" s="60">
        <v>25</v>
      </c>
      <c r="M52" s="60">
        <v>77</v>
      </c>
      <c r="N52" s="60">
        <v>85</v>
      </c>
      <c r="O52" s="60">
        <v>28</v>
      </c>
      <c r="P52" s="60">
        <v>8</v>
      </c>
      <c r="Q52" s="60">
        <v>36</v>
      </c>
      <c r="R52" s="104">
        <f t="shared" si="31"/>
        <v>7.9000000000000001E-2</v>
      </c>
      <c r="S52" s="63">
        <f t="shared" si="32"/>
        <v>0.09</v>
      </c>
      <c r="T52" s="63">
        <f t="shared" si="33"/>
        <v>0.27700000000000002</v>
      </c>
      <c r="U52" s="63">
        <f t="shared" si="34"/>
        <v>0.30599999999999999</v>
      </c>
      <c r="V52" s="63">
        <f t="shared" si="35"/>
        <v>0.10100000000000001</v>
      </c>
      <c r="W52" s="63">
        <f t="shared" si="36"/>
        <v>2.9000000000000001E-2</v>
      </c>
      <c r="X52" s="63">
        <f t="shared" si="37"/>
        <v>0.129</v>
      </c>
      <c r="Y52" s="326">
        <v>19</v>
      </c>
      <c r="Z52" s="134">
        <v>11</v>
      </c>
      <c r="AA52" s="411">
        <f t="shared" si="38"/>
        <v>0.57899999999999996</v>
      </c>
      <c r="AB52" s="326">
        <v>108</v>
      </c>
      <c r="AC52" s="134">
        <v>69</v>
      </c>
      <c r="AD52" s="411">
        <f t="shared" si="44"/>
        <v>0.63900000000000001</v>
      </c>
      <c r="AE52" s="326">
        <v>114</v>
      </c>
      <c r="AF52" s="134">
        <v>114</v>
      </c>
      <c r="AG52" s="411">
        <f t="shared" si="39"/>
        <v>1</v>
      </c>
      <c r="AH52" s="326">
        <v>27</v>
      </c>
      <c r="AI52" s="134">
        <v>27</v>
      </c>
      <c r="AJ52" s="411">
        <f t="shared" si="45"/>
        <v>1</v>
      </c>
      <c r="AK52" s="326">
        <v>17</v>
      </c>
      <c r="AL52" s="134">
        <v>17</v>
      </c>
      <c r="AM52" s="411">
        <f t="shared" si="46"/>
        <v>1</v>
      </c>
      <c r="AN52" s="326">
        <v>144</v>
      </c>
      <c r="AO52" s="134">
        <v>11</v>
      </c>
      <c r="AP52" s="411">
        <f t="shared" si="40"/>
        <v>7.5999999999999998E-2</v>
      </c>
      <c r="AQ52" s="326">
        <v>316</v>
      </c>
      <c r="AR52" s="134">
        <v>29</v>
      </c>
      <c r="AS52" s="411">
        <f t="shared" si="41"/>
        <v>9.1999999999999998E-2</v>
      </c>
      <c r="AT52" s="326">
        <v>637</v>
      </c>
      <c r="AU52" s="134">
        <v>0</v>
      </c>
      <c r="AV52" s="411">
        <f t="shared" si="42"/>
        <v>0</v>
      </c>
      <c r="AW52" s="326">
        <v>161</v>
      </c>
      <c r="AX52" s="134">
        <v>7</v>
      </c>
      <c r="AY52" s="409">
        <f t="shared" si="43"/>
        <v>4.2999999999999997E-2</v>
      </c>
    </row>
    <row r="53" spans="1:51" x14ac:dyDescent="0.2">
      <c r="A53" s="56" t="s">
        <v>882</v>
      </c>
      <c r="B53" s="57" t="s">
        <v>1022</v>
      </c>
      <c r="C53" s="56" t="s">
        <v>934</v>
      </c>
      <c r="D53" s="56" t="s">
        <v>1079</v>
      </c>
      <c r="E53" s="135">
        <v>1526</v>
      </c>
      <c r="F53" s="396">
        <v>1526</v>
      </c>
      <c r="G53" s="226">
        <v>109</v>
      </c>
      <c r="H53" s="405">
        <f t="shared" si="28"/>
        <v>7.0999999999999994E-2</v>
      </c>
      <c r="I53" s="397">
        <v>895</v>
      </c>
      <c r="J53" s="405">
        <f t="shared" si="29"/>
        <v>0.58699999999999997</v>
      </c>
      <c r="K53" s="60">
        <v>21</v>
      </c>
      <c r="L53" s="60">
        <v>227</v>
      </c>
      <c r="M53" s="60">
        <v>260</v>
      </c>
      <c r="N53" s="60">
        <v>387</v>
      </c>
      <c r="O53" s="60">
        <v>486</v>
      </c>
      <c r="P53" s="60">
        <v>36</v>
      </c>
      <c r="Q53" s="60">
        <v>522</v>
      </c>
      <c r="R53" s="104">
        <f t="shared" si="31"/>
        <v>1.4E-2</v>
      </c>
      <c r="S53" s="63">
        <f t="shared" si="32"/>
        <v>0.14899999999999999</v>
      </c>
      <c r="T53" s="63">
        <f t="shared" si="33"/>
        <v>0.17</v>
      </c>
      <c r="U53" s="63">
        <f t="shared" si="34"/>
        <v>0.254</v>
      </c>
      <c r="V53" s="63">
        <f t="shared" si="35"/>
        <v>0.318</v>
      </c>
      <c r="W53" s="63">
        <f t="shared" si="36"/>
        <v>2.4E-2</v>
      </c>
      <c r="X53" s="63">
        <f t="shared" si="37"/>
        <v>0.34200000000000003</v>
      </c>
      <c r="Y53" s="326">
        <v>118</v>
      </c>
      <c r="Z53" s="134">
        <v>65</v>
      </c>
      <c r="AA53" s="411">
        <f t="shared" si="38"/>
        <v>0.55100000000000005</v>
      </c>
      <c r="AB53" s="326">
        <v>341</v>
      </c>
      <c r="AC53" s="134">
        <v>287</v>
      </c>
      <c r="AD53" s="411">
        <f t="shared" si="44"/>
        <v>0.84199999999999997</v>
      </c>
      <c r="AE53" s="326">
        <v>297</v>
      </c>
      <c r="AF53" s="134">
        <v>297</v>
      </c>
      <c r="AG53" s="411">
        <f t="shared" si="39"/>
        <v>1</v>
      </c>
      <c r="AH53" s="326">
        <v>354</v>
      </c>
      <c r="AI53" s="134">
        <v>325</v>
      </c>
      <c r="AJ53" s="411">
        <f t="shared" si="45"/>
        <v>0.91800000000000004</v>
      </c>
      <c r="AK53" s="326">
        <v>130</v>
      </c>
      <c r="AL53" s="134">
        <v>106</v>
      </c>
      <c r="AM53" s="411">
        <f t="shared" si="46"/>
        <v>0.81499999999999995</v>
      </c>
      <c r="AN53" s="326">
        <v>492</v>
      </c>
      <c r="AO53" s="134">
        <v>235</v>
      </c>
      <c r="AP53" s="411">
        <f t="shared" si="40"/>
        <v>0.47799999999999998</v>
      </c>
      <c r="AQ53" s="326">
        <v>720</v>
      </c>
      <c r="AR53" s="134">
        <v>78</v>
      </c>
      <c r="AS53" s="411">
        <f t="shared" si="41"/>
        <v>0.108</v>
      </c>
      <c r="AT53" s="326">
        <v>2529</v>
      </c>
      <c r="AU53" s="134">
        <v>133</v>
      </c>
      <c r="AV53" s="411">
        <f t="shared" si="42"/>
        <v>5.2999999999999999E-2</v>
      </c>
      <c r="AW53" s="326">
        <v>622</v>
      </c>
      <c r="AX53" s="134">
        <v>311</v>
      </c>
      <c r="AY53" s="409">
        <f t="shared" si="43"/>
        <v>0.5</v>
      </c>
    </row>
    <row r="54" spans="1:51" x14ac:dyDescent="0.2">
      <c r="A54" s="56" t="s">
        <v>882</v>
      </c>
      <c r="B54" s="57" t="s">
        <v>1022</v>
      </c>
      <c r="C54" s="56" t="s">
        <v>935</v>
      </c>
      <c r="D54" s="56" t="s">
        <v>1080</v>
      </c>
      <c r="E54" s="135">
        <v>2192</v>
      </c>
      <c r="F54" s="396">
        <v>2192</v>
      </c>
      <c r="G54" s="226">
        <v>71</v>
      </c>
      <c r="H54" s="405">
        <f t="shared" si="28"/>
        <v>3.2000000000000001E-2</v>
      </c>
      <c r="I54" s="397">
        <v>1625</v>
      </c>
      <c r="J54" s="405">
        <f t="shared" si="29"/>
        <v>0.74099999999999999</v>
      </c>
      <c r="K54" s="60">
        <v>53</v>
      </c>
      <c r="L54" s="60">
        <v>604</v>
      </c>
      <c r="M54" s="60">
        <v>471</v>
      </c>
      <c r="N54" s="60">
        <v>497</v>
      </c>
      <c r="O54" s="60">
        <v>427</v>
      </c>
      <c r="P54" s="60">
        <v>69</v>
      </c>
      <c r="Q54" s="60">
        <v>496</v>
      </c>
      <c r="R54" s="104">
        <f t="shared" si="31"/>
        <v>2.4E-2</v>
      </c>
      <c r="S54" s="63">
        <f t="shared" si="32"/>
        <v>0.27600000000000002</v>
      </c>
      <c r="T54" s="63">
        <f t="shared" si="33"/>
        <v>0.215</v>
      </c>
      <c r="U54" s="63">
        <f t="shared" si="34"/>
        <v>0.22700000000000001</v>
      </c>
      <c r="V54" s="63">
        <f t="shared" si="35"/>
        <v>0.19500000000000001</v>
      </c>
      <c r="W54" s="63">
        <f t="shared" si="36"/>
        <v>3.1E-2</v>
      </c>
      <c r="X54" s="63">
        <f t="shared" si="37"/>
        <v>0.22600000000000001</v>
      </c>
      <c r="Y54" s="326">
        <v>142</v>
      </c>
      <c r="Z54" s="134">
        <v>42</v>
      </c>
      <c r="AA54" s="411">
        <f t="shared" si="38"/>
        <v>0.29599999999999999</v>
      </c>
      <c r="AB54" s="326">
        <v>746</v>
      </c>
      <c r="AC54" s="134">
        <v>711</v>
      </c>
      <c r="AD54" s="411">
        <f t="shared" si="44"/>
        <v>0.95299999999999996</v>
      </c>
      <c r="AE54" s="326">
        <v>461</v>
      </c>
      <c r="AF54" s="134">
        <v>453</v>
      </c>
      <c r="AG54" s="411">
        <f t="shared" si="39"/>
        <v>0.98299999999999998</v>
      </c>
      <c r="AH54" s="326">
        <v>435</v>
      </c>
      <c r="AI54" s="134">
        <v>419</v>
      </c>
      <c r="AJ54" s="411">
        <f t="shared" si="45"/>
        <v>0.96299999999999997</v>
      </c>
      <c r="AK54" s="326">
        <v>154</v>
      </c>
      <c r="AL54" s="134">
        <v>61</v>
      </c>
      <c r="AM54" s="411">
        <f t="shared" si="46"/>
        <v>0.39600000000000002</v>
      </c>
      <c r="AN54" s="326">
        <v>375</v>
      </c>
      <c r="AO54" s="134">
        <v>190</v>
      </c>
      <c r="AP54" s="411">
        <f t="shared" si="40"/>
        <v>0.50700000000000001</v>
      </c>
      <c r="AQ54" s="326">
        <v>744</v>
      </c>
      <c r="AR54" s="134">
        <v>200</v>
      </c>
      <c r="AS54" s="411">
        <f t="shared" si="41"/>
        <v>0.26900000000000002</v>
      </c>
      <c r="AT54" s="326">
        <v>3451</v>
      </c>
      <c r="AU54" s="134">
        <v>116</v>
      </c>
      <c r="AV54" s="411">
        <f t="shared" si="42"/>
        <v>3.4000000000000002E-2</v>
      </c>
      <c r="AW54" s="326">
        <v>529</v>
      </c>
      <c r="AX54" s="134">
        <v>201</v>
      </c>
      <c r="AY54" s="409">
        <f t="shared" si="43"/>
        <v>0.38</v>
      </c>
    </row>
    <row r="55" spans="1:51" x14ac:dyDescent="0.2">
      <c r="A55" s="56" t="s">
        <v>882</v>
      </c>
      <c r="B55" s="57" t="s">
        <v>1022</v>
      </c>
      <c r="C55" s="56" t="s">
        <v>936</v>
      </c>
      <c r="D55" s="56" t="s">
        <v>1081</v>
      </c>
      <c r="E55" s="135">
        <v>1664</v>
      </c>
      <c r="F55" s="396">
        <v>1664</v>
      </c>
      <c r="G55" s="226">
        <v>169</v>
      </c>
      <c r="H55" s="405">
        <f t="shared" si="28"/>
        <v>0.10199999999999999</v>
      </c>
      <c r="I55" s="397">
        <v>1202</v>
      </c>
      <c r="J55" s="405">
        <f t="shared" si="29"/>
        <v>0.72199999999999998</v>
      </c>
      <c r="K55" s="60">
        <v>220</v>
      </c>
      <c r="L55" s="60">
        <v>589</v>
      </c>
      <c r="M55" s="60">
        <v>189</v>
      </c>
      <c r="N55" s="60">
        <v>204</v>
      </c>
      <c r="O55" s="60">
        <v>258</v>
      </c>
      <c r="P55" s="60">
        <v>35</v>
      </c>
      <c r="Q55" s="60">
        <v>293</v>
      </c>
      <c r="R55" s="104">
        <f t="shared" si="31"/>
        <v>0.13200000000000001</v>
      </c>
      <c r="S55" s="63">
        <f t="shared" si="32"/>
        <v>0.35399999999999998</v>
      </c>
      <c r="T55" s="63">
        <f t="shared" si="33"/>
        <v>0.114</v>
      </c>
      <c r="U55" s="63">
        <f t="shared" si="34"/>
        <v>0.123</v>
      </c>
      <c r="V55" s="63">
        <f t="shared" si="35"/>
        <v>0.155</v>
      </c>
      <c r="W55" s="63">
        <f t="shared" si="36"/>
        <v>2.1000000000000001E-2</v>
      </c>
      <c r="X55" s="63">
        <f t="shared" si="37"/>
        <v>0.17599999999999999</v>
      </c>
      <c r="Y55" s="326">
        <v>308</v>
      </c>
      <c r="Z55" s="134">
        <v>101</v>
      </c>
      <c r="AA55" s="411">
        <f t="shared" si="38"/>
        <v>0.32800000000000001</v>
      </c>
      <c r="AB55" s="326">
        <v>856</v>
      </c>
      <c r="AC55" s="134">
        <v>856</v>
      </c>
      <c r="AD55" s="411">
        <f t="shared" si="44"/>
        <v>1</v>
      </c>
      <c r="AE55" s="326">
        <v>195</v>
      </c>
      <c r="AF55" s="134">
        <v>195</v>
      </c>
      <c r="AG55" s="411">
        <f t="shared" si="39"/>
        <v>1</v>
      </c>
      <c r="AH55" s="326">
        <v>167</v>
      </c>
      <c r="AI55" s="134">
        <v>167</v>
      </c>
      <c r="AJ55" s="411">
        <f t="shared" si="45"/>
        <v>1</v>
      </c>
      <c r="AK55" s="326">
        <v>74</v>
      </c>
      <c r="AL55" s="134">
        <v>13</v>
      </c>
      <c r="AM55" s="411">
        <f t="shared" si="46"/>
        <v>0.17599999999999999</v>
      </c>
      <c r="AN55" s="326">
        <v>385</v>
      </c>
      <c r="AO55" s="134">
        <v>158</v>
      </c>
      <c r="AP55" s="411">
        <f t="shared" si="40"/>
        <v>0.41</v>
      </c>
      <c r="AQ55" s="326">
        <v>827</v>
      </c>
      <c r="AR55" s="134">
        <v>104</v>
      </c>
      <c r="AS55" s="411">
        <f t="shared" si="41"/>
        <v>0.126</v>
      </c>
      <c r="AT55" s="326">
        <v>2276</v>
      </c>
      <c r="AU55" s="134">
        <v>70</v>
      </c>
      <c r="AV55" s="411">
        <f t="shared" si="42"/>
        <v>3.1E-2</v>
      </c>
      <c r="AW55" s="326">
        <v>459</v>
      </c>
      <c r="AX55" s="134">
        <v>125</v>
      </c>
      <c r="AY55" s="409">
        <f t="shared" si="43"/>
        <v>0.27200000000000002</v>
      </c>
    </row>
    <row r="56" spans="1:51" x14ac:dyDescent="0.2">
      <c r="A56" s="56" t="s">
        <v>882</v>
      </c>
      <c r="B56" s="57" t="s">
        <v>1022</v>
      </c>
      <c r="C56" s="56" t="s">
        <v>937</v>
      </c>
      <c r="D56" s="56" t="s">
        <v>1082</v>
      </c>
      <c r="E56" s="135">
        <v>1396</v>
      </c>
      <c r="F56" s="396">
        <v>1396</v>
      </c>
      <c r="G56" s="226">
        <v>48</v>
      </c>
      <c r="H56" s="405">
        <f t="shared" si="28"/>
        <v>3.4000000000000002E-2</v>
      </c>
      <c r="I56" s="397">
        <v>974</v>
      </c>
      <c r="J56" s="405">
        <f t="shared" si="29"/>
        <v>0.69799999999999995</v>
      </c>
      <c r="K56" s="60">
        <v>232</v>
      </c>
      <c r="L56" s="60">
        <v>233</v>
      </c>
      <c r="M56" s="60">
        <v>253</v>
      </c>
      <c r="N56" s="60">
        <v>256</v>
      </c>
      <c r="O56" s="60">
        <v>326</v>
      </c>
      <c r="P56" s="60">
        <v>48</v>
      </c>
      <c r="Q56" s="60">
        <v>374</v>
      </c>
      <c r="R56" s="104">
        <f t="shared" si="31"/>
        <v>0.16600000000000001</v>
      </c>
      <c r="S56" s="63">
        <f t="shared" si="32"/>
        <v>0.16700000000000001</v>
      </c>
      <c r="T56" s="63">
        <f t="shared" si="33"/>
        <v>0.18099999999999999</v>
      </c>
      <c r="U56" s="63">
        <f t="shared" si="34"/>
        <v>0.183</v>
      </c>
      <c r="V56" s="63">
        <f t="shared" si="35"/>
        <v>0.23400000000000001</v>
      </c>
      <c r="W56" s="63">
        <f t="shared" si="36"/>
        <v>3.4000000000000002E-2</v>
      </c>
      <c r="X56" s="63">
        <f t="shared" si="37"/>
        <v>0.26800000000000002</v>
      </c>
      <c r="Y56" s="326">
        <v>133</v>
      </c>
      <c r="Z56" s="134">
        <v>31</v>
      </c>
      <c r="AA56" s="411">
        <f t="shared" si="38"/>
        <v>0.23300000000000001</v>
      </c>
      <c r="AB56" s="326">
        <v>514</v>
      </c>
      <c r="AC56" s="134">
        <v>475</v>
      </c>
      <c r="AD56" s="411">
        <f t="shared" si="44"/>
        <v>0.92400000000000004</v>
      </c>
      <c r="AE56" s="326">
        <v>316</v>
      </c>
      <c r="AF56" s="134">
        <v>316</v>
      </c>
      <c r="AG56" s="411">
        <f t="shared" si="39"/>
        <v>1</v>
      </c>
      <c r="AH56" s="326">
        <v>179</v>
      </c>
      <c r="AI56" s="134">
        <v>179</v>
      </c>
      <c r="AJ56" s="411">
        <f t="shared" si="45"/>
        <v>1</v>
      </c>
      <c r="AK56" s="326">
        <v>73</v>
      </c>
      <c r="AL56" s="134">
        <v>73</v>
      </c>
      <c r="AM56" s="411">
        <f t="shared" si="46"/>
        <v>1</v>
      </c>
      <c r="AN56" s="326">
        <v>158</v>
      </c>
      <c r="AO56" s="134">
        <v>57</v>
      </c>
      <c r="AP56" s="411">
        <f t="shared" si="40"/>
        <v>0.36099999999999999</v>
      </c>
      <c r="AQ56" s="326">
        <v>649</v>
      </c>
      <c r="AR56" s="134">
        <v>135</v>
      </c>
      <c r="AS56" s="411">
        <f t="shared" si="41"/>
        <v>0.20799999999999999</v>
      </c>
      <c r="AT56" s="326">
        <v>2077</v>
      </c>
      <c r="AU56" s="134">
        <v>130</v>
      </c>
      <c r="AV56" s="411">
        <f t="shared" si="42"/>
        <v>6.3E-2</v>
      </c>
      <c r="AW56" s="326">
        <v>231</v>
      </c>
      <c r="AX56" s="134">
        <v>130</v>
      </c>
      <c r="AY56" s="409">
        <f t="shared" si="43"/>
        <v>0.56299999999999994</v>
      </c>
    </row>
    <row r="57" spans="1:51" x14ac:dyDescent="0.2">
      <c r="A57" s="56" t="s">
        <v>882</v>
      </c>
      <c r="B57" s="57" t="s">
        <v>1022</v>
      </c>
      <c r="C57" s="56" t="s">
        <v>938</v>
      </c>
      <c r="D57" s="56" t="s">
        <v>1083</v>
      </c>
      <c r="E57" s="135">
        <v>1108</v>
      </c>
      <c r="F57" s="396">
        <v>1108</v>
      </c>
      <c r="G57" s="226">
        <v>25</v>
      </c>
      <c r="H57" s="405">
        <f t="shared" si="28"/>
        <v>2.3E-2</v>
      </c>
      <c r="I57" s="397">
        <v>963</v>
      </c>
      <c r="J57" s="405">
        <f t="shared" si="29"/>
        <v>0.86899999999999999</v>
      </c>
      <c r="K57" s="60">
        <v>38</v>
      </c>
      <c r="L57" s="60">
        <v>213</v>
      </c>
      <c r="M57" s="60">
        <v>345</v>
      </c>
      <c r="N57" s="60">
        <v>367</v>
      </c>
      <c r="O57" s="60">
        <v>111</v>
      </c>
      <c r="P57" s="60">
        <v>9</v>
      </c>
      <c r="Q57" s="60">
        <v>120</v>
      </c>
      <c r="R57" s="104">
        <f t="shared" si="31"/>
        <v>3.4000000000000002E-2</v>
      </c>
      <c r="S57" s="63">
        <f t="shared" si="32"/>
        <v>0.192</v>
      </c>
      <c r="T57" s="63">
        <f t="shared" si="33"/>
        <v>0.311</v>
      </c>
      <c r="U57" s="63">
        <f t="shared" si="34"/>
        <v>0.33100000000000002</v>
      </c>
      <c r="V57" s="63">
        <f t="shared" si="35"/>
        <v>0.1</v>
      </c>
      <c r="W57" s="63">
        <f t="shared" si="36"/>
        <v>8.0000000000000002E-3</v>
      </c>
      <c r="X57" s="63">
        <f t="shared" si="37"/>
        <v>0.108</v>
      </c>
      <c r="Y57" s="326">
        <v>40</v>
      </c>
      <c r="Z57" s="134">
        <v>25</v>
      </c>
      <c r="AA57" s="411">
        <f t="shared" si="38"/>
        <v>0.625</v>
      </c>
      <c r="AB57" s="326">
        <v>199</v>
      </c>
      <c r="AC57" s="134">
        <v>169</v>
      </c>
      <c r="AD57" s="411">
        <f t="shared" si="44"/>
        <v>0.84899999999999998</v>
      </c>
      <c r="AE57" s="326">
        <v>463</v>
      </c>
      <c r="AF57" s="134">
        <v>463</v>
      </c>
      <c r="AG57" s="411">
        <f t="shared" si="39"/>
        <v>1</v>
      </c>
      <c r="AH57" s="326">
        <v>238</v>
      </c>
      <c r="AI57" s="134">
        <v>238</v>
      </c>
      <c r="AJ57" s="411">
        <f t="shared" si="45"/>
        <v>1</v>
      </c>
      <c r="AK57" s="326">
        <v>93</v>
      </c>
      <c r="AL57" s="134">
        <v>81</v>
      </c>
      <c r="AM57" s="411">
        <f t="shared" si="46"/>
        <v>0.871</v>
      </c>
      <c r="AN57" s="326">
        <v>219</v>
      </c>
      <c r="AO57" s="134">
        <v>106</v>
      </c>
      <c r="AP57" s="411">
        <f t="shared" si="40"/>
        <v>0.48399999999999999</v>
      </c>
      <c r="AQ57" s="326">
        <v>449</v>
      </c>
      <c r="AR57" s="134">
        <v>0</v>
      </c>
      <c r="AS57" s="411">
        <f t="shared" si="41"/>
        <v>0</v>
      </c>
      <c r="AT57" s="326">
        <v>2340</v>
      </c>
      <c r="AU57" s="134">
        <v>26</v>
      </c>
      <c r="AV57" s="411">
        <f t="shared" si="42"/>
        <v>1.0999999999999999E-2</v>
      </c>
      <c r="AW57" s="326">
        <v>312</v>
      </c>
      <c r="AX57" s="134">
        <v>94</v>
      </c>
      <c r="AY57" s="409">
        <f t="shared" si="43"/>
        <v>0.30099999999999999</v>
      </c>
    </row>
    <row r="58" spans="1:51" s="529" customFormat="1" x14ac:dyDescent="0.2">
      <c r="A58" s="527" t="s">
        <v>882</v>
      </c>
      <c r="B58" s="527" t="s">
        <v>2327</v>
      </c>
      <c r="C58" s="527" t="s">
        <v>939</v>
      </c>
      <c r="D58" s="527" t="s">
        <v>1084</v>
      </c>
      <c r="E58" s="546">
        <v>1007</v>
      </c>
      <c r="F58" s="504">
        <v>1007</v>
      </c>
      <c r="G58" s="504">
        <v>37</v>
      </c>
      <c r="H58" s="567">
        <f t="shared" si="28"/>
        <v>3.6999999999999998E-2</v>
      </c>
      <c r="I58" s="504">
        <v>702</v>
      </c>
      <c r="J58" s="567">
        <f t="shared" si="29"/>
        <v>0.69699999999999995</v>
      </c>
      <c r="K58" s="529">
        <v>18</v>
      </c>
      <c r="L58" s="529">
        <v>176</v>
      </c>
      <c r="M58" s="529">
        <v>241</v>
      </c>
      <c r="N58" s="529">
        <v>267</v>
      </c>
      <c r="O58" s="529">
        <v>215</v>
      </c>
      <c r="P58" s="529">
        <v>53</v>
      </c>
      <c r="Q58" s="529">
        <v>268</v>
      </c>
      <c r="R58" s="541">
        <f t="shared" si="31"/>
        <v>1.7999999999999999E-2</v>
      </c>
      <c r="S58" s="542">
        <f t="shared" si="32"/>
        <v>0.17499999999999999</v>
      </c>
      <c r="T58" s="542">
        <f t="shared" si="33"/>
        <v>0.23899999999999999</v>
      </c>
      <c r="U58" s="542">
        <f t="shared" si="34"/>
        <v>0.26500000000000001</v>
      </c>
      <c r="V58" s="542">
        <f t="shared" si="35"/>
        <v>0.214</v>
      </c>
      <c r="W58" s="542">
        <f t="shared" si="36"/>
        <v>5.2999999999999999E-2</v>
      </c>
      <c r="X58" s="542">
        <f t="shared" si="37"/>
        <v>0.26600000000000001</v>
      </c>
      <c r="Y58" s="530">
        <v>48</v>
      </c>
      <c r="Z58" s="531">
        <v>37</v>
      </c>
      <c r="AA58" s="547">
        <f t="shared" si="38"/>
        <v>0.77100000000000002</v>
      </c>
      <c r="AB58" s="530">
        <v>194</v>
      </c>
      <c r="AC58" s="531">
        <v>194</v>
      </c>
      <c r="AD58" s="547">
        <f t="shared" si="44"/>
        <v>1</v>
      </c>
      <c r="AE58" s="530">
        <v>269</v>
      </c>
      <c r="AF58" s="531">
        <v>269</v>
      </c>
      <c r="AG58" s="547">
        <f t="shared" si="39"/>
        <v>1</v>
      </c>
      <c r="AH58" s="530">
        <v>211</v>
      </c>
      <c r="AI58" s="531">
        <v>202</v>
      </c>
      <c r="AJ58" s="547">
        <f t="shared" si="45"/>
        <v>0.95699999999999996</v>
      </c>
      <c r="AK58" s="530">
        <v>103</v>
      </c>
      <c r="AL58" s="531">
        <v>68</v>
      </c>
      <c r="AM58" s="547">
        <f t="shared" si="46"/>
        <v>0.66</v>
      </c>
      <c r="AN58" s="530">
        <v>184</v>
      </c>
      <c r="AO58" s="531">
        <v>74</v>
      </c>
      <c r="AP58" s="547">
        <f t="shared" si="40"/>
        <v>0.40200000000000002</v>
      </c>
      <c r="AQ58" s="530">
        <v>302</v>
      </c>
      <c r="AR58" s="531">
        <v>72</v>
      </c>
      <c r="AS58" s="547">
        <f t="shared" si="41"/>
        <v>0.23799999999999999</v>
      </c>
      <c r="AT58" s="530">
        <v>2579</v>
      </c>
      <c r="AU58" s="531">
        <v>91</v>
      </c>
      <c r="AV58" s="547">
        <f t="shared" si="42"/>
        <v>3.5000000000000003E-2</v>
      </c>
      <c r="AW58" s="530">
        <v>287</v>
      </c>
      <c r="AX58" s="531">
        <v>105</v>
      </c>
      <c r="AY58" s="549">
        <f t="shared" si="43"/>
        <v>0.36599999999999999</v>
      </c>
    </row>
    <row r="59" spans="1:51" x14ac:dyDescent="0.2">
      <c r="A59" s="56" t="s">
        <v>882</v>
      </c>
      <c r="B59" s="57" t="s">
        <v>1022</v>
      </c>
      <c r="C59" s="56" t="s">
        <v>940</v>
      </c>
      <c r="D59" s="56" t="s">
        <v>1085</v>
      </c>
      <c r="E59" s="135">
        <v>1268</v>
      </c>
      <c r="F59" s="396">
        <v>1268</v>
      </c>
      <c r="G59" s="226">
        <v>48</v>
      </c>
      <c r="H59" s="405">
        <f t="shared" si="28"/>
        <v>3.7999999999999999E-2</v>
      </c>
      <c r="I59" s="397">
        <v>968</v>
      </c>
      <c r="J59" s="405">
        <f t="shared" si="29"/>
        <v>0.76300000000000001</v>
      </c>
      <c r="K59" s="60">
        <v>0</v>
      </c>
      <c r="L59" s="60">
        <v>284</v>
      </c>
      <c r="M59" s="60">
        <v>412</v>
      </c>
      <c r="N59" s="60">
        <v>272</v>
      </c>
      <c r="O59" s="60">
        <v>214</v>
      </c>
      <c r="P59" s="60">
        <v>38</v>
      </c>
      <c r="Q59" s="60">
        <v>252</v>
      </c>
      <c r="R59" s="104">
        <f t="shared" si="31"/>
        <v>0</v>
      </c>
      <c r="S59" s="63">
        <f t="shared" si="32"/>
        <v>0.224</v>
      </c>
      <c r="T59" s="63">
        <f t="shared" si="33"/>
        <v>0.32500000000000001</v>
      </c>
      <c r="U59" s="63">
        <f t="shared" si="34"/>
        <v>0.215</v>
      </c>
      <c r="V59" s="63">
        <f t="shared" si="35"/>
        <v>0.16900000000000001</v>
      </c>
      <c r="W59" s="63">
        <f t="shared" si="36"/>
        <v>0.03</v>
      </c>
      <c r="X59" s="63">
        <f t="shared" si="37"/>
        <v>0.19900000000000001</v>
      </c>
      <c r="Y59" s="326">
        <v>114</v>
      </c>
      <c r="Z59" s="134">
        <v>48</v>
      </c>
      <c r="AA59" s="411">
        <f t="shared" si="38"/>
        <v>0.42099999999999999</v>
      </c>
      <c r="AB59" s="326">
        <v>269</v>
      </c>
      <c r="AC59" s="134">
        <v>264</v>
      </c>
      <c r="AD59" s="411">
        <f t="shared" si="44"/>
        <v>0.98099999999999998</v>
      </c>
      <c r="AE59" s="326">
        <v>428</v>
      </c>
      <c r="AF59" s="134">
        <v>428</v>
      </c>
      <c r="AG59" s="411">
        <f t="shared" si="39"/>
        <v>1</v>
      </c>
      <c r="AH59" s="326">
        <v>245</v>
      </c>
      <c r="AI59" s="134">
        <v>245</v>
      </c>
      <c r="AJ59" s="411">
        <f t="shared" si="45"/>
        <v>1</v>
      </c>
      <c r="AK59" s="326">
        <v>31</v>
      </c>
      <c r="AL59" s="134">
        <v>31</v>
      </c>
      <c r="AM59" s="411">
        <f t="shared" si="46"/>
        <v>1</v>
      </c>
      <c r="AN59" s="326">
        <v>289</v>
      </c>
      <c r="AO59" s="134">
        <v>115</v>
      </c>
      <c r="AP59" s="411">
        <f t="shared" si="40"/>
        <v>0.39800000000000002</v>
      </c>
      <c r="AQ59" s="326">
        <v>840</v>
      </c>
      <c r="AR59" s="134">
        <v>69</v>
      </c>
      <c r="AS59" s="411">
        <f t="shared" si="41"/>
        <v>8.2000000000000003E-2</v>
      </c>
      <c r="AT59" s="326">
        <v>2734</v>
      </c>
      <c r="AU59" s="134">
        <v>68</v>
      </c>
      <c r="AV59" s="411">
        <f t="shared" si="42"/>
        <v>2.5000000000000001E-2</v>
      </c>
      <c r="AW59" s="326">
        <v>320</v>
      </c>
      <c r="AX59" s="134">
        <v>115</v>
      </c>
      <c r="AY59" s="409">
        <f t="shared" si="43"/>
        <v>0.35899999999999999</v>
      </c>
    </row>
    <row r="60" spans="1:51" x14ac:dyDescent="0.2">
      <c r="A60" s="56" t="s">
        <v>882</v>
      </c>
      <c r="B60" s="57" t="s">
        <v>1022</v>
      </c>
      <c r="C60" s="56" t="s">
        <v>941</v>
      </c>
      <c r="D60" s="56" t="s">
        <v>1086</v>
      </c>
      <c r="E60" s="135">
        <v>2071</v>
      </c>
      <c r="F60" s="396">
        <v>2071</v>
      </c>
      <c r="G60" s="226">
        <v>111</v>
      </c>
      <c r="H60" s="405">
        <f t="shared" si="28"/>
        <v>5.3999999999999999E-2</v>
      </c>
      <c r="I60" s="397">
        <v>1042</v>
      </c>
      <c r="J60" s="405">
        <f t="shared" si="29"/>
        <v>0.503</v>
      </c>
      <c r="K60" s="60">
        <v>24</v>
      </c>
      <c r="L60" s="60">
        <v>341</v>
      </c>
      <c r="M60" s="60">
        <v>262</v>
      </c>
      <c r="N60" s="60">
        <v>415</v>
      </c>
      <c r="O60" s="60">
        <v>787</v>
      </c>
      <c r="P60" s="60">
        <v>131</v>
      </c>
      <c r="Q60" s="60">
        <v>918</v>
      </c>
      <c r="R60" s="104">
        <f t="shared" si="31"/>
        <v>1.2E-2</v>
      </c>
      <c r="S60" s="63">
        <f t="shared" si="32"/>
        <v>0.16500000000000001</v>
      </c>
      <c r="T60" s="63">
        <f t="shared" si="33"/>
        <v>0.127</v>
      </c>
      <c r="U60" s="63">
        <f t="shared" si="34"/>
        <v>0.2</v>
      </c>
      <c r="V60" s="63">
        <f t="shared" si="35"/>
        <v>0.38</v>
      </c>
      <c r="W60" s="63">
        <f t="shared" si="36"/>
        <v>6.3E-2</v>
      </c>
      <c r="X60" s="63">
        <f t="shared" si="37"/>
        <v>0.443</v>
      </c>
      <c r="Y60" s="326">
        <v>127</v>
      </c>
      <c r="Z60" s="134">
        <v>69</v>
      </c>
      <c r="AA60" s="411">
        <f t="shared" si="38"/>
        <v>0.54300000000000004</v>
      </c>
      <c r="AB60" s="326">
        <v>375</v>
      </c>
      <c r="AC60" s="134">
        <v>363</v>
      </c>
      <c r="AD60" s="411">
        <f t="shared" si="44"/>
        <v>0.96799999999999997</v>
      </c>
      <c r="AE60" s="326">
        <v>375</v>
      </c>
      <c r="AF60" s="134">
        <v>375</v>
      </c>
      <c r="AG60" s="411">
        <f t="shared" si="39"/>
        <v>1</v>
      </c>
      <c r="AH60" s="326">
        <v>188</v>
      </c>
      <c r="AI60" s="134">
        <v>188</v>
      </c>
      <c r="AJ60" s="411">
        <f t="shared" si="45"/>
        <v>1</v>
      </c>
      <c r="AK60" s="326">
        <v>195</v>
      </c>
      <c r="AL60" s="134">
        <v>157</v>
      </c>
      <c r="AM60" s="411">
        <f t="shared" si="46"/>
        <v>0.80500000000000005</v>
      </c>
      <c r="AN60" s="326">
        <v>421</v>
      </c>
      <c r="AO60" s="134">
        <v>359</v>
      </c>
      <c r="AP60" s="411">
        <f t="shared" si="40"/>
        <v>0.85299999999999998</v>
      </c>
      <c r="AQ60" s="326">
        <v>976</v>
      </c>
      <c r="AR60" s="134">
        <v>333</v>
      </c>
      <c r="AS60" s="411">
        <f t="shared" si="41"/>
        <v>0.34100000000000003</v>
      </c>
      <c r="AT60" s="326">
        <v>2831</v>
      </c>
      <c r="AU60" s="134">
        <v>227</v>
      </c>
      <c r="AV60" s="411">
        <f t="shared" si="42"/>
        <v>0.08</v>
      </c>
      <c r="AW60" s="326">
        <v>616</v>
      </c>
      <c r="AX60" s="134">
        <v>358</v>
      </c>
      <c r="AY60" s="409">
        <f t="shared" si="43"/>
        <v>0.58099999999999996</v>
      </c>
    </row>
    <row r="61" spans="1:51" x14ac:dyDescent="0.2">
      <c r="A61" s="56" t="s">
        <v>882</v>
      </c>
      <c r="B61" s="57" t="s">
        <v>1022</v>
      </c>
      <c r="C61" s="56" t="s">
        <v>942</v>
      </c>
      <c r="D61" s="56" t="s">
        <v>1087</v>
      </c>
      <c r="E61" s="135">
        <v>1319</v>
      </c>
      <c r="F61" s="396">
        <v>1319</v>
      </c>
      <c r="G61" s="226">
        <v>70</v>
      </c>
      <c r="H61" s="405">
        <f t="shared" si="28"/>
        <v>5.2999999999999999E-2</v>
      </c>
      <c r="I61" s="397">
        <v>917</v>
      </c>
      <c r="J61" s="405">
        <f t="shared" si="29"/>
        <v>0.69499999999999995</v>
      </c>
      <c r="K61" s="60">
        <v>81</v>
      </c>
      <c r="L61" s="60">
        <v>334</v>
      </c>
      <c r="M61" s="60">
        <v>236</v>
      </c>
      <c r="N61" s="60">
        <v>266</v>
      </c>
      <c r="O61" s="60">
        <v>226</v>
      </c>
      <c r="P61" s="60">
        <v>106</v>
      </c>
      <c r="Q61" s="60">
        <v>332</v>
      </c>
      <c r="R61" s="104">
        <f t="shared" si="31"/>
        <v>6.0999999999999999E-2</v>
      </c>
      <c r="S61" s="63">
        <f t="shared" si="32"/>
        <v>0.253</v>
      </c>
      <c r="T61" s="63">
        <f t="shared" si="33"/>
        <v>0.17899999999999999</v>
      </c>
      <c r="U61" s="63">
        <f t="shared" si="34"/>
        <v>0.20200000000000001</v>
      </c>
      <c r="V61" s="63">
        <f t="shared" si="35"/>
        <v>0.17100000000000001</v>
      </c>
      <c r="W61" s="63">
        <f t="shared" si="36"/>
        <v>0.08</v>
      </c>
      <c r="X61" s="63">
        <f t="shared" si="37"/>
        <v>0.252</v>
      </c>
      <c r="Y61" s="326">
        <v>115</v>
      </c>
      <c r="Z61" s="134">
        <v>68</v>
      </c>
      <c r="AA61" s="411">
        <f t="shared" si="38"/>
        <v>0.59099999999999997</v>
      </c>
      <c r="AB61" s="326">
        <v>369</v>
      </c>
      <c r="AC61" s="134">
        <v>352</v>
      </c>
      <c r="AD61" s="411">
        <f t="shared" si="44"/>
        <v>0.95399999999999996</v>
      </c>
      <c r="AE61" s="326">
        <v>351</v>
      </c>
      <c r="AF61" s="134">
        <v>351</v>
      </c>
      <c r="AG61" s="411">
        <f t="shared" si="39"/>
        <v>1</v>
      </c>
      <c r="AH61" s="326">
        <v>161</v>
      </c>
      <c r="AI61" s="134">
        <v>161</v>
      </c>
      <c r="AJ61" s="411">
        <f t="shared" si="45"/>
        <v>1</v>
      </c>
      <c r="AK61" s="326">
        <v>124</v>
      </c>
      <c r="AL61" s="134">
        <v>85</v>
      </c>
      <c r="AM61" s="411">
        <f t="shared" si="46"/>
        <v>0.68500000000000005</v>
      </c>
      <c r="AN61" s="326">
        <v>327</v>
      </c>
      <c r="AO61" s="134">
        <v>103</v>
      </c>
      <c r="AP61" s="411">
        <f t="shared" si="40"/>
        <v>0.315</v>
      </c>
      <c r="AQ61" s="326">
        <v>570</v>
      </c>
      <c r="AR61" s="134">
        <v>65</v>
      </c>
      <c r="AS61" s="411">
        <f t="shared" si="41"/>
        <v>0.114</v>
      </c>
      <c r="AT61" s="326">
        <v>2050</v>
      </c>
      <c r="AU61" s="134">
        <v>134</v>
      </c>
      <c r="AV61" s="411">
        <f t="shared" si="42"/>
        <v>6.5000000000000002E-2</v>
      </c>
      <c r="AW61" s="326">
        <v>451</v>
      </c>
      <c r="AX61" s="134">
        <v>133</v>
      </c>
      <c r="AY61" s="409">
        <f t="shared" si="43"/>
        <v>0.29499999999999998</v>
      </c>
    </row>
    <row r="62" spans="1:51" x14ac:dyDescent="0.2">
      <c r="A62" s="56" t="s">
        <v>882</v>
      </c>
      <c r="B62" s="57" t="s">
        <v>1022</v>
      </c>
      <c r="C62" s="56" t="s">
        <v>943</v>
      </c>
      <c r="D62" s="56" t="s">
        <v>1088</v>
      </c>
      <c r="E62" s="135">
        <v>1785</v>
      </c>
      <c r="F62" s="396">
        <v>1785</v>
      </c>
      <c r="G62" s="226">
        <v>72</v>
      </c>
      <c r="H62" s="405">
        <f t="shared" si="28"/>
        <v>0.04</v>
      </c>
      <c r="I62" s="397">
        <v>1388</v>
      </c>
      <c r="J62" s="405">
        <f t="shared" si="29"/>
        <v>0.77800000000000002</v>
      </c>
      <c r="K62" s="60">
        <v>77</v>
      </c>
      <c r="L62" s="60">
        <v>460</v>
      </c>
      <c r="M62" s="60">
        <v>391</v>
      </c>
      <c r="N62" s="60">
        <v>460</v>
      </c>
      <c r="O62" s="60">
        <v>305</v>
      </c>
      <c r="P62" s="60">
        <v>20</v>
      </c>
      <c r="Q62" s="60">
        <v>325</v>
      </c>
      <c r="R62" s="104">
        <f t="shared" si="31"/>
        <v>4.2999999999999997E-2</v>
      </c>
      <c r="S62" s="63">
        <f t="shared" si="32"/>
        <v>0.25800000000000001</v>
      </c>
      <c r="T62" s="63">
        <f t="shared" si="33"/>
        <v>0.219</v>
      </c>
      <c r="U62" s="63">
        <f t="shared" si="34"/>
        <v>0.25800000000000001</v>
      </c>
      <c r="V62" s="63">
        <f t="shared" si="35"/>
        <v>0.17100000000000001</v>
      </c>
      <c r="W62" s="63">
        <f t="shared" si="36"/>
        <v>1.0999999999999999E-2</v>
      </c>
      <c r="X62" s="63">
        <f t="shared" si="37"/>
        <v>0.182</v>
      </c>
      <c r="Y62" s="326">
        <v>231</v>
      </c>
      <c r="Z62" s="134">
        <v>52</v>
      </c>
      <c r="AA62" s="411">
        <f t="shared" si="38"/>
        <v>0.22500000000000001</v>
      </c>
      <c r="AB62" s="326">
        <v>576</v>
      </c>
      <c r="AC62" s="134">
        <v>533</v>
      </c>
      <c r="AD62" s="411">
        <f t="shared" si="44"/>
        <v>0.92500000000000004</v>
      </c>
      <c r="AE62" s="326">
        <v>500</v>
      </c>
      <c r="AF62" s="134">
        <v>500</v>
      </c>
      <c r="AG62" s="411">
        <f t="shared" si="39"/>
        <v>1</v>
      </c>
      <c r="AH62" s="326">
        <v>303</v>
      </c>
      <c r="AI62" s="134">
        <v>303</v>
      </c>
      <c r="AJ62" s="411">
        <f t="shared" si="45"/>
        <v>1</v>
      </c>
      <c r="AK62" s="326">
        <v>195</v>
      </c>
      <c r="AL62" s="134">
        <v>80</v>
      </c>
      <c r="AM62" s="411">
        <f t="shared" si="46"/>
        <v>0.41</v>
      </c>
      <c r="AN62" s="326">
        <v>469</v>
      </c>
      <c r="AO62" s="134">
        <v>177</v>
      </c>
      <c r="AP62" s="411">
        <f t="shared" si="40"/>
        <v>0.377</v>
      </c>
      <c r="AQ62" s="326">
        <v>829</v>
      </c>
      <c r="AR62" s="134">
        <v>83</v>
      </c>
      <c r="AS62" s="411">
        <f t="shared" si="41"/>
        <v>0.1</v>
      </c>
      <c r="AT62" s="326">
        <v>2045</v>
      </c>
      <c r="AU62" s="134">
        <v>57</v>
      </c>
      <c r="AV62" s="411">
        <f t="shared" si="42"/>
        <v>2.8000000000000001E-2</v>
      </c>
      <c r="AW62" s="326">
        <v>664</v>
      </c>
      <c r="AX62" s="134">
        <v>185</v>
      </c>
      <c r="AY62" s="409">
        <f t="shared" si="43"/>
        <v>0.27900000000000003</v>
      </c>
    </row>
    <row r="63" spans="1:51" x14ac:dyDescent="0.2">
      <c r="A63" s="56" t="s">
        <v>882</v>
      </c>
      <c r="B63" s="57" t="s">
        <v>1022</v>
      </c>
      <c r="C63" s="56" t="s">
        <v>944</v>
      </c>
      <c r="D63" s="56" t="s">
        <v>1089</v>
      </c>
      <c r="E63" s="135">
        <v>1686</v>
      </c>
      <c r="F63" s="396">
        <v>1686</v>
      </c>
      <c r="G63" s="226">
        <v>68</v>
      </c>
      <c r="H63" s="405">
        <f t="shared" si="28"/>
        <v>0.04</v>
      </c>
      <c r="I63" s="397">
        <v>1290</v>
      </c>
      <c r="J63" s="405">
        <f t="shared" si="29"/>
        <v>0.76500000000000001</v>
      </c>
      <c r="K63" s="60">
        <v>116</v>
      </c>
      <c r="L63" s="60">
        <v>405</v>
      </c>
      <c r="M63" s="60">
        <v>421</v>
      </c>
      <c r="N63" s="60">
        <v>348</v>
      </c>
      <c r="O63" s="60">
        <v>319</v>
      </c>
      <c r="P63" s="60">
        <v>9</v>
      </c>
      <c r="Q63" s="60">
        <v>328</v>
      </c>
      <c r="R63" s="104">
        <f t="shared" si="31"/>
        <v>6.9000000000000006E-2</v>
      </c>
      <c r="S63" s="63">
        <f t="shared" si="32"/>
        <v>0.24</v>
      </c>
      <c r="T63" s="63">
        <f t="shared" si="33"/>
        <v>0.25</v>
      </c>
      <c r="U63" s="63">
        <f t="shared" si="34"/>
        <v>0.20599999999999999</v>
      </c>
      <c r="V63" s="63">
        <f t="shared" si="35"/>
        <v>0.189</v>
      </c>
      <c r="W63" s="63">
        <f t="shared" si="36"/>
        <v>5.0000000000000001E-3</v>
      </c>
      <c r="X63" s="63">
        <f t="shared" si="37"/>
        <v>0.19500000000000001</v>
      </c>
      <c r="Y63" s="326">
        <v>272</v>
      </c>
      <c r="Z63" s="134">
        <v>29</v>
      </c>
      <c r="AA63" s="411">
        <f t="shared" si="38"/>
        <v>0.107</v>
      </c>
      <c r="AB63" s="326">
        <v>558</v>
      </c>
      <c r="AC63" s="134">
        <v>547</v>
      </c>
      <c r="AD63" s="411">
        <f t="shared" si="44"/>
        <v>0.98</v>
      </c>
      <c r="AE63" s="326">
        <v>480</v>
      </c>
      <c r="AF63" s="134">
        <v>480</v>
      </c>
      <c r="AG63" s="411">
        <f t="shared" si="39"/>
        <v>1</v>
      </c>
      <c r="AH63" s="326">
        <v>261</v>
      </c>
      <c r="AI63" s="134">
        <v>261</v>
      </c>
      <c r="AJ63" s="411">
        <f t="shared" si="45"/>
        <v>1</v>
      </c>
      <c r="AK63" s="326">
        <v>181</v>
      </c>
      <c r="AL63" s="134">
        <v>122</v>
      </c>
      <c r="AM63" s="411">
        <f t="shared" si="46"/>
        <v>0.67400000000000004</v>
      </c>
      <c r="AN63" s="326">
        <v>435</v>
      </c>
      <c r="AO63" s="134">
        <v>119</v>
      </c>
      <c r="AP63" s="411">
        <f t="shared" si="40"/>
        <v>0.27400000000000002</v>
      </c>
      <c r="AQ63" s="326">
        <v>714</v>
      </c>
      <c r="AR63" s="134">
        <v>51</v>
      </c>
      <c r="AS63" s="411">
        <f t="shared" si="41"/>
        <v>7.0999999999999994E-2</v>
      </c>
      <c r="AT63" s="326">
        <v>1971</v>
      </c>
      <c r="AU63" s="134">
        <v>77</v>
      </c>
      <c r="AV63" s="411">
        <f t="shared" si="42"/>
        <v>3.9E-2</v>
      </c>
      <c r="AW63" s="326">
        <v>616</v>
      </c>
      <c r="AX63" s="134">
        <v>226</v>
      </c>
      <c r="AY63" s="409">
        <f t="shared" si="43"/>
        <v>0.36699999999999999</v>
      </c>
    </row>
    <row r="64" spans="1:51" x14ac:dyDescent="0.2">
      <c r="A64" s="56" t="s">
        <v>882</v>
      </c>
      <c r="B64" s="57" t="s">
        <v>1022</v>
      </c>
      <c r="C64" s="56" t="s">
        <v>945</v>
      </c>
      <c r="D64" s="56" t="s">
        <v>1090</v>
      </c>
      <c r="E64" s="135">
        <v>1240</v>
      </c>
      <c r="F64" s="396">
        <v>1240</v>
      </c>
      <c r="G64" s="226">
        <v>6</v>
      </c>
      <c r="H64" s="405">
        <f t="shared" si="28"/>
        <v>5.0000000000000001E-3</v>
      </c>
      <c r="I64" s="397">
        <v>1030</v>
      </c>
      <c r="J64" s="405">
        <f t="shared" si="29"/>
        <v>0.83099999999999996</v>
      </c>
      <c r="K64" s="60">
        <v>115</v>
      </c>
      <c r="L64" s="60">
        <v>374</v>
      </c>
      <c r="M64" s="60">
        <v>271</v>
      </c>
      <c r="N64" s="60">
        <v>270</v>
      </c>
      <c r="O64" s="60">
        <v>198</v>
      </c>
      <c r="P64" s="60">
        <v>6</v>
      </c>
      <c r="Q64" s="60">
        <v>204</v>
      </c>
      <c r="R64" s="104">
        <f t="shared" si="31"/>
        <v>9.2999999999999999E-2</v>
      </c>
      <c r="S64" s="63">
        <f t="shared" si="32"/>
        <v>0.30199999999999999</v>
      </c>
      <c r="T64" s="63">
        <f t="shared" si="33"/>
        <v>0.219</v>
      </c>
      <c r="U64" s="63">
        <f t="shared" si="34"/>
        <v>0.218</v>
      </c>
      <c r="V64" s="63">
        <f t="shared" si="35"/>
        <v>0.16</v>
      </c>
      <c r="W64" s="63">
        <f t="shared" si="36"/>
        <v>5.0000000000000001E-3</v>
      </c>
      <c r="X64" s="63">
        <f t="shared" si="37"/>
        <v>0.16500000000000001</v>
      </c>
      <c r="Y64" s="326">
        <v>125</v>
      </c>
      <c r="Z64" s="134">
        <v>0</v>
      </c>
      <c r="AA64" s="411">
        <f t="shared" si="38"/>
        <v>0</v>
      </c>
      <c r="AB64" s="326">
        <v>436</v>
      </c>
      <c r="AC64" s="134">
        <v>399</v>
      </c>
      <c r="AD64" s="411">
        <f t="shared" si="44"/>
        <v>0.91500000000000004</v>
      </c>
      <c r="AE64" s="326">
        <v>462</v>
      </c>
      <c r="AF64" s="134">
        <v>438</v>
      </c>
      <c r="AG64" s="411">
        <f t="shared" si="39"/>
        <v>0.94799999999999995</v>
      </c>
      <c r="AH64" s="326">
        <v>161</v>
      </c>
      <c r="AI64" s="134">
        <v>150</v>
      </c>
      <c r="AJ64" s="411">
        <f t="shared" si="45"/>
        <v>0.93200000000000005</v>
      </c>
      <c r="AK64" s="326">
        <v>126</v>
      </c>
      <c r="AL64" s="134">
        <v>103</v>
      </c>
      <c r="AM64" s="411">
        <f t="shared" si="46"/>
        <v>0.81699999999999995</v>
      </c>
      <c r="AN64" s="326">
        <v>284</v>
      </c>
      <c r="AO64" s="134">
        <v>89</v>
      </c>
      <c r="AP64" s="411">
        <f t="shared" si="40"/>
        <v>0.313</v>
      </c>
      <c r="AQ64" s="326">
        <v>705</v>
      </c>
      <c r="AR64" s="134">
        <v>40</v>
      </c>
      <c r="AS64" s="411">
        <f t="shared" si="41"/>
        <v>5.7000000000000002E-2</v>
      </c>
      <c r="AT64" s="326">
        <v>1904</v>
      </c>
      <c r="AU64" s="134">
        <v>21</v>
      </c>
      <c r="AV64" s="411">
        <f t="shared" si="42"/>
        <v>1.0999999999999999E-2</v>
      </c>
      <c r="AW64" s="326">
        <v>410</v>
      </c>
      <c r="AX64" s="134">
        <v>143</v>
      </c>
      <c r="AY64" s="409">
        <f t="shared" si="43"/>
        <v>0.34899999999999998</v>
      </c>
    </row>
    <row r="65" spans="1:51" x14ac:dyDescent="0.2">
      <c r="A65" s="56" t="s">
        <v>882</v>
      </c>
      <c r="B65" s="57" t="s">
        <v>1022</v>
      </c>
      <c r="C65" s="56" t="s">
        <v>946</v>
      </c>
      <c r="D65" s="56" t="s">
        <v>1091</v>
      </c>
      <c r="E65" s="135">
        <v>1030</v>
      </c>
      <c r="F65" s="396">
        <v>1030</v>
      </c>
      <c r="G65" s="226">
        <v>6</v>
      </c>
      <c r="H65" s="405">
        <f t="shared" si="28"/>
        <v>6.0000000000000001E-3</v>
      </c>
      <c r="I65" s="397">
        <v>796</v>
      </c>
      <c r="J65" s="405">
        <f t="shared" si="29"/>
        <v>0.77300000000000002</v>
      </c>
      <c r="K65" s="60">
        <v>44</v>
      </c>
      <c r="L65" s="60">
        <v>249</v>
      </c>
      <c r="M65" s="60">
        <v>171</v>
      </c>
      <c r="N65" s="60">
        <v>332</v>
      </c>
      <c r="O65" s="60">
        <v>228</v>
      </c>
      <c r="P65" s="60">
        <v>0</v>
      </c>
      <c r="Q65" s="60">
        <v>228</v>
      </c>
      <c r="R65" s="104">
        <f t="shared" si="31"/>
        <v>4.2999999999999997E-2</v>
      </c>
      <c r="S65" s="63">
        <f t="shared" si="32"/>
        <v>0.24199999999999999</v>
      </c>
      <c r="T65" s="63">
        <f t="shared" si="33"/>
        <v>0.16600000000000001</v>
      </c>
      <c r="U65" s="63">
        <f t="shared" si="34"/>
        <v>0.32200000000000001</v>
      </c>
      <c r="V65" s="63">
        <f t="shared" si="35"/>
        <v>0.221</v>
      </c>
      <c r="W65" s="63">
        <f t="shared" si="36"/>
        <v>0</v>
      </c>
      <c r="X65" s="63">
        <f t="shared" si="37"/>
        <v>0.221</v>
      </c>
      <c r="Y65" s="326">
        <v>34</v>
      </c>
      <c r="Z65" s="134">
        <v>0</v>
      </c>
      <c r="AA65" s="411">
        <f t="shared" si="38"/>
        <v>0</v>
      </c>
      <c r="AB65" s="326">
        <v>345</v>
      </c>
      <c r="AC65" s="134">
        <v>268</v>
      </c>
      <c r="AD65" s="411">
        <f t="shared" si="44"/>
        <v>0.77700000000000002</v>
      </c>
      <c r="AE65" s="326">
        <v>211</v>
      </c>
      <c r="AF65" s="134">
        <v>211</v>
      </c>
      <c r="AG65" s="411">
        <f t="shared" si="39"/>
        <v>1</v>
      </c>
      <c r="AH65" s="326">
        <v>233</v>
      </c>
      <c r="AI65" s="134">
        <v>233</v>
      </c>
      <c r="AJ65" s="411">
        <f t="shared" si="45"/>
        <v>1</v>
      </c>
      <c r="AK65" s="326">
        <v>149</v>
      </c>
      <c r="AL65" s="134">
        <v>74</v>
      </c>
      <c r="AM65" s="411">
        <f t="shared" si="46"/>
        <v>0.497</v>
      </c>
      <c r="AN65" s="326">
        <v>396</v>
      </c>
      <c r="AO65" s="134">
        <v>160</v>
      </c>
      <c r="AP65" s="411">
        <f t="shared" si="40"/>
        <v>0.40400000000000003</v>
      </c>
      <c r="AQ65" s="326">
        <v>555</v>
      </c>
      <c r="AR65" s="134">
        <v>52</v>
      </c>
      <c r="AS65" s="411">
        <f t="shared" si="41"/>
        <v>9.4E-2</v>
      </c>
      <c r="AT65" s="326">
        <v>1734</v>
      </c>
      <c r="AU65" s="134">
        <v>32</v>
      </c>
      <c r="AV65" s="411">
        <f t="shared" si="42"/>
        <v>1.7999999999999999E-2</v>
      </c>
      <c r="AW65" s="326">
        <v>545</v>
      </c>
      <c r="AX65" s="134">
        <v>136</v>
      </c>
      <c r="AY65" s="409">
        <f t="shared" si="43"/>
        <v>0.25</v>
      </c>
    </row>
    <row r="66" spans="1:51" x14ac:dyDescent="0.2">
      <c r="A66" s="56" t="s">
        <v>882</v>
      </c>
      <c r="B66" s="57" t="s">
        <v>1022</v>
      </c>
      <c r="C66" s="56" t="s">
        <v>947</v>
      </c>
      <c r="D66" s="56" t="s">
        <v>1092</v>
      </c>
      <c r="E66" s="135">
        <v>1248</v>
      </c>
      <c r="F66" s="396">
        <v>1248</v>
      </c>
      <c r="G66" s="226">
        <v>9</v>
      </c>
      <c r="H66" s="405">
        <f t="shared" si="28"/>
        <v>7.0000000000000001E-3</v>
      </c>
      <c r="I66" s="397">
        <v>1003</v>
      </c>
      <c r="J66" s="405">
        <f t="shared" si="29"/>
        <v>0.80400000000000005</v>
      </c>
      <c r="K66" s="60">
        <v>13</v>
      </c>
      <c r="L66" s="60">
        <v>385</v>
      </c>
      <c r="M66" s="60">
        <v>320</v>
      </c>
      <c r="N66" s="60">
        <v>285</v>
      </c>
      <c r="O66" s="60">
        <v>231</v>
      </c>
      <c r="P66" s="60">
        <v>5</v>
      </c>
      <c r="Q66" s="60">
        <v>236</v>
      </c>
      <c r="R66" s="104">
        <f t="shared" si="31"/>
        <v>0.01</v>
      </c>
      <c r="S66" s="63">
        <f t="shared" si="32"/>
        <v>0.308</v>
      </c>
      <c r="T66" s="63">
        <f t="shared" si="33"/>
        <v>0.25600000000000001</v>
      </c>
      <c r="U66" s="63">
        <f t="shared" si="34"/>
        <v>0.22800000000000001</v>
      </c>
      <c r="V66" s="63">
        <f t="shared" si="35"/>
        <v>0.185</v>
      </c>
      <c r="W66" s="63">
        <f t="shared" si="36"/>
        <v>4.0000000000000001E-3</v>
      </c>
      <c r="X66" s="63">
        <f t="shared" si="37"/>
        <v>0.189</v>
      </c>
      <c r="Y66" s="326">
        <v>18</v>
      </c>
      <c r="Z66" s="134">
        <v>7</v>
      </c>
      <c r="AA66" s="411">
        <f t="shared" si="38"/>
        <v>0.38900000000000001</v>
      </c>
      <c r="AB66" s="326">
        <v>409</v>
      </c>
      <c r="AC66" s="134">
        <v>400</v>
      </c>
      <c r="AD66" s="411">
        <f t="shared" si="44"/>
        <v>0.97799999999999998</v>
      </c>
      <c r="AE66" s="326">
        <v>347</v>
      </c>
      <c r="AF66" s="134">
        <v>347</v>
      </c>
      <c r="AG66" s="411">
        <f t="shared" si="39"/>
        <v>1</v>
      </c>
      <c r="AH66" s="326">
        <v>197</v>
      </c>
      <c r="AI66" s="134">
        <v>197</v>
      </c>
      <c r="AJ66" s="411">
        <f t="shared" si="45"/>
        <v>1</v>
      </c>
      <c r="AK66" s="326">
        <v>97</v>
      </c>
      <c r="AL66" s="134">
        <v>87</v>
      </c>
      <c r="AM66" s="411">
        <f t="shared" si="46"/>
        <v>0.89700000000000002</v>
      </c>
      <c r="AN66" s="326">
        <v>249</v>
      </c>
      <c r="AO66" s="134">
        <v>124</v>
      </c>
      <c r="AP66" s="411">
        <f t="shared" si="40"/>
        <v>0.498</v>
      </c>
      <c r="AQ66" s="326">
        <v>427</v>
      </c>
      <c r="AR66" s="134">
        <v>62</v>
      </c>
      <c r="AS66" s="411">
        <f t="shared" si="41"/>
        <v>0.14499999999999999</v>
      </c>
      <c r="AT66" s="326">
        <v>1514</v>
      </c>
      <c r="AU66" s="134">
        <v>24</v>
      </c>
      <c r="AV66" s="411">
        <f t="shared" si="42"/>
        <v>1.6E-2</v>
      </c>
      <c r="AW66" s="326">
        <v>346</v>
      </c>
      <c r="AX66" s="134">
        <v>154</v>
      </c>
      <c r="AY66" s="409">
        <f t="shared" si="43"/>
        <v>0.44500000000000001</v>
      </c>
    </row>
    <row r="67" spans="1:51" x14ac:dyDescent="0.2">
      <c r="A67" s="56" t="s">
        <v>882</v>
      </c>
      <c r="B67" s="57" t="s">
        <v>1022</v>
      </c>
      <c r="C67" s="56" t="s">
        <v>948</v>
      </c>
      <c r="D67" s="56" t="s">
        <v>1093</v>
      </c>
      <c r="E67" s="135">
        <v>2115</v>
      </c>
      <c r="F67" s="396">
        <v>2115</v>
      </c>
      <c r="G67" s="226">
        <v>35</v>
      </c>
      <c r="H67" s="405">
        <f t="shared" si="28"/>
        <v>1.7000000000000001E-2</v>
      </c>
      <c r="I67" s="397">
        <v>1697</v>
      </c>
      <c r="J67" s="405">
        <f t="shared" si="29"/>
        <v>0.80200000000000005</v>
      </c>
      <c r="K67" s="60">
        <v>100</v>
      </c>
      <c r="L67" s="60">
        <v>270</v>
      </c>
      <c r="M67" s="60">
        <v>496</v>
      </c>
      <c r="N67" s="60">
        <v>831</v>
      </c>
      <c r="O67" s="60">
        <v>352</v>
      </c>
      <c r="P67" s="60">
        <v>31</v>
      </c>
      <c r="Q67" s="60">
        <v>383</v>
      </c>
      <c r="R67" s="104">
        <f t="shared" si="31"/>
        <v>4.7E-2</v>
      </c>
      <c r="S67" s="63">
        <f t="shared" si="32"/>
        <v>0.128</v>
      </c>
      <c r="T67" s="63">
        <f t="shared" si="33"/>
        <v>0.23499999999999999</v>
      </c>
      <c r="U67" s="63">
        <f t="shared" si="34"/>
        <v>0.39300000000000002</v>
      </c>
      <c r="V67" s="63">
        <f t="shared" si="35"/>
        <v>0.16600000000000001</v>
      </c>
      <c r="W67" s="63">
        <f t="shared" si="36"/>
        <v>1.4999999999999999E-2</v>
      </c>
      <c r="X67" s="63">
        <f t="shared" si="37"/>
        <v>0.18099999999999999</v>
      </c>
      <c r="Y67" s="326">
        <v>95</v>
      </c>
      <c r="Z67" s="134">
        <v>31</v>
      </c>
      <c r="AA67" s="411">
        <f t="shared" si="38"/>
        <v>0.32600000000000001</v>
      </c>
      <c r="AB67" s="326">
        <v>329</v>
      </c>
      <c r="AC67" s="134">
        <v>291</v>
      </c>
      <c r="AD67" s="411">
        <f t="shared" si="44"/>
        <v>0.88400000000000001</v>
      </c>
      <c r="AE67" s="326">
        <v>643</v>
      </c>
      <c r="AF67" s="134">
        <v>643</v>
      </c>
      <c r="AG67" s="411">
        <f t="shared" si="39"/>
        <v>1</v>
      </c>
      <c r="AH67" s="326">
        <v>508</v>
      </c>
      <c r="AI67" s="134">
        <v>507</v>
      </c>
      <c r="AJ67" s="411">
        <f t="shared" si="45"/>
        <v>0.998</v>
      </c>
      <c r="AK67" s="326">
        <v>273</v>
      </c>
      <c r="AL67" s="134">
        <v>241</v>
      </c>
      <c r="AM67" s="411">
        <f t="shared" si="46"/>
        <v>0.88300000000000001</v>
      </c>
      <c r="AN67" s="326">
        <v>682</v>
      </c>
      <c r="AO67" s="134">
        <v>185</v>
      </c>
      <c r="AP67" s="411">
        <f t="shared" si="40"/>
        <v>0.27100000000000002</v>
      </c>
      <c r="AQ67" s="326">
        <v>783</v>
      </c>
      <c r="AR67" s="134">
        <v>133</v>
      </c>
      <c r="AS67" s="411">
        <f t="shared" si="41"/>
        <v>0.17</v>
      </c>
      <c r="AT67" s="326">
        <v>2604</v>
      </c>
      <c r="AU67" s="134">
        <v>84</v>
      </c>
      <c r="AV67" s="411">
        <f t="shared" si="42"/>
        <v>3.2000000000000001E-2</v>
      </c>
      <c r="AW67" s="326">
        <v>955</v>
      </c>
      <c r="AX67" s="134">
        <v>194</v>
      </c>
      <c r="AY67" s="409">
        <f t="shared" si="43"/>
        <v>0.20300000000000001</v>
      </c>
    </row>
    <row r="68" spans="1:51" x14ac:dyDescent="0.2">
      <c r="A68" s="56" t="s">
        <v>882</v>
      </c>
      <c r="B68" s="57" t="s">
        <v>1022</v>
      </c>
      <c r="C68" s="56" t="s">
        <v>949</v>
      </c>
      <c r="D68" s="56" t="s">
        <v>1094</v>
      </c>
      <c r="E68" s="135">
        <v>1284</v>
      </c>
      <c r="F68" s="396">
        <v>1284</v>
      </c>
      <c r="G68" s="226">
        <v>36</v>
      </c>
      <c r="H68" s="405">
        <f t="shared" si="28"/>
        <v>2.8000000000000001E-2</v>
      </c>
      <c r="I68" s="397">
        <v>878</v>
      </c>
      <c r="J68" s="405">
        <f t="shared" si="29"/>
        <v>0.68400000000000005</v>
      </c>
      <c r="K68" s="60">
        <v>119</v>
      </c>
      <c r="L68" s="60">
        <v>186</v>
      </c>
      <c r="M68" s="60">
        <v>248</v>
      </c>
      <c r="N68" s="60">
        <v>325</v>
      </c>
      <c r="O68" s="60">
        <v>351</v>
      </c>
      <c r="P68" s="60">
        <v>19</v>
      </c>
      <c r="Q68" s="60">
        <v>370</v>
      </c>
      <c r="R68" s="104">
        <f t="shared" si="31"/>
        <v>9.2999999999999999E-2</v>
      </c>
      <c r="S68" s="63">
        <f t="shared" si="32"/>
        <v>0.14499999999999999</v>
      </c>
      <c r="T68" s="63">
        <f t="shared" si="33"/>
        <v>0.193</v>
      </c>
      <c r="U68" s="63">
        <f t="shared" si="34"/>
        <v>0.253</v>
      </c>
      <c r="V68" s="63">
        <f t="shared" si="35"/>
        <v>0.27300000000000002</v>
      </c>
      <c r="W68" s="63">
        <f t="shared" si="36"/>
        <v>1.4999999999999999E-2</v>
      </c>
      <c r="X68" s="63">
        <f t="shared" si="37"/>
        <v>0.28799999999999998</v>
      </c>
      <c r="Y68" s="326">
        <v>119</v>
      </c>
      <c r="Z68" s="134">
        <v>45</v>
      </c>
      <c r="AA68" s="411">
        <f t="shared" si="38"/>
        <v>0.378</v>
      </c>
      <c r="AB68" s="326">
        <v>331</v>
      </c>
      <c r="AC68" s="134">
        <v>296</v>
      </c>
      <c r="AD68" s="411">
        <f t="shared" si="44"/>
        <v>0.89400000000000002</v>
      </c>
      <c r="AE68" s="326">
        <v>341</v>
      </c>
      <c r="AF68" s="134">
        <v>295</v>
      </c>
      <c r="AG68" s="411">
        <f t="shared" si="39"/>
        <v>0.86499999999999999</v>
      </c>
      <c r="AH68" s="326">
        <v>288</v>
      </c>
      <c r="AI68" s="134">
        <v>248</v>
      </c>
      <c r="AJ68" s="411">
        <f t="shared" si="45"/>
        <v>0.86099999999999999</v>
      </c>
      <c r="AK68" s="326">
        <v>203</v>
      </c>
      <c r="AL68" s="134">
        <v>86</v>
      </c>
      <c r="AM68" s="411">
        <f t="shared" si="46"/>
        <v>0.42399999999999999</v>
      </c>
      <c r="AN68" s="326">
        <v>448</v>
      </c>
      <c r="AO68" s="134">
        <v>175</v>
      </c>
      <c r="AP68" s="411">
        <f t="shared" si="40"/>
        <v>0.39100000000000001</v>
      </c>
      <c r="AQ68" s="326">
        <v>710</v>
      </c>
      <c r="AR68" s="134">
        <v>91</v>
      </c>
      <c r="AS68" s="411">
        <f t="shared" si="41"/>
        <v>0.128</v>
      </c>
      <c r="AT68" s="326">
        <v>1815</v>
      </c>
      <c r="AU68" s="134">
        <v>48</v>
      </c>
      <c r="AV68" s="411">
        <f t="shared" si="42"/>
        <v>2.5999999999999999E-2</v>
      </c>
      <c r="AW68" s="326">
        <v>651</v>
      </c>
      <c r="AX68" s="134">
        <v>231</v>
      </c>
      <c r="AY68" s="409">
        <f t="shared" si="43"/>
        <v>0.35499999999999998</v>
      </c>
    </row>
    <row r="69" spans="1:51" x14ac:dyDescent="0.2">
      <c r="A69" s="56" t="s">
        <v>882</v>
      </c>
      <c r="B69" s="57" t="s">
        <v>1022</v>
      </c>
      <c r="C69" s="56" t="s">
        <v>950</v>
      </c>
      <c r="D69" s="56" t="s">
        <v>1095</v>
      </c>
      <c r="E69" s="135">
        <v>1417</v>
      </c>
      <c r="F69" s="396">
        <v>1417</v>
      </c>
      <c r="G69" s="226">
        <v>75</v>
      </c>
      <c r="H69" s="405">
        <f t="shared" si="28"/>
        <v>5.2999999999999999E-2</v>
      </c>
      <c r="I69" s="397">
        <v>1051</v>
      </c>
      <c r="J69" s="405">
        <f t="shared" si="29"/>
        <v>0.74199999999999999</v>
      </c>
      <c r="K69" s="60">
        <v>160</v>
      </c>
      <c r="L69" s="60">
        <v>158</v>
      </c>
      <c r="M69" s="60">
        <v>263</v>
      </c>
      <c r="N69" s="60">
        <v>470</v>
      </c>
      <c r="O69" s="60">
        <v>257</v>
      </c>
      <c r="P69" s="60">
        <v>34</v>
      </c>
      <c r="Q69" s="60">
        <v>291</v>
      </c>
      <c r="R69" s="104">
        <f t="shared" si="31"/>
        <v>0.113</v>
      </c>
      <c r="S69" s="63">
        <f t="shared" si="32"/>
        <v>0.112</v>
      </c>
      <c r="T69" s="63">
        <f t="shared" si="33"/>
        <v>0.186</v>
      </c>
      <c r="U69" s="63">
        <f t="shared" si="34"/>
        <v>0.33200000000000002</v>
      </c>
      <c r="V69" s="63">
        <f t="shared" si="35"/>
        <v>0.18099999999999999</v>
      </c>
      <c r="W69" s="63">
        <f t="shared" si="36"/>
        <v>2.4E-2</v>
      </c>
      <c r="X69" s="63">
        <f t="shared" si="37"/>
        <v>0.20499999999999999</v>
      </c>
      <c r="Y69" s="326">
        <v>169</v>
      </c>
      <c r="Z69" s="134">
        <v>51</v>
      </c>
      <c r="AA69" s="411">
        <f t="shared" si="38"/>
        <v>0.30199999999999999</v>
      </c>
      <c r="AB69" s="326">
        <v>422</v>
      </c>
      <c r="AC69" s="134">
        <v>342</v>
      </c>
      <c r="AD69" s="411">
        <f t="shared" si="44"/>
        <v>0.81</v>
      </c>
      <c r="AE69" s="326">
        <v>397</v>
      </c>
      <c r="AF69" s="134">
        <v>397</v>
      </c>
      <c r="AG69" s="411">
        <f t="shared" si="39"/>
        <v>1</v>
      </c>
      <c r="AH69" s="326">
        <v>328</v>
      </c>
      <c r="AI69" s="134">
        <v>322</v>
      </c>
      <c r="AJ69" s="411">
        <f t="shared" si="45"/>
        <v>0.98199999999999998</v>
      </c>
      <c r="AK69" s="326">
        <v>74</v>
      </c>
      <c r="AL69" s="134">
        <v>38</v>
      </c>
      <c r="AM69" s="411">
        <f t="shared" si="46"/>
        <v>0.51400000000000001</v>
      </c>
      <c r="AN69" s="326">
        <v>317</v>
      </c>
      <c r="AO69" s="134">
        <v>111</v>
      </c>
      <c r="AP69" s="411">
        <f t="shared" si="40"/>
        <v>0.35</v>
      </c>
      <c r="AQ69" s="326">
        <v>734</v>
      </c>
      <c r="AR69" s="134">
        <v>68</v>
      </c>
      <c r="AS69" s="411">
        <f t="shared" si="41"/>
        <v>9.2999999999999999E-2</v>
      </c>
      <c r="AT69" s="326">
        <v>2027</v>
      </c>
      <c r="AU69" s="134">
        <v>88</v>
      </c>
      <c r="AV69" s="411">
        <f t="shared" si="42"/>
        <v>4.2999999999999997E-2</v>
      </c>
      <c r="AW69" s="326">
        <v>391</v>
      </c>
      <c r="AX69" s="134">
        <v>135</v>
      </c>
      <c r="AY69" s="409">
        <f t="shared" si="43"/>
        <v>0.34499999999999997</v>
      </c>
    </row>
    <row r="70" spans="1:51" x14ac:dyDescent="0.2">
      <c r="A70" s="56" t="s">
        <v>882</v>
      </c>
      <c r="B70" s="57" t="s">
        <v>1022</v>
      </c>
      <c r="C70" s="56" t="s">
        <v>951</v>
      </c>
      <c r="D70" s="56" t="s">
        <v>1096</v>
      </c>
      <c r="E70" s="135">
        <v>1149</v>
      </c>
      <c r="F70" s="396">
        <v>1149</v>
      </c>
      <c r="G70" s="226">
        <v>25</v>
      </c>
      <c r="H70" s="405">
        <f t="shared" si="28"/>
        <v>2.1999999999999999E-2</v>
      </c>
      <c r="I70" s="397">
        <v>868</v>
      </c>
      <c r="J70" s="405">
        <f t="shared" si="29"/>
        <v>0.755</v>
      </c>
      <c r="K70" s="60">
        <v>24</v>
      </c>
      <c r="L70" s="60">
        <v>264</v>
      </c>
      <c r="M70" s="60">
        <v>266</v>
      </c>
      <c r="N70" s="60">
        <v>314</v>
      </c>
      <c r="O70" s="60">
        <v>224</v>
      </c>
      <c r="P70" s="60">
        <v>32</v>
      </c>
      <c r="Q70" s="60">
        <v>256</v>
      </c>
      <c r="R70" s="104">
        <f t="shared" si="31"/>
        <v>2.1000000000000001E-2</v>
      </c>
      <c r="S70" s="63">
        <f t="shared" si="32"/>
        <v>0.23</v>
      </c>
      <c r="T70" s="63">
        <f t="shared" si="33"/>
        <v>0.23200000000000001</v>
      </c>
      <c r="U70" s="63">
        <f t="shared" si="34"/>
        <v>0.27300000000000002</v>
      </c>
      <c r="V70" s="63">
        <f t="shared" si="35"/>
        <v>0.19500000000000001</v>
      </c>
      <c r="W70" s="63">
        <f t="shared" si="36"/>
        <v>2.8000000000000001E-2</v>
      </c>
      <c r="X70" s="63">
        <f t="shared" si="37"/>
        <v>0.223</v>
      </c>
      <c r="Y70" s="326">
        <v>133</v>
      </c>
      <c r="Z70" s="134">
        <v>31</v>
      </c>
      <c r="AA70" s="411">
        <f t="shared" si="38"/>
        <v>0.23300000000000001</v>
      </c>
      <c r="AB70" s="326">
        <v>284</v>
      </c>
      <c r="AC70" s="134">
        <v>248</v>
      </c>
      <c r="AD70" s="411">
        <f t="shared" si="44"/>
        <v>0.873</v>
      </c>
      <c r="AE70" s="326">
        <v>383</v>
      </c>
      <c r="AF70" s="134">
        <v>383</v>
      </c>
      <c r="AG70" s="411">
        <f t="shared" si="39"/>
        <v>1</v>
      </c>
      <c r="AH70" s="326">
        <v>192</v>
      </c>
      <c r="AI70" s="134">
        <v>192</v>
      </c>
      <c r="AJ70" s="411">
        <f t="shared" si="45"/>
        <v>1</v>
      </c>
      <c r="AK70" s="326">
        <v>91</v>
      </c>
      <c r="AL70" s="134">
        <v>72</v>
      </c>
      <c r="AM70" s="411">
        <f t="shared" si="46"/>
        <v>0.79100000000000004</v>
      </c>
      <c r="AN70" s="326">
        <v>231</v>
      </c>
      <c r="AO70" s="134">
        <v>91</v>
      </c>
      <c r="AP70" s="411">
        <f t="shared" si="40"/>
        <v>0.39400000000000002</v>
      </c>
      <c r="AQ70" s="326">
        <v>384</v>
      </c>
      <c r="AR70" s="134">
        <v>91</v>
      </c>
      <c r="AS70" s="411">
        <f t="shared" si="41"/>
        <v>0.23699999999999999</v>
      </c>
      <c r="AT70" s="326">
        <v>1313</v>
      </c>
      <c r="AU70" s="134">
        <v>41</v>
      </c>
      <c r="AV70" s="411">
        <f t="shared" si="42"/>
        <v>3.1E-2</v>
      </c>
      <c r="AW70" s="326">
        <v>322</v>
      </c>
      <c r="AX70" s="134">
        <v>124</v>
      </c>
      <c r="AY70" s="409">
        <f t="shared" si="43"/>
        <v>0.38500000000000001</v>
      </c>
    </row>
    <row r="71" spans="1:51" x14ac:dyDescent="0.2">
      <c r="A71" s="56" t="s">
        <v>882</v>
      </c>
      <c r="B71" s="57" t="s">
        <v>1022</v>
      </c>
      <c r="C71" s="56" t="s">
        <v>952</v>
      </c>
      <c r="D71" s="56" t="s">
        <v>1097</v>
      </c>
      <c r="E71" s="135">
        <v>1226</v>
      </c>
      <c r="F71" s="396">
        <v>1226</v>
      </c>
      <c r="G71" s="226">
        <v>0</v>
      </c>
      <c r="H71" s="405">
        <f t="shared" ref="H71:H94" si="47">ROUND(G71/F71,3)</f>
        <v>0</v>
      </c>
      <c r="I71" s="397">
        <v>846</v>
      </c>
      <c r="J71" s="405">
        <f t="shared" ref="J71:J94" si="48">ROUND(I71/F71,3)</f>
        <v>0.69</v>
      </c>
      <c r="K71" s="60">
        <v>86</v>
      </c>
      <c r="L71" s="60">
        <v>87</v>
      </c>
      <c r="M71" s="60">
        <v>361</v>
      </c>
      <c r="N71" s="60">
        <v>312</v>
      </c>
      <c r="O71" s="60">
        <v>380</v>
      </c>
      <c r="P71" s="60">
        <v>0</v>
      </c>
      <c r="Q71" s="60">
        <v>380</v>
      </c>
      <c r="R71" s="104">
        <f t="shared" ref="R71:R95" si="49">ROUND(K71/F71,3)</f>
        <v>7.0000000000000007E-2</v>
      </c>
      <c r="S71" s="63">
        <f t="shared" ref="S71:S95" si="50">ROUND(L71/F71,3)</f>
        <v>7.0999999999999994E-2</v>
      </c>
      <c r="T71" s="63">
        <f t="shared" ref="T71:T95" si="51">ROUND(M71/F71,3)</f>
        <v>0.29399999999999998</v>
      </c>
      <c r="U71" s="63">
        <f t="shared" ref="U71:U95" si="52">ROUND(N71/F71,3)</f>
        <v>0.254</v>
      </c>
      <c r="V71" s="63">
        <f t="shared" ref="V71:V95" si="53">ROUND(O71/F71,3)</f>
        <v>0.31</v>
      </c>
      <c r="W71" s="63">
        <f t="shared" ref="W71:W95" si="54">ROUND(P71/F71,3)</f>
        <v>0</v>
      </c>
      <c r="X71" s="63">
        <f t="shared" ref="X71:X95" si="55">ROUND(Q71/F71,3)</f>
        <v>0.31</v>
      </c>
      <c r="Y71" s="326">
        <v>108</v>
      </c>
      <c r="Z71" s="134">
        <v>0</v>
      </c>
      <c r="AA71" s="411">
        <f t="shared" ref="AA71:AA94" si="56">ROUND(Z71/Y71,3)</f>
        <v>0</v>
      </c>
      <c r="AB71" s="326">
        <v>207</v>
      </c>
      <c r="AC71" s="134">
        <v>173</v>
      </c>
      <c r="AD71" s="411">
        <f t="shared" si="44"/>
        <v>0.83599999999999997</v>
      </c>
      <c r="AE71" s="326">
        <v>478</v>
      </c>
      <c r="AF71" s="134">
        <v>478</v>
      </c>
      <c r="AG71" s="411">
        <f t="shared" si="39"/>
        <v>1</v>
      </c>
      <c r="AH71" s="326">
        <v>188</v>
      </c>
      <c r="AI71" s="134">
        <v>182</v>
      </c>
      <c r="AJ71" s="411">
        <f t="shared" si="45"/>
        <v>0.96799999999999997</v>
      </c>
      <c r="AK71" s="326">
        <v>144</v>
      </c>
      <c r="AL71" s="134">
        <v>88</v>
      </c>
      <c r="AM71" s="411">
        <f t="shared" si="46"/>
        <v>0.61099999999999999</v>
      </c>
      <c r="AN71" s="326">
        <v>84</v>
      </c>
      <c r="AO71" s="134">
        <v>39</v>
      </c>
      <c r="AP71" s="411">
        <f t="shared" si="40"/>
        <v>0.46400000000000002</v>
      </c>
      <c r="AQ71" s="326">
        <v>541</v>
      </c>
      <c r="AR71" s="134">
        <v>207</v>
      </c>
      <c r="AS71" s="411">
        <f t="shared" si="41"/>
        <v>0.38300000000000001</v>
      </c>
      <c r="AT71" s="326">
        <v>1724</v>
      </c>
      <c r="AU71" s="134">
        <v>59</v>
      </c>
      <c r="AV71" s="411">
        <f t="shared" si="42"/>
        <v>3.4000000000000002E-2</v>
      </c>
      <c r="AW71" s="326">
        <v>228</v>
      </c>
      <c r="AX71" s="134">
        <v>127</v>
      </c>
      <c r="AY71" s="409">
        <f t="shared" si="43"/>
        <v>0.55700000000000005</v>
      </c>
    </row>
    <row r="72" spans="1:51" x14ac:dyDescent="0.2">
      <c r="A72" s="56" t="s">
        <v>882</v>
      </c>
      <c r="B72" s="57" t="s">
        <v>1022</v>
      </c>
      <c r="C72" s="56" t="s">
        <v>953</v>
      </c>
      <c r="D72" s="56" t="s">
        <v>1098</v>
      </c>
      <c r="E72" s="135">
        <v>1070</v>
      </c>
      <c r="F72" s="396">
        <v>1070</v>
      </c>
      <c r="G72" s="226">
        <v>0</v>
      </c>
      <c r="H72" s="405">
        <f t="shared" si="47"/>
        <v>0</v>
      </c>
      <c r="I72" s="397">
        <v>766</v>
      </c>
      <c r="J72" s="405">
        <f t="shared" si="48"/>
        <v>0.71599999999999997</v>
      </c>
      <c r="K72" s="60">
        <v>0</v>
      </c>
      <c r="L72" s="60">
        <v>298</v>
      </c>
      <c r="M72" s="60">
        <v>252</v>
      </c>
      <c r="N72" s="60">
        <v>216</v>
      </c>
      <c r="O72" s="60">
        <v>294</v>
      </c>
      <c r="P72" s="60">
        <v>10</v>
      </c>
      <c r="Q72" s="60">
        <v>304</v>
      </c>
      <c r="R72" s="104">
        <f t="shared" si="49"/>
        <v>0</v>
      </c>
      <c r="S72" s="63">
        <f t="shared" si="50"/>
        <v>0.27900000000000003</v>
      </c>
      <c r="T72" s="63">
        <f t="shared" si="51"/>
        <v>0.23599999999999999</v>
      </c>
      <c r="U72" s="63">
        <f t="shared" si="52"/>
        <v>0.20200000000000001</v>
      </c>
      <c r="V72" s="63">
        <f t="shared" si="53"/>
        <v>0.27500000000000002</v>
      </c>
      <c r="W72" s="63">
        <f t="shared" si="54"/>
        <v>8.9999999999999993E-3</v>
      </c>
      <c r="X72" s="63">
        <f t="shared" si="55"/>
        <v>0.28399999999999997</v>
      </c>
      <c r="Y72" s="326">
        <v>40</v>
      </c>
      <c r="Z72" s="134">
        <v>0</v>
      </c>
      <c r="AA72" s="411">
        <f t="shared" si="56"/>
        <v>0</v>
      </c>
      <c r="AB72" s="326">
        <v>298</v>
      </c>
      <c r="AC72" s="134">
        <v>298</v>
      </c>
      <c r="AD72" s="411">
        <f t="shared" si="44"/>
        <v>1</v>
      </c>
      <c r="AE72" s="326">
        <v>281</v>
      </c>
      <c r="AF72" s="134">
        <v>273</v>
      </c>
      <c r="AG72" s="411">
        <f t="shared" si="39"/>
        <v>0.97199999999999998</v>
      </c>
      <c r="AH72" s="326">
        <v>140</v>
      </c>
      <c r="AI72" s="134">
        <v>131</v>
      </c>
      <c r="AJ72" s="411">
        <f t="shared" si="45"/>
        <v>0.93600000000000005</v>
      </c>
      <c r="AK72" s="326">
        <v>194</v>
      </c>
      <c r="AL72" s="134">
        <v>167</v>
      </c>
      <c r="AM72" s="411">
        <f t="shared" si="46"/>
        <v>0.86099999999999999</v>
      </c>
      <c r="AN72" s="326">
        <v>183</v>
      </c>
      <c r="AO72" s="134">
        <v>123</v>
      </c>
      <c r="AP72" s="411">
        <f t="shared" si="40"/>
        <v>0.67200000000000004</v>
      </c>
      <c r="AQ72" s="326">
        <v>610</v>
      </c>
      <c r="AR72" s="134">
        <v>31</v>
      </c>
      <c r="AS72" s="411">
        <f t="shared" si="41"/>
        <v>5.0999999999999997E-2</v>
      </c>
      <c r="AT72" s="326">
        <v>1616</v>
      </c>
      <c r="AU72" s="134">
        <v>47</v>
      </c>
      <c r="AV72" s="411">
        <f t="shared" si="42"/>
        <v>2.9000000000000001E-2</v>
      </c>
      <c r="AW72" s="326">
        <v>377</v>
      </c>
      <c r="AX72" s="134">
        <v>226</v>
      </c>
      <c r="AY72" s="409">
        <f t="shared" si="43"/>
        <v>0.59899999999999998</v>
      </c>
    </row>
    <row r="73" spans="1:51" x14ac:dyDescent="0.2">
      <c r="A73" s="56" t="s">
        <v>882</v>
      </c>
      <c r="B73" s="57" t="s">
        <v>1022</v>
      </c>
      <c r="C73" s="56" t="s">
        <v>954</v>
      </c>
      <c r="D73" s="56" t="s">
        <v>1099</v>
      </c>
      <c r="E73" s="135">
        <v>2449</v>
      </c>
      <c r="F73" s="396">
        <v>2449</v>
      </c>
      <c r="G73" s="226">
        <v>38</v>
      </c>
      <c r="H73" s="405">
        <f t="shared" si="47"/>
        <v>1.6E-2</v>
      </c>
      <c r="I73" s="397">
        <v>1652</v>
      </c>
      <c r="J73" s="405">
        <f t="shared" si="48"/>
        <v>0.67500000000000004</v>
      </c>
      <c r="K73" s="60">
        <v>82</v>
      </c>
      <c r="L73" s="60">
        <v>268</v>
      </c>
      <c r="M73" s="60">
        <v>700</v>
      </c>
      <c r="N73" s="60">
        <v>602</v>
      </c>
      <c r="O73" s="60">
        <v>733</v>
      </c>
      <c r="P73" s="60">
        <v>26</v>
      </c>
      <c r="Q73" s="60">
        <v>759</v>
      </c>
      <c r="R73" s="104">
        <f t="shared" si="49"/>
        <v>3.3000000000000002E-2</v>
      </c>
      <c r="S73" s="63">
        <f t="shared" si="50"/>
        <v>0.109</v>
      </c>
      <c r="T73" s="63">
        <f t="shared" si="51"/>
        <v>0.28599999999999998</v>
      </c>
      <c r="U73" s="63">
        <f t="shared" si="52"/>
        <v>0.246</v>
      </c>
      <c r="V73" s="63">
        <f t="shared" si="53"/>
        <v>0.29899999999999999</v>
      </c>
      <c r="W73" s="63">
        <f t="shared" si="54"/>
        <v>1.0999999999999999E-2</v>
      </c>
      <c r="X73" s="63">
        <f t="shared" si="55"/>
        <v>0.31</v>
      </c>
      <c r="Y73" s="326">
        <v>167</v>
      </c>
      <c r="Z73" s="134">
        <v>21</v>
      </c>
      <c r="AA73" s="411">
        <f t="shared" si="56"/>
        <v>0.126</v>
      </c>
      <c r="AB73" s="326">
        <v>415</v>
      </c>
      <c r="AC73" s="134">
        <v>392</v>
      </c>
      <c r="AD73" s="411">
        <f t="shared" si="44"/>
        <v>0.94499999999999995</v>
      </c>
      <c r="AE73" s="326">
        <v>771</v>
      </c>
      <c r="AF73" s="134">
        <v>762</v>
      </c>
      <c r="AG73" s="411">
        <f t="shared" si="39"/>
        <v>0.98799999999999999</v>
      </c>
      <c r="AH73" s="326">
        <v>482</v>
      </c>
      <c r="AI73" s="134">
        <v>482</v>
      </c>
      <c r="AJ73" s="411">
        <f t="shared" si="45"/>
        <v>1</v>
      </c>
      <c r="AK73" s="326">
        <v>236</v>
      </c>
      <c r="AL73" s="134">
        <v>166</v>
      </c>
      <c r="AM73" s="411">
        <f t="shared" si="46"/>
        <v>0.70299999999999996</v>
      </c>
      <c r="AN73" s="326">
        <v>451</v>
      </c>
      <c r="AO73" s="134">
        <v>270</v>
      </c>
      <c r="AP73" s="411">
        <f t="shared" si="40"/>
        <v>0.59899999999999998</v>
      </c>
      <c r="AQ73" s="326">
        <v>561</v>
      </c>
      <c r="AR73" s="134">
        <v>121</v>
      </c>
      <c r="AS73" s="411">
        <f t="shared" si="41"/>
        <v>0.216</v>
      </c>
      <c r="AT73" s="326">
        <v>2723</v>
      </c>
      <c r="AU73" s="134">
        <v>235</v>
      </c>
      <c r="AV73" s="411">
        <f t="shared" si="42"/>
        <v>8.5999999999999993E-2</v>
      </c>
      <c r="AW73" s="326">
        <v>687</v>
      </c>
      <c r="AX73" s="134">
        <v>418</v>
      </c>
      <c r="AY73" s="409">
        <f t="shared" si="43"/>
        <v>0.60799999999999998</v>
      </c>
    </row>
    <row r="74" spans="1:51" x14ac:dyDescent="0.2">
      <c r="A74" s="56" t="s">
        <v>882</v>
      </c>
      <c r="B74" s="57" t="s">
        <v>1022</v>
      </c>
      <c r="C74" s="56" t="s">
        <v>955</v>
      </c>
      <c r="D74" s="56" t="s">
        <v>1100</v>
      </c>
      <c r="E74" s="135">
        <v>1418</v>
      </c>
      <c r="F74" s="396">
        <v>1418</v>
      </c>
      <c r="G74" s="226">
        <v>78</v>
      </c>
      <c r="H74" s="405">
        <f t="shared" si="47"/>
        <v>5.5E-2</v>
      </c>
      <c r="I74" s="397">
        <v>968</v>
      </c>
      <c r="J74" s="405">
        <f t="shared" si="48"/>
        <v>0.68300000000000005</v>
      </c>
      <c r="K74" s="60">
        <v>39</v>
      </c>
      <c r="L74" s="60">
        <v>249</v>
      </c>
      <c r="M74" s="60">
        <v>344</v>
      </c>
      <c r="N74" s="60">
        <v>336</v>
      </c>
      <c r="O74" s="60">
        <v>300</v>
      </c>
      <c r="P74" s="60">
        <v>72</v>
      </c>
      <c r="Q74" s="60">
        <v>372</v>
      </c>
      <c r="R74" s="104">
        <f t="shared" si="49"/>
        <v>2.8000000000000001E-2</v>
      </c>
      <c r="S74" s="63">
        <f t="shared" si="50"/>
        <v>0.17599999999999999</v>
      </c>
      <c r="T74" s="63">
        <f t="shared" si="51"/>
        <v>0.24299999999999999</v>
      </c>
      <c r="U74" s="63">
        <f t="shared" si="52"/>
        <v>0.23699999999999999</v>
      </c>
      <c r="V74" s="63">
        <f t="shared" si="53"/>
        <v>0.21199999999999999</v>
      </c>
      <c r="W74" s="63">
        <f t="shared" si="54"/>
        <v>5.0999999999999997E-2</v>
      </c>
      <c r="X74" s="63">
        <f t="shared" si="55"/>
        <v>0.26200000000000001</v>
      </c>
      <c r="Y74" s="326">
        <v>241</v>
      </c>
      <c r="Z74" s="134">
        <v>53</v>
      </c>
      <c r="AA74" s="411">
        <f t="shared" si="56"/>
        <v>0.22</v>
      </c>
      <c r="AB74" s="326">
        <v>299</v>
      </c>
      <c r="AC74" s="134">
        <v>299</v>
      </c>
      <c r="AD74" s="411">
        <f t="shared" si="44"/>
        <v>1</v>
      </c>
      <c r="AE74" s="326">
        <v>479</v>
      </c>
      <c r="AF74" s="134">
        <v>479</v>
      </c>
      <c r="AG74" s="411">
        <f t="shared" si="39"/>
        <v>1</v>
      </c>
      <c r="AH74" s="326">
        <v>177</v>
      </c>
      <c r="AI74" s="134">
        <v>174</v>
      </c>
      <c r="AJ74" s="411">
        <f t="shared" si="45"/>
        <v>0.98299999999999998</v>
      </c>
      <c r="AK74" s="326">
        <v>112</v>
      </c>
      <c r="AL74" s="134">
        <v>68</v>
      </c>
      <c r="AM74" s="411">
        <f t="shared" si="46"/>
        <v>0.60699999999999998</v>
      </c>
      <c r="AN74" s="326">
        <v>269</v>
      </c>
      <c r="AO74" s="134">
        <v>135</v>
      </c>
      <c r="AP74" s="411">
        <f t="shared" si="40"/>
        <v>0.502</v>
      </c>
      <c r="AQ74" s="326">
        <v>825</v>
      </c>
      <c r="AR74" s="134">
        <v>181</v>
      </c>
      <c r="AS74" s="411">
        <f t="shared" si="41"/>
        <v>0.219</v>
      </c>
      <c r="AT74" s="326">
        <v>2048</v>
      </c>
      <c r="AU74" s="134">
        <v>29</v>
      </c>
      <c r="AV74" s="411">
        <f t="shared" si="42"/>
        <v>1.4E-2</v>
      </c>
      <c r="AW74" s="326">
        <v>381</v>
      </c>
      <c r="AX74" s="134">
        <v>173</v>
      </c>
      <c r="AY74" s="409">
        <f t="shared" si="43"/>
        <v>0.45400000000000001</v>
      </c>
    </row>
    <row r="75" spans="1:51" x14ac:dyDescent="0.2">
      <c r="A75" s="56" t="s">
        <v>882</v>
      </c>
      <c r="B75" s="57" t="s">
        <v>1022</v>
      </c>
      <c r="C75" s="56" t="s">
        <v>956</v>
      </c>
      <c r="D75" s="56" t="s">
        <v>1101</v>
      </c>
      <c r="E75" s="135">
        <v>565</v>
      </c>
      <c r="F75" s="396">
        <v>565</v>
      </c>
      <c r="G75" s="226">
        <v>45</v>
      </c>
      <c r="H75" s="405">
        <f t="shared" si="47"/>
        <v>0.08</v>
      </c>
      <c r="I75" s="397">
        <v>440</v>
      </c>
      <c r="J75" s="405">
        <f t="shared" si="48"/>
        <v>0.77900000000000003</v>
      </c>
      <c r="K75" s="60">
        <v>9</v>
      </c>
      <c r="L75" s="60">
        <v>228</v>
      </c>
      <c r="M75" s="60">
        <v>58</v>
      </c>
      <c r="N75" s="60">
        <v>145</v>
      </c>
      <c r="O75" s="60">
        <v>80</v>
      </c>
      <c r="P75" s="60">
        <v>0</v>
      </c>
      <c r="Q75" s="60">
        <v>80</v>
      </c>
      <c r="R75" s="104">
        <f t="shared" si="49"/>
        <v>1.6E-2</v>
      </c>
      <c r="S75" s="63">
        <f t="shared" si="50"/>
        <v>0.40400000000000003</v>
      </c>
      <c r="T75" s="63">
        <f t="shared" si="51"/>
        <v>0.10299999999999999</v>
      </c>
      <c r="U75" s="63">
        <f t="shared" si="52"/>
        <v>0.25700000000000001</v>
      </c>
      <c r="V75" s="63">
        <f t="shared" si="53"/>
        <v>0.14199999999999999</v>
      </c>
      <c r="W75" s="63">
        <f t="shared" si="54"/>
        <v>0</v>
      </c>
      <c r="X75" s="63">
        <f t="shared" si="55"/>
        <v>0.14199999999999999</v>
      </c>
      <c r="Y75" s="326">
        <v>59</v>
      </c>
      <c r="Z75" s="134">
        <v>45</v>
      </c>
      <c r="AA75" s="411">
        <f t="shared" si="56"/>
        <v>0.76300000000000001</v>
      </c>
      <c r="AB75" s="326">
        <v>250</v>
      </c>
      <c r="AC75" s="134">
        <v>250</v>
      </c>
      <c r="AD75" s="411">
        <f t="shared" si="44"/>
        <v>1</v>
      </c>
      <c r="AE75" s="326">
        <v>53</v>
      </c>
      <c r="AF75" s="134">
        <v>53</v>
      </c>
      <c r="AG75" s="411">
        <f t="shared" si="39"/>
        <v>1</v>
      </c>
      <c r="AH75" s="326">
        <v>112</v>
      </c>
      <c r="AI75" s="134">
        <v>112</v>
      </c>
      <c r="AJ75" s="411">
        <f t="shared" si="45"/>
        <v>1</v>
      </c>
      <c r="AK75" s="326">
        <v>30</v>
      </c>
      <c r="AL75" s="134">
        <v>30</v>
      </c>
      <c r="AM75" s="411">
        <f t="shared" si="46"/>
        <v>1</v>
      </c>
      <c r="AN75" s="326">
        <v>73</v>
      </c>
      <c r="AO75" s="134">
        <v>32</v>
      </c>
      <c r="AP75" s="411">
        <f t="shared" si="40"/>
        <v>0.438</v>
      </c>
      <c r="AQ75" s="326">
        <v>162</v>
      </c>
      <c r="AR75" s="134">
        <v>1</v>
      </c>
      <c r="AS75" s="411">
        <f t="shared" si="41"/>
        <v>6.0000000000000001E-3</v>
      </c>
      <c r="AT75" s="326">
        <v>951</v>
      </c>
      <c r="AU75" s="134">
        <v>42</v>
      </c>
      <c r="AV75" s="411">
        <f t="shared" si="42"/>
        <v>4.3999999999999997E-2</v>
      </c>
      <c r="AW75" s="326">
        <v>103</v>
      </c>
      <c r="AX75" s="134">
        <v>42</v>
      </c>
      <c r="AY75" s="409">
        <f t="shared" si="43"/>
        <v>0.40799999999999997</v>
      </c>
    </row>
    <row r="76" spans="1:51" x14ac:dyDescent="0.2">
      <c r="A76" s="56" t="s">
        <v>882</v>
      </c>
      <c r="B76" s="57" t="s">
        <v>1022</v>
      </c>
      <c r="C76" s="56" t="s">
        <v>957</v>
      </c>
      <c r="D76" s="56" t="s">
        <v>1102</v>
      </c>
      <c r="E76" s="135">
        <v>804</v>
      </c>
      <c r="F76" s="396">
        <v>804</v>
      </c>
      <c r="G76" s="226">
        <v>15</v>
      </c>
      <c r="H76" s="405">
        <f t="shared" si="47"/>
        <v>1.9E-2</v>
      </c>
      <c r="I76" s="397">
        <v>513</v>
      </c>
      <c r="J76" s="405">
        <f t="shared" si="48"/>
        <v>0.63800000000000001</v>
      </c>
      <c r="K76" s="60">
        <v>13</v>
      </c>
      <c r="L76" s="60">
        <v>131</v>
      </c>
      <c r="M76" s="60">
        <v>183</v>
      </c>
      <c r="N76" s="60">
        <v>186</v>
      </c>
      <c r="O76" s="60">
        <v>233</v>
      </c>
      <c r="P76" s="60">
        <v>43</v>
      </c>
      <c r="Q76" s="60">
        <v>276</v>
      </c>
      <c r="R76" s="104">
        <f t="shared" si="49"/>
        <v>1.6E-2</v>
      </c>
      <c r="S76" s="63">
        <f t="shared" si="50"/>
        <v>0.16300000000000001</v>
      </c>
      <c r="T76" s="63">
        <f t="shared" si="51"/>
        <v>0.22800000000000001</v>
      </c>
      <c r="U76" s="63">
        <f t="shared" si="52"/>
        <v>0.23100000000000001</v>
      </c>
      <c r="V76" s="63">
        <f t="shared" si="53"/>
        <v>0.28999999999999998</v>
      </c>
      <c r="W76" s="63">
        <f t="shared" si="54"/>
        <v>5.2999999999999999E-2</v>
      </c>
      <c r="X76" s="63">
        <f t="shared" si="55"/>
        <v>0.34300000000000003</v>
      </c>
      <c r="Y76" s="326">
        <v>54</v>
      </c>
      <c r="Z76" s="134">
        <v>8</v>
      </c>
      <c r="AA76" s="411">
        <f t="shared" si="56"/>
        <v>0.14799999999999999</v>
      </c>
      <c r="AB76" s="326">
        <v>153</v>
      </c>
      <c r="AC76" s="134">
        <v>151</v>
      </c>
      <c r="AD76" s="411">
        <f t="shared" si="44"/>
        <v>0.98699999999999999</v>
      </c>
      <c r="AE76" s="326">
        <v>216</v>
      </c>
      <c r="AF76" s="134">
        <v>201</v>
      </c>
      <c r="AG76" s="411">
        <f t="shared" si="39"/>
        <v>0.93100000000000005</v>
      </c>
      <c r="AH76" s="326">
        <v>117</v>
      </c>
      <c r="AI76" s="134">
        <v>117</v>
      </c>
      <c r="AJ76" s="411">
        <f t="shared" si="45"/>
        <v>1</v>
      </c>
      <c r="AK76" s="326">
        <v>90</v>
      </c>
      <c r="AL76" s="134">
        <v>80</v>
      </c>
      <c r="AM76" s="411">
        <f t="shared" si="46"/>
        <v>0.88900000000000001</v>
      </c>
      <c r="AN76" s="326">
        <v>207</v>
      </c>
      <c r="AO76" s="134">
        <v>127</v>
      </c>
      <c r="AP76" s="411">
        <f t="shared" si="40"/>
        <v>0.61399999999999999</v>
      </c>
      <c r="AQ76" s="326">
        <v>436</v>
      </c>
      <c r="AR76" s="134">
        <v>76</v>
      </c>
      <c r="AS76" s="411">
        <f t="shared" si="41"/>
        <v>0.17399999999999999</v>
      </c>
      <c r="AT76" s="326">
        <v>1641</v>
      </c>
      <c r="AU76" s="134">
        <v>44</v>
      </c>
      <c r="AV76" s="411">
        <f t="shared" si="42"/>
        <v>2.7E-2</v>
      </c>
      <c r="AW76" s="326">
        <v>297</v>
      </c>
      <c r="AX76" s="134">
        <v>179</v>
      </c>
      <c r="AY76" s="409">
        <f t="shared" si="43"/>
        <v>0.60299999999999998</v>
      </c>
    </row>
    <row r="77" spans="1:51" x14ac:dyDescent="0.2">
      <c r="A77" s="56" t="s">
        <v>882</v>
      </c>
      <c r="B77" s="57" t="s">
        <v>1022</v>
      </c>
      <c r="C77" s="56" t="s">
        <v>958</v>
      </c>
      <c r="D77" s="56" t="s">
        <v>1103</v>
      </c>
      <c r="E77" s="135">
        <v>2072</v>
      </c>
      <c r="F77" s="396">
        <v>2072</v>
      </c>
      <c r="G77" s="226">
        <v>81</v>
      </c>
      <c r="H77" s="405">
        <f t="shared" si="47"/>
        <v>3.9E-2</v>
      </c>
      <c r="I77" s="397">
        <v>1601</v>
      </c>
      <c r="J77" s="405">
        <f t="shared" si="48"/>
        <v>0.77300000000000002</v>
      </c>
      <c r="K77" s="60">
        <v>146</v>
      </c>
      <c r="L77" s="60">
        <v>325</v>
      </c>
      <c r="M77" s="60">
        <v>492</v>
      </c>
      <c r="N77" s="60">
        <v>638</v>
      </c>
      <c r="O77" s="60">
        <v>352</v>
      </c>
      <c r="P77" s="60">
        <v>38</v>
      </c>
      <c r="Q77" s="60">
        <v>390</v>
      </c>
      <c r="R77" s="104">
        <f t="shared" si="49"/>
        <v>7.0000000000000007E-2</v>
      </c>
      <c r="S77" s="63">
        <f t="shared" si="50"/>
        <v>0.157</v>
      </c>
      <c r="T77" s="63">
        <f t="shared" si="51"/>
        <v>0.23699999999999999</v>
      </c>
      <c r="U77" s="63">
        <f t="shared" si="52"/>
        <v>0.308</v>
      </c>
      <c r="V77" s="63">
        <f t="shared" si="53"/>
        <v>0.17</v>
      </c>
      <c r="W77" s="63">
        <f t="shared" si="54"/>
        <v>1.7999999999999999E-2</v>
      </c>
      <c r="X77" s="63">
        <f t="shared" si="55"/>
        <v>0.188</v>
      </c>
      <c r="Y77" s="326">
        <v>166</v>
      </c>
      <c r="Z77" s="134">
        <v>57</v>
      </c>
      <c r="AA77" s="411">
        <f t="shared" si="56"/>
        <v>0.34300000000000003</v>
      </c>
      <c r="AB77" s="326">
        <v>501</v>
      </c>
      <c r="AC77" s="134">
        <v>481</v>
      </c>
      <c r="AD77" s="411">
        <f t="shared" si="44"/>
        <v>0.96</v>
      </c>
      <c r="AE77" s="326">
        <v>626</v>
      </c>
      <c r="AF77" s="134">
        <v>626</v>
      </c>
      <c r="AG77" s="411">
        <f t="shared" si="39"/>
        <v>1</v>
      </c>
      <c r="AH77" s="326">
        <v>473</v>
      </c>
      <c r="AI77" s="134">
        <v>473</v>
      </c>
      <c r="AJ77" s="411">
        <f t="shared" si="45"/>
        <v>1</v>
      </c>
      <c r="AK77" s="326">
        <v>216</v>
      </c>
      <c r="AL77" s="134">
        <v>142</v>
      </c>
      <c r="AM77" s="411">
        <f t="shared" si="46"/>
        <v>0.65700000000000003</v>
      </c>
      <c r="AN77" s="326">
        <v>587</v>
      </c>
      <c r="AO77" s="134">
        <v>183</v>
      </c>
      <c r="AP77" s="411">
        <f t="shared" si="40"/>
        <v>0.312</v>
      </c>
      <c r="AQ77" s="326">
        <v>1026</v>
      </c>
      <c r="AR77" s="134">
        <v>87</v>
      </c>
      <c r="AS77" s="411">
        <f t="shared" si="41"/>
        <v>8.5000000000000006E-2</v>
      </c>
      <c r="AT77" s="326">
        <v>2565</v>
      </c>
      <c r="AU77" s="134">
        <v>23</v>
      </c>
      <c r="AV77" s="411">
        <f t="shared" si="42"/>
        <v>8.9999999999999993E-3</v>
      </c>
      <c r="AW77" s="326">
        <v>803</v>
      </c>
      <c r="AX77" s="134">
        <v>259</v>
      </c>
      <c r="AY77" s="409">
        <f t="shared" si="43"/>
        <v>0.32300000000000001</v>
      </c>
    </row>
    <row r="78" spans="1:51" x14ac:dyDescent="0.2">
      <c r="A78" s="56" t="s">
        <v>882</v>
      </c>
      <c r="B78" s="57" t="s">
        <v>1022</v>
      </c>
      <c r="C78" s="56" t="s">
        <v>959</v>
      </c>
      <c r="D78" s="56" t="s">
        <v>1104</v>
      </c>
      <c r="E78" s="135">
        <v>1101</v>
      </c>
      <c r="F78" s="396">
        <v>1101</v>
      </c>
      <c r="G78" s="226">
        <v>33</v>
      </c>
      <c r="H78" s="405">
        <f t="shared" si="47"/>
        <v>0.03</v>
      </c>
      <c r="I78" s="397">
        <v>814</v>
      </c>
      <c r="J78" s="405">
        <f t="shared" si="48"/>
        <v>0.73899999999999999</v>
      </c>
      <c r="K78" s="60">
        <v>61</v>
      </c>
      <c r="L78" s="60">
        <v>227</v>
      </c>
      <c r="M78" s="60">
        <v>239</v>
      </c>
      <c r="N78" s="60">
        <v>287</v>
      </c>
      <c r="O78" s="60">
        <v>225</v>
      </c>
      <c r="P78" s="60">
        <v>29</v>
      </c>
      <c r="Q78" s="60">
        <v>254</v>
      </c>
      <c r="R78" s="104">
        <f t="shared" si="49"/>
        <v>5.5E-2</v>
      </c>
      <c r="S78" s="63">
        <f t="shared" si="50"/>
        <v>0.20599999999999999</v>
      </c>
      <c r="T78" s="63">
        <f t="shared" si="51"/>
        <v>0.217</v>
      </c>
      <c r="U78" s="63">
        <f t="shared" si="52"/>
        <v>0.26100000000000001</v>
      </c>
      <c r="V78" s="63">
        <f t="shared" si="53"/>
        <v>0.20399999999999999</v>
      </c>
      <c r="W78" s="63">
        <f t="shared" si="54"/>
        <v>2.5999999999999999E-2</v>
      </c>
      <c r="X78" s="63">
        <f t="shared" si="55"/>
        <v>0.23100000000000001</v>
      </c>
      <c r="Y78" s="326">
        <v>87</v>
      </c>
      <c r="Z78" s="134">
        <v>54</v>
      </c>
      <c r="AA78" s="411">
        <f t="shared" si="56"/>
        <v>0.621</v>
      </c>
      <c r="AB78" s="326">
        <v>246</v>
      </c>
      <c r="AC78" s="134">
        <v>234</v>
      </c>
      <c r="AD78" s="411">
        <f t="shared" si="44"/>
        <v>0.95099999999999996</v>
      </c>
      <c r="AE78" s="326">
        <v>301</v>
      </c>
      <c r="AF78" s="134">
        <v>301</v>
      </c>
      <c r="AG78" s="411">
        <f t="shared" si="39"/>
        <v>1</v>
      </c>
      <c r="AH78" s="326">
        <v>225</v>
      </c>
      <c r="AI78" s="134">
        <v>225</v>
      </c>
      <c r="AJ78" s="411">
        <f t="shared" si="45"/>
        <v>1</v>
      </c>
      <c r="AK78" s="326">
        <v>107</v>
      </c>
      <c r="AL78" s="134">
        <v>68</v>
      </c>
      <c r="AM78" s="411">
        <f t="shared" si="46"/>
        <v>0.63600000000000001</v>
      </c>
      <c r="AN78" s="326">
        <v>373</v>
      </c>
      <c r="AO78" s="134">
        <v>145</v>
      </c>
      <c r="AP78" s="411">
        <f t="shared" si="40"/>
        <v>0.38900000000000001</v>
      </c>
      <c r="AQ78" s="326">
        <v>352</v>
      </c>
      <c r="AR78" s="134">
        <v>14</v>
      </c>
      <c r="AS78" s="411">
        <f t="shared" si="41"/>
        <v>0.04</v>
      </c>
      <c r="AT78" s="326">
        <v>1665</v>
      </c>
      <c r="AU78" s="134">
        <v>60</v>
      </c>
      <c r="AV78" s="411">
        <f t="shared" si="42"/>
        <v>3.5999999999999997E-2</v>
      </c>
      <c r="AW78" s="326">
        <v>480</v>
      </c>
      <c r="AX78" s="134">
        <v>180</v>
      </c>
      <c r="AY78" s="409">
        <f t="shared" si="43"/>
        <v>0.375</v>
      </c>
    </row>
    <row r="79" spans="1:51" x14ac:dyDescent="0.2">
      <c r="A79" s="56" t="s">
        <v>882</v>
      </c>
      <c r="B79" s="57" t="s">
        <v>1022</v>
      </c>
      <c r="C79" s="56" t="s">
        <v>960</v>
      </c>
      <c r="D79" s="56" t="s">
        <v>1105</v>
      </c>
      <c r="E79" s="135">
        <v>1624</v>
      </c>
      <c r="F79" s="396">
        <v>1624</v>
      </c>
      <c r="G79" s="226">
        <v>25</v>
      </c>
      <c r="H79" s="405">
        <f t="shared" si="47"/>
        <v>1.4999999999999999E-2</v>
      </c>
      <c r="I79" s="397">
        <v>1122</v>
      </c>
      <c r="J79" s="405">
        <f t="shared" si="48"/>
        <v>0.69099999999999995</v>
      </c>
      <c r="K79" s="60">
        <v>52</v>
      </c>
      <c r="L79" s="60">
        <v>201</v>
      </c>
      <c r="M79" s="60">
        <v>363</v>
      </c>
      <c r="N79" s="60">
        <v>506</v>
      </c>
      <c r="O79" s="60">
        <v>416</v>
      </c>
      <c r="P79" s="60">
        <v>61</v>
      </c>
      <c r="Q79" s="60">
        <v>477</v>
      </c>
      <c r="R79" s="104">
        <f t="shared" si="49"/>
        <v>3.2000000000000001E-2</v>
      </c>
      <c r="S79" s="63">
        <f t="shared" si="50"/>
        <v>0.124</v>
      </c>
      <c r="T79" s="63">
        <f t="shared" si="51"/>
        <v>0.224</v>
      </c>
      <c r="U79" s="63">
        <f t="shared" si="52"/>
        <v>0.312</v>
      </c>
      <c r="V79" s="63">
        <f t="shared" si="53"/>
        <v>0.25600000000000001</v>
      </c>
      <c r="W79" s="63">
        <f t="shared" si="54"/>
        <v>3.7999999999999999E-2</v>
      </c>
      <c r="X79" s="63">
        <f t="shared" si="55"/>
        <v>0.29399999999999998</v>
      </c>
      <c r="Y79" s="326">
        <v>300</v>
      </c>
      <c r="Z79" s="134">
        <v>25</v>
      </c>
      <c r="AA79" s="411">
        <f t="shared" si="56"/>
        <v>8.3000000000000004E-2</v>
      </c>
      <c r="AB79" s="326">
        <v>248</v>
      </c>
      <c r="AC79" s="134">
        <v>248</v>
      </c>
      <c r="AD79" s="411">
        <f t="shared" si="44"/>
        <v>1</v>
      </c>
      <c r="AE79" s="326">
        <v>426</v>
      </c>
      <c r="AF79" s="134">
        <v>399</v>
      </c>
      <c r="AG79" s="411">
        <f t="shared" si="39"/>
        <v>0.93700000000000006</v>
      </c>
      <c r="AH79" s="326">
        <v>416</v>
      </c>
      <c r="AI79" s="134">
        <v>410</v>
      </c>
      <c r="AJ79" s="411">
        <f t="shared" si="45"/>
        <v>0.98599999999999999</v>
      </c>
      <c r="AK79" s="326">
        <v>175</v>
      </c>
      <c r="AL79" s="134">
        <v>131</v>
      </c>
      <c r="AM79" s="411">
        <f t="shared" si="46"/>
        <v>0.749</v>
      </c>
      <c r="AN79" s="326">
        <v>480</v>
      </c>
      <c r="AO79" s="134">
        <v>259</v>
      </c>
      <c r="AP79" s="411">
        <f t="shared" si="40"/>
        <v>0.54</v>
      </c>
      <c r="AQ79" s="326">
        <v>724</v>
      </c>
      <c r="AR79" s="134">
        <v>116</v>
      </c>
      <c r="AS79" s="411">
        <f t="shared" si="41"/>
        <v>0.16</v>
      </c>
      <c r="AT79" s="326">
        <v>3041</v>
      </c>
      <c r="AU79" s="134">
        <v>36</v>
      </c>
      <c r="AV79" s="411">
        <f t="shared" si="42"/>
        <v>1.2E-2</v>
      </c>
      <c r="AW79" s="326">
        <v>655</v>
      </c>
      <c r="AX79" s="134">
        <v>353</v>
      </c>
      <c r="AY79" s="409">
        <f t="shared" si="43"/>
        <v>0.53900000000000003</v>
      </c>
    </row>
    <row r="80" spans="1:51" x14ac:dyDescent="0.2">
      <c r="A80" s="56" t="s">
        <v>882</v>
      </c>
      <c r="B80" s="57" t="s">
        <v>1022</v>
      </c>
      <c r="C80" s="56" t="s">
        <v>961</v>
      </c>
      <c r="D80" s="56" t="s">
        <v>1106</v>
      </c>
      <c r="E80" s="135">
        <v>1522</v>
      </c>
      <c r="F80" s="396">
        <v>1522</v>
      </c>
      <c r="G80" s="226">
        <v>51</v>
      </c>
      <c r="H80" s="405">
        <f t="shared" si="47"/>
        <v>3.4000000000000002E-2</v>
      </c>
      <c r="I80" s="397">
        <v>1085</v>
      </c>
      <c r="J80" s="405">
        <f t="shared" si="48"/>
        <v>0.71299999999999997</v>
      </c>
      <c r="K80" s="60">
        <v>117</v>
      </c>
      <c r="L80" s="60">
        <v>334</v>
      </c>
      <c r="M80" s="60">
        <v>400</v>
      </c>
      <c r="N80" s="60">
        <v>234</v>
      </c>
      <c r="O80" s="60">
        <v>342</v>
      </c>
      <c r="P80" s="60">
        <v>44</v>
      </c>
      <c r="Q80" s="60">
        <v>386</v>
      </c>
      <c r="R80" s="104">
        <f t="shared" si="49"/>
        <v>7.6999999999999999E-2</v>
      </c>
      <c r="S80" s="63">
        <f t="shared" si="50"/>
        <v>0.219</v>
      </c>
      <c r="T80" s="63">
        <f t="shared" si="51"/>
        <v>0.26300000000000001</v>
      </c>
      <c r="U80" s="63">
        <f t="shared" si="52"/>
        <v>0.154</v>
      </c>
      <c r="V80" s="63">
        <f t="shared" si="53"/>
        <v>0.22500000000000001</v>
      </c>
      <c r="W80" s="63">
        <f t="shared" si="54"/>
        <v>2.9000000000000001E-2</v>
      </c>
      <c r="X80" s="63">
        <f t="shared" si="55"/>
        <v>0.254</v>
      </c>
      <c r="Y80" s="326">
        <v>176</v>
      </c>
      <c r="Z80" s="134">
        <v>46</v>
      </c>
      <c r="AA80" s="411">
        <f t="shared" si="56"/>
        <v>0.26100000000000001</v>
      </c>
      <c r="AB80" s="326">
        <v>456</v>
      </c>
      <c r="AC80" s="134">
        <v>456</v>
      </c>
      <c r="AD80" s="411">
        <f t="shared" si="44"/>
        <v>1</v>
      </c>
      <c r="AE80" s="326">
        <v>453</v>
      </c>
      <c r="AF80" s="134">
        <v>443</v>
      </c>
      <c r="AG80" s="411">
        <f t="shared" si="39"/>
        <v>0.97799999999999998</v>
      </c>
      <c r="AH80" s="326">
        <v>165</v>
      </c>
      <c r="AI80" s="134">
        <v>165</v>
      </c>
      <c r="AJ80" s="411">
        <f t="shared" si="45"/>
        <v>1</v>
      </c>
      <c r="AK80" s="326">
        <v>218</v>
      </c>
      <c r="AL80" s="134">
        <v>110</v>
      </c>
      <c r="AM80" s="411">
        <f t="shared" si="46"/>
        <v>0.505</v>
      </c>
      <c r="AN80" s="326">
        <v>529</v>
      </c>
      <c r="AO80" s="134">
        <v>139</v>
      </c>
      <c r="AP80" s="411">
        <f t="shared" si="40"/>
        <v>0.26300000000000001</v>
      </c>
      <c r="AQ80" s="326">
        <v>874</v>
      </c>
      <c r="AR80" s="134">
        <v>125</v>
      </c>
      <c r="AS80" s="411">
        <f t="shared" si="41"/>
        <v>0.14299999999999999</v>
      </c>
      <c r="AT80" s="326">
        <v>2696</v>
      </c>
      <c r="AU80" s="134">
        <v>38</v>
      </c>
      <c r="AV80" s="411">
        <f t="shared" si="42"/>
        <v>1.4E-2</v>
      </c>
      <c r="AW80" s="326">
        <v>747</v>
      </c>
      <c r="AX80" s="134">
        <v>223</v>
      </c>
      <c r="AY80" s="409">
        <f t="shared" si="43"/>
        <v>0.29899999999999999</v>
      </c>
    </row>
    <row r="81" spans="1:51" x14ac:dyDescent="0.2">
      <c r="A81" s="56" t="s">
        <v>882</v>
      </c>
      <c r="B81" s="57" t="s">
        <v>1022</v>
      </c>
      <c r="C81" s="56" t="s">
        <v>962</v>
      </c>
      <c r="D81" s="56" t="s">
        <v>1107</v>
      </c>
      <c r="E81" s="135">
        <v>933</v>
      </c>
      <c r="F81" s="396">
        <v>933</v>
      </c>
      <c r="G81" s="226">
        <v>61</v>
      </c>
      <c r="H81" s="405">
        <f t="shared" si="47"/>
        <v>6.5000000000000002E-2</v>
      </c>
      <c r="I81" s="397">
        <v>697</v>
      </c>
      <c r="J81" s="405">
        <f t="shared" si="48"/>
        <v>0.747</v>
      </c>
      <c r="K81" s="60">
        <v>93</v>
      </c>
      <c r="L81" s="60">
        <v>122</v>
      </c>
      <c r="M81" s="60">
        <v>230</v>
      </c>
      <c r="N81" s="60">
        <v>252</v>
      </c>
      <c r="O81" s="60">
        <v>161</v>
      </c>
      <c r="P81" s="60">
        <v>14</v>
      </c>
      <c r="Q81" s="60">
        <v>175</v>
      </c>
      <c r="R81" s="104">
        <f t="shared" si="49"/>
        <v>0.1</v>
      </c>
      <c r="S81" s="63">
        <f t="shared" si="50"/>
        <v>0.13100000000000001</v>
      </c>
      <c r="T81" s="63">
        <f t="shared" si="51"/>
        <v>0.247</v>
      </c>
      <c r="U81" s="63">
        <f t="shared" si="52"/>
        <v>0.27</v>
      </c>
      <c r="V81" s="63">
        <f t="shared" si="53"/>
        <v>0.17299999999999999</v>
      </c>
      <c r="W81" s="63">
        <f t="shared" si="54"/>
        <v>1.4999999999999999E-2</v>
      </c>
      <c r="X81" s="63">
        <f t="shared" si="55"/>
        <v>0.188</v>
      </c>
      <c r="Y81" s="326">
        <v>9</v>
      </c>
      <c r="Z81" s="134">
        <v>9</v>
      </c>
      <c r="AA81" s="411">
        <f t="shared" si="56"/>
        <v>1</v>
      </c>
      <c r="AB81" s="326">
        <v>195</v>
      </c>
      <c r="AC81" s="134">
        <v>195</v>
      </c>
      <c r="AD81" s="411">
        <f t="shared" si="44"/>
        <v>1</v>
      </c>
      <c r="AE81" s="326">
        <v>315</v>
      </c>
      <c r="AF81" s="134">
        <v>315</v>
      </c>
      <c r="AG81" s="411">
        <f t="shared" si="39"/>
        <v>1</v>
      </c>
      <c r="AH81" s="326">
        <v>189</v>
      </c>
      <c r="AI81" s="134">
        <v>189</v>
      </c>
      <c r="AJ81" s="411">
        <f t="shared" si="45"/>
        <v>1</v>
      </c>
      <c r="AK81" s="326">
        <v>54</v>
      </c>
      <c r="AL81" s="134">
        <v>54</v>
      </c>
      <c r="AM81" s="411">
        <f t="shared" si="46"/>
        <v>1</v>
      </c>
      <c r="AN81" s="326">
        <v>174</v>
      </c>
      <c r="AO81" s="134">
        <v>93</v>
      </c>
      <c r="AP81" s="411">
        <f t="shared" si="40"/>
        <v>0.53400000000000003</v>
      </c>
      <c r="AQ81" s="326">
        <v>161</v>
      </c>
      <c r="AR81" s="134">
        <v>42</v>
      </c>
      <c r="AS81" s="411">
        <f t="shared" si="41"/>
        <v>0.26100000000000001</v>
      </c>
      <c r="AT81" s="326">
        <v>1232</v>
      </c>
      <c r="AU81" s="134">
        <v>36</v>
      </c>
      <c r="AV81" s="411">
        <f t="shared" si="42"/>
        <v>2.9000000000000001E-2</v>
      </c>
      <c r="AW81" s="326">
        <v>228</v>
      </c>
      <c r="AX81" s="134">
        <v>97</v>
      </c>
      <c r="AY81" s="409">
        <f t="shared" si="43"/>
        <v>0.42499999999999999</v>
      </c>
    </row>
    <row r="82" spans="1:51" x14ac:dyDescent="0.2">
      <c r="A82" s="56" t="s">
        <v>882</v>
      </c>
      <c r="B82" s="57" t="s">
        <v>1022</v>
      </c>
      <c r="C82" s="56" t="s">
        <v>963</v>
      </c>
      <c r="D82" s="56" t="s">
        <v>1108</v>
      </c>
      <c r="E82" s="135">
        <v>1681</v>
      </c>
      <c r="F82" s="396">
        <v>1681</v>
      </c>
      <c r="G82" s="226">
        <v>0</v>
      </c>
      <c r="H82" s="405">
        <f t="shared" si="47"/>
        <v>0</v>
      </c>
      <c r="I82" s="397">
        <v>1124</v>
      </c>
      <c r="J82" s="405">
        <f t="shared" si="48"/>
        <v>0.66900000000000004</v>
      </c>
      <c r="K82" s="60">
        <v>0</v>
      </c>
      <c r="L82" s="60">
        <v>312</v>
      </c>
      <c r="M82" s="60">
        <v>556</v>
      </c>
      <c r="N82" s="60">
        <v>256</v>
      </c>
      <c r="O82" s="60">
        <v>491</v>
      </c>
      <c r="P82" s="60">
        <v>66</v>
      </c>
      <c r="Q82" s="60">
        <v>557</v>
      </c>
      <c r="R82" s="104">
        <f t="shared" si="49"/>
        <v>0</v>
      </c>
      <c r="S82" s="63">
        <f t="shared" si="50"/>
        <v>0.186</v>
      </c>
      <c r="T82" s="63">
        <f t="shared" si="51"/>
        <v>0.33100000000000002</v>
      </c>
      <c r="U82" s="63">
        <f t="shared" si="52"/>
        <v>0.152</v>
      </c>
      <c r="V82" s="63">
        <f t="shared" si="53"/>
        <v>0.29199999999999998</v>
      </c>
      <c r="W82" s="63">
        <f t="shared" si="54"/>
        <v>3.9E-2</v>
      </c>
      <c r="X82" s="63">
        <f t="shared" si="55"/>
        <v>0.33100000000000002</v>
      </c>
      <c r="Y82" s="326">
        <v>48</v>
      </c>
      <c r="Z82" s="134">
        <v>0</v>
      </c>
      <c r="AA82" s="411">
        <f t="shared" si="56"/>
        <v>0</v>
      </c>
      <c r="AB82" s="326">
        <v>300</v>
      </c>
      <c r="AC82" s="134">
        <v>276</v>
      </c>
      <c r="AD82" s="411">
        <f t="shared" si="44"/>
        <v>0.92</v>
      </c>
      <c r="AE82" s="326">
        <v>620</v>
      </c>
      <c r="AF82" s="134">
        <v>620</v>
      </c>
      <c r="AG82" s="411">
        <f t="shared" si="39"/>
        <v>1</v>
      </c>
      <c r="AH82" s="326">
        <v>202</v>
      </c>
      <c r="AI82" s="134">
        <v>202</v>
      </c>
      <c r="AJ82" s="411">
        <f t="shared" si="45"/>
        <v>1</v>
      </c>
      <c r="AK82" s="326">
        <v>57</v>
      </c>
      <c r="AL82" s="134">
        <v>30</v>
      </c>
      <c r="AM82" s="411">
        <f t="shared" si="46"/>
        <v>0.52600000000000002</v>
      </c>
      <c r="AN82" s="326">
        <v>643</v>
      </c>
      <c r="AO82" s="134">
        <v>422</v>
      </c>
      <c r="AP82" s="411">
        <f t="shared" si="40"/>
        <v>0.65600000000000003</v>
      </c>
      <c r="AQ82" s="326">
        <v>614</v>
      </c>
      <c r="AR82" s="134">
        <v>98</v>
      </c>
      <c r="AS82" s="411">
        <f t="shared" si="41"/>
        <v>0.16</v>
      </c>
      <c r="AT82" s="326">
        <v>2320</v>
      </c>
      <c r="AU82" s="134">
        <v>33</v>
      </c>
      <c r="AV82" s="411">
        <f t="shared" si="42"/>
        <v>1.4E-2</v>
      </c>
      <c r="AW82" s="326">
        <v>700</v>
      </c>
      <c r="AX82" s="134">
        <v>426</v>
      </c>
      <c r="AY82" s="409">
        <f t="shared" si="43"/>
        <v>0.60899999999999999</v>
      </c>
    </row>
    <row r="83" spans="1:51" x14ac:dyDescent="0.2">
      <c r="A83" s="56" t="s">
        <v>882</v>
      </c>
      <c r="B83" s="57" t="s">
        <v>1022</v>
      </c>
      <c r="C83" s="56" t="s">
        <v>964</v>
      </c>
      <c r="D83" s="56" t="s">
        <v>1109</v>
      </c>
      <c r="E83" s="135">
        <v>1302</v>
      </c>
      <c r="F83" s="396">
        <v>1302</v>
      </c>
      <c r="G83" s="226">
        <v>27</v>
      </c>
      <c r="H83" s="405">
        <f t="shared" si="47"/>
        <v>2.1000000000000001E-2</v>
      </c>
      <c r="I83" s="397">
        <v>969</v>
      </c>
      <c r="J83" s="405">
        <f t="shared" si="48"/>
        <v>0.74399999999999999</v>
      </c>
      <c r="K83" s="60">
        <v>0</v>
      </c>
      <c r="L83" s="60">
        <v>148</v>
      </c>
      <c r="M83" s="60">
        <v>416</v>
      </c>
      <c r="N83" s="60">
        <v>405</v>
      </c>
      <c r="O83" s="60">
        <v>205</v>
      </c>
      <c r="P83" s="60">
        <v>101</v>
      </c>
      <c r="Q83" s="60">
        <v>306</v>
      </c>
      <c r="R83" s="104">
        <f t="shared" si="49"/>
        <v>0</v>
      </c>
      <c r="S83" s="63">
        <f t="shared" si="50"/>
        <v>0.114</v>
      </c>
      <c r="T83" s="63">
        <f t="shared" si="51"/>
        <v>0.32</v>
      </c>
      <c r="U83" s="63">
        <f t="shared" si="52"/>
        <v>0.311</v>
      </c>
      <c r="V83" s="63">
        <f t="shared" si="53"/>
        <v>0.157</v>
      </c>
      <c r="W83" s="63">
        <f t="shared" si="54"/>
        <v>7.8E-2</v>
      </c>
      <c r="X83" s="63">
        <f t="shared" si="55"/>
        <v>0.23499999999999999</v>
      </c>
      <c r="Y83" s="326">
        <v>69</v>
      </c>
      <c r="Z83" s="134">
        <v>0</v>
      </c>
      <c r="AA83" s="411">
        <f t="shared" si="56"/>
        <v>0</v>
      </c>
      <c r="AB83" s="326">
        <v>142</v>
      </c>
      <c r="AC83" s="134">
        <v>142</v>
      </c>
      <c r="AD83" s="411">
        <f t="shared" si="44"/>
        <v>1</v>
      </c>
      <c r="AE83" s="326">
        <v>519</v>
      </c>
      <c r="AF83" s="134">
        <v>519</v>
      </c>
      <c r="AG83" s="411">
        <f t="shared" si="39"/>
        <v>1</v>
      </c>
      <c r="AH83" s="326">
        <v>304</v>
      </c>
      <c r="AI83" s="134">
        <v>304</v>
      </c>
      <c r="AJ83" s="411">
        <f t="shared" si="45"/>
        <v>1</v>
      </c>
      <c r="AK83" s="326">
        <v>73</v>
      </c>
      <c r="AL83" s="134">
        <v>67</v>
      </c>
      <c r="AM83" s="411">
        <f t="shared" si="46"/>
        <v>0.91800000000000004</v>
      </c>
      <c r="AN83" s="326">
        <v>445</v>
      </c>
      <c r="AO83" s="134">
        <v>137</v>
      </c>
      <c r="AP83" s="411">
        <f t="shared" si="40"/>
        <v>0.308</v>
      </c>
      <c r="AQ83" s="326">
        <v>303</v>
      </c>
      <c r="AR83" s="134">
        <v>118</v>
      </c>
      <c r="AS83" s="411">
        <f t="shared" si="41"/>
        <v>0.38900000000000001</v>
      </c>
      <c r="AT83" s="326">
        <v>1858</v>
      </c>
      <c r="AU83" s="134">
        <v>15</v>
      </c>
      <c r="AV83" s="411">
        <f t="shared" si="42"/>
        <v>8.0000000000000002E-3</v>
      </c>
      <c r="AW83" s="326">
        <v>518</v>
      </c>
      <c r="AX83" s="134">
        <v>173</v>
      </c>
      <c r="AY83" s="409">
        <f t="shared" si="43"/>
        <v>0.33400000000000002</v>
      </c>
    </row>
    <row r="84" spans="1:51" x14ac:dyDescent="0.2">
      <c r="A84" s="56" t="s">
        <v>882</v>
      </c>
      <c r="B84" s="57" t="s">
        <v>1022</v>
      </c>
      <c r="C84" s="56" t="s">
        <v>965</v>
      </c>
      <c r="D84" s="56" t="s">
        <v>1110</v>
      </c>
      <c r="E84" s="135">
        <v>1154</v>
      </c>
      <c r="F84" s="396">
        <v>1154</v>
      </c>
      <c r="G84" s="226">
        <v>149</v>
      </c>
      <c r="H84" s="405">
        <f t="shared" si="47"/>
        <v>0.129</v>
      </c>
      <c r="I84" s="397">
        <v>817</v>
      </c>
      <c r="J84" s="405">
        <f t="shared" si="48"/>
        <v>0.70799999999999996</v>
      </c>
      <c r="K84" s="60">
        <v>74</v>
      </c>
      <c r="L84" s="60">
        <v>197</v>
      </c>
      <c r="M84" s="60">
        <v>209</v>
      </c>
      <c r="N84" s="60">
        <v>337</v>
      </c>
      <c r="O84" s="60">
        <v>188</v>
      </c>
      <c r="P84" s="60">
        <v>0</v>
      </c>
      <c r="Q84" s="60">
        <v>188</v>
      </c>
      <c r="R84" s="104">
        <f t="shared" si="49"/>
        <v>6.4000000000000001E-2</v>
      </c>
      <c r="S84" s="63">
        <f t="shared" si="50"/>
        <v>0.17100000000000001</v>
      </c>
      <c r="T84" s="63">
        <f t="shared" si="51"/>
        <v>0.18099999999999999</v>
      </c>
      <c r="U84" s="63">
        <f t="shared" si="52"/>
        <v>0.29199999999999998</v>
      </c>
      <c r="V84" s="63">
        <f t="shared" si="53"/>
        <v>0.16300000000000001</v>
      </c>
      <c r="W84" s="63">
        <f t="shared" si="54"/>
        <v>0</v>
      </c>
      <c r="X84" s="63">
        <f t="shared" si="55"/>
        <v>0.16300000000000001</v>
      </c>
      <c r="Y84" s="326">
        <v>235</v>
      </c>
      <c r="Z84" s="134">
        <v>139</v>
      </c>
      <c r="AA84" s="411">
        <f t="shared" si="56"/>
        <v>0.59099999999999997</v>
      </c>
      <c r="AB84" s="326">
        <v>281</v>
      </c>
      <c r="AC84" s="134">
        <v>281</v>
      </c>
      <c r="AD84" s="411">
        <f t="shared" si="44"/>
        <v>1</v>
      </c>
      <c r="AE84" s="326">
        <v>277</v>
      </c>
      <c r="AF84" s="134">
        <v>277</v>
      </c>
      <c r="AG84" s="411">
        <f t="shared" si="39"/>
        <v>1</v>
      </c>
      <c r="AH84" s="326">
        <v>158</v>
      </c>
      <c r="AI84" s="134">
        <v>158</v>
      </c>
      <c r="AJ84" s="411">
        <f t="shared" si="45"/>
        <v>1</v>
      </c>
      <c r="AK84" s="326">
        <v>117</v>
      </c>
      <c r="AL84" s="134">
        <v>97</v>
      </c>
      <c r="AM84" s="411">
        <f t="shared" si="46"/>
        <v>0.82899999999999996</v>
      </c>
      <c r="AN84" s="326">
        <v>267</v>
      </c>
      <c r="AO84" s="134">
        <v>96</v>
      </c>
      <c r="AP84" s="411">
        <f t="shared" si="40"/>
        <v>0.36</v>
      </c>
      <c r="AQ84" s="326">
        <v>508</v>
      </c>
      <c r="AR84" s="134">
        <v>48</v>
      </c>
      <c r="AS84" s="411">
        <f t="shared" si="41"/>
        <v>9.4E-2</v>
      </c>
      <c r="AT84" s="326">
        <v>2527</v>
      </c>
      <c r="AU84" s="134">
        <v>58</v>
      </c>
      <c r="AV84" s="411">
        <f t="shared" si="42"/>
        <v>2.3E-2</v>
      </c>
      <c r="AW84" s="326">
        <v>384</v>
      </c>
      <c r="AX84" s="134">
        <v>135</v>
      </c>
      <c r="AY84" s="409">
        <f t="shared" si="43"/>
        <v>0.35199999999999998</v>
      </c>
    </row>
    <row r="85" spans="1:51" x14ac:dyDescent="0.2">
      <c r="A85" s="56" t="s">
        <v>882</v>
      </c>
      <c r="B85" s="57" t="s">
        <v>1022</v>
      </c>
      <c r="C85" s="56" t="s">
        <v>966</v>
      </c>
      <c r="D85" s="56" t="s">
        <v>1111</v>
      </c>
      <c r="E85" s="135">
        <v>1088</v>
      </c>
      <c r="F85" s="396">
        <v>1088</v>
      </c>
      <c r="G85" s="226">
        <v>49</v>
      </c>
      <c r="H85" s="405">
        <f t="shared" si="47"/>
        <v>4.4999999999999998E-2</v>
      </c>
      <c r="I85" s="397">
        <v>967</v>
      </c>
      <c r="J85" s="405">
        <f t="shared" si="48"/>
        <v>0.88900000000000001</v>
      </c>
      <c r="K85" s="60">
        <v>26</v>
      </c>
      <c r="L85" s="60">
        <v>621</v>
      </c>
      <c r="M85" s="60">
        <v>87</v>
      </c>
      <c r="N85" s="60">
        <v>233</v>
      </c>
      <c r="O85" s="60">
        <v>72</v>
      </c>
      <c r="P85" s="60">
        <v>0</v>
      </c>
      <c r="Q85" s="60">
        <v>72</v>
      </c>
      <c r="R85" s="104">
        <f t="shared" si="49"/>
        <v>2.4E-2</v>
      </c>
      <c r="S85" s="63">
        <f t="shared" si="50"/>
        <v>0.57099999999999995</v>
      </c>
      <c r="T85" s="63">
        <f t="shared" si="51"/>
        <v>0.08</v>
      </c>
      <c r="U85" s="63">
        <f t="shared" si="52"/>
        <v>0.214</v>
      </c>
      <c r="V85" s="63">
        <f t="shared" si="53"/>
        <v>6.6000000000000003E-2</v>
      </c>
      <c r="W85" s="63">
        <f t="shared" si="54"/>
        <v>0</v>
      </c>
      <c r="X85" s="63">
        <f t="shared" si="55"/>
        <v>6.6000000000000003E-2</v>
      </c>
      <c r="Y85" s="326">
        <v>64</v>
      </c>
      <c r="Z85" s="134">
        <v>49</v>
      </c>
      <c r="AA85" s="411">
        <f t="shared" si="56"/>
        <v>0.76600000000000001</v>
      </c>
      <c r="AB85" s="326">
        <v>621</v>
      </c>
      <c r="AC85" s="134">
        <v>602</v>
      </c>
      <c r="AD85" s="411">
        <f t="shared" si="44"/>
        <v>0.96899999999999997</v>
      </c>
      <c r="AE85" s="326">
        <v>202</v>
      </c>
      <c r="AF85" s="134">
        <v>202</v>
      </c>
      <c r="AG85" s="411">
        <f t="shared" si="39"/>
        <v>1</v>
      </c>
      <c r="AH85" s="326">
        <v>163</v>
      </c>
      <c r="AI85" s="134">
        <v>163</v>
      </c>
      <c r="AJ85" s="411">
        <f t="shared" si="45"/>
        <v>1</v>
      </c>
      <c r="AK85" s="326">
        <v>71</v>
      </c>
      <c r="AL85" s="134">
        <v>18</v>
      </c>
      <c r="AM85" s="411">
        <f t="shared" si="46"/>
        <v>0.254</v>
      </c>
      <c r="AN85" s="326">
        <v>65</v>
      </c>
      <c r="AO85" s="134">
        <v>43</v>
      </c>
      <c r="AP85" s="411">
        <f t="shared" si="40"/>
        <v>0.66200000000000003</v>
      </c>
      <c r="AQ85" s="326">
        <v>275</v>
      </c>
      <c r="AR85" s="134">
        <v>0</v>
      </c>
      <c r="AS85" s="411">
        <f t="shared" si="41"/>
        <v>0</v>
      </c>
      <c r="AT85" s="326">
        <v>1593</v>
      </c>
      <c r="AU85" s="134">
        <v>11</v>
      </c>
      <c r="AV85" s="411">
        <f t="shared" si="42"/>
        <v>7.0000000000000001E-3</v>
      </c>
      <c r="AW85" s="326">
        <v>136</v>
      </c>
      <c r="AX85" s="134">
        <v>61</v>
      </c>
      <c r="AY85" s="409">
        <f t="shared" si="43"/>
        <v>0.44900000000000001</v>
      </c>
    </row>
    <row r="86" spans="1:51" x14ac:dyDescent="0.2">
      <c r="A86" s="56" t="s">
        <v>882</v>
      </c>
      <c r="B86" s="57" t="s">
        <v>1022</v>
      </c>
      <c r="C86" s="56" t="s">
        <v>967</v>
      </c>
      <c r="D86" s="56" t="s">
        <v>1112</v>
      </c>
      <c r="E86" s="135">
        <v>724</v>
      </c>
      <c r="F86" s="396">
        <v>724</v>
      </c>
      <c r="G86" s="226">
        <v>18</v>
      </c>
      <c r="H86" s="405">
        <f t="shared" si="47"/>
        <v>2.5000000000000001E-2</v>
      </c>
      <c r="I86" s="397">
        <v>492</v>
      </c>
      <c r="J86" s="405">
        <f t="shared" si="48"/>
        <v>0.68</v>
      </c>
      <c r="K86" s="60">
        <v>0</v>
      </c>
      <c r="L86" s="60">
        <v>87</v>
      </c>
      <c r="M86" s="60">
        <v>185</v>
      </c>
      <c r="N86" s="60">
        <v>220</v>
      </c>
      <c r="O86" s="60">
        <v>171</v>
      </c>
      <c r="P86" s="60">
        <v>43</v>
      </c>
      <c r="Q86" s="60">
        <v>214</v>
      </c>
      <c r="R86" s="104">
        <f t="shared" si="49"/>
        <v>0</v>
      </c>
      <c r="S86" s="63">
        <f t="shared" si="50"/>
        <v>0.12</v>
      </c>
      <c r="T86" s="63">
        <f t="shared" si="51"/>
        <v>0.25600000000000001</v>
      </c>
      <c r="U86" s="63">
        <f t="shared" si="52"/>
        <v>0.30399999999999999</v>
      </c>
      <c r="V86" s="63">
        <f t="shared" si="53"/>
        <v>0.23599999999999999</v>
      </c>
      <c r="W86" s="63">
        <f t="shared" si="54"/>
        <v>5.8999999999999997E-2</v>
      </c>
      <c r="X86" s="63">
        <f t="shared" si="55"/>
        <v>0.29599999999999999</v>
      </c>
      <c r="Y86" s="326">
        <v>18</v>
      </c>
      <c r="Z86" s="134">
        <v>18</v>
      </c>
      <c r="AA86" s="411">
        <f t="shared" si="56"/>
        <v>1</v>
      </c>
      <c r="AB86" s="326">
        <v>87</v>
      </c>
      <c r="AC86" s="134">
        <v>87</v>
      </c>
      <c r="AD86" s="411">
        <f t="shared" si="44"/>
        <v>1</v>
      </c>
      <c r="AE86" s="326">
        <v>233</v>
      </c>
      <c r="AF86" s="134">
        <v>233</v>
      </c>
      <c r="AG86" s="411">
        <f t="shared" si="39"/>
        <v>1</v>
      </c>
      <c r="AH86" s="326">
        <v>171</v>
      </c>
      <c r="AI86" s="134">
        <v>171</v>
      </c>
      <c r="AJ86" s="411">
        <f t="shared" si="45"/>
        <v>1</v>
      </c>
      <c r="AK86" s="326">
        <v>98</v>
      </c>
      <c r="AL86" s="134">
        <v>55</v>
      </c>
      <c r="AM86" s="411">
        <f t="shared" si="46"/>
        <v>0.56100000000000005</v>
      </c>
      <c r="AN86" s="326">
        <v>139</v>
      </c>
      <c r="AO86" s="134">
        <v>68</v>
      </c>
      <c r="AP86" s="411">
        <f t="shared" si="40"/>
        <v>0.48899999999999999</v>
      </c>
      <c r="AQ86" s="326">
        <v>232</v>
      </c>
      <c r="AR86" s="134">
        <v>28</v>
      </c>
      <c r="AS86" s="411">
        <f t="shared" si="41"/>
        <v>0.121</v>
      </c>
      <c r="AT86" s="326">
        <v>1940</v>
      </c>
      <c r="AU86" s="134">
        <v>64</v>
      </c>
      <c r="AV86" s="411">
        <f t="shared" si="42"/>
        <v>3.3000000000000002E-2</v>
      </c>
      <c r="AW86" s="326">
        <v>237</v>
      </c>
      <c r="AX86" s="134">
        <v>115</v>
      </c>
      <c r="AY86" s="409">
        <f t="shared" si="43"/>
        <v>0.48499999999999999</v>
      </c>
    </row>
    <row r="87" spans="1:51" x14ac:dyDescent="0.2">
      <c r="A87" s="56" t="s">
        <v>882</v>
      </c>
      <c r="B87" s="57" t="s">
        <v>1022</v>
      </c>
      <c r="C87" s="56" t="s">
        <v>968</v>
      </c>
      <c r="D87" s="56" t="s">
        <v>1113</v>
      </c>
      <c r="E87" s="135">
        <v>953</v>
      </c>
      <c r="F87" s="396">
        <v>953</v>
      </c>
      <c r="G87" s="226">
        <v>22</v>
      </c>
      <c r="H87" s="405">
        <f t="shared" si="47"/>
        <v>2.3E-2</v>
      </c>
      <c r="I87" s="397">
        <v>599</v>
      </c>
      <c r="J87" s="405">
        <f t="shared" si="48"/>
        <v>0.629</v>
      </c>
      <c r="K87" s="60">
        <v>19</v>
      </c>
      <c r="L87" s="60">
        <v>75</v>
      </c>
      <c r="M87" s="60">
        <v>327</v>
      </c>
      <c r="N87" s="60">
        <v>178</v>
      </c>
      <c r="O87" s="60">
        <v>197</v>
      </c>
      <c r="P87" s="60">
        <v>135</v>
      </c>
      <c r="Q87" s="60">
        <v>332</v>
      </c>
      <c r="R87" s="104">
        <f t="shared" si="49"/>
        <v>0.02</v>
      </c>
      <c r="S87" s="63">
        <f t="shared" si="50"/>
        <v>7.9000000000000001E-2</v>
      </c>
      <c r="T87" s="63">
        <f t="shared" si="51"/>
        <v>0.34300000000000003</v>
      </c>
      <c r="U87" s="63">
        <f t="shared" si="52"/>
        <v>0.187</v>
      </c>
      <c r="V87" s="63">
        <f t="shared" si="53"/>
        <v>0.20699999999999999</v>
      </c>
      <c r="W87" s="63">
        <f t="shared" si="54"/>
        <v>0.14199999999999999</v>
      </c>
      <c r="X87" s="63">
        <f t="shared" si="55"/>
        <v>0.34799999999999998</v>
      </c>
      <c r="Y87" s="326">
        <v>75</v>
      </c>
      <c r="Z87" s="134">
        <v>17</v>
      </c>
      <c r="AA87" s="411">
        <f t="shared" si="56"/>
        <v>0.22700000000000001</v>
      </c>
      <c r="AB87" s="326">
        <v>99</v>
      </c>
      <c r="AC87" s="134">
        <v>99</v>
      </c>
      <c r="AD87" s="411">
        <f t="shared" si="44"/>
        <v>1</v>
      </c>
      <c r="AE87" s="326">
        <v>360</v>
      </c>
      <c r="AF87" s="134">
        <v>360</v>
      </c>
      <c r="AG87" s="411">
        <f t="shared" si="39"/>
        <v>1</v>
      </c>
      <c r="AH87" s="326">
        <v>140</v>
      </c>
      <c r="AI87" s="134">
        <v>140</v>
      </c>
      <c r="AJ87" s="411">
        <f t="shared" si="45"/>
        <v>1</v>
      </c>
      <c r="AK87" s="326">
        <v>172</v>
      </c>
      <c r="AL87" s="134">
        <v>96</v>
      </c>
      <c r="AM87" s="411">
        <f t="shared" si="46"/>
        <v>0.55800000000000005</v>
      </c>
      <c r="AN87" s="326">
        <v>92</v>
      </c>
      <c r="AO87" s="134">
        <v>29</v>
      </c>
      <c r="AP87" s="411">
        <f t="shared" si="40"/>
        <v>0.315</v>
      </c>
      <c r="AQ87" s="326">
        <v>351</v>
      </c>
      <c r="AR87" s="134">
        <v>41</v>
      </c>
      <c r="AS87" s="411">
        <f t="shared" si="41"/>
        <v>0.11700000000000001</v>
      </c>
      <c r="AT87" s="326">
        <v>2140</v>
      </c>
      <c r="AU87" s="134">
        <v>171</v>
      </c>
      <c r="AV87" s="411">
        <f t="shared" si="42"/>
        <v>0.08</v>
      </c>
      <c r="AW87" s="326">
        <v>264</v>
      </c>
      <c r="AX87" s="134">
        <v>120</v>
      </c>
      <c r="AY87" s="409">
        <f t="shared" si="43"/>
        <v>0.45500000000000002</v>
      </c>
    </row>
    <row r="88" spans="1:51" x14ac:dyDescent="0.2">
      <c r="A88" s="56" t="s">
        <v>882</v>
      </c>
      <c r="B88" s="57" t="s">
        <v>1022</v>
      </c>
      <c r="C88" s="56" t="s">
        <v>969</v>
      </c>
      <c r="D88" s="56" t="s">
        <v>1114</v>
      </c>
      <c r="E88" s="135">
        <v>813</v>
      </c>
      <c r="F88" s="396">
        <v>813</v>
      </c>
      <c r="G88" s="226">
        <v>43</v>
      </c>
      <c r="H88" s="405">
        <f t="shared" si="47"/>
        <v>5.2999999999999999E-2</v>
      </c>
      <c r="I88" s="397">
        <v>614</v>
      </c>
      <c r="J88" s="405">
        <f t="shared" si="48"/>
        <v>0.755</v>
      </c>
      <c r="K88" s="60">
        <v>75</v>
      </c>
      <c r="L88" s="60">
        <v>148</v>
      </c>
      <c r="M88" s="60">
        <v>191</v>
      </c>
      <c r="N88" s="60">
        <v>200</v>
      </c>
      <c r="O88" s="60">
        <v>142</v>
      </c>
      <c r="P88" s="60">
        <v>14</v>
      </c>
      <c r="Q88" s="60">
        <v>156</v>
      </c>
      <c r="R88" s="104">
        <f t="shared" si="49"/>
        <v>9.1999999999999998E-2</v>
      </c>
      <c r="S88" s="63">
        <f t="shared" si="50"/>
        <v>0.182</v>
      </c>
      <c r="T88" s="63">
        <f t="shared" si="51"/>
        <v>0.23499999999999999</v>
      </c>
      <c r="U88" s="63">
        <f t="shared" si="52"/>
        <v>0.246</v>
      </c>
      <c r="V88" s="63">
        <f t="shared" si="53"/>
        <v>0.17499999999999999</v>
      </c>
      <c r="W88" s="63">
        <f t="shared" si="54"/>
        <v>1.7000000000000001E-2</v>
      </c>
      <c r="X88" s="63">
        <f t="shared" si="55"/>
        <v>0.192</v>
      </c>
      <c r="Y88" s="326">
        <v>96</v>
      </c>
      <c r="Z88" s="134">
        <v>43</v>
      </c>
      <c r="AA88" s="411">
        <f t="shared" si="56"/>
        <v>0.44800000000000001</v>
      </c>
      <c r="AB88" s="326">
        <v>197</v>
      </c>
      <c r="AC88" s="134">
        <v>190</v>
      </c>
      <c r="AD88" s="411">
        <f t="shared" si="44"/>
        <v>0.96399999999999997</v>
      </c>
      <c r="AE88" s="326">
        <v>265</v>
      </c>
      <c r="AF88" s="134">
        <v>265</v>
      </c>
      <c r="AG88" s="411">
        <f t="shared" si="39"/>
        <v>1</v>
      </c>
      <c r="AH88" s="326">
        <v>150</v>
      </c>
      <c r="AI88" s="134">
        <v>150</v>
      </c>
      <c r="AJ88" s="411">
        <f t="shared" si="45"/>
        <v>1</v>
      </c>
      <c r="AK88" s="326">
        <v>34</v>
      </c>
      <c r="AL88" s="134">
        <v>34</v>
      </c>
      <c r="AM88" s="411">
        <f t="shared" si="46"/>
        <v>1</v>
      </c>
      <c r="AN88" s="326">
        <v>148</v>
      </c>
      <c r="AO88" s="134">
        <v>85</v>
      </c>
      <c r="AP88" s="411">
        <f t="shared" si="40"/>
        <v>0.57399999999999995</v>
      </c>
      <c r="AQ88" s="326">
        <v>255</v>
      </c>
      <c r="AR88" s="134">
        <v>13</v>
      </c>
      <c r="AS88" s="411">
        <f t="shared" si="41"/>
        <v>5.0999999999999997E-2</v>
      </c>
      <c r="AT88" s="326">
        <v>1371</v>
      </c>
      <c r="AU88" s="134">
        <v>33</v>
      </c>
      <c r="AV88" s="411">
        <f t="shared" si="42"/>
        <v>2.4E-2</v>
      </c>
      <c r="AW88" s="326">
        <v>182</v>
      </c>
      <c r="AX88" s="134">
        <v>110</v>
      </c>
      <c r="AY88" s="409">
        <f t="shared" si="43"/>
        <v>0.60399999999999998</v>
      </c>
    </row>
    <row r="89" spans="1:51" x14ac:dyDescent="0.2">
      <c r="A89" s="56" t="s">
        <v>882</v>
      </c>
      <c r="B89" s="57" t="s">
        <v>1022</v>
      </c>
      <c r="C89" s="56" t="s">
        <v>970</v>
      </c>
      <c r="D89" s="56" t="s">
        <v>1115</v>
      </c>
      <c r="E89" s="135">
        <v>871</v>
      </c>
      <c r="F89" s="396">
        <v>871</v>
      </c>
      <c r="G89" s="226">
        <v>52</v>
      </c>
      <c r="H89" s="405">
        <f t="shared" si="47"/>
        <v>0.06</v>
      </c>
      <c r="I89" s="397">
        <v>531</v>
      </c>
      <c r="J89" s="405">
        <f t="shared" si="48"/>
        <v>0.61</v>
      </c>
      <c r="K89" s="60">
        <v>54</v>
      </c>
      <c r="L89" s="60">
        <v>115</v>
      </c>
      <c r="M89" s="60">
        <v>149</v>
      </c>
      <c r="N89" s="60">
        <v>213</v>
      </c>
      <c r="O89" s="60">
        <v>238</v>
      </c>
      <c r="P89" s="60">
        <v>50</v>
      </c>
      <c r="Q89" s="60">
        <v>288</v>
      </c>
      <c r="R89" s="104">
        <f t="shared" si="49"/>
        <v>6.2E-2</v>
      </c>
      <c r="S89" s="63">
        <f t="shared" si="50"/>
        <v>0.13200000000000001</v>
      </c>
      <c r="T89" s="63">
        <f t="shared" si="51"/>
        <v>0.17100000000000001</v>
      </c>
      <c r="U89" s="63">
        <f t="shared" si="52"/>
        <v>0.245</v>
      </c>
      <c r="V89" s="63">
        <f t="shared" si="53"/>
        <v>0.27300000000000002</v>
      </c>
      <c r="W89" s="63">
        <f t="shared" si="54"/>
        <v>5.7000000000000002E-2</v>
      </c>
      <c r="X89" s="63">
        <f t="shared" si="55"/>
        <v>0.33100000000000002</v>
      </c>
      <c r="Y89" s="326">
        <v>88</v>
      </c>
      <c r="Z89" s="134">
        <v>52</v>
      </c>
      <c r="AA89" s="411">
        <f t="shared" si="56"/>
        <v>0.59099999999999997</v>
      </c>
      <c r="AB89" s="326">
        <v>132</v>
      </c>
      <c r="AC89" s="134">
        <v>132</v>
      </c>
      <c r="AD89" s="411">
        <f t="shared" si="44"/>
        <v>1</v>
      </c>
      <c r="AE89" s="326">
        <v>248</v>
      </c>
      <c r="AF89" s="134">
        <v>248</v>
      </c>
      <c r="AG89" s="411">
        <f t="shared" si="39"/>
        <v>1</v>
      </c>
      <c r="AH89" s="326">
        <v>135</v>
      </c>
      <c r="AI89" s="134">
        <v>135</v>
      </c>
      <c r="AJ89" s="411">
        <f t="shared" si="45"/>
        <v>1</v>
      </c>
      <c r="AK89" s="326">
        <v>91</v>
      </c>
      <c r="AL89" s="134">
        <v>57</v>
      </c>
      <c r="AM89" s="411">
        <f t="shared" si="46"/>
        <v>0.626</v>
      </c>
      <c r="AN89" s="326">
        <v>169</v>
      </c>
      <c r="AO89" s="134">
        <v>95</v>
      </c>
      <c r="AP89" s="411">
        <f t="shared" si="40"/>
        <v>0.56200000000000006</v>
      </c>
      <c r="AQ89" s="326">
        <v>535</v>
      </c>
      <c r="AR89" s="134">
        <v>89</v>
      </c>
      <c r="AS89" s="411">
        <f t="shared" si="41"/>
        <v>0.16600000000000001</v>
      </c>
      <c r="AT89" s="326">
        <v>2381</v>
      </c>
      <c r="AU89" s="134">
        <v>63</v>
      </c>
      <c r="AV89" s="411">
        <f t="shared" si="42"/>
        <v>2.5999999999999999E-2</v>
      </c>
      <c r="AW89" s="326">
        <v>260</v>
      </c>
      <c r="AX89" s="134">
        <v>136</v>
      </c>
      <c r="AY89" s="409">
        <f t="shared" si="43"/>
        <v>0.52300000000000002</v>
      </c>
    </row>
    <row r="90" spans="1:51" s="529" customFormat="1" x14ac:dyDescent="0.2">
      <c r="A90" s="527" t="s">
        <v>882</v>
      </c>
      <c r="B90" s="527" t="s">
        <v>2326</v>
      </c>
      <c r="C90" s="527" t="s">
        <v>971</v>
      </c>
      <c r="D90" s="527" t="s">
        <v>1116</v>
      </c>
      <c r="E90" s="546">
        <v>2111</v>
      </c>
      <c r="F90" s="504">
        <v>2111</v>
      </c>
      <c r="G90" s="504">
        <v>73</v>
      </c>
      <c r="H90" s="567">
        <f t="shared" si="47"/>
        <v>3.5000000000000003E-2</v>
      </c>
      <c r="I90" s="504">
        <v>1649</v>
      </c>
      <c r="J90" s="567">
        <f t="shared" si="48"/>
        <v>0.78100000000000003</v>
      </c>
      <c r="K90" s="529">
        <v>196</v>
      </c>
      <c r="L90" s="529">
        <v>380</v>
      </c>
      <c r="M90" s="529">
        <v>507</v>
      </c>
      <c r="N90" s="529">
        <v>566</v>
      </c>
      <c r="O90" s="529">
        <v>335</v>
      </c>
      <c r="P90" s="529">
        <v>54</v>
      </c>
      <c r="Q90" s="529">
        <v>389</v>
      </c>
      <c r="R90" s="541">
        <f t="shared" si="49"/>
        <v>9.2999999999999999E-2</v>
      </c>
      <c r="S90" s="542">
        <f t="shared" si="50"/>
        <v>0.18</v>
      </c>
      <c r="T90" s="542">
        <f t="shared" si="51"/>
        <v>0.24</v>
      </c>
      <c r="U90" s="542">
        <f t="shared" si="52"/>
        <v>0.26800000000000002</v>
      </c>
      <c r="V90" s="542">
        <f t="shared" si="53"/>
        <v>0.159</v>
      </c>
      <c r="W90" s="542">
        <f t="shared" si="54"/>
        <v>2.5999999999999999E-2</v>
      </c>
      <c r="X90" s="542">
        <f t="shared" si="55"/>
        <v>0.184</v>
      </c>
      <c r="Y90" s="530">
        <v>299</v>
      </c>
      <c r="Z90" s="531">
        <v>56</v>
      </c>
      <c r="AA90" s="547">
        <f t="shared" si="56"/>
        <v>0.187</v>
      </c>
      <c r="AB90" s="530">
        <v>569</v>
      </c>
      <c r="AC90" s="531">
        <v>562</v>
      </c>
      <c r="AD90" s="547">
        <f t="shared" si="44"/>
        <v>0.98799999999999999</v>
      </c>
      <c r="AE90" s="530">
        <v>648</v>
      </c>
      <c r="AF90" s="531">
        <v>648</v>
      </c>
      <c r="AG90" s="547">
        <f t="shared" si="39"/>
        <v>1</v>
      </c>
      <c r="AH90" s="530">
        <v>344</v>
      </c>
      <c r="AI90" s="531">
        <v>344</v>
      </c>
      <c r="AJ90" s="547">
        <f t="shared" si="45"/>
        <v>1</v>
      </c>
      <c r="AK90" s="530">
        <v>190</v>
      </c>
      <c r="AL90" s="531">
        <v>80</v>
      </c>
      <c r="AM90" s="547">
        <f t="shared" si="46"/>
        <v>0.42099999999999999</v>
      </c>
      <c r="AN90" s="530">
        <v>907</v>
      </c>
      <c r="AO90" s="531">
        <v>285</v>
      </c>
      <c r="AP90" s="547">
        <f t="shared" si="40"/>
        <v>0.314</v>
      </c>
      <c r="AQ90" s="530">
        <v>1123</v>
      </c>
      <c r="AR90" s="531">
        <v>115</v>
      </c>
      <c r="AS90" s="547">
        <f t="shared" si="41"/>
        <v>0.10199999999999999</v>
      </c>
      <c r="AT90" s="530">
        <v>3776</v>
      </c>
      <c r="AU90" s="531">
        <v>21</v>
      </c>
      <c r="AV90" s="547">
        <f t="shared" si="42"/>
        <v>6.0000000000000001E-3</v>
      </c>
      <c r="AW90" s="530">
        <v>1097</v>
      </c>
      <c r="AX90" s="531">
        <v>264</v>
      </c>
      <c r="AY90" s="549">
        <f t="shared" si="43"/>
        <v>0.24099999999999999</v>
      </c>
    </row>
    <row r="91" spans="1:51" s="84" customFormat="1" x14ac:dyDescent="0.2">
      <c r="A91" s="81" t="s">
        <v>882</v>
      </c>
      <c r="B91" s="82" t="s">
        <v>1022</v>
      </c>
      <c r="C91" s="81"/>
      <c r="D91" s="81"/>
      <c r="E91" s="152">
        <f t="shared" ref="E91" si="57">SUM(E40:E90)</f>
        <v>66805</v>
      </c>
      <c r="F91" s="398">
        <f>SUM(F40:F90)</f>
        <v>66805</v>
      </c>
      <c r="G91" s="227">
        <f>SUM(G40:G90)</f>
        <v>2481</v>
      </c>
      <c r="H91" s="406">
        <f t="shared" si="47"/>
        <v>3.6999999999999998E-2</v>
      </c>
      <c r="I91" s="399">
        <f>SUM(I40:I90)</f>
        <v>48568</v>
      </c>
      <c r="J91" s="406">
        <f t="shared" si="48"/>
        <v>0.72699999999999998</v>
      </c>
      <c r="K91" s="84">
        <f t="shared" ref="K91:Q91" si="58">SUM(K40:K90)</f>
        <v>3314</v>
      </c>
      <c r="L91" s="84">
        <f t="shared" si="58"/>
        <v>13458</v>
      </c>
      <c r="M91" s="84">
        <f t="shared" si="58"/>
        <v>15207</v>
      </c>
      <c r="N91" s="84">
        <f t="shared" si="58"/>
        <v>16589</v>
      </c>
      <c r="O91" s="84">
        <f t="shared" si="58"/>
        <v>13773</v>
      </c>
      <c r="P91" s="84">
        <f t="shared" si="58"/>
        <v>1983</v>
      </c>
      <c r="Q91" s="84">
        <f t="shared" si="58"/>
        <v>15756</v>
      </c>
      <c r="R91" s="153">
        <f t="shared" si="49"/>
        <v>0.05</v>
      </c>
      <c r="S91" s="97">
        <f t="shared" si="50"/>
        <v>0.20100000000000001</v>
      </c>
      <c r="T91" s="97">
        <f t="shared" si="51"/>
        <v>0.22800000000000001</v>
      </c>
      <c r="U91" s="97">
        <f t="shared" si="52"/>
        <v>0.248</v>
      </c>
      <c r="V91" s="97">
        <f t="shared" si="53"/>
        <v>0.20599999999999999</v>
      </c>
      <c r="W91" s="97">
        <f t="shared" si="54"/>
        <v>0.03</v>
      </c>
      <c r="X91" s="97">
        <f t="shared" si="55"/>
        <v>0.23599999999999999</v>
      </c>
      <c r="Y91" s="327">
        <f>SUM(Y40:Y90)</f>
        <v>6530</v>
      </c>
      <c r="Z91" s="151">
        <f>SUM(Z40:Z90)</f>
        <v>1959</v>
      </c>
      <c r="AA91" s="413">
        <f t="shared" si="56"/>
        <v>0.3</v>
      </c>
      <c r="AB91" s="327">
        <f>SUM(AB40:AB90)</f>
        <v>16888</v>
      </c>
      <c r="AC91" s="151">
        <f>SUM(AC40:AC90)</f>
        <v>15921</v>
      </c>
      <c r="AD91" s="413">
        <f t="shared" si="44"/>
        <v>0.94299999999999995</v>
      </c>
      <c r="AE91" s="327">
        <f t="shared" ref="AE91:AF91" si="59">SUM(AE40:AE90)</f>
        <v>19430</v>
      </c>
      <c r="AF91" s="151">
        <f t="shared" si="59"/>
        <v>19221</v>
      </c>
      <c r="AG91" s="413">
        <f t="shared" si="39"/>
        <v>0.98899999999999999</v>
      </c>
      <c r="AH91" s="327">
        <f t="shared" ref="AH91:AI91" si="60">SUM(AH40:AH90)</f>
        <v>11494</v>
      </c>
      <c r="AI91" s="151">
        <f t="shared" si="60"/>
        <v>11348</v>
      </c>
      <c r="AJ91" s="413">
        <f t="shared" si="45"/>
        <v>0.98699999999999999</v>
      </c>
      <c r="AK91" s="327">
        <f t="shared" ref="AK91:AL91" si="61">SUM(AK40:AK90)</f>
        <v>5911</v>
      </c>
      <c r="AL91" s="151">
        <f t="shared" si="61"/>
        <v>3993</v>
      </c>
      <c r="AM91" s="413">
        <f t="shared" si="46"/>
        <v>0.67600000000000005</v>
      </c>
      <c r="AN91" s="327">
        <f t="shared" ref="AN91:AO91" si="62">SUM(AN40:AN90)</f>
        <v>15412</v>
      </c>
      <c r="AO91" s="151">
        <f t="shared" si="62"/>
        <v>6920</v>
      </c>
      <c r="AP91" s="413">
        <f t="shared" si="40"/>
        <v>0.44900000000000001</v>
      </c>
      <c r="AQ91" s="327">
        <f t="shared" ref="AQ91:AR91" si="63">SUM(AQ40:AQ90)</f>
        <v>28633</v>
      </c>
      <c r="AR91" s="151">
        <f t="shared" si="63"/>
        <v>4193</v>
      </c>
      <c r="AS91" s="413">
        <f t="shared" si="41"/>
        <v>0.14599999999999999</v>
      </c>
      <c r="AT91" s="327">
        <f t="shared" ref="AT91:AU91" si="64">SUM(AT40:AT90)</f>
        <v>108019</v>
      </c>
      <c r="AU91" s="151">
        <f t="shared" si="64"/>
        <v>3250</v>
      </c>
      <c r="AV91" s="413">
        <f t="shared" si="42"/>
        <v>0.03</v>
      </c>
      <c r="AW91" s="327">
        <f t="shared" ref="AW91:AX91" si="65">SUM(AW40:AW90)</f>
        <v>21323</v>
      </c>
      <c r="AX91" s="151">
        <f t="shared" si="65"/>
        <v>8590</v>
      </c>
      <c r="AY91" s="410">
        <f t="shared" si="43"/>
        <v>0.40300000000000002</v>
      </c>
    </row>
    <row r="92" spans="1:51" s="84" customFormat="1" x14ac:dyDescent="0.2">
      <c r="A92" s="81" t="s">
        <v>882</v>
      </c>
      <c r="B92" s="82" t="s">
        <v>1026</v>
      </c>
      <c r="C92" s="81"/>
      <c r="D92" s="81"/>
      <c r="E92" s="152">
        <f>E39+E91</f>
        <v>113797</v>
      </c>
      <c r="F92" s="398">
        <f>F39+F91</f>
        <v>113797</v>
      </c>
      <c r="G92" s="227">
        <f>G39+G91</f>
        <v>4278</v>
      </c>
      <c r="H92" s="406">
        <f t="shared" si="47"/>
        <v>3.7999999999999999E-2</v>
      </c>
      <c r="I92" s="399">
        <f>I39+I91</f>
        <v>81808</v>
      </c>
      <c r="J92" s="406">
        <f t="shared" si="48"/>
        <v>0.71899999999999997</v>
      </c>
      <c r="K92" s="84">
        <f>K39+K91</f>
        <v>5662</v>
      </c>
      <c r="L92" s="84">
        <f t="shared" ref="L92:Q92" si="66">L39+L91</f>
        <v>23022</v>
      </c>
      <c r="M92" s="84">
        <f t="shared" si="66"/>
        <v>25742</v>
      </c>
      <c r="N92" s="84">
        <f t="shared" si="66"/>
        <v>27382</v>
      </c>
      <c r="O92" s="84">
        <f t="shared" si="66"/>
        <v>24166</v>
      </c>
      <c r="P92" s="84">
        <f t="shared" si="66"/>
        <v>3545</v>
      </c>
      <c r="Q92" s="84">
        <f t="shared" si="66"/>
        <v>27711</v>
      </c>
      <c r="R92" s="153">
        <f t="shared" si="49"/>
        <v>0.05</v>
      </c>
      <c r="S92" s="97">
        <f t="shared" si="50"/>
        <v>0.20200000000000001</v>
      </c>
      <c r="T92" s="97">
        <f t="shared" si="51"/>
        <v>0.22600000000000001</v>
      </c>
      <c r="U92" s="97">
        <f t="shared" si="52"/>
        <v>0.24099999999999999</v>
      </c>
      <c r="V92" s="97">
        <f t="shared" si="53"/>
        <v>0.21199999999999999</v>
      </c>
      <c r="W92" s="97">
        <f t="shared" si="54"/>
        <v>3.1E-2</v>
      </c>
      <c r="X92" s="97">
        <f t="shared" si="55"/>
        <v>0.24399999999999999</v>
      </c>
      <c r="Y92" s="327">
        <f>Y39+Y91</f>
        <v>11887</v>
      </c>
      <c r="Z92" s="151">
        <f>Z39+Z91</f>
        <v>3446</v>
      </c>
      <c r="AA92" s="413">
        <f t="shared" si="56"/>
        <v>0.28999999999999998</v>
      </c>
      <c r="AB92" s="327">
        <f>AB39+AB91</f>
        <v>28501</v>
      </c>
      <c r="AC92" s="151">
        <f>AC39+AC91</f>
        <v>27124</v>
      </c>
      <c r="AD92" s="413">
        <f t="shared" si="44"/>
        <v>0.95199999999999996</v>
      </c>
      <c r="AE92" s="327">
        <f>AE39+AE91</f>
        <v>33246</v>
      </c>
      <c r="AF92" s="151">
        <f>AF39+AF91</f>
        <v>32730</v>
      </c>
      <c r="AG92" s="413">
        <f t="shared" si="39"/>
        <v>0.98399999999999999</v>
      </c>
      <c r="AH92" s="327">
        <f>AH39+AH91</f>
        <v>18847</v>
      </c>
      <c r="AI92" s="151">
        <f>AI39+AI91</f>
        <v>18356</v>
      </c>
      <c r="AJ92" s="413">
        <f t="shared" si="45"/>
        <v>0.97399999999999998</v>
      </c>
      <c r="AK92" s="327">
        <f>AK39+AK91</f>
        <v>10802</v>
      </c>
      <c r="AL92" s="151">
        <f>AL39+AL91</f>
        <v>7543</v>
      </c>
      <c r="AM92" s="413">
        <f t="shared" ref="AM92" si="67">ROUND(AL92/AK92,3)</f>
        <v>0.69799999999999995</v>
      </c>
      <c r="AN92" s="327">
        <f>AN39+AN91</f>
        <v>25336</v>
      </c>
      <c r="AO92" s="151">
        <f>AO39+AO91</f>
        <v>10767</v>
      </c>
      <c r="AP92" s="413">
        <f t="shared" si="40"/>
        <v>0.42499999999999999</v>
      </c>
      <c r="AQ92" s="327">
        <f>AQ39+AQ91</f>
        <v>51733</v>
      </c>
      <c r="AR92" s="151">
        <f>AR39+AR91</f>
        <v>7427</v>
      </c>
      <c r="AS92" s="413">
        <f t="shared" ref="AS92" si="68">ROUND(AR92/AQ92,3)</f>
        <v>0.14399999999999999</v>
      </c>
      <c r="AT92" s="327">
        <f>AT39+AT91</f>
        <v>184201</v>
      </c>
      <c r="AU92" s="151">
        <f>AU39+AU91</f>
        <v>6404</v>
      </c>
      <c r="AV92" s="413">
        <f t="shared" si="42"/>
        <v>3.5000000000000003E-2</v>
      </c>
      <c r="AW92" s="327">
        <f>AW39+AW91</f>
        <v>36138</v>
      </c>
      <c r="AX92" s="151">
        <f>AX39+AX91</f>
        <v>14544</v>
      </c>
      <c r="AY92" s="410">
        <f t="shared" si="43"/>
        <v>0.40200000000000002</v>
      </c>
    </row>
    <row r="93" spans="1:51" x14ac:dyDescent="0.2">
      <c r="A93" s="56" t="s">
        <v>882</v>
      </c>
      <c r="B93" s="57" t="s">
        <v>1023</v>
      </c>
      <c r="C93" s="60" t="s">
        <v>972</v>
      </c>
      <c r="D93" s="56" t="s">
        <v>1117</v>
      </c>
      <c r="E93" s="135">
        <v>2585754</v>
      </c>
      <c r="F93" s="396">
        <v>2585754</v>
      </c>
      <c r="G93" s="226">
        <v>152563</v>
      </c>
      <c r="H93" s="405">
        <f t="shared" si="47"/>
        <v>5.8999999999999997E-2</v>
      </c>
      <c r="I93" s="397">
        <v>1585535</v>
      </c>
      <c r="J93" s="405">
        <f t="shared" si="48"/>
        <v>0.61299999999999999</v>
      </c>
      <c r="K93" s="60">
        <v>124837</v>
      </c>
      <c r="L93" s="60">
        <v>451821</v>
      </c>
      <c r="M93" s="60">
        <v>487060</v>
      </c>
      <c r="N93" s="60">
        <v>521817</v>
      </c>
      <c r="O93" s="60">
        <v>696081</v>
      </c>
      <c r="P93" s="60">
        <v>151575</v>
      </c>
      <c r="Q93" s="60">
        <v>847656</v>
      </c>
      <c r="R93" s="104">
        <f t="shared" si="49"/>
        <v>4.8000000000000001E-2</v>
      </c>
      <c r="S93" s="63">
        <f t="shared" si="50"/>
        <v>0.17499999999999999</v>
      </c>
      <c r="T93" s="63">
        <f t="shared" si="51"/>
        <v>0.188</v>
      </c>
      <c r="U93" s="63">
        <f t="shared" si="52"/>
        <v>0.20200000000000001</v>
      </c>
      <c r="V93" s="63">
        <f t="shared" si="53"/>
        <v>0.26900000000000002</v>
      </c>
      <c r="W93" s="63">
        <f t="shared" si="54"/>
        <v>5.8999999999999997E-2</v>
      </c>
      <c r="X93" s="63">
        <f t="shared" si="55"/>
        <v>0.32800000000000001</v>
      </c>
      <c r="Y93" s="326">
        <v>248834</v>
      </c>
      <c r="Z93" s="134">
        <v>131022</v>
      </c>
      <c r="AA93" s="411">
        <f t="shared" si="56"/>
        <v>0.52700000000000002</v>
      </c>
      <c r="AB93" s="326">
        <v>583789</v>
      </c>
      <c r="AC93" s="134">
        <v>556254</v>
      </c>
      <c r="AD93" s="411">
        <f t="shared" si="44"/>
        <v>0.95299999999999996</v>
      </c>
      <c r="AE93" s="326">
        <v>629146</v>
      </c>
      <c r="AF93" s="134">
        <v>613363</v>
      </c>
      <c r="AG93" s="411">
        <f t="shared" si="39"/>
        <v>0.97499999999999998</v>
      </c>
      <c r="AH93" s="326">
        <v>372563</v>
      </c>
      <c r="AI93" s="134">
        <v>360965</v>
      </c>
      <c r="AJ93" s="411">
        <f t="shared" ref="AJ93:AJ95" si="69">ROUND(AI93/AH93,3)</f>
        <v>0.96899999999999997</v>
      </c>
      <c r="AK93" s="326">
        <v>256370</v>
      </c>
      <c r="AL93" s="134">
        <v>203656</v>
      </c>
      <c r="AM93" s="409">
        <f t="shared" ref="AM93:AM95" si="70">ROUND(AL93/AK93,3)</f>
        <v>0.79400000000000004</v>
      </c>
      <c r="AN93" s="326">
        <v>696574</v>
      </c>
      <c r="AO93" s="134">
        <v>337702</v>
      </c>
      <c r="AP93" s="411">
        <f t="shared" ref="AP93:AP95" si="71">ROUND(AO93/AN93,3)</f>
        <v>0.48499999999999999</v>
      </c>
      <c r="AQ93" s="326">
        <v>1629298</v>
      </c>
      <c r="AR93" s="134">
        <v>233506</v>
      </c>
      <c r="AS93" s="411">
        <f t="shared" ref="AS93:AS95" si="72">ROUND(AR93/AQ93,3)</f>
        <v>0.14299999999999999</v>
      </c>
      <c r="AT93" s="326">
        <v>5279881</v>
      </c>
      <c r="AU93" s="134">
        <v>149286</v>
      </c>
      <c r="AV93" s="411">
        <f t="shared" ref="AV93:AV95" si="73">ROUND(AU93/AT93,3)</f>
        <v>2.8000000000000001E-2</v>
      </c>
      <c r="AW93" s="326">
        <v>952944</v>
      </c>
      <c r="AX93" s="134">
        <v>476860</v>
      </c>
      <c r="AY93" s="411">
        <f t="shared" ref="AY93:AY95" si="74">ROUND(AX93/AW93,3)</f>
        <v>0.5</v>
      </c>
    </row>
    <row r="94" spans="1:51" x14ac:dyDescent="0.2">
      <c r="A94" s="56" t="s">
        <v>882</v>
      </c>
      <c r="B94" s="57" t="s">
        <v>1024</v>
      </c>
      <c r="C94" s="60" t="s">
        <v>973</v>
      </c>
      <c r="D94" s="56" t="s">
        <v>974</v>
      </c>
      <c r="E94" s="135">
        <v>10331447</v>
      </c>
      <c r="F94" s="396">
        <v>10331447</v>
      </c>
      <c r="G94" s="226">
        <v>590163</v>
      </c>
      <c r="H94" s="405">
        <f t="shared" si="47"/>
        <v>5.7000000000000002E-2</v>
      </c>
      <c r="I94" s="397">
        <v>6545900</v>
      </c>
      <c r="J94" s="405">
        <f t="shared" si="48"/>
        <v>0.63400000000000001</v>
      </c>
      <c r="K94" s="60">
        <v>508915</v>
      </c>
      <c r="L94" s="60">
        <v>1890348</v>
      </c>
      <c r="M94" s="60">
        <v>2023548</v>
      </c>
      <c r="N94" s="60">
        <v>2123089</v>
      </c>
      <c r="O94" s="60">
        <v>2645539</v>
      </c>
      <c r="P94" s="60">
        <v>549845</v>
      </c>
      <c r="Q94" s="60">
        <v>3195384</v>
      </c>
      <c r="R94" s="104">
        <f t="shared" si="49"/>
        <v>4.9000000000000002E-2</v>
      </c>
      <c r="S94" s="63">
        <f t="shared" si="50"/>
        <v>0.183</v>
      </c>
      <c r="T94" s="63">
        <f t="shared" si="51"/>
        <v>0.19600000000000001</v>
      </c>
      <c r="U94" s="63">
        <f t="shared" si="52"/>
        <v>0.20499999999999999</v>
      </c>
      <c r="V94" s="63">
        <f t="shared" si="53"/>
        <v>0.25600000000000001</v>
      </c>
      <c r="W94" s="63">
        <f t="shared" si="54"/>
        <v>5.2999999999999999E-2</v>
      </c>
      <c r="X94" s="63">
        <f t="shared" si="55"/>
        <v>0.309</v>
      </c>
      <c r="Y94" s="326">
        <v>1018577</v>
      </c>
      <c r="Z94" s="134">
        <v>488449</v>
      </c>
      <c r="AA94" s="411">
        <f t="shared" si="56"/>
        <v>0.48</v>
      </c>
      <c r="AB94" s="326">
        <v>2431647</v>
      </c>
      <c r="AC94" s="134">
        <v>2318642</v>
      </c>
      <c r="AD94" s="411">
        <f t="shared" si="44"/>
        <v>0.95399999999999996</v>
      </c>
      <c r="AE94" s="326">
        <v>2597443</v>
      </c>
      <c r="AF94" s="134">
        <v>2548227</v>
      </c>
      <c r="AG94" s="411">
        <f t="shared" si="39"/>
        <v>0.98099999999999998</v>
      </c>
      <c r="AH94" s="326">
        <v>1518469</v>
      </c>
      <c r="AI94" s="134">
        <v>1478123</v>
      </c>
      <c r="AJ94" s="411">
        <f t="shared" si="69"/>
        <v>0.97299999999999998</v>
      </c>
      <c r="AK94" s="326">
        <v>1029603</v>
      </c>
      <c r="AL94" s="134">
        <v>797603</v>
      </c>
      <c r="AM94" s="409">
        <f t="shared" si="70"/>
        <v>0.77500000000000002</v>
      </c>
      <c r="AN94" s="326">
        <v>2694636</v>
      </c>
      <c r="AO94" s="134">
        <v>1254570</v>
      </c>
      <c r="AP94" s="411">
        <f t="shared" si="71"/>
        <v>0.46600000000000003</v>
      </c>
      <c r="AQ94" s="326">
        <v>6007913</v>
      </c>
      <c r="AR94" s="134">
        <v>847486</v>
      </c>
      <c r="AS94" s="411">
        <f t="shared" si="72"/>
        <v>0.14099999999999999</v>
      </c>
      <c r="AT94" s="326">
        <v>20657230</v>
      </c>
      <c r="AU94" s="134">
        <v>598347</v>
      </c>
      <c r="AV94" s="411">
        <f t="shared" si="73"/>
        <v>2.9000000000000001E-2</v>
      </c>
      <c r="AW94" s="326">
        <v>3724239</v>
      </c>
      <c r="AX94" s="134">
        <v>1800091</v>
      </c>
      <c r="AY94" s="409">
        <f t="shared" si="74"/>
        <v>0.48299999999999998</v>
      </c>
    </row>
    <row r="95" spans="1:51" ht="12" thickBot="1" x14ac:dyDescent="0.25">
      <c r="A95" s="56" t="s">
        <v>882</v>
      </c>
      <c r="B95" s="57" t="s">
        <v>1025</v>
      </c>
      <c r="C95" s="56" t="s">
        <v>883</v>
      </c>
      <c r="D95" s="56" t="s">
        <v>167</v>
      </c>
      <c r="E95" s="156">
        <v>80497960</v>
      </c>
      <c r="F95" s="400">
        <v>80497960</v>
      </c>
      <c r="G95" s="268">
        <v>4879858</v>
      </c>
      <c r="H95" s="407">
        <f t="shared" ref="H95" si="75">ROUND(G95/F95,3)</f>
        <v>6.0999999999999999E-2</v>
      </c>
      <c r="I95" s="401">
        <v>53388996</v>
      </c>
      <c r="J95" s="407">
        <f t="shared" ref="J95" si="76">ROUND(I95/F95,3)</f>
        <v>0.66300000000000003</v>
      </c>
      <c r="K95" s="60">
        <v>4003118</v>
      </c>
      <c r="L95" s="60">
        <v>15900533</v>
      </c>
      <c r="M95" s="60">
        <v>16606090</v>
      </c>
      <c r="N95" s="60">
        <v>16879255</v>
      </c>
      <c r="O95" s="60">
        <v>17869758</v>
      </c>
      <c r="P95" s="60">
        <v>4359348</v>
      </c>
      <c r="Q95" s="60">
        <v>22229106</v>
      </c>
      <c r="R95" s="104">
        <f t="shared" si="49"/>
        <v>0.05</v>
      </c>
      <c r="S95" s="63">
        <f t="shared" si="50"/>
        <v>0.19800000000000001</v>
      </c>
      <c r="T95" s="63">
        <f t="shared" si="51"/>
        <v>0.20599999999999999</v>
      </c>
      <c r="U95" s="63">
        <f t="shared" si="52"/>
        <v>0.21</v>
      </c>
      <c r="V95" s="63">
        <f t="shared" si="53"/>
        <v>0.222</v>
      </c>
      <c r="W95" s="63">
        <f t="shared" si="54"/>
        <v>5.3999999999999999E-2</v>
      </c>
      <c r="X95" s="63">
        <f t="shared" si="55"/>
        <v>0.27600000000000002</v>
      </c>
      <c r="Y95" s="328">
        <v>8156714</v>
      </c>
      <c r="Z95" s="329">
        <v>3861717</v>
      </c>
      <c r="AA95" s="414">
        <f t="shared" ref="AA95" si="77">ROUND(Z95/Y95,3)</f>
        <v>0.47299999999999998</v>
      </c>
      <c r="AB95" s="328">
        <v>19979039</v>
      </c>
      <c r="AC95" s="329">
        <v>18905297</v>
      </c>
      <c r="AD95" s="414">
        <f t="shared" si="44"/>
        <v>0.94599999999999995</v>
      </c>
      <c r="AE95" s="328">
        <v>21107910</v>
      </c>
      <c r="AF95" s="329">
        <v>20608367</v>
      </c>
      <c r="AG95" s="414">
        <f t="shared" si="39"/>
        <v>0.97599999999999998</v>
      </c>
      <c r="AH95" s="328">
        <v>12559597</v>
      </c>
      <c r="AI95" s="329">
        <v>12114026</v>
      </c>
      <c r="AJ95" s="414">
        <f t="shared" si="69"/>
        <v>0.96499999999999997</v>
      </c>
      <c r="AK95" s="328">
        <v>8615358</v>
      </c>
      <c r="AL95" s="329">
        <v>6475263</v>
      </c>
      <c r="AM95" s="412">
        <f t="shared" si="70"/>
        <v>0.752</v>
      </c>
      <c r="AN95" s="328">
        <v>21820378</v>
      </c>
      <c r="AO95" s="329">
        <v>8999041</v>
      </c>
      <c r="AP95" s="414">
        <f t="shared" si="71"/>
        <v>0.41199999999999998</v>
      </c>
      <c r="AQ95" s="328">
        <v>45485165</v>
      </c>
      <c r="AR95" s="329">
        <v>5297653</v>
      </c>
      <c r="AS95" s="414">
        <f t="shared" si="72"/>
        <v>0.11600000000000001</v>
      </c>
      <c r="AT95" s="328">
        <v>177351669</v>
      </c>
      <c r="AU95" s="329">
        <v>4236596</v>
      </c>
      <c r="AV95" s="414">
        <f t="shared" si="73"/>
        <v>2.4E-2</v>
      </c>
      <c r="AW95" s="328">
        <v>30435736</v>
      </c>
      <c r="AX95" s="329">
        <v>12980491</v>
      </c>
      <c r="AY95" s="412">
        <f t="shared" si="74"/>
        <v>0.42599999999999999</v>
      </c>
    </row>
  </sheetData>
  <phoneticPr fontId="18" type="noConversion"/>
  <pageMargins left="0.7" right="0.7" top="0.75" bottom="0.75" header="0.3" footer="0.3"/>
  <pageSetup orientation="portrait" r:id="rId1"/>
  <ignoredErrors>
    <ignoredError sqref="C94:D1048576 C2:D38 C92:D93 C39:D91" numberStoredAsText="1"/>
    <ignoredError sqref="I2" formulaRange="1"/>
    <ignoredError sqref="H92 AM92 W92 T92 S92 R92 J92 AV92 AS92 AP92 AJ92 AG92 AD92 AA92 X92 V92 U92" formula="1" formulaRange="1"/>
    <ignoredError sqref="H94:H95 AV91 AS91 AP91 AM91 AJ91 AG91 AD91 AA91 R91:X91 J91 H2:H38 J39:K39 R39:AY39 H93 H39:H91"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M96"/>
  <sheetViews>
    <sheetView workbookViewId="0">
      <pane xSplit="6" ySplit="1" topLeftCell="G2" activePane="bottomRight" state="frozen"/>
      <selection pane="topRight" activeCell="G1" sqref="G1"/>
      <selection pane="bottomLeft" activeCell="A3" sqref="A3"/>
      <selection pane="bottomRight" activeCell="B84" sqref="B84"/>
    </sheetView>
  </sheetViews>
  <sheetFormatPr defaultColWidth="9.109375" defaultRowHeight="11.4" x14ac:dyDescent="0.2"/>
  <cols>
    <col min="1" max="1" width="10.88671875" style="60" customWidth="1"/>
    <col min="2" max="2" width="12.33203125" style="56" customWidth="1"/>
    <col min="3" max="3" width="18.5546875" style="56" customWidth="1"/>
    <col min="4" max="4" width="8.77734375" style="56" customWidth="1"/>
    <col min="5" max="5" width="10.21875" style="60" customWidth="1"/>
    <col min="6" max="6" width="9.88671875" style="60" customWidth="1"/>
    <col min="7" max="7" width="9.109375" style="60" customWidth="1"/>
    <col min="8" max="8" width="9.109375" style="63" customWidth="1"/>
    <col min="9" max="10" width="9.109375" style="60" customWidth="1"/>
    <col min="11" max="11" width="9.109375" style="63" customWidth="1"/>
    <col min="12" max="13" width="9.109375" style="60" customWidth="1"/>
    <col min="14" max="14" width="9.109375" style="63" customWidth="1"/>
    <col min="15" max="16" width="9.109375" style="60" customWidth="1"/>
    <col min="17" max="17" width="9.109375" style="63" customWidth="1"/>
    <col min="18" max="19" width="9.109375" style="60" customWidth="1"/>
    <col min="20" max="20" width="9.109375" style="63" customWidth="1"/>
    <col min="21" max="22" width="9.109375" style="60" customWidth="1"/>
    <col min="23" max="23" width="9.109375" style="63" customWidth="1"/>
    <col min="24" max="25" width="9.109375" style="60" customWidth="1"/>
    <col min="26" max="26" width="9.109375" style="63" customWidth="1"/>
    <col min="27" max="28" width="9.109375" style="60" customWidth="1"/>
    <col min="29" max="29" width="9.109375" style="63" customWidth="1"/>
    <col min="30" max="31" width="9.109375" style="60" customWidth="1"/>
    <col min="32" max="32" width="9.109375" style="63" customWidth="1"/>
    <col min="33" max="33" width="9.88671875" style="60" customWidth="1"/>
    <col min="34" max="34" width="9.109375" style="60" customWidth="1"/>
    <col min="35" max="35" width="9.109375" style="63" customWidth="1"/>
    <col min="36" max="37" width="9.109375" style="60" customWidth="1"/>
    <col min="38" max="38" width="9.109375" style="63" customWidth="1"/>
    <col min="39" max="39" width="9.5546875" style="60" customWidth="1"/>
    <col min="40" max="40" width="9.21875" style="60" bestFit="1" customWidth="1"/>
    <col min="41" max="41" width="9.21875" style="60" customWidth="1"/>
    <col min="42" max="42" width="9.109375" style="63" customWidth="1"/>
    <col min="43" max="43" width="10.33203125" style="60" customWidth="1"/>
    <col min="44" max="44" width="9.21875" style="60" customWidth="1"/>
    <col min="45" max="45" width="9.109375" style="63" customWidth="1"/>
    <col min="46" max="46" width="9.21875" style="60" customWidth="1"/>
    <col min="47" max="47" width="9.109375" style="60" customWidth="1"/>
    <col min="48" max="48" width="9.109375" style="63" customWidth="1"/>
    <col min="49" max="49" width="8.33203125" style="60" customWidth="1"/>
    <col min="50" max="50" width="9.109375" style="60" customWidth="1"/>
    <col min="51" max="51" width="9.109375" style="63" customWidth="1"/>
    <col min="52" max="52" width="9.21875" style="60" customWidth="1"/>
    <col min="53" max="53" width="9.109375" style="60" customWidth="1"/>
    <col min="54" max="54" width="9.109375" style="63" customWidth="1"/>
    <col min="55" max="56" width="9.109375" style="60" customWidth="1"/>
    <col min="57" max="57" width="9.109375" style="63" customWidth="1"/>
    <col min="58" max="59" width="9.109375" style="60" bestFit="1" customWidth="1"/>
    <col min="60" max="60" width="9.109375" style="63" bestFit="1" customWidth="1"/>
    <col min="61" max="61" width="11.88671875" style="60" customWidth="1"/>
    <col min="62" max="62" width="9.21875" style="60" bestFit="1" customWidth="1"/>
    <col min="63" max="63" width="9.109375" style="63" bestFit="1" customWidth="1"/>
    <col min="64" max="64" width="9.21875" style="60" bestFit="1" customWidth="1"/>
    <col min="65" max="65" width="9.109375" style="60" bestFit="1" customWidth="1"/>
    <col min="66" max="66" width="9.109375" style="63" bestFit="1" customWidth="1"/>
    <col min="67" max="67" width="9.21875" style="60" bestFit="1" customWidth="1"/>
    <col min="68" max="68" width="9.109375" style="60" bestFit="1" customWidth="1"/>
    <col min="69" max="69" width="9.109375" style="63" bestFit="1" customWidth="1"/>
    <col min="70" max="70" width="9.21875" style="60" bestFit="1" customWidth="1"/>
    <col min="71" max="71" width="9.109375" style="60" bestFit="1" customWidth="1"/>
    <col min="72" max="72" width="9.109375" style="63" bestFit="1" customWidth="1"/>
    <col min="73" max="73" width="9.21875" style="60" bestFit="1" customWidth="1"/>
    <col min="74" max="74" width="9.109375" style="60" bestFit="1" customWidth="1"/>
    <col min="75" max="75" width="9.109375" style="63" bestFit="1" customWidth="1"/>
    <col min="76" max="76" width="10.33203125" style="60" bestFit="1" customWidth="1"/>
    <col min="77" max="77" width="9.21875" style="60" bestFit="1" customWidth="1"/>
    <col min="78" max="78" width="9.109375" style="63" bestFit="1" customWidth="1"/>
    <col min="79" max="79" width="9.77734375" style="60" customWidth="1"/>
    <col min="80" max="80" width="9.109375" style="60" bestFit="1" customWidth="1"/>
    <col min="81" max="81" width="9.109375" style="63" bestFit="1" customWidth="1"/>
    <col min="82" max="82" width="9.21875" style="60" bestFit="1" customWidth="1"/>
    <col min="83" max="83" width="9.109375" style="60" bestFit="1" customWidth="1"/>
    <col min="84" max="84" width="9.109375" style="63" bestFit="1" customWidth="1"/>
    <col min="85" max="85" width="9.21875" style="60" bestFit="1" customWidth="1"/>
    <col min="86" max="86" width="9.109375" style="60" bestFit="1" customWidth="1"/>
    <col min="87" max="87" width="9.109375" style="63" bestFit="1" customWidth="1"/>
    <col min="88" max="89" width="9.109375" style="60" bestFit="1" customWidth="1"/>
    <col min="90" max="90" width="9.109375" style="63" bestFit="1" customWidth="1"/>
    <col min="91" max="92" width="9.109375" style="60" bestFit="1" customWidth="1"/>
    <col min="93" max="93" width="9.109375" style="63" bestFit="1" customWidth="1"/>
    <col min="94" max="95" width="9.109375" style="60" bestFit="1" customWidth="1"/>
    <col min="96" max="96" width="9.109375" style="63" bestFit="1" customWidth="1"/>
    <col min="97" max="97" width="10.33203125" style="60" bestFit="1" customWidth="1"/>
    <col min="98" max="98" width="9.21875" style="60" bestFit="1" customWidth="1"/>
    <col min="99" max="99" width="9.109375" style="63" bestFit="1" customWidth="1"/>
    <col min="100" max="100" width="10.21875" style="60" customWidth="1"/>
    <col min="101" max="101" width="10.33203125" style="60" bestFit="1" customWidth="1"/>
    <col min="102" max="102" width="9.109375" style="60" bestFit="1" customWidth="1"/>
    <col min="103" max="103" width="9.109375" style="63" bestFit="1" customWidth="1"/>
    <col min="104" max="104" width="9.21875" style="60" bestFit="1" customWidth="1"/>
    <col min="105" max="105" width="9.109375" style="60" bestFit="1" customWidth="1"/>
    <col min="106" max="106" width="9.109375" style="63" bestFit="1" customWidth="1"/>
    <col min="107" max="108" width="9.21875" style="60" bestFit="1" customWidth="1"/>
    <col min="109" max="109" width="9.109375" style="63" bestFit="1" customWidth="1"/>
    <col min="110" max="114" width="9.21875" style="60" bestFit="1" customWidth="1"/>
    <col min="115" max="117" width="10.33203125" style="60" bestFit="1" customWidth="1"/>
    <col min="118" max="16384" width="9.109375" style="60"/>
  </cols>
  <sheetData>
    <row r="1" spans="1:117" ht="69.75" customHeight="1" thickTop="1" x14ac:dyDescent="0.2">
      <c r="A1" s="56" t="s">
        <v>881</v>
      </c>
      <c r="B1" s="56" t="s">
        <v>1028</v>
      </c>
      <c r="C1" s="56" t="s">
        <v>164</v>
      </c>
      <c r="D1" s="56" t="s">
        <v>2304</v>
      </c>
      <c r="E1" s="415" t="s">
        <v>1430</v>
      </c>
      <c r="F1" s="70" t="s">
        <v>1706</v>
      </c>
      <c r="G1" s="71" t="s">
        <v>1776</v>
      </c>
      <c r="H1" s="72" t="s">
        <v>1775</v>
      </c>
      <c r="I1" s="71" t="s">
        <v>1707</v>
      </c>
      <c r="J1" s="71" t="s">
        <v>1723</v>
      </c>
      <c r="K1" s="72" t="s">
        <v>1724</v>
      </c>
      <c r="L1" s="71" t="s">
        <v>1708</v>
      </c>
      <c r="M1" s="71" t="s">
        <v>1722</v>
      </c>
      <c r="N1" s="72" t="s">
        <v>1725</v>
      </c>
      <c r="O1" s="71" t="s">
        <v>1709</v>
      </c>
      <c r="P1" s="71" t="s">
        <v>1726</v>
      </c>
      <c r="Q1" s="72" t="s">
        <v>1734</v>
      </c>
      <c r="R1" s="71" t="s">
        <v>1710</v>
      </c>
      <c r="S1" s="71" t="s">
        <v>1727</v>
      </c>
      <c r="T1" s="72" t="s">
        <v>1721</v>
      </c>
      <c r="U1" s="71" t="s">
        <v>1711</v>
      </c>
      <c r="V1" s="71" t="s">
        <v>1774</v>
      </c>
      <c r="W1" s="72" t="s">
        <v>1720</v>
      </c>
      <c r="X1" s="71" t="s">
        <v>1712</v>
      </c>
      <c r="Y1" s="71" t="s">
        <v>1728</v>
      </c>
      <c r="Z1" s="72" t="s">
        <v>1730</v>
      </c>
      <c r="AA1" s="71" t="s">
        <v>1713</v>
      </c>
      <c r="AB1" s="71" t="s">
        <v>1729</v>
      </c>
      <c r="AC1" s="72" t="s">
        <v>1731</v>
      </c>
      <c r="AD1" s="71" t="s">
        <v>1714</v>
      </c>
      <c r="AE1" s="71" t="s">
        <v>1732</v>
      </c>
      <c r="AF1" s="72" t="s">
        <v>1777</v>
      </c>
      <c r="AG1" s="71" t="s">
        <v>1715</v>
      </c>
      <c r="AH1" s="71" t="s">
        <v>1778</v>
      </c>
      <c r="AI1" s="72" t="s">
        <v>1779</v>
      </c>
      <c r="AJ1" s="71" t="s">
        <v>1716</v>
      </c>
      <c r="AK1" s="71" t="s">
        <v>1780</v>
      </c>
      <c r="AL1" s="72" t="s">
        <v>1781</v>
      </c>
      <c r="AM1" s="70" t="s">
        <v>1706</v>
      </c>
      <c r="AN1" s="60" t="s">
        <v>2115</v>
      </c>
      <c r="AO1" s="60" t="s">
        <v>2116</v>
      </c>
      <c r="AP1" s="63" t="s">
        <v>1760</v>
      </c>
      <c r="AQ1" s="60" t="s">
        <v>2117</v>
      </c>
      <c r="AR1" s="60" t="s">
        <v>2118</v>
      </c>
      <c r="AS1" s="63" t="s">
        <v>2119</v>
      </c>
      <c r="AT1" s="60" t="s">
        <v>2120</v>
      </c>
      <c r="AU1" s="60" t="s">
        <v>2121</v>
      </c>
      <c r="AV1" s="63" t="s">
        <v>1750</v>
      </c>
      <c r="AW1" s="60" t="s">
        <v>2122</v>
      </c>
      <c r="AX1" s="60" t="s">
        <v>1748</v>
      </c>
      <c r="AY1" s="63" t="s">
        <v>1749</v>
      </c>
      <c r="AZ1" s="60" t="s">
        <v>2123</v>
      </c>
      <c r="BA1" s="60" t="s">
        <v>1733</v>
      </c>
      <c r="BB1" s="63" t="s">
        <v>1751</v>
      </c>
      <c r="BC1" s="60" t="s">
        <v>2124</v>
      </c>
      <c r="BD1" s="60" t="s">
        <v>1783</v>
      </c>
      <c r="BE1" s="63" t="s">
        <v>1754</v>
      </c>
      <c r="BF1" s="67" t="s">
        <v>2125</v>
      </c>
      <c r="BG1" s="60" t="s">
        <v>1782</v>
      </c>
      <c r="BH1" s="63" t="s">
        <v>1755</v>
      </c>
      <c r="BI1" s="430" t="s">
        <v>2217</v>
      </c>
      <c r="BJ1" s="60" t="s">
        <v>1763</v>
      </c>
      <c r="BK1" s="63" t="s">
        <v>1766</v>
      </c>
      <c r="BL1" s="60" t="s">
        <v>1764</v>
      </c>
      <c r="BM1" s="60" t="s">
        <v>1786</v>
      </c>
      <c r="BN1" s="63" t="s">
        <v>1787</v>
      </c>
      <c r="BO1" s="60" t="s">
        <v>1784</v>
      </c>
      <c r="BP1" s="60" t="s">
        <v>1788</v>
      </c>
      <c r="BQ1" s="63" t="s">
        <v>1789</v>
      </c>
      <c r="BR1" s="60" t="s">
        <v>1765</v>
      </c>
      <c r="BS1" s="60" t="s">
        <v>1790</v>
      </c>
      <c r="BT1" s="63" t="s">
        <v>1768</v>
      </c>
      <c r="BU1" s="60" t="s">
        <v>1785</v>
      </c>
      <c r="BV1" s="60" t="s">
        <v>1791</v>
      </c>
      <c r="BW1" s="63" t="s">
        <v>1792</v>
      </c>
      <c r="BX1" s="431" t="s">
        <v>2218</v>
      </c>
      <c r="BY1" s="60" t="s">
        <v>1767</v>
      </c>
      <c r="BZ1" s="63" t="s">
        <v>1769</v>
      </c>
      <c r="CA1" s="435" t="s">
        <v>2219</v>
      </c>
      <c r="CB1" s="60" t="s">
        <v>2127</v>
      </c>
      <c r="CC1" s="63" t="s">
        <v>2126</v>
      </c>
      <c r="CD1" s="60" t="s">
        <v>1795</v>
      </c>
      <c r="CE1" s="60" t="s">
        <v>1770</v>
      </c>
      <c r="CF1" s="63" t="s">
        <v>1796</v>
      </c>
      <c r="CG1" s="60" t="s">
        <v>1797</v>
      </c>
      <c r="CH1" s="60" t="s">
        <v>1798</v>
      </c>
      <c r="CI1" s="63" t="s">
        <v>1799</v>
      </c>
      <c r="CJ1" s="435" t="s">
        <v>2220</v>
      </c>
      <c r="CK1" s="60" t="s">
        <v>1800</v>
      </c>
      <c r="CL1" s="63" t="s">
        <v>1801</v>
      </c>
      <c r="CM1" s="60" t="s">
        <v>1802</v>
      </c>
      <c r="CN1" s="60" t="s">
        <v>1803</v>
      </c>
      <c r="CO1" s="63" t="s">
        <v>1804</v>
      </c>
      <c r="CP1" s="60" t="s">
        <v>1805</v>
      </c>
      <c r="CQ1" s="60" t="s">
        <v>1806</v>
      </c>
      <c r="CR1" s="63" t="s">
        <v>1807</v>
      </c>
      <c r="CS1" s="60" t="s">
        <v>1739</v>
      </c>
      <c r="CT1" s="60" t="s">
        <v>1771</v>
      </c>
      <c r="CU1" s="63" t="s">
        <v>1773</v>
      </c>
      <c r="CV1" s="60" t="s">
        <v>1947</v>
      </c>
      <c r="CW1" s="60" t="s">
        <v>1772</v>
      </c>
      <c r="CX1" s="60" t="s">
        <v>1808</v>
      </c>
      <c r="CY1" s="63" t="s">
        <v>1809</v>
      </c>
      <c r="CZ1" s="60" t="s">
        <v>1810</v>
      </c>
      <c r="DA1" s="60" t="s">
        <v>2128</v>
      </c>
      <c r="DB1" s="63" t="s">
        <v>2129</v>
      </c>
      <c r="DC1" s="60" t="s">
        <v>1811</v>
      </c>
      <c r="DD1" s="60" t="s">
        <v>1812</v>
      </c>
      <c r="DE1" s="63" t="s">
        <v>1813</v>
      </c>
      <c r="DF1" s="416" t="s">
        <v>1740</v>
      </c>
      <c r="DG1" s="417" t="s">
        <v>1741</v>
      </c>
      <c r="DH1" s="417" t="s">
        <v>1742</v>
      </c>
      <c r="DI1" s="417" t="s">
        <v>1743</v>
      </c>
      <c r="DJ1" s="417" t="s">
        <v>1744</v>
      </c>
      <c r="DK1" s="417" t="s">
        <v>1745</v>
      </c>
      <c r="DL1" s="417" t="s">
        <v>1746</v>
      </c>
      <c r="DM1" s="418" t="s">
        <v>1747</v>
      </c>
    </row>
    <row r="2" spans="1:117" x14ac:dyDescent="0.2">
      <c r="A2" s="56" t="s">
        <v>882</v>
      </c>
      <c r="B2" s="56" t="s">
        <v>1021</v>
      </c>
      <c r="C2" s="56" t="s">
        <v>886</v>
      </c>
      <c r="D2" s="56" t="s">
        <v>1031</v>
      </c>
      <c r="E2" s="415">
        <v>4610</v>
      </c>
      <c r="F2" s="78">
        <v>3705</v>
      </c>
      <c r="G2" s="71">
        <v>580</v>
      </c>
      <c r="H2" s="79">
        <f t="shared" ref="H2:H27" si="0">ROUND(G2/F2,3)</f>
        <v>0.157</v>
      </c>
      <c r="I2" s="71">
        <v>1416</v>
      </c>
      <c r="J2" s="71">
        <v>169</v>
      </c>
      <c r="K2" s="79">
        <f t="shared" ref="K2:K27" si="1">ROUND(J2/I2,3)</f>
        <v>0.11899999999999999</v>
      </c>
      <c r="L2" s="71">
        <v>172</v>
      </c>
      <c r="M2" s="71">
        <v>41</v>
      </c>
      <c r="N2" s="79">
        <f t="shared" ref="N2:N27" si="2">ROUND(M2/L2,3)</f>
        <v>0.23799999999999999</v>
      </c>
      <c r="O2" s="71">
        <v>1244</v>
      </c>
      <c r="P2" s="71">
        <v>128</v>
      </c>
      <c r="Q2" s="79">
        <f t="shared" ref="Q2:Q27" si="3">ROUND(P2/O2,3)</f>
        <v>0.10299999999999999</v>
      </c>
      <c r="R2" s="71">
        <v>1971</v>
      </c>
      <c r="S2" s="71">
        <v>320</v>
      </c>
      <c r="T2" s="79">
        <f t="shared" ref="T2:T27" si="4">ROUND(S2/R2,3)</f>
        <v>0.16200000000000001</v>
      </c>
      <c r="U2" s="71">
        <v>774</v>
      </c>
      <c r="V2" s="71">
        <v>117</v>
      </c>
      <c r="W2" s="79">
        <f t="shared" ref="W2:W27" si="5">ROUND(V2/U2,3)</f>
        <v>0.151</v>
      </c>
      <c r="X2" s="71">
        <v>1197</v>
      </c>
      <c r="Y2" s="71">
        <v>203</v>
      </c>
      <c r="Z2" s="79">
        <f t="shared" ref="Z2:Z27" si="6">ROUND(Y2/X2,3)</f>
        <v>0.17</v>
      </c>
      <c r="AA2" s="71">
        <v>480</v>
      </c>
      <c r="AB2" s="71">
        <v>91</v>
      </c>
      <c r="AC2" s="79">
        <f t="shared" ref="AC2:AC27" si="7">ROUND(AB2/AA2,3)</f>
        <v>0.19</v>
      </c>
      <c r="AD2" s="71">
        <v>318</v>
      </c>
      <c r="AE2" s="71">
        <v>91</v>
      </c>
      <c r="AF2" s="79">
        <f t="shared" ref="AF2:AF27" si="8">ROUND(AE2/AD2,3)</f>
        <v>0.28599999999999998</v>
      </c>
      <c r="AG2" s="71">
        <v>2138</v>
      </c>
      <c r="AH2" s="71">
        <v>320</v>
      </c>
      <c r="AI2" s="79">
        <f t="shared" ref="AI2:AI27" si="9">ROUND(AH2/AG2,3)</f>
        <v>0.15</v>
      </c>
      <c r="AJ2" s="71">
        <v>1567</v>
      </c>
      <c r="AK2" s="71">
        <v>260</v>
      </c>
      <c r="AL2" s="79">
        <f t="shared" ref="AL2:AL27" si="10">ROUND(AK2/AJ2,3)</f>
        <v>0.16600000000000001</v>
      </c>
      <c r="AM2" s="419">
        <f t="shared" ref="AM2:AM38" si="11">AT2+AW2+AZ2+BC2+BF2+AN2+AQ2</f>
        <v>3705</v>
      </c>
      <c r="AN2" s="60">
        <v>1874</v>
      </c>
      <c r="AO2" s="60">
        <v>313</v>
      </c>
      <c r="AP2" s="104">
        <f t="shared" ref="AP2:AP27" si="12">ROUND(AO2/AN2,3)</f>
        <v>0.16700000000000001</v>
      </c>
      <c r="AQ2" s="60">
        <v>428</v>
      </c>
      <c r="AR2" s="60">
        <v>83</v>
      </c>
      <c r="AS2" s="104">
        <f t="shared" ref="AS2:AS27" si="13">ROUND(AR2/AQ2,3)</f>
        <v>0.19400000000000001</v>
      </c>
      <c r="AT2" s="60">
        <v>1099</v>
      </c>
      <c r="AU2" s="60">
        <v>136</v>
      </c>
      <c r="AV2" s="104">
        <f t="shared" ref="AV2:AV26" si="14">ROUND(AU2/AT2,3)</f>
        <v>0.124</v>
      </c>
      <c r="AW2" s="60">
        <v>0</v>
      </c>
      <c r="AX2" s="60">
        <v>0</v>
      </c>
      <c r="AY2" s="104"/>
      <c r="AZ2" s="60">
        <v>172</v>
      </c>
      <c r="BA2" s="60">
        <v>31</v>
      </c>
      <c r="BB2" s="104">
        <f t="shared" ref="BB2:BB14" si="15">ROUND(BA2/AZ2,3)</f>
        <v>0.18</v>
      </c>
      <c r="BC2" s="60">
        <v>0</v>
      </c>
      <c r="BD2" s="60">
        <v>0</v>
      </c>
      <c r="BE2" s="104"/>
      <c r="BF2" s="74">
        <v>132</v>
      </c>
      <c r="BG2" s="60">
        <v>41</v>
      </c>
      <c r="BH2" s="104">
        <f t="shared" ref="BH2:BH14" si="16">BG2/BF2</f>
        <v>0.31060606060606061</v>
      </c>
      <c r="BI2" s="75">
        <v>1957</v>
      </c>
      <c r="BJ2" s="60">
        <v>312</v>
      </c>
      <c r="BK2" s="63">
        <f t="shared" ref="BK2:BK27" si="17">ROUND(BJ2/BI2,3)</f>
        <v>0.159</v>
      </c>
      <c r="BL2" s="60">
        <v>502</v>
      </c>
      <c r="BM2" s="60">
        <v>157</v>
      </c>
      <c r="BN2" s="63">
        <f t="shared" ref="BN2:BN27" si="18">ROUND(BM2/BL2,3)</f>
        <v>0.313</v>
      </c>
      <c r="BO2" s="60">
        <v>720</v>
      </c>
      <c r="BP2" s="60">
        <v>50</v>
      </c>
      <c r="BQ2" s="63">
        <f t="shared" ref="BQ2:BQ27" si="19">ROUND(BP2/BO2,3)</f>
        <v>6.9000000000000006E-2</v>
      </c>
      <c r="BR2" s="60">
        <v>509</v>
      </c>
      <c r="BS2" s="60">
        <v>105</v>
      </c>
      <c r="BT2" s="63">
        <f t="shared" ref="BT2:BT27" si="20">ROUND(BS2/BR2,3)</f>
        <v>0.20599999999999999</v>
      </c>
      <c r="BU2" s="60">
        <v>226</v>
      </c>
      <c r="BV2" s="60">
        <v>0</v>
      </c>
      <c r="BW2" s="63">
        <f t="shared" ref="BW2:BW27" si="21">ROUND(BV2/BU2,3)</f>
        <v>0</v>
      </c>
      <c r="BX2" s="432">
        <v>1295</v>
      </c>
      <c r="BY2" s="60">
        <v>110</v>
      </c>
      <c r="BZ2" s="104">
        <f t="shared" ref="BZ2:BZ27" si="22">ROUND(BY2/BX2,3)</f>
        <v>8.5000000000000006E-2</v>
      </c>
      <c r="CA2" s="436">
        <v>1234</v>
      </c>
      <c r="CB2" s="60">
        <v>86</v>
      </c>
      <c r="CC2" s="63">
        <f t="shared" ref="CC2:CC27" si="23">ROUND(CB2/CA2,3)</f>
        <v>7.0000000000000007E-2</v>
      </c>
      <c r="CD2" s="60">
        <v>743</v>
      </c>
      <c r="CE2" s="60">
        <v>20</v>
      </c>
      <c r="CF2" s="63">
        <f t="shared" ref="CF2:CF27" si="24">ROUND(CE2/CD2,3)</f>
        <v>2.7E-2</v>
      </c>
      <c r="CG2" s="60">
        <v>491</v>
      </c>
      <c r="CH2" s="60">
        <v>66</v>
      </c>
      <c r="CI2" s="63">
        <f t="shared" ref="CI2:CI27" si="25">ROUND(CH2/CG2,3)</f>
        <v>0.13400000000000001</v>
      </c>
      <c r="CJ2" s="436">
        <v>61</v>
      </c>
      <c r="CK2" s="60">
        <v>24</v>
      </c>
      <c r="CL2" s="104">
        <f t="shared" ref="CL2:CL27" si="26">ROUND(CK2/CJ2,3)</f>
        <v>0.39300000000000002</v>
      </c>
      <c r="CM2" s="60">
        <v>29</v>
      </c>
      <c r="CN2" s="60">
        <v>11</v>
      </c>
      <c r="CO2" s="104">
        <f t="shared" ref="CO2:CO4" si="27">ROUND(CN2/CM2,3)</f>
        <v>0.379</v>
      </c>
      <c r="CP2" s="60">
        <v>32</v>
      </c>
      <c r="CQ2" s="60">
        <v>13</v>
      </c>
      <c r="CR2" s="104">
        <f t="shared" ref="CR2:CR15" si="28">ROUND(CQ2/CP2,3)</f>
        <v>0.40600000000000003</v>
      </c>
      <c r="CS2" s="60">
        <v>2445</v>
      </c>
      <c r="CT2" s="60">
        <v>461</v>
      </c>
      <c r="CU2" s="63">
        <f t="shared" ref="CU2:CU27" si="29">ROUND(CT2/CS2,3)</f>
        <v>0.189</v>
      </c>
      <c r="CV2" s="60">
        <v>1946</v>
      </c>
      <c r="CW2" s="60">
        <v>887</v>
      </c>
      <c r="CX2" s="60">
        <v>37</v>
      </c>
      <c r="CY2" s="63">
        <f t="shared" ref="CY2:CY27" si="30">ROUND(CX2/CW2,3)</f>
        <v>4.2000000000000003E-2</v>
      </c>
      <c r="CZ2" s="60">
        <v>462</v>
      </c>
      <c r="DA2" s="60">
        <v>66</v>
      </c>
      <c r="DB2" s="63">
        <f t="shared" ref="DB2:DB27" si="31">ROUND(DA2/CZ2,3)</f>
        <v>0.14299999999999999</v>
      </c>
      <c r="DC2" s="60">
        <v>1096</v>
      </c>
      <c r="DD2" s="60">
        <v>358</v>
      </c>
      <c r="DE2" s="63">
        <f t="shared" ref="DE2:DE27" si="32">ROUND(DD2/DC2,3)</f>
        <v>0.32700000000000001</v>
      </c>
      <c r="DF2" s="416">
        <v>289</v>
      </c>
      <c r="DG2" s="417">
        <v>1103</v>
      </c>
      <c r="DH2" s="417">
        <v>1613</v>
      </c>
      <c r="DI2" s="417">
        <v>1871</v>
      </c>
      <c r="DJ2" s="417">
        <v>2005</v>
      </c>
      <c r="DK2" s="417">
        <v>2599</v>
      </c>
      <c r="DL2" s="417">
        <v>3130</v>
      </c>
      <c r="DM2" s="418">
        <v>3292</v>
      </c>
    </row>
    <row r="3" spans="1:117" x14ac:dyDescent="0.2">
      <c r="A3" s="56" t="s">
        <v>882</v>
      </c>
      <c r="B3" s="56" t="s">
        <v>1021</v>
      </c>
      <c r="C3" s="56" t="s">
        <v>887</v>
      </c>
      <c r="D3" s="56" t="s">
        <v>1032</v>
      </c>
      <c r="E3" s="415">
        <v>7517</v>
      </c>
      <c r="F3" s="78">
        <v>7380</v>
      </c>
      <c r="G3" s="71">
        <v>1435</v>
      </c>
      <c r="H3" s="79">
        <f t="shared" si="0"/>
        <v>0.19400000000000001</v>
      </c>
      <c r="I3" s="71">
        <v>1879</v>
      </c>
      <c r="J3" s="71">
        <v>436</v>
      </c>
      <c r="K3" s="79">
        <f t="shared" si="1"/>
        <v>0.23200000000000001</v>
      </c>
      <c r="L3" s="71">
        <v>554</v>
      </c>
      <c r="M3" s="71">
        <v>129</v>
      </c>
      <c r="N3" s="79">
        <f t="shared" si="2"/>
        <v>0.23300000000000001</v>
      </c>
      <c r="O3" s="71">
        <v>1325</v>
      </c>
      <c r="P3" s="71">
        <v>307</v>
      </c>
      <c r="Q3" s="79">
        <f t="shared" si="3"/>
        <v>0.23200000000000001</v>
      </c>
      <c r="R3" s="71">
        <v>4686</v>
      </c>
      <c r="S3" s="71">
        <v>916</v>
      </c>
      <c r="T3" s="79">
        <f t="shared" si="4"/>
        <v>0.19500000000000001</v>
      </c>
      <c r="U3" s="71">
        <v>1896</v>
      </c>
      <c r="V3" s="71">
        <v>254</v>
      </c>
      <c r="W3" s="79">
        <f t="shared" si="5"/>
        <v>0.13400000000000001</v>
      </c>
      <c r="X3" s="71">
        <v>2790</v>
      </c>
      <c r="Y3" s="71">
        <v>662</v>
      </c>
      <c r="Z3" s="79">
        <f t="shared" si="6"/>
        <v>0.23699999999999999</v>
      </c>
      <c r="AA3" s="71">
        <v>1144</v>
      </c>
      <c r="AB3" s="71">
        <v>158</v>
      </c>
      <c r="AC3" s="79">
        <f t="shared" si="7"/>
        <v>0.13800000000000001</v>
      </c>
      <c r="AD3" s="71">
        <v>815</v>
      </c>
      <c r="AE3" s="71">
        <v>83</v>
      </c>
      <c r="AF3" s="79">
        <f t="shared" si="8"/>
        <v>0.10199999999999999</v>
      </c>
      <c r="AG3" s="71">
        <v>3329</v>
      </c>
      <c r="AH3" s="71">
        <v>544</v>
      </c>
      <c r="AI3" s="79">
        <f t="shared" si="9"/>
        <v>0.16300000000000001</v>
      </c>
      <c r="AJ3" s="71">
        <v>4051</v>
      </c>
      <c r="AK3" s="71">
        <v>891</v>
      </c>
      <c r="AL3" s="79">
        <f t="shared" si="10"/>
        <v>0.22</v>
      </c>
      <c r="AM3" s="419">
        <f t="shared" si="11"/>
        <v>7380</v>
      </c>
      <c r="AN3" s="60">
        <v>3580</v>
      </c>
      <c r="AO3" s="60">
        <v>656</v>
      </c>
      <c r="AP3" s="104">
        <f t="shared" si="12"/>
        <v>0.183</v>
      </c>
      <c r="AQ3" s="60">
        <v>1455</v>
      </c>
      <c r="AR3" s="60">
        <v>155</v>
      </c>
      <c r="AS3" s="104">
        <f t="shared" si="13"/>
        <v>0.107</v>
      </c>
      <c r="AT3" s="60">
        <v>1611</v>
      </c>
      <c r="AU3" s="60">
        <v>600</v>
      </c>
      <c r="AV3" s="104">
        <f t="shared" si="14"/>
        <v>0.372</v>
      </c>
      <c r="AW3" s="60">
        <v>0</v>
      </c>
      <c r="AX3" s="60">
        <v>0</v>
      </c>
      <c r="AY3" s="104"/>
      <c r="AZ3" s="60">
        <v>381</v>
      </c>
      <c r="BA3" s="60">
        <v>2</v>
      </c>
      <c r="BB3" s="104">
        <f t="shared" si="15"/>
        <v>5.0000000000000001E-3</v>
      </c>
      <c r="BC3" s="60">
        <v>0</v>
      </c>
      <c r="BD3" s="60">
        <v>0</v>
      </c>
      <c r="BE3" s="104"/>
      <c r="BF3" s="74">
        <v>353</v>
      </c>
      <c r="BG3" s="60">
        <v>11</v>
      </c>
      <c r="BH3" s="104">
        <f t="shared" si="16"/>
        <v>3.1161473087818695E-2</v>
      </c>
      <c r="BI3" s="75">
        <v>4789</v>
      </c>
      <c r="BJ3" s="60">
        <v>880</v>
      </c>
      <c r="BK3" s="63">
        <f t="shared" si="17"/>
        <v>0.184</v>
      </c>
      <c r="BL3" s="60">
        <v>1104</v>
      </c>
      <c r="BM3" s="60">
        <v>322</v>
      </c>
      <c r="BN3" s="63">
        <f t="shared" si="18"/>
        <v>0.29199999999999998</v>
      </c>
      <c r="BO3" s="60">
        <v>1863</v>
      </c>
      <c r="BP3" s="60">
        <v>434</v>
      </c>
      <c r="BQ3" s="63">
        <f t="shared" si="19"/>
        <v>0.23300000000000001</v>
      </c>
      <c r="BR3" s="60">
        <v>1294</v>
      </c>
      <c r="BS3" s="60">
        <v>83</v>
      </c>
      <c r="BT3" s="63">
        <f t="shared" si="20"/>
        <v>6.4000000000000001E-2</v>
      </c>
      <c r="BU3" s="60">
        <v>528</v>
      </c>
      <c r="BV3" s="60">
        <v>41</v>
      </c>
      <c r="BW3" s="63">
        <f t="shared" si="21"/>
        <v>7.8E-2</v>
      </c>
      <c r="BX3" s="432">
        <v>3058</v>
      </c>
      <c r="BY3" s="60">
        <v>215</v>
      </c>
      <c r="BZ3" s="104">
        <f t="shared" si="22"/>
        <v>7.0000000000000007E-2</v>
      </c>
      <c r="CA3" s="436">
        <v>2849</v>
      </c>
      <c r="CB3" s="60">
        <v>177</v>
      </c>
      <c r="CC3" s="63">
        <f t="shared" si="23"/>
        <v>6.2E-2</v>
      </c>
      <c r="CD3" s="60">
        <v>1389</v>
      </c>
      <c r="CE3" s="60">
        <v>89</v>
      </c>
      <c r="CF3" s="63">
        <f t="shared" si="24"/>
        <v>6.4000000000000001E-2</v>
      </c>
      <c r="CG3" s="60">
        <v>1460</v>
      </c>
      <c r="CH3" s="60">
        <v>88</v>
      </c>
      <c r="CI3" s="63">
        <f t="shared" si="25"/>
        <v>0.06</v>
      </c>
      <c r="CJ3" s="436">
        <v>209</v>
      </c>
      <c r="CK3" s="60">
        <v>38</v>
      </c>
      <c r="CL3" s="104">
        <f t="shared" si="26"/>
        <v>0.182</v>
      </c>
      <c r="CM3" s="60">
        <v>108</v>
      </c>
      <c r="CN3" s="60">
        <v>22</v>
      </c>
      <c r="CO3" s="104">
        <f t="shared" si="27"/>
        <v>0.20399999999999999</v>
      </c>
      <c r="CP3" s="60">
        <v>101</v>
      </c>
      <c r="CQ3" s="60">
        <v>16</v>
      </c>
      <c r="CR3" s="104">
        <f t="shared" si="28"/>
        <v>0.158</v>
      </c>
      <c r="CS3" s="60">
        <v>5589</v>
      </c>
      <c r="CT3" s="60">
        <v>1031</v>
      </c>
      <c r="CU3" s="63">
        <f t="shared" si="29"/>
        <v>0.184</v>
      </c>
      <c r="CV3" s="60">
        <v>3003</v>
      </c>
      <c r="CW3" s="60">
        <v>2383</v>
      </c>
      <c r="CX3" s="60">
        <v>97</v>
      </c>
      <c r="CY3" s="63">
        <f t="shared" si="30"/>
        <v>4.1000000000000002E-2</v>
      </c>
      <c r="CZ3" s="60">
        <v>620</v>
      </c>
      <c r="DA3" s="60">
        <v>111</v>
      </c>
      <c r="DB3" s="63">
        <f t="shared" si="31"/>
        <v>0.17899999999999999</v>
      </c>
      <c r="DC3" s="60">
        <v>2586</v>
      </c>
      <c r="DD3" s="60">
        <v>823</v>
      </c>
      <c r="DE3" s="63">
        <f t="shared" si="32"/>
        <v>0.318</v>
      </c>
      <c r="DF3" s="416">
        <v>837</v>
      </c>
      <c r="DG3" s="417">
        <v>1668</v>
      </c>
      <c r="DH3" s="417">
        <v>2071</v>
      </c>
      <c r="DI3" s="417">
        <v>2937</v>
      </c>
      <c r="DJ3" s="417">
        <v>3493</v>
      </c>
      <c r="DK3" s="417">
        <v>4533</v>
      </c>
      <c r="DL3" s="417">
        <v>5702</v>
      </c>
      <c r="DM3" s="418">
        <v>6319</v>
      </c>
    </row>
    <row r="4" spans="1:117" x14ac:dyDescent="0.2">
      <c r="A4" s="56" t="s">
        <v>882</v>
      </c>
      <c r="B4" s="56" t="s">
        <v>1021</v>
      </c>
      <c r="C4" s="56" t="s">
        <v>888</v>
      </c>
      <c r="D4" s="56" t="s">
        <v>1033</v>
      </c>
      <c r="E4" s="415">
        <v>6696</v>
      </c>
      <c r="F4" s="78">
        <v>6659</v>
      </c>
      <c r="G4" s="71">
        <v>1065</v>
      </c>
      <c r="H4" s="79">
        <f t="shared" si="0"/>
        <v>0.16</v>
      </c>
      <c r="I4" s="71">
        <v>2061</v>
      </c>
      <c r="J4" s="71">
        <v>381</v>
      </c>
      <c r="K4" s="79">
        <f t="shared" si="1"/>
        <v>0.185</v>
      </c>
      <c r="L4" s="71">
        <v>433</v>
      </c>
      <c r="M4" s="71">
        <v>83</v>
      </c>
      <c r="N4" s="79">
        <f t="shared" si="2"/>
        <v>0.192</v>
      </c>
      <c r="O4" s="71">
        <v>1628</v>
      </c>
      <c r="P4" s="71">
        <v>298</v>
      </c>
      <c r="Q4" s="79">
        <f t="shared" si="3"/>
        <v>0.183</v>
      </c>
      <c r="R4" s="71">
        <v>3999</v>
      </c>
      <c r="S4" s="71">
        <v>592</v>
      </c>
      <c r="T4" s="79">
        <f t="shared" si="4"/>
        <v>0.14799999999999999</v>
      </c>
      <c r="U4" s="71">
        <v>1784</v>
      </c>
      <c r="V4" s="71">
        <v>362</v>
      </c>
      <c r="W4" s="79">
        <f t="shared" si="5"/>
        <v>0.20300000000000001</v>
      </c>
      <c r="X4" s="71">
        <v>2215</v>
      </c>
      <c r="Y4" s="71">
        <v>230</v>
      </c>
      <c r="Z4" s="79">
        <f t="shared" si="6"/>
        <v>0.104</v>
      </c>
      <c r="AA4" s="71">
        <v>860</v>
      </c>
      <c r="AB4" s="71">
        <v>132</v>
      </c>
      <c r="AC4" s="79">
        <f t="shared" si="7"/>
        <v>0.153</v>
      </c>
      <c r="AD4" s="71">
        <v>599</v>
      </c>
      <c r="AE4" s="71">
        <v>92</v>
      </c>
      <c r="AF4" s="79">
        <f t="shared" si="8"/>
        <v>0.154</v>
      </c>
      <c r="AG4" s="71">
        <v>3247</v>
      </c>
      <c r="AH4" s="71">
        <v>542</v>
      </c>
      <c r="AI4" s="79">
        <f t="shared" si="9"/>
        <v>0.16700000000000001</v>
      </c>
      <c r="AJ4" s="71">
        <v>3412</v>
      </c>
      <c r="AK4" s="71">
        <v>523</v>
      </c>
      <c r="AL4" s="79">
        <f t="shared" si="10"/>
        <v>0.153</v>
      </c>
      <c r="AM4" s="419">
        <f t="shared" si="11"/>
        <v>6659</v>
      </c>
      <c r="AN4" s="60">
        <v>3300</v>
      </c>
      <c r="AO4" s="60">
        <v>503</v>
      </c>
      <c r="AP4" s="104">
        <f t="shared" si="12"/>
        <v>0.152</v>
      </c>
      <c r="AQ4" s="60">
        <v>1265</v>
      </c>
      <c r="AR4" s="60">
        <v>220</v>
      </c>
      <c r="AS4" s="104">
        <f t="shared" si="13"/>
        <v>0.17399999999999999</v>
      </c>
      <c r="AT4" s="60">
        <v>1523</v>
      </c>
      <c r="AU4" s="60">
        <v>264</v>
      </c>
      <c r="AV4" s="104">
        <f t="shared" si="14"/>
        <v>0.17299999999999999</v>
      </c>
      <c r="AW4" s="60">
        <v>0</v>
      </c>
      <c r="AX4" s="60">
        <v>0</v>
      </c>
      <c r="AY4" s="104"/>
      <c r="AZ4" s="60">
        <v>410</v>
      </c>
      <c r="BA4" s="60">
        <v>18</v>
      </c>
      <c r="BB4" s="104">
        <f t="shared" si="15"/>
        <v>4.3999999999999997E-2</v>
      </c>
      <c r="BC4" s="60">
        <v>0</v>
      </c>
      <c r="BD4" s="60">
        <v>0</v>
      </c>
      <c r="BE4" s="104"/>
      <c r="BF4" s="74">
        <v>161</v>
      </c>
      <c r="BG4" s="60">
        <v>49</v>
      </c>
      <c r="BH4" s="104">
        <f t="shared" si="16"/>
        <v>0.30434782608695654</v>
      </c>
      <c r="BI4" s="75">
        <v>3938</v>
      </c>
      <c r="BJ4" s="60">
        <v>476</v>
      </c>
      <c r="BK4" s="63">
        <f t="shared" si="17"/>
        <v>0.121</v>
      </c>
      <c r="BL4" s="60">
        <v>661</v>
      </c>
      <c r="BM4" s="60">
        <v>161</v>
      </c>
      <c r="BN4" s="63">
        <f t="shared" si="18"/>
        <v>0.24399999999999999</v>
      </c>
      <c r="BO4" s="60">
        <v>1000</v>
      </c>
      <c r="BP4" s="60">
        <v>158</v>
      </c>
      <c r="BQ4" s="63">
        <f t="shared" si="19"/>
        <v>0.158</v>
      </c>
      <c r="BR4" s="60">
        <v>1416</v>
      </c>
      <c r="BS4" s="60">
        <v>148</v>
      </c>
      <c r="BT4" s="63">
        <f t="shared" si="20"/>
        <v>0.105</v>
      </c>
      <c r="BU4" s="60">
        <v>861</v>
      </c>
      <c r="BV4" s="60">
        <v>9</v>
      </c>
      <c r="BW4" s="63">
        <f t="shared" si="21"/>
        <v>0.01</v>
      </c>
      <c r="BX4" s="432">
        <v>2825</v>
      </c>
      <c r="BY4" s="60">
        <v>118</v>
      </c>
      <c r="BZ4" s="104">
        <f t="shared" si="22"/>
        <v>4.2000000000000003E-2</v>
      </c>
      <c r="CA4" s="436">
        <v>2711</v>
      </c>
      <c r="CB4" s="60">
        <v>73</v>
      </c>
      <c r="CC4" s="63">
        <f t="shared" si="23"/>
        <v>2.7E-2</v>
      </c>
      <c r="CD4" s="60">
        <v>1369</v>
      </c>
      <c r="CE4" s="60">
        <v>19</v>
      </c>
      <c r="CF4" s="63">
        <f t="shared" si="24"/>
        <v>1.4E-2</v>
      </c>
      <c r="CG4" s="60">
        <v>1342</v>
      </c>
      <c r="CH4" s="60">
        <v>54</v>
      </c>
      <c r="CI4" s="63">
        <f t="shared" si="25"/>
        <v>0.04</v>
      </c>
      <c r="CJ4" s="436">
        <v>114</v>
      </c>
      <c r="CK4" s="60">
        <v>45</v>
      </c>
      <c r="CL4" s="104">
        <f t="shared" si="26"/>
        <v>0.39500000000000002</v>
      </c>
      <c r="CM4" s="60">
        <v>58</v>
      </c>
      <c r="CN4" s="60">
        <v>14</v>
      </c>
      <c r="CO4" s="104">
        <f t="shared" si="27"/>
        <v>0.24099999999999999</v>
      </c>
      <c r="CP4" s="60">
        <v>56</v>
      </c>
      <c r="CQ4" s="60">
        <v>31</v>
      </c>
      <c r="CR4" s="104">
        <f t="shared" si="28"/>
        <v>0.55400000000000005</v>
      </c>
      <c r="CS4" s="60">
        <v>4706</v>
      </c>
      <c r="CT4" s="60">
        <v>684</v>
      </c>
      <c r="CU4" s="63">
        <f t="shared" si="29"/>
        <v>0.14499999999999999</v>
      </c>
      <c r="CV4" s="60">
        <v>2849</v>
      </c>
      <c r="CW4" s="60">
        <v>2058</v>
      </c>
      <c r="CX4" s="60">
        <v>47</v>
      </c>
      <c r="CY4" s="63">
        <f t="shared" si="30"/>
        <v>2.3E-2</v>
      </c>
      <c r="CZ4" s="60">
        <v>790</v>
      </c>
      <c r="DA4" s="60">
        <v>58</v>
      </c>
      <c r="DB4" s="63">
        <f t="shared" si="31"/>
        <v>7.2999999999999995E-2</v>
      </c>
      <c r="DC4" s="60">
        <v>1858</v>
      </c>
      <c r="DD4" s="60">
        <v>579</v>
      </c>
      <c r="DE4" s="63">
        <f t="shared" si="32"/>
        <v>0.312</v>
      </c>
      <c r="DF4" s="416">
        <v>664</v>
      </c>
      <c r="DG4" s="417">
        <v>1158</v>
      </c>
      <c r="DH4" s="417">
        <v>1631</v>
      </c>
      <c r="DI4" s="417">
        <v>2201</v>
      </c>
      <c r="DJ4" s="417">
        <v>2570</v>
      </c>
      <c r="DK4" s="417">
        <v>3814</v>
      </c>
      <c r="DL4" s="417">
        <v>4700</v>
      </c>
      <c r="DM4" s="418">
        <v>5378</v>
      </c>
    </row>
    <row r="5" spans="1:117" x14ac:dyDescent="0.2">
      <c r="A5" s="56" t="s">
        <v>882</v>
      </c>
      <c r="B5" s="56" t="s">
        <v>1021</v>
      </c>
      <c r="C5" s="56" t="s">
        <v>889</v>
      </c>
      <c r="D5" s="56" t="s">
        <v>1034</v>
      </c>
      <c r="E5" s="415">
        <v>3643</v>
      </c>
      <c r="F5" s="78">
        <v>3600</v>
      </c>
      <c r="G5" s="71">
        <v>1276</v>
      </c>
      <c r="H5" s="79">
        <f t="shared" si="0"/>
        <v>0.35399999999999998</v>
      </c>
      <c r="I5" s="71">
        <v>785</v>
      </c>
      <c r="J5" s="71">
        <v>264</v>
      </c>
      <c r="K5" s="79">
        <f t="shared" si="1"/>
        <v>0.33600000000000002</v>
      </c>
      <c r="L5" s="71">
        <v>97</v>
      </c>
      <c r="M5" s="71">
        <v>20</v>
      </c>
      <c r="N5" s="79">
        <f t="shared" si="2"/>
        <v>0.20599999999999999</v>
      </c>
      <c r="O5" s="71">
        <v>688</v>
      </c>
      <c r="P5" s="71">
        <v>244</v>
      </c>
      <c r="Q5" s="79">
        <f t="shared" si="3"/>
        <v>0.35499999999999998</v>
      </c>
      <c r="R5" s="71">
        <v>2370</v>
      </c>
      <c r="S5" s="71">
        <v>807</v>
      </c>
      <c r="T5" s="79">
        <f t="shared" si="4"/>
        <v>0.34100000000000003</v>
      </c>
      <c r="U5" s="71">
        <v>801</v>
      </c>
      <c r="V5" s="71">
        <v>367</v>
      </c>
      <c r="W5" s="79">
        <f t="shared" si="5"/>
        <v>0.45800000000000002</v>
      </c>
      <c r="X5" s="71">
        <v>1569</v>
      </c>
      <c r="Y5" s="71">
        <v>440</v>
      </c>
      <c r="Z5" s="79">
        <f t="shared" si="6"/>
        <v>0.28000000000000003</v>
      </c>
      <c r="AA5" s="71">
        <v>690</v>
      </c>
      <c r="AB5" s="71">
        <v>319</v>
      </c>
      <c r="AC5" s="79">
        <f t="shared" si="7"/>
        <v>0.46200000000000002</v>
      </c>
      <c r="AD5" s="71">
        <v>445</v>
      </c>
      <c r="AE5" s="71">
        <v>205</v>
      </c>
      <c r="AF5" s="79">
        <f t="shared" si="8"/>
        <v>0.46100000000000002</v>
      </c>
      <c r="AG5" s="71">
        <v>1793</v>
      </c>
      <c r="AH5" s="71">
        <v>588</v>
      </c>
      <c r="AI5" s="79">
        <f t="shared" si="9"/>
        <v>0.32800000000000001</v>
      </c>
      <c r="AJ5" s="71">
        <v>1807</v>
      </c>
      <c r="AK5" s="71">
        <v>688</v>
      </c>
      <c r="AL5" s="79">
        <f t="shared" si="10"/>
        <v>0.38100000000000001</v>
      </c>
      <c r="AM5" s="419">
        <f t="shared" si="11"/>
        <v>3600</v>
      </c>
      <c r="AN5" s="60">
        <v>1748</v>
      </c>
      <c r="AO5" s="60">
        <v>709</v>
      </c>
      <c r="AP5" s="104">
        <f t="shared" si="12"/>
        <v>0.40600000000000003</v>
      </c>
      <c r="AQ5" s="60">
        <v>784</v>
      </c>
      <c r="AR5" s="60">
        <v>194</v>
      </c>
      <c r="AS5" s="104">
        <f t="shared" si="13"/>
        <v>0.247</v>
      </c>
      <c r="AT5" s="60">
        <v>956</v>
      </c>
      <c r="AU5" s="60">
        <v>373</v>
      </c>
      <c r="AV5" s="104">
        <f t="shared" si="14"/>
        <v>0.39</v>
      </c>
      <c r="AW5" s="60">
        <v>0</v>
      </c>
      <c r="AX5" s="60">
        <v>0</v>
      </c>
      <c r="AY5" s="104"/>
      <c r="AZ5" s="60">
        <v>75</v>
      </c>
      <c r="BA5" s="60">
        <v>0</v>
      </c>
      <c r="BB5" s="104">
        <f t="shared" si="15"/>
        <v>0</v>
      </c>
      <c r="BC5" s="60">
        <v>0</v>
      </c>
      <c r="BD5" s="60">
        <v>0</v>
      </c>
      <c r="BE5" s="104"/>
      <c r="BF5" s="74">
        <v>37</v>
      </c>
      <c r="BG5" s="60">
        <v>29</v>
      </c>
      <c r="BH5" s="104">
        <f t="shared" si="16"/>
        <v>0.78378378378378377</v>
      </c>
      <c r="BI5" s="75">
        <v>2609</v>
      </c>
      <c r="BJ5" s="60">
        <v>947</v>
      </c>
      <c r="BK5" s="63">
        <f t="shared" si="17"/>
        <v>0.36299999999999999</v>
      </c>
      <c r="BL5" s="60">
        <v>552</v>
      </c>
      <c r="BM5" s="60">
        <v>310</v>
      </c>
      <c r="BN5" s="63">
        <f t="shared" si="18"/>
        <v>0.56200000000000006</v>
      </c>
      <c r="BO5" s="60">
        <v>734</v>
      </c>
      <c r="BP5" s="60">
        <v>232</v>
      </c>
      <c r="BQ5" s="63">
        <f t="shared" si="19"/>
        <v>0.316</v>
      </c>
      <c r="BR5" s="60">
        <v>933</v>
      </c>
      <c r="BS5" s="60">
        <v>369</v>
      </c>
      <c r="BT5" s="63">
        <f t="shared" si="20"/>
        <v>0.39500000000000002</v>
      </c>
      <c r="BU5" s="60">
        <v>390</v>
      </c>
      <c r="BV5" s="60">
        <v>36</v>
      </c>
      <c r="BW5" s="63">
        <f t="shared" si="21"/>
        <v>9.1999999999999998E-2</v>
      </c>
      <c r="BX5" s="432">
        <v>1520</v>
      </c>
      <c r="BY5" s="60">
        <v>301</v>
      </c>
      <c r="BZ5" s="104">
        <f t="shared" si="22"/>
        <v>0.19800000000000001</v>
      </c>
      <c r="CA5" s="436">
        <v>1217</v>
      </c>
      <c r="CB5" s="60">
        <v>175</v>
      </c>
      <c r="CC5" s="63">
        <f t="shared" si="23"/>
        <v>0.14399999999999999</v>
      </c>
      <c r="CD5" s="60">
        <v>663</v>
      </c>
      <c r="CE5" s="60">
        <v>92</v>
      </c>
      <c r="CF5" s="63">
        <f t="shared" si="24"/>
        <v>0.13900000000000001</v>
      </c>
      <c r="CG5" s="60">
        <v>554</v>
      </c>
      <c r="CH5" s="60">
        <v>83</v>
      </c>
      <c r="CI5" s="63">
        <f t="shared" si="25"/>
        <v>0.15</v>
      </c>
      <c r="CJ5" s="436">
        <v>303</v>
      </c>
      <c r="CK5" s="60">
        <v>126</v>
      </c>
      <c r="CL5" s="104">
        <f t="shared" si="26"/>
        <v>0.41599999999999998</v>
      </c>
      <c r="CM5" s="60">
        <v>164</v>
      </c>
      <c r="CN5" s="60">
        <v>39</v>
      </c>
      <c r="CO5" s="104">
        <f t="shared" ref="CO5:CO27" si="33">ROUND(CN5/CM5,3)</f>
        <v>0.23799999999999999</v>
      </c>
      <c r="CP5" s="60">
        <v>139</v>
      </c>
      <c r="CQ5" s="60">
        <v>87</v>
      </c>
      <c r="CR5" s="104">
        <f t="shared" si="28"/>
        <v>0.626</v>
      </c>
      <c r="CS5" s="60">
        <v>2961</v>
      </c>
      <c r="CT5" s="60">
        <v>1098</v>
      </c>
      <c r="CU5" s="63">
        <f t="shared" si="29"/>
        <v>0.371</v>
      </c>
      <c r="CV5" s="60">
        <v>1354</v>
      </c>
      <c r="CW5" s="60">
        <v>929</v>
      </c>
      <c r="CX5" s="60">
        <v>125</v>
      </c>
      <c r="CY5" s="63">
        <f t="shared" si="30"/>
        <v>0.13500000000000001</v>
      </c>
      <c r="CZ5" s="60">
        <v>425</v>
      </c>
      <c r="DA5" s="60">
        <v>50</v>
      </c>
      <c r="DB5" s="63">
        <f t="shared" si="31"/>
        <v>0.11799999999999999</v>
      </c>
      <c r="DC5" s="60">
        <v>1607</v>
      </c>
      <c r="DD5" s="60">
        <v>923</v>
      </c>
      <c r="DE5" s="63">
        <f t="shared" si="32"/>
        <v>0.57399999999999995</v>
      </c>
      <c r="DF5" s="416">
        <v>467</v>
      </c>
      <c r="DG5" s="417">
        <v>1375</v>
      </c>
      <c r="DH5" s="417">
        <v>1464</v>
      </c>
      <c r="DI5" s="417">
        <v>1727</v>
      </c>
      <c r="DJ5" s="417">
        <v>1771</v>
      </c>
      <c r="DK5" s="417">
        <v>2518</v>
      </c>
      <c r="DL5" s="417">
        <v>2828</v>
      </c>
      <c r="DM5" s="418">
        <v>2948</v>
      </c>
    </row>
    <row r="6" spans="1:117" x14ac:dyDescent="0.2">
      <c r="A6" s="56" t="s">
        <v>882</v>
      </c>
      <c r="B6" s="56" t="s">
        <v>1021</v>
      </c>
      <c r="C6" s="56" t="s">
        <v>890</v>
      </c>
      <c r="D6" s="56" t="s">
        <v>1035</v>
      </c>
      <c r="E6" s="415">
        <v>4120</v>
      </c>
      <c r="F6" s="78">
        <v>4107</v>
      </c>
      <c r="G6" s="71">
        <v>808</v>
      </c>
      <c r="H6" s="79">
        <f t="shared" si="0"/>
        <v>0.19700000000000001</v>
      </c>
      <c r="I6" s="71">
        <v>987</v>
      </c>
      <c r="J6" s="71">
        <v>342</v>
      </c>
      <c r="K6" s="79">
        <f t="shared" si="1"/>
        <v>0.34699999999999998</v>
      </c>
      <c r="L6" s="71">
        <v>234</v>
      </c>
      <c r="M6" s="71">
        <v>36</v>
      </c>
      <c r="N6" s="79">
        <f t="shared" si="2"/>
        <v>0.154</v>
      </c>
      <c r="O6" s="71">
        <v>753</v>
      </c>
      <c r="P6" s="71">
        <v>306</v>
      </c>
      <c r="Q6" s="79">
        <f t="shared" si="3"/>
        <v>0.40600000000000003</v>
      </c>
      <c r="R6" s="71">
        <v>2727</v>
      </c>
      <c r="S6" s="71">
        <v>414</v>
      </c>
      <c r="T6" s="79">
        <f t="shared" si="4"/>
        <v>0.152</v>
      </c>
      <c r="U6" s="71">
        <v>1015</v>
      </c>
      <c r="V6" s="71">
        <v>113</v>
      </c>
      <c r="W6" s="79">
        <f t="shared" si="5"/>
        <v>0.111</v>
      </c>
      <c r="X6" s="71">
        <v>1712</v>
      </c>
      <c r="Y6" s="71">
        <v>301</v>
      </c>
      <c r="Z6" s="79">
        <f t="shared" si="6"/>
        <v>0.17599999999999999</v>
      </c>
      <c r="AA6" s="71">
        <v>602</v>
      </c>
      <c r="AB6" s="71">
        <v>108</v>
      </c>
      <c r="AC6" s="79">
        <f t="shared" si="7"/>
        <v>0.17899999999999999</v>
      </c>
      <c r="AD6" s="71">
        <v>393</v>
      </c>
      <c r="AE6" s="71">
        <v>52</v>
      </c>
      <c r="AF6" s="79">
        <f t="shared" si="8"/>
        <v>0.13200000000000001</v>
      </c>
      <c r="AG6" s="71">
        <v>1994</v>
      </c>
      <c r="AH6" s="71">
        <v>317</v>
      </c>
      <c r="AI6" s="79">
        <f t="shared" si="9"/>
        <v>0.159</v>
      </c>
      <c r="AJ6" s="71">
        <v>2113</v>
      </c>
      <c r="AK6" s="71">
        <v>491</v>
      </c>
      <c r="AL6" s="79">
        <f t="shared" si="10"/>
        <v>0.23200000000000001</v>
      </c>
      <c r="AM6" s="419">
        <f t="shared" si="11"/>
        <v>4107</v>
      </c>
      <c r="AN6" s="60">
        <v>1771</v>
      </c>
      <c r="AO6" s="60">
        <v>375</v>
      </c>
      <c r="AP6" s="104">
        <f t="shared" si="12"/>
        <v>0.21199999999999999</v>
      </c>
      <c r="AQ6" s="60">
        <v>833</v>
      </c>
      <c r="AR6" s="60">
        <v>25</v>
      </c>
      <c r="AS6" s="104">
        <f t="shared" si="13"/>
        <v>0.03</v>
      </c>
      <c r="AT6" s="60">
        <v>1330</v>
      </c>
      <c r="AU6" s="60">
        <v>377</v>
      </c>
      <c r="AV6" s="104">
        <f t="shared" si="14"/>
        <v>0.28299999999999997</v>
      </c>
      <c r="AW6" s="60">
        <v>21</v>
      </c>
      <c r="AX6" s="60">
        <v>21</v>
      </c>
      <c r="AY6" s="104">
        <f>ROUND(AX6/AW6,3)</f>
        <v>1</v>
      </c>
      <c r="AZ6" s="60">
        <v>11</v>
      </c>
      <c r="BA6" s="60">
        <v>9</v>
      </c>
      <c r="BB6" s="104">
        <f t="shared" si="15"/>
        <v>0.81799999999999995</v>
      </c>
      <c r="BC6" s="60">
        <v>1</v>
      </c>
      <c r="BD6" s="60">
        <v>1</v>
      </c>
      <c r="BE6" s="104">
        <f>ROUND(BD6/BC6,3)</f>
        <v>1</v>
      </c>
      <c r="BF6" s="74">
        <v>140</v>
      </c>
      <c r="BG6" s="60">
        <v>35</v>
      </c>
      <c r="BH6" s="104">
        <f t="shared" si="16"/>
        <v>0.25</v>
      </c>
      <c r="BI6" s="75">
        <v>2633</v>
      </c>
      <c r="BJ6" s="60">
        <v>400</v>
      </c>
      <c r="BK6" s="63">
        <f t="shared" si="17"/>
        <v>0.152</v>
      </c>
      <c r="BL6" s="60">
        <v>363</v>
      </c>
      <c r="BM6" s="60">
        <v>110</v>
      </c>
      <c r="BN6" s="63">
        <f t="shared" si="18"/>
        <v>0.30299999999999999</v>
      </c>
      <c r="BO6" s="60">
        <v>753</v>
      </c>
      <c r="BP6" s="60">
        <v>148</v>
      </c>
      <c r="BQ6" s="63">
        <f t="shared" si="19"/>
        <v>0.19700000000000001</v>
      </c>
      <c r="BR6" s="60">
        <v>1068</v>
      </c>
      <c r="BS6" s="60">
        <v>125</v>
      </c>
      <c r="BT6" s="63">
        <f t="shared" si="20"/>
        <v>0.11700000000000001</v>
      </c>
      <c r="BU6" s="60">
        <v>449</v>
      </c>
      <c r="BV6" s="60">
        <v>17</v>
      </c>
      <c r="BW6" s="63">
        <f t="shared" si="21"/>
        <v>3.7999999999999999E-2</v>
      </c>
      <c r="BX6" s="432">
        <v>1713</v>
      </c>
      <c r="BY6" s="60">
        <v>60</v>
      </c>
      <c r="BZ6" s="104">
        <f t="shared" si="22"/>
        <v>3.5000000000000003E-2</v>
      </c>
      <c r="CA6" s="436">
        <v>1601</v>
      </c>
      <c r="CB6" s="60">
        <v>46</v>
      </c>
      <c r="CC6" s="63">
        <f t="shared" si="23"/>
        <v>2.9000000000000001E-2</v>
      </c>
      <c r="CD6" s="60">
        <v>893</v>
      </c>
      <c r="CE6" s="60">
        <v>11</v>
      </c>
      <c r="CF6" s="63">
        <f t="shared" si="24"/>
        <v>1.2E-2</v>
      </c>
      <c r="CG6" s="60">
        <v>708</v>
      </c>
      <c r="CH6" s="60">
        <v>35</v>
      </c>
      <c r="CI6" s="63">
        <f t="shared" si="25"/>
        <v>4.9000000000000002E-2</v>
      </c>
      <c r="CJ6" s="436">
        <v>112</v>
      </c>
      <c r="CK6" s="60">
        <v>14</v>
      </c>
      <c r="CL6" s="104">
        <f t="shared" si="26"/>
        <v>0.125</v>
      </c>
      <c r="CM6" s="60">
        <v>78</v>
      </c>
      <c r="CN6" s="60">
        <v>0</v>
      </c>
      <c r="CO6" s="104">
        <f t="shared" si="33"/>
        <v>0</v>
      </c>
      <c r="CP6" s="60">
        <v>34</v>
      </c>
      <c r="CQ6" s="60">
        <v>14</v>
      </c>
      <c r="CR6" s="104">
        <f t="shared" si="28"/>
        <v>0.41199999999999998</v>
      </c>
      <c r="CS6" s="60">
        <v>3197</v>
      </c>
      <c r="CT6" s="60">
        <v>503</v>
      </c>
      <c r="CU6" s="63">
        <f t="shared" si="29"/>
        <v>0.157</v>
      </c>
      <c r="CV6" s="60">
        <v>1754</v>
      </c>
      <c r="CW6" s="60">
        <v>1323</v>
      </c>
      <c r="CX6" s="60">
        <v>20</v>
      </c>
      <c r="CY6" s="63">
        <f t="shared" si="30"/>
        <v>1.4999999999999999E-2</v>
      </c>
      <c r="CZ6" s="60">
        <v>431</v>
      </c>
      <c r="DA6" s="60">
        <v>59</v>
      </c>
      <c r="DB6" s="63">
        <f t="shared" si="31"/>
        <v>0.13700000000000001</v>
      </c>
      <c r="DC6" s="60">
        <v>1443</v>
      </c>
      <c r="DD6" s="60">
        <v>424</v>
      </c>
      <c r="DE6" s="63">
        <f t="shared" si="32"/>
        <v>0.29399999999999998</v>
      </c>
      <c r="DF6" s="416">
        <v>535</v>
      </c>
      <c r="DG6" s="417">
        <v>814</v>
      </c>
      <c r="DH6" s="417">
        <v>1033</v>
      </c>
      <c r="DI6" s="417">
        <v>1434</v>
      </c>
      <c r="DJ6" s="417">
        <v>1488</v>
      </c>
      <c r="DK6" s="417">
        <v>2270</v>
      </c>
      <c r="DL6" s="417">
        <v>3022</v>
      </c>
      <c r="DM6" s="418">
        <v>3470</v>
      </c>
    </row>
    <row r="7" spans="1:117" x14ac:dyDescent="0.2">
      <c r="A7" s="56" t="s">
        <v>882</v>
      </c>
      <c r="B7" s="56" t="s">
        <v>1021</v>
      </c>
      <c r="C7" s="56" t="s">
        <v>891</v>
      </c>
      <c r="D7" s="56" t="s">
        <v>1036</v>
      </c>
      <c r="E7" s="415">
        <v>3859</v>
      </c>
      <c r="F7" s="78">
        <v>3859</v>
      </c>
      <c r="G7" s="71">
        <v>977</v>
      </c>
      <c r="H7" s="79">
        <f t="shared" si="0"/>
        <v>0.253</v>
      </c>
      <c r="I7" s="71">
        <v>1506</v>
      </c>
      <c r="J7" s="71">
        <v>538</v>
      </c>
      <c r="K7" s="79">
        <f t="shared" si="1"/>
        <v>0.35699999999999998</v>
      </c>
      <c r="L7" s="71">
        <v>403</v>
      </c>
      <c r="M7" s="71">
        <v>97</v>
      </c>
      <c r="N7" s="79">
        <f t="shared" si="2"/>
        <v>0.24099999999999999</v>
      </c>
      <c r="O7" s="71">
        <v>1103</v>
      </c>
      <c r="P7" s="71">
        <v>441</v>
      </c>
      <c r="Q7" s="79">
        <f t="shared" si="3"/>
        <v>0.4</v>
      </c>
      <c r="R7" s="71">
        <v>2065</v>
      </c>
      <c r="S7" s="71">
        <v>374</v>
      </c>
      <c r="T7" s="79">
        <f t="shared" si="4"/>
        <v>0.18099999999999999</v>
      </c>
      <c r="U7" s="71">
        <v>678</v>
      </c>
      <c r="V7" s="71">
        <v>175</v>
      </c>
      <c r="W7" s="79">
        <f t="shared" si="5"/>
        <v>0.25800000000000001</v>
      </c>
      <c r="X7" s="71">
        <v>1387</v>
      </c>
      <c r="Y7" s="71">
        <v>199</v>
      </c>
      <c r="Z7" s="79">
        <f t="shared" si="6"/>
        <v>0.14299999999999999</v>
      </c>
      <c r="AA7" s="71">
        <v>518</v>
      </c>
      <c r="AB7" s="71">
        <v>71</v>
      </c>
      <c r="AC7" s="79">
        <f t="shared" si="7"/>
        <v>0.13700000000000001</v>
      </c>
      <c r="AD7" s="71">
        <v>288</v>
      </c>
      <c r="AE7" s="71">
        <v>65</v>
      </c>
      <c r="AF7" s="79">
        <f t="shared" si="8"/>
        <v>0.22600000000000001</v>
      </c>
      <c r="AG7" s="71">
        <v>1881</v>
      </c>
      <c r="AH7" s="71">
        <v>440</v>
      </c>
      <c r="AI7" s="79">
        <f t="shared" si="9"/>
        <v>0.23400000000000001</v>
      </c>
      <c r="AJ7" s="71">
        <v>1978</v>
      </c>
      <c r="AK7" s="71">
        <v>537</v>
      </c>
      <c r="AL7" s="79">
        <f t="shared" si="10"/>
        <v>0.27100000000000002</v>
      </c>
      <c r="AM7" s="419">
        <f t="shared" si="11"/>
        <v>3859</v>
      </c>
      <c r="AN7" s="60">
        <v>1837</v>
      </c>
      <c r="AO7" s="60">
        <v>393</v>
      </c>
      <c r="AP7" s="104">
        <f t="shared" si="12"/>
        <v>0.214</v>
      </c>
      <c r="AQ7" s="60">
        <v>810</v>
      </c>
      <c r="AR7" s="60">
        <v>98</v>
      </c>
      <c r="AS7" s="104">
        <f t="shared" si="13"/>
        <v>0.121</v>
      </c>
      <c r="AT7" s="60">
        <v>791</v>
      </c>
      <c r="AU7" s="60">
        <v>432</v>
      </c>
      <c r="AV7" s="104">
        <f t="shared" si="14"/>
        <v>0.54600000000000004</v>
      </c>
      <c r="AW7" s="60">
        <v>0</v>
      </c>
      <c r="AX7" s="60">
        <v>0</v>
      </c>
      <c r="AY7" s="104"/>
      <c r="AZ7" s="60">
        <v>109</v>
      </c>
      <c r="BA7" s="60">
        <v>0</v>
      </c>
      <c r="BB7" s="104">
        <f t="shared" si="15"/>
        <v>0</v>
      </c>
      <c r="BC7" s="60">
        <v>0</v>
      </c>
      <c r="BD7" s="60">
        <v>0</v>
      </c>
      <c r="BE7" s="104"/>
      <c r="BF7" s="74">
        <v>312</v>
      </c>
      <c r="BG7" s="60">
        <v>69</v>
      </c>
      <c r="BH7" s="104">
        <f t="shared" si="16"/>
        <v>0.22115384615384615</v>
      </c>
      <c r="BI7" s="75">
        <v>2120</v>
      </c>
      <c r="BJ7" s="60">
        <v>385</v>
      </c>
      <c r="BK7" s="63">
        <f t="shared" si="17"/>
        <v>0.182</v>
      </c>
      <c r="BL7" s="60">
        <v>402</v>
      </c>
      <c r="BM7" s="60">
        <v>98</v>
      </c>
      <c r="BN7" s="63">
        <f t="shared" si="18"/>
        <v>0.24399999999999999</v>
      </c>
      <c r="BO7" s="60">
        <v>540</v>
      </c>
      <c r="BP7" s="60">
        <v>93</v>
      </c>
      <c r="BQ7" s="63">
        <f t="shared" si="19"/>
        <v>0.17199999999999999</v>
      </c>
      <c r="BR7" s="60">
        <v>614</v>
      </c>
      <c r="BS7" s="60">
        <v>112</v>
      </c>
      <c r="BT7" s="63">
        <f t="shared" si="20"/>
        <v>0.182</v>
      </c>
      <c r="BU7" s="60">
        <v>564</v>
      </c>
      <c r="BV7" s="60">
        <v>82</v>
      </c>
      <c r="BW7" s="63">
        <f t="shared" si="21"/>
        <v>0.14499999999999999</v>
      </c>
      <c r="BX7" s="432">
        <v>1433</v>
      </c>
      <c r="BY7" s="60">
        <v>123</v>
      </c>
      <c r="BZ7" s="104">
        <f t="shared" si="22"/>
        <v>8.5999999999999993E-2</v>
      </c>
      <c r="CA7" s="436">
        <v>1343</v>
      </c>
      <c r="CB7" s="60">
        <v>76</v>
      </c>
      <c r="CC7" s="63">
        <f t="shared" si="23"/>
        <v>5.7000000000000002E-2</v>
      </c>
      <c r="CD7" s="60">
        <v>784</v>
      </c>
      <c r="CE7" s="60">
        <v>52</v>
      </c>
      <c r="CF7" s="63">
        <f t="shared" si="24"/>
        <v>6.6000000000000003E-2</v>
      </c>
      <c r="CG7" s="60">
        <v>559</v>
      </c>
      <c r="CH7" s="60">
        <v>24</v>
      </c>
      <c r="CI7" s="63">
        <f t="shared" si="25"/>
        <v>4.2999999999999997E-2</v>
      </c>
      <c r="CJ7" s="436">
        <v>90</v>
      </c>
      <c r="CK7" s="60">
        <v>47</v>
      </c>
      <c r="CL7" s="104">
        <f t="shared" si="26"/>
        <v>0.52200000000000002</v>
      </c>
      <c r="CM7" s="60">
        <v>40</v>
      </c>
      <c r="CN7" s="60">
        <v>20</v>
      </c>
      <c r="CO7" s="104">
        <f t="shared" si="33"/>
        <v>0.5</v>
      </c>
      <c r="CP7" s="60">
        <v>50</v>
      </c>
      <c r="CQ7" s="60">
        <v>27</v>
      </c>
      <c r="CR7" s="104">
        <f t="shared" si="28"/>
        <v>0.54</v>
      </c>
      <c r="CS7" s="60">
        <v>2591</v>
      </c>
      <c r="CT7" s="60">
        <v>510</v>
      </c>
      <c r="CU7" s="63">
        <f t="shared" si="29"/>
        <v>0.19700000000000001</v>
      </c>
      <c r="CV7" s="60">
        <v>1417</v>
      </c>
      <c r="CW7" s="60">
        <v>1065</v>
      </c>
      <c r="CX7" s="60">
        <v>42</v>
      </c>
      <c r="CY7" s="63">
        <f t="shared" si="30"/>
        <v>3.9E-2</v>
      </c>
      <c r="CZ7" s="60">
        <v>352</v>
      </c>
      <c r="DA7" s="60">
        <v>61</v>
      </c>
      <c r="DB7" s="63">
        <f t="shared" si="31"/>
        <v>0.17299999999999999</v>
      </c>
      <c r="DC7" s="60">
        <v>1174</v>
      </c>
      <c r="DD7" s="60">
        <v>407</v>
      </c>
      <c r="DE7" s="63">
        <f t="shared" si="32"/>
        <v>0.34699999999999998</v>
      </c>
      <c r="DF7" s="416">
        <v>510</v>
      </c>
      <c r="DG7" s="417">
        <v>1141</v>
      </c>
      <c r="DH7" s="417">
        <v>1264</v>
      </c>
      <c r="DI7" s="417">
        <v>1636</v>
      </c>
      <c r="DJ7" s="417">
        <v>1737</v>
      </c>
      <c r="DK7" s="417">
        <v>2131</v>
      </c>
      <c r="DL7" s="417">
        <v>2467</v>
      </c>
      <c r="DM7" s="418">
        <v>3006</v>
      </c>
    </row>
    <row r="8" spans="1:117" x14ac:dyDescent="0.2">
      <c r="A8" s="56" t="s">
        <v>882</v>
      </c>
      <c r="B8" s="56" t="s">
        <v>1021</v>
      </c>
      <c r="C8" s="56" t="s">
        <v>892</v>
      </c>
      <c r="D8" s="56" t="s">
        <v>1037</v>
      </c>
      <c r="E8" s="415">
        <v>3773</v>
      </c>
      <c r="F8" s="78">
        <v>3773</v>
      </c>
      <c r="G8" s="71">
        <v>783</v>
      </c>
      <c r="H8" s="79">
        <f t="shared" si="0"/>
        <v>0.20799999999999999</v>
      </c>
      <c r="I8" s="71">
        <v>1208</v>
      </c>
      <c r="J8" s="71">
        <v>310</v>
      </c>
      <c r="K8" s="79">
        <f t="shared" si="1"/>
        <v>0.25700000000000001</v>
      </c>
      <c r="L8" s="71">
        <v>358</v>
      </c>
      <c r="M8" s="71">
        <v>189</v>
      </c>
      <c r="N8" s="79">
        <f t="shared" si="2"/>
        <v>0.52800000000000002</v>
      </c>
      <c r="O8" s="71">
        <v>850</v>
      </c>
      <c r="P8" s="71">
        <v>121</v>
      </c>
      <c r="Q8" s="79">
        <f t="shared" si="3"/>
        <v>0.14199999999999999</v>
      </c>
      <c r="R8" s="71">
        <v>2294</v>
      </c>
      <c r="S8" s="71">
        <v>412</v>
      </c>
      <c r="T8" s="79">
        <f t="shared" si="4"/>
        <v>0.18</v>
      </c>
      <c r="U8" s="71">
        <v>902</v>
      </c>
      <c r="V8" s="71">
        <v>109</v>
      </c>
      <c r="W8" s="79">
        <f t="shared" si="5"/>
        <v>0.121</v>
      </c>
      <c r="X8" s="71">
        <v>1392</v>
      </c>
      <c r="Y8" s="71">
        <v>303</v>
      </c>
      <c r="Z8" s="79">
        <f t="shared" si="6"/>
        <v>0.218</v>
      </c>
      <c r="AA8" s="71">
        <v>433</v>
      </c>
      <c r="AB8" s="71">
        <v>155</v>
      </c>
      <c r="AC8" s="79">
        <f t="shared" si="7"/>
        <v>0.35799999999999998</v>
      </c>
      <c r="AD8" s="71">
        <v>271</v>
      </c>
      <c r="AE8" s="71">
        <v>61</v>
      </c>
      <c r="AF8" s="79">
        <f t="shared" si="8"/>
        <v>0.22500000000000001</v>
      </c>
      <c r="AG8" s="71">
        <v>1646</v>
      </c>
      <c r="AH8" s="71">
        <v>354</v>
      </c>
      <c r="AI8" s="79">
        <f t="shared" si="9"/>
        <v>0.215</v>
      </c>
      <c r="AJ8" s="71">
        <v>2127</v>
      </c>
      <c r="AK8" s="71">
        <v>429</v>
      </c>
      <c r="AL8" s="79">
        <f t="shared" si="10"/>
        <v>0.20200000000000001</v>
      </c>
      <c r="AM8" s="419">
        <f t="shared" si="11"/>
        <v>3773</v>
      </c>
      <c r="AN8" s="60">
        <v>2082</v>
      </c>
      <c r="AO8" s="60">
        <v>473</v>
      </c>
      <c r="AP8" s="104">
        <f t="shared" si="12"/>
        <v>0.22700000000000001</v>
      </c>
      <c r="AQ8" s="60">
        <v>924</v>
      </c>
      <c r="AR8" s="60">
        <v>80</v>
      </c>
      <c r="AS8" s="104">
        <f t="shared" si="13"/>
        <v>8.6999999999999994E-2</v>
      </c>
      <c r="AT8" s="60">
        <v>452</v>
      </c>
      <c r="AU8" s="60">
        <v>203</v>
      </c>
      <c r="AV8" s="104">
        <f t="shared" si="14"/>
        <v>0.44900000000000001</v>
      </c>
      <c r="AW8" s="60">
        <v>0</v>
      </c>
      <c r="AX8" s="60">
        <v>0</v>
      </c>
      <c r="AY8" s="104"/>
      <c r="AZ8" s="60">
        <v>233</v>
      </c>
      <c r="BA8" s="60">
        <v>0</v>
      </c>
      <c r="BB8" s="104">
        <f t="shared" si="15"/>
        <v>0</v>
      </c>
      <c r="BC8" s="60">
        <v>0</v>
      </c>
      <c r="BD8" s="60">
        <v>0</v>
      </c>
      <c r="BE8" s="104"/>
      <c r="BF8" s="74">
        <v>82</v>
      </c>
      <c r="BG8" s="60">
        <v>13</v>
      </c>
      <c r="BH8" s="104">
        <f t="shared" si="16"/>
        <v>0.15853658536585366</v>
      </c>
      <c r="BI8" s="75">
        <v>2137</v>
      </c>
      <c r="BJ8" s="60">
        <v>410</v>
      </c>
      <c r="BK8" s="63">
        <f t="shared" si="17"/>
        <v>0.192</v>
      </c>
      <c r="BL8" s="60">
        <v>579</v>
      </c>
      <c r="BM8" s="60">
        <v>227</v>
      </c>
      <c r="BN8" s="63">
        <f t="shared" si="18"/>
        <v>0.39200000000000002</v>
      </c>
      <c r="BO8" s="60">
        <v>709</v>
      </c>
      <c r="BP8" s="60">
        <v>75</v>
      </c>
      <c r="BQ8" s="63">
        <f t="shared" si="19"/>
        <v>0.106</v>
      </c>
      <c r="BR8" s="60">
        <v>698</v>
      </c>
      <c r="BS8" s="60">
        <v>78</v>
      </c>
      <c r="BT8" s="63">
        <f t="shared" si="20"/>
        <v>0.112</v>
      </c>
      <c r="BU8" s="60">
        <v>151</v>
      </c>
      <c r="BV8" s="60">
        <v>30</v>
      </c>
      <c r="BW8" s="63">
        <f t="shared" si="21"/>
        <v>0.19900000000000001</v>
      </c>
      <c r="BX8" s="432">
        <v>1469</v>
      </c>
      <c r="BY8" s="60">
        <v>105</v>
      </c>
      <c r="BZ8" s="104">
        <f t="shared" si="22"/>
        <v>7.0999999999999994E-2</v>
      </c>
      <c r="CA8" s="436">
        <v>1390</v>
      </c>
      <c r="CB8" s="60">
        <v>87</v>
      </c>
      <c r="CC8" s="63">
        <f t="shared" si="23"/>
        <v>6.3E-2</v>
      </c>
      <c r="CD8" s="60">
        <v>746</v>
      </c>
      <c r="CE8" s="60">
        <v>41</v>
      </c>
      <c r="CF8" s="63">
        <f t="shared" si="24"/>
        <v>5.5E-2</v>
      </c>
      <c r="CG8" s="60">
        <v>644</v>
      </c>
      <c r="CH8" s="60">
        <v>46</v>
      </c>
      <c r="CI8" s="63">
        <f t="shared" si="25"/>
        <v>7.0999999999999994E-2</v>
      </c>
      <c r="CJ8" s="436">
        <v>79</v>
      </c>
      <c r="CK8" s="60">
        <v>18</v>
      </c>
      <c r="CL8" s="104">
        <f t="shared" si="26"/>
        <v>0.22800000000000001</v>
      </c>
      <c r="CM8" s="60">
        <v>21</v>
      </c>
      <c r="CN8" s="60">
        <v>0</v>
      </c>
      <c r="CO8" s="104">
        <f t="shared" si="33"/>
        <v>0</v>
      </c>
      <c r="CP8" s="60">
        <v>58</v>
      </c>
      <c r="CQ8" s="60">
        <v>18</v>
      </c>
      <c r="CR8" s="104">
        <f t="shared" si="28"/>
        <v>0.31</v>
      </c>
      <c r="CS8" s="60">
        <v>2618</v>
      </c>
      <c r="CT8" s="60">
        <v>498</v>
      </c>
      <c r="CU8" s="63">
        <f t="shared" si="29"/>
        <v>0.19</v>
      </c>
      <c r="CV8" s="60">
        <v>1483</v>
      </c>
      <c r="CW8" s="60">
        <v>1257</v>
      </c>
      <c r="CX8" s="60">
        <v>18</v>
      </c>
      <c r="CY8" s="63">
        <f t="shared" si="30"/>
        <v>1.4E-2</v>
      </c>
      <c r="CZ8" s="60">
        <v>226</v>
      </c>
      <c r="DA8" s="60">
        <v>87</v>
      </c>
      <c r="DB8" s="63">
        <f t="shared" si="31"/>
        <v>0.38500000000000001</v>
      </c>
      <c r="DC8" s="60">
        <v>1135</v>
      </c>
      <c r="DD8" s="60">
        <v>393</v>
      </c>
      <c r="DE8" s="63">
        <f t="shared" si="32"/>
        <v>0.34599999999999997</v>
      </c>
      <c r="DF8" s="416">
        <v>576</v>
      </c>
      <c r="DG8" s="417">
        <v>1248</v>
      </c>
      <c r="DH8" s="417">
        <v>1519</v>
      </c>
      <c r="DI8" s="417">
        <v>1879</v>
      </c>
      <c r="DJ8" s="417">
        <v>1959</v>
      </c>
      <c r="DK8" s="417">
        <v>3208</v>
      </c>
      <c r="DL8" s="417">
        <v>3431</v>
      </c>
      <c r="DM8" s="418">
        <v>3454</v>
      </c>
    </row>
    <row r="9" spans="1:117" x14ac:dyDescent="0.2">
      <c r="A9" s="56" t="s">
        <v>882</v>
      </c>
      <c r="B9" s="56" t="s">
        <v>1021</v>
      </c>
      <c r="C9" s="56" t="s">
        <v>893</v>
      </c>
      <c r="D9" s="56" t="s">
        <v>1038</v>
      </c>
      <c r="E9" s="415">
        <v>3685</v>
      </c>
      <c r="F9" s="78">
        <v>3636</v>
      </c>
      <c r="G9" s="71">
        <v>1142</v>
      </c>
      <c r="H9" s="79">
        <f t="shared" si="0"/>
        <v>0.314</v>
      </c>
      <c r="I9" s="71">
        <v>1367</v>
      </c>
      <c r="J9" s="71">
        <v>670</v>
      </c>
      <c r="K9" s="79">
        <f t="shared" si="1"/>
        <v>0.49</v>
      </c>
      <c r="L9" s="71">
        <v>125</v>
      </c>
      <c r="M9" s="71">
        <v>100</v>
      </c>
      <c r="N9" s="79">
        <f t="shared" si="2"/>
        <v>0.8</v>
      </c>
      <c r="O9" s="71">
        <v>1242</v>
      </c>
      <c r="P9" s="71">
        <v>570</v>
      </c>
      <c r="Q9" s="79">
        <f t="shared" si="3"/>
        <v>0.45900000000000002</v>
      </c>
      <c r="R9" s="71">
        <v>1803</v>
      </c>
      <c r="S9" s="71">
        <v>472</v>
      </c>
      <c r="T9" s="79">
        <f t="shared" si="4"/>
        <v>0.26200000000000001</v>
      </c>
      <c r="U9" s="71">
        <v>614</v>
      </c>
      <c r="V9" s="71">
        <v>235</v>
      </c>
      <c r="W9" s="79">
        <f t="shared" si="5"/>
        <v>0.38300000000000001</v>
      </c>
      <c r="X9" s="71">
        <v>1189</v>
      </c>
      <c r="Y9" s="71">
        <v>237</v>
      </c>
      <c r="Z9" s="79">
        <f t="shared" si="6"/>
        <v>0.19900000000000001</v>
      </c>
      <c r="AA9" s="71">
        <v>728</v>
      </c>
      <c r="AB9" s="71">
        <v>91</v>
      </c>
      <c r="AC9" s="79">
        <f t="shared" si="7"/>
        <v>0.125</v>
      </c>
      <c r="AD9" s="71">
        <v>466</v>
      </c>
      <c r="AE9" s="71">
        <v>0</v>
      </c>
      <c r="AF9" s="79">
        <f t="shared" si="8"/>
        <v>0</v>
      </c>
      <c r="AG9" s="71">
        <v>1357</v>
      </c>
      <c r="AH9" s="71">
        <v>457</v>
      </c>
      <c r="AI9" s="79">
        <f t="shared" si="9"/>
        <v>0.33700000000000002</v>
      </c>
      <c r="AJ9" s="71">
        <v>2279</v>
      </c>
      <c r="AK9" s="71">
        <v>685</v>
      </c>
      <c r="AL9" s="79">
        <f t="shared" si="10"/>
        <v>0.30099999999999999</v>
      </c>
      <c r="AM9" s="419">
        <f t="shared" si="11"/>
        <v>3636</v>
      </c>
      <c r="AN9" s="60">
        <v>1294</v>
      </c>
      <c r="AO9" s="60">
        <v>512</v>
      </c>
      <c r="AP9" s="104">
        <f t="shared" si="12"/>
        <v>0.39600000000000002</v>
      </c>
      <c r="AQ9" s="60">
        <v>636</v>
      </c>
      <c r="AR9" s="60">
        <v>192</v>
      </c>
      <c r="AS9" s="104">
        <f t="shared" si="13"/>
        <v>0.30199999999999999</v>
      </c>
      <c r="AT9" s="60">
        <v>1545</v>
      </c>
      <c r="AU9" s="60">
        <v>438</v>
      </c>
      <c r="AV9" s="104">
        <f t="shared" si="14"/>
        <v>0.28299999999999997</v>
      </c>
      <c r="AW9" s="60">
        <v>0</v>
      </c>
      <c r="AX9" s="60">
        <v>0</v>
      </c>
      <c r="AY9" s="104"/>
      <c r="AZ9" s="60">
        <v>117</v>
      </c>
      <c r="BA9" s="60">
        <v>0</v>
      </c>
      <c r="BB9" s="104">
        <f t="shared" si="15"/>
        <v>0</v>
      </c>
      <c r="BC9" s="60">
        <v>0</v>
      </c>
      <c r="BD9" s="60">
        <v>0</v>
      </c>
      <c r="BE9" s="104"/>
      <c r="BF9" s="74">
        <v>44</v>
      </c>
      <c r="BG9" s="60">
        <v>28</v>
      </c>
      <c r="BH9" s="104">
        <f t="shared" si="16"/>
        <v>0.63636363636363635</v>
      </c>
      <c r="BI9" s="75">
        <v>2013</v>
      </c>
      <c r="BJ9" s="60">
        <v>303</v>
      </c>
      <c r="BK9" s="63">
        <f t="shared" si="17"/>
        <v>0.151</v>
      </c>
      <c r="BL9" s="60">
        <v>463</v>
      </c>
      <c r="BM9" s="60">
        <v>140</v>
      </c>
      <c r="BN9" s="63">
        <f t="shared" si="18"/>
        <v>0.30199999999999999</v>
      </c>
      <c r="BO9" s="60">
        <v>437</v>
      </c>
      <c r="BP9" s="60">
        <v>86</v>
      </c>
      <c r="BQ9" s="63">
        <f t="shared" si="19"/>
        <v>0.19700000000000001</v>
      </c>
      <c r="BR9" s="60">
        <v>647</v>
      </c>
      <c r="BS9" s="60">
        <v>77</v>
      </c>
      <c r="BT9" s="63">
        <f t="shared" si="20"/>
        <v>0.11899999999999999</v>
      </c>
      <c r="BU9" s="60">
        <v>466</v>
      </c>
      <c r="BV9" s="60">
        <v>0</v>
      </c>
      <c r="BW9" s="63">
        <f t="shared" si="21"/>
        <v>0</v>
      </c>
      <c r="BX9" s="432">
        <v>1184</v>
      </c>
      <c r="BY9" s="60">
        <v>307</v>
      </c>
      <c r="BZ9" s="104">
        <f t="shared" si="22"/>
        <v>0.25900000000000001</v>
      </c>
      <c r="CA9" s="436">
        <v>1116</v>
      </c>
      <c r="CB9" s="60">
        <v>275</v>
      </c>
      <c r="CC9" s="63">
        <f t="shared" si="23"/>
        <v>0.246</v>
      </c>
      <c r="CD9" s="60">
        <v>515</v>
      </c>
      <c r="CE9" s="60">
        <v>76</v>
      </c>
      <c r="CF9" s="63">
        <f t="shared" si="24"/>
        <v>0.14799999999999999</v>
      </c>
      <c r="CG9" s="60">
        <v>601</v>
      </c>
      <c r="CH9" s="60">
        <v>199</v>
      </c>
      <c r="CI9" s="63">
        <f t="shared" si="25"/>
        <v>0.33100000000000002</v>
      </c>
      <c r="CJ9" s="436">
        <v>68</v>
      </c>
      <c r="CK9" s="60">
        <v>32</v>
      </c>
      <c r="CL9" s="104">
        <f t="shared" si="26"/>
        <v>0.47099999999999997</v>
      </c>
      <c r="CM9" s="60">
        <v>13</v>
      </c>
      <c r="CN9" s="60">
        <v>13</v>
      </c>
      <c r="CO9" s="104">
        <f t="shared" si="33"/>
        <v>1</v>
      </c>
      <c r="CP9" s="60">
        <v>55</v>
      </c>
      <c r="CQ9" s="60">
        <v>19</v>
      </c>
      <c r="CR9" s="104">
        <f t="shared" si="28"/>
        <v>0.34499999999999997</v>
      </c>
      <c r="CS9" s="60">
        <v>2464</v>
      </c>
      <c r="CT9" s="60">
        <v>585</v>
      </c>
      <c r="CU9" s="63">
        <f t="shared" si="29"/>
        <v>0.23699999999999999</v>
      </c>
      <c r="CV9" s="60">
        <v>1187</v>
      </c>
      <c r="CW9" s="60">
        <v>849</v>
      </c>
      <c r="CX9" s="60">
        <v>122</v>
      </c>
      <c r="CY9" s="63">
        <f t="shared" si="30"/>
        <v>0.14399999999999999</v>
      </c>
      <c r="CZ9" s="60">
        <v>338</v>
      </c>
      <c r="DA9" s="60">
        <v>166</v>
      </c>
      <c r="DB9" s="63">
        <f t="shared" si="31"/>
        <v>0.49099999999999999</v>
      </c>
      <c r="DC9" s="60">
        <v>1277</v>
      </c>
      <c r="DD9" s="60">
        <v>297</v>
      </c>
      <c r="DE9" s="63">
        <f t="shared" si="32"/>
        <v>0.23300000000000001</v>
      </c>
      <c r="DF9" s="416">
        <v>172</v>
      </c>
      <c r="DG9" s="417">
        <v>1573</v>
      </c>
      <c r="DH9" s="417">
        <v>1654</v>
      </c>
      <c r="DI9" s="417">
        <v>1994</v>
      </c>
      <c r="DJ9" s="417">
        <v>2142</v>
      </c>
      <c r="DK9" s="417">
        <v>2681</v>
      </c>
      <c r="DL9" s="417">
        <v>3039</v>
      </c>
      <c r="DM9" s="418">
        <v>3279</v>
      </c>
    </row>
    <row r="10" spans="1:117" x14ac:dyDescent="0.2">
      <c r="A10" s="56" t="s">
        <v>882</v>
      </c>
      <c r="B10" s="56" t="s">
        <v>1021</v>
      </c>
      <c r="C10" s="56" t="s">
        <v>894</v>
      </c>
      <c r="D10" s="56" t="s">
        <v>1039</v>
      </c>
      <c r="E10" s="415">
        <v>4929</v>
      </c>
      <c r="F10" s="78">
        <v>4929</v>
      </c>
      <c r="G10" s="71">
        <v>823</v>
      </c>
      <c r="H10" s="79">
        <f t="shared" si="0"/>
        <v>0.16700000000000001</v>
      </c>
      <c r="I10" s="71">
        <v>1624</v>
      </c>
      <c r="J10" s="71">
        <v>219</v>
      </c>
      <c r="K10" s="79">
        <f t="shared" si="1"/>
        <v>0.13500000000000001</v>
      </c>
      <c r="L10" s="71">
        <v>234</v>
      </c>
      <c r="M10" s="71">
        <v>90</v>
      </c>
      <c r="N10" s="79">
        <f t="shared" si="2"/>
        <v>0.38500000000000001</v>
      </c>
      <c r="O10" s="71">
        <v>1390</v>
      </c>
      <c r="P10" s="71">
        <v>129</v>
      </c>
      <c r="Q10" s="79">
        <f t="shared" si="3"/>
        <v>9.2999999999999999E-2</v>
      </c>
      <c r="R10" s="71">
        <v>2859</v>
      </c>
      <c r="S10" s="71">
        <v>575</v>
      </c>
      <c r="T10" s="79">
        <f t="shared" si="4"/>
        <v>0.20100000000000001</v>
      </c>
      <c r="U10" s="71">
        <v>1086</v>
      </c>
      <c r="V10" s="71">
        <v>217</v>
      </c>
      <c r="W10" s="79">
        <f t="shared" si="5"/>
        <v>0.2</v>
      </c>
      <c r="X10" s="71">
        <v>1773</v>
      </c>
      <c r="Y10" s="71">
        <v>358</v>
      </c>
      <c r="Z10" s="79">
        <f t="shared" si="6"/>
        <v>0.20200000000000001</v>
      </c>
      <c r="AA10" s="71">
        <v>576</v>
      </c>
      <c r="AB10" s="71">
        <v>47</v>
      </c>
      <c r="AC10" s="79">
        <f t="shared" si="7"/>
        <v>8.2000000000000003E-2</v>
      </c>
      <c r="AD10" s="71">
        <v>446</v>
      </c>
      <c r="AE10" s="71">
        <v>29</v>
      </c>
      <c r="AF10" s="79">
        <f t="shared" si="8"/>
        <v>6.5000000000000002E-2</v>
      </c>
      <c r="AG10" s="71">
        <v>2492</v>
      </c>
      <c r="AH10" s="71">
        <v>396</v>
      </c>
      <c r="AI10" s="79">
        <f t="shared" si="9"/>
        <v>0.159</v>
      </c>
      <c r="AJ10" s="71">
        <v>2437</v>
      </c>
      <c r="AK10" s="71">
        <v>427</v>
      </c>
      <c r="AL10" s="79">
        <f t="shared" si="10"/>
        <v>0.17499999999999999</v>
      </c>
      <c r="AM10" s="419">
        <f t="shared" si="11"/>
        <v>4929</v>
      </c>
      <c r="AN10" s="60">
        <v>2971</v>
      </c>
      <c r="AO10" s="60">
        <v>400</v>
      </c>
      <c r="AP10" s="104">
        <f t="shared" si="12"/>
        <v>0.13500000000000001</v>
      </c>
      <c r="AQ10" s="60">
        <v>820</v>
      </c>
      <c r="AR10" s="60">
        <v>251</v>
      </c>
      <c r="AS10" s="104">
        <f t="shared" si="13"/>
        <v>0.30599999999999999</v>
      </c>
      <c r="AT10" s="60">
        <v>776</v>
      </c>
      <c r="AU10" s="60">
        <v>168</v>
      </c>
      <c r="AV10" s="104">
        <f t="shared" si="14"/>
        <v>0.216</v>
      </c>
      <c r="AW10" s="60">
        <v>2</v>
      </c>
      <c r="AX10" s="60">
        <v>2</v>
      </c>
      <c r="AY10" s="104">
        <f>ROUND(AX10/AW10,3)</f>
        <v>1</v>
      </c>
      <c r="AZ10" s="60">
        <v>103</v>
      </c>
      <c r="BA10" s="60">
        <v>2</v>
      </c>
      <c r="BB10" s="104">
        <f t="shared" si="15"/>
        <v>1.9E-2</v>
      </c>
      <c r="BC10" s="60">
        <v>7</v>
      </c>
      <c r="BD10" s="60">
        <v>0</v>
      </c>
      <c r="BE10" s="104">
        <f>ROUND(BD10/BC10,3)</f>
        <v>0</v>
      </c>
      <c r="BF10" s="74">
        <v>250</v>
      </c>
      <c r="BG10" s="60">
        <v>36</v>
      </c>
      <c r="BH10" s="104">
        <f t="shared" si="16"/>
        <v>0.14399999999999999</v>
      </c>
      <c r="BI10" s="75">
        <v>2836</v>
      </c>
      <c r="BJ10" s="60">
        <v>499</v>
      </c>
      <c r="BK10" s="63">
        <f t="shared" si="17"/>
        <v>0.17599999999999999</v>
      </c>
      <c r="BL10" s="60">
        <v>944</v>
      </c>
      <c r="BM10" s="60">
        <v>153</v>
      </c>
      <c r="BN10" s="63">
        <f t="shared" si="18"/>
        <v>0.16200000000000001</v>
      </c>
      <c r="BO10" s="60">
        <v>1135</v>
      </c>
      <c r="BP10" s="60">
        <v>209</v>
      </c>
      <c r="BQ10" s="63">
        <f t="shared" si="19"/>
        <v>0.184</v>
      </c>
      <c r="BR10" s="60">
        <v>568</v>
      </c>
      <c r="BS10" s="60">
        <v>123</v>
      </c>
      <c r="BT10" s="63">
        <f t="shared" si="20"/>
        <v>0.217</v>
      </c>
      <c r="BU10" s="60">
        <v>189</v>
      </c>
      <c r="BV10" s="60">
        <v>14</v>
      </c>
      <c r="BW10" s="63">
        <f t="shared" si="21"/>
        <v>7.3999999999999996E-2</v>
      </c>
      <c r="BX10" s="432">
        <v>1797</v>
      </c>
      <c r="BY10" s="60">
        <v>112</v>
      </c>
      <c r="BZ10" s="104">
        <f t="shared" si="22"/>
        <v>6.2E-2</v>
      </c>
      <c r="CA10" s="436">
        <v>1704</v>
      </c>
      <c r="CB10" s="60">
        <v>47</v>
      </c>
      <c r="CC10" s="63">
        <f t="shared" si="23"/>
        <v>2.8000000000000001E-2</v>
      </c>
      <c r="CD10" s="60">
        <v>1067</v>
      </c>
      <c r="CE10" s="60">
        <v>47</v>
      </c>
      <c r="CF10" s="63">
        <f t="shared" si="24"/>
        <v>4.3999999999999997E-2</v>
      </c>
      <c r="CG10" s="60">
        <v>637</v>
      </c>
      <c r="CH10" s="60">
        <v>0</v>
      </c>
      <c r="CI10" s="63">
        <f t="shared" si="25"/>
        <v>0</v>
      </c>
      <c r="CJ10" s="436">
        <v>93</v>
      </c>
      <c r="CK10" s="60">
        <v>65</v>
      </c>
      <c r="CL10" s="104">
        <f t="shared" si="26"/>
        <v>0.69899999999999995</v>
      </c>
      <c r="CM10" s="60">
        <v>8</v>
      </c>
      <c r="CN10" s="60">
        <v>5</v>
      </c>
      <c r="CO10" s="104">
        <f t="shared" si="33"/>
        <v>0.625</v>
      </c>
      <c r="CP10" s="60">
        <v>85</v>
      </c>
      <c r="CQ10" s="60">
        <v>60</v>
      </c>
      <c r="CR10" s="104">
        <f t="shared" si="28"/>
        <v>0.70599999999999996</v>
      </c>
      <c r="CS10" s="60">
        <v>3459</v>
      </c>
      <c r="CT10" s="60">
        <v>650</v>
      </c>
      <c r="CU10" s="63">
        <f t="shared" si="29"/>
        <v>0.188</v>
      </c>
      <c r="CV10" s="60">
        <v>1764</v>
      </c>
      <c r="CW10" s="60">
        <v>1208</v>
      </c>
      <c r="CX10" s="60">
        <v>32</v>
      </c>
      <c r="CY10" s="63">
        <f t="shared" si="30"/>
        <v>2.5999999999999999E-2</v>
      </c>
      <c r="CZ10" s="60">
        <v>556</v>
      </c>
      <c r="DA10" s="60">
        <v>21</v>
      </c>
      <c r="DB10" s="63">
        <f t="shared" si="31"/>
        <v>3.7999999999999999E-2</v>
      </c>
      <c r="DC10" s="60">
        <v>1695</v>
      </c>
      <c r="DD10" s="60">
        <v>597</v>
      </c>
      <c r="DE10" s="63">
        <f t="shared" si="32"/>
        <v>0.35199999999999998</v>
      </c>
      <c r="DF10" s="416">
        <v>576</v>
      </c>
      <c r="DG10" s="417">
        <v>1623</v>
      </c>
      <c r="DH10" s="417">
        <v>2434</v>
      </c>
      <c r="DI10" s="417">
        <v>2977</v>
      </c>
      <c r="DJ10" s="417">
        <v>3068</v>
      </c>
      <c r="DK10" s="417">
        <v>4091</v>
      </c>
      <c r="DL10" s="417">
        <v>4614</v>
      </c>
      <c r="DM10" s="418">
        <v>4723</v>
      </c>
    </row>
    <row r="11" spans="1:117" x14ac:dyDescent="0.2">
      <c r="A11" s="56" t="s">
        <v>882</v>
      </c>
      <c r="B11" s="56" t="s">
        <v>1021</v>
      </c>
      <c r="C11" s="56" t="s">
        <v>895</v>
      </c>
      <c r="D11" s="56" t="s">
        <v>1040</v>
      </c>
      <c r="E11" s="415">
        <v>3735</v>
      </c>
      <c r="F11" s="78">
        <v>3735</v>
      </c>
      <c r="G11" s="71">
        <v>1074</v>
      </c>
      <c r="H11" s="79">
        <f t="shared" si="0"/>
        <v>0.28799999999999998</v>
      </c>
      <c r="I11" s="71">
        <v>987</v>
      </c>
      <c r="J11" s="71">
        <v>426</v>
      </c>
      <c r="K11" s="79">
        <f t="shared" si="1"/>
        <v>0.432</v>
      </c>
      <c r="L11" s="71">
        <v>414</v>
      </c>
      <c r="M11" s="71">
        <v>193</v>
      </c>
      <c r="N11" s="79">
        <f t="shared" si="2"/>
        <v>0.46600000000000003</v>
      </c>
      <c r="O11" s="71">
        <v>573</v>
      </c>
      <c r="P11" s="71">
        <v>233</v>
      </c>
      <c r="Q11" s="79">
        <f t="shared" si="3"/>
        <v>0.40699999999999997</v>
      </c>
      <c r="R11" s="71">
        <v>2402</v>
      </c>
      <c r="S11" s="71">
        <v>591</v>
      </c>
      <c r="T11" s="79">
        <f t="shared" si="4"/>
        <v>0.246</v>
      </c>
      <c r="U11" s="71">
        <v>1353</v>
      </c>
      <c r="V11" s="71">
        <v>319</v>
      </c>
      <c r="W11" s="79">
        <f t="shared" si="5"/>
        <v>0.23599999999999999</v>
      </c>
      <c r="X11" s="71">
        <v>1049</v>
      </c>
      <c r="Y11" s="71">
        <v>272</v>
      </c>
      <c r="Z11" s="79">
        <f t="shared" si="6"/>
        <v>0.25900000000000001</v>
      </c>
      <c r="AA11" s="71">
        <v>580</v>
      </c>
      <c r="AB11" s="71">
        <v>147</v>
      </c>
      <c r="AC11" s="79">
        <f t="shared" si="7"/>
        <v>0.253</v>
      </c>
      <c r="AD11" s="71">
        <v>346</v>
      </c>
      <c r="AE11" s="71">
        <v>57</v>
      </c>
      <c r="AF11" s="79">
        <f t="shared" si="8"/>
        <v>0.16500000000000001</v>
      </c>
      <c r="AG11" s="71">
        <v>1640</v>
      </c>
      <c r="AH11" s="71">
        <v>554</v>
      </c>
      <c r="AI11" s="79">
        <f t="shared" si="9"/>
        <v>0.33800000000000002</v>
      </c>
      <c r="AJ11" s="71">
        <v>2095</v>
      </c>
      <c r="AK11" s="71">
        <v>520</v>
      </c>
      <c r="AL11" s="79">
        <f t="shared" si="10"/>
        <v>0.248</v>
      </c>
      <c r="AM11" s="419">
        <f t="shared" si="11"/>
        <v>3735</v>
      </c>
      <c r="AN11" s="60">
        <v>1562</v>
      </c>
      <c r="AO11" s="60">
        <v>435</v>
      </c>
      <c r="AP11" s="104">
        <f t="shared" si="12"/>
        <v>0.27800000000000002</v>
      </c>
      <c r="AQ11" s="60">
        <v>919</v>
      </c>
      <c r="AR11" s="60">
        <v>183</v>
      </c>
      <c r="AS11" s="104">
        <f t="shared" si="13"/>
        <v>0.19900000000000001</v>
      </c>
      <c r="AT11" s="60">
        <v>1154</v>
      </c>
      <c r="AU11" s="60">
        <v>387</v>
      </c>
      <c r="AV11" s="104">
        <f t="shared" si="14"/>
        <v>0.33500000000000002</v>
      </c>
      <c r="AW11" s="60">
        <v>62</v>
      </c>
      <c r="AX11" s="60">
        <v>62</v>
      </c>
      <c r="AY11" s="104">
        <f>ROUND(AX11/AW11,3)</f>
        <v>1</v>
      </c>
      <c r="AZ11" s="60">
        <v>21</v>
      </c>
      <c r="BA11" s="60">
        <v>21</v>
      </c>
      <c r="BB11" s="104">
        <f t="shared" si="15"/>
        <v>1</v>
      </c>
      <c r="BC11" s="60">
        <v>0</v>
      </c>
      <c r="BD11" s="60">
        <v>0</v>
      </c>
      <c r="BE11" s="104"/>
      <c r="BF11" s="74">
        <v>17</v>
      </c>
      <c r="BG11" s="60">
        <v>1</v>
      </c>
      <c r="BH11" s="104">
        <f t="shared" si="16"/>
        <v>5.8823529411764705E-2</v>
      </c>
      <c r="BI11" s="75">
        <v>2318</v>
      </c>
      <c r="BJ11" s="60">
        <v>572</v>
      </c>
      <c r="BK11" s="63">
        <f t="shared" si="17"/>
        <v>0.247</v>
      </c>
      <c r="BL11" s="60">
        <v>590</v>
      </c>
      <c r="BM11" s="60">
        <v>218</v>
      </c>
      <c r="BN11" s="63">
        <f t="shared" si="18"/>
        <v>0.36899999999999999</v>
      </c>
      <c r="BO11" s="60">
        <v>821</v>
      </c>
      <c r="BP11" s="60">
        <v>295</v>
      </c>
      <c r="BQ11" s="63">
        <f t="shared" si="19"/>
        <v>0.35899999999999999</v>
      </c>
      <c r="BR11" s="60">
        <v>695</v>
      </c>
      <c r="BS11" s="60">
        <v>47</v>
      </c>
      <c r="BT11" s="63">
        <f t="shared" si="20"/>
        <v>6.8000000000000005E-2</v>
      </c>
      <c r="BU11" s="60">
        <v>212</v>
      </c>
      <c r="BV11" s="60">
        <v>12</v>
      </c>
      <c r="BW11" s="63">
        <f t="shared" si="21"/>
        <v>5.7000000000000002E-2</v>
      </c>
      <c r="BX11" s="432">
        <v>1378</v>
      </c>
      <c r="BY11" s="60">
        <v>212</v>
      </c>
      <c r="BZ11" s="104">
        <f t="shared" si="22"/>
        <v>0.154</v>
      </c>
      <c r="CA11" s="436">
        <v>1243</v>
      </c>
      <c r="CB11" s="60">
        <v>117</v>
      </c>
      <c r="CC11" s="63">
        <f t="shared" si="23"/>
        <v>9.4E-2</v>
      </c>
      <c r="CD11" s="60">
        <v>473</v>
      </c>
      <c r="CE11" s="60">
        <v>69</v>
      </c>
      <c r="CF11" s="63">
        <f t="shared" si="24"/>
        <v>0.14599999999999999</v>
      </c>
      <c r="CG11" s="60">
        <v>770</v>
      </c>
      <c r="CH11" s="60">
        <v>48</v>
      </c>
      <c r="CI11" s="63">
        <f t="shared" si="25"/>
        <v>6.2E-2</v>
      </c>
      <c r="CJ11" s="436">
        <v>135</v>
      </c>
      <c r="CK11" s="60">
        <v>95</v>
      </c>
      <c r="CL11" s="104">
        <f t="shared" si="26"/>
        <v>0.70399999999999996</v>
      </c>
      <c r="CM11" s="60">
        <v>110</v>
      </c>
      <c r="CN11" s="60">
        <v>88</v>
      </c>
      <c r="CO11" s="104">
        <f t="shared" si="33"/>
        <v>0.8</v>
      </c>
      <c r="CP11" s="60">
        <v>25</v>
      </c>
      <c r="CQ11" s="60">
        <v>7</v>
      </c>
      <c r="CR11" s="104">
        <f t="shared" si="28"/>
        <v>0.28000000000000003</v>
      </c>
      <c r="CS11" s="60">
        <v>2848</v>
      </c>
      <c r="CT11" s="60">
        <v>689</v>
      </c>
      <c r="CU11" s="63">
        <f t="shared" si="29"/>
        <v>0.24199999999999999</v>
      </c>
      <c r="CV11" s="60">
        <v>1323</v>
      </c>
      <c r="CW11" s="60">
        <v>1028</v>
      </c>
      <c r="CX11" s="60">
        <v>46</v>
      </c>
      <c r="CY11" s="63">
        <f t="shared" si="30"/>
        <v>4.4999999999999998E-2</v>
      </c>
      <c r="CZ11" s="60">
        <v>295</v>
      </c>
      <c r="DA11" s="60">
        <v>103</v>
      </c>
      <c r="DB11" s="63">
        <f t="shared" si="31"/>
        <v>0.34899999999999998</v>
      </c>
      <c r="DC11" s="60">
        <v>1525</v>
      </c>
      <c r="DD11" s="60">
        <v>540</v>
      </c>
      <c r="DE11" s="63">
        <f t="shared" si="32"/>
        <v>0.35399999999999998</v>
      </c>
      <c r="DF11" s="416">
        <v>517</v>
      </c>
      <c r="DG11" s="417">
        <v>1892</v>
      </c>
      <c r="DH11" s="417">
        <v>2018</v>
      </c>
      <c r="DI11" s="417">
        <v>2349</v>
      </c>
      <c r="DJ11" s="417">
        <v>2542</v>
      </c>
      <c r="DK11" s="417">
        <v>2977</v>
      </c>
      <c r="DL11" s="417">
        <v>3300</v>
      </c>
      <c r="DM11" s="418">
        <v>3511</v>
      </c>
    </row>
    <row r="12" spans="1:117" x14ac:dyDescent="0.2">
      <c r="A12" s="56" t="s">
        <v>882</v>
      </c>
      <c r="B12" s="56" t="s">
        <v>1021</v>
      </c>
      <c r="C12" s="56" t="s">
        <v>896</v>
      </c>
      <c r="D12" s="56" t="s">
        <v>1041</v>
      </c>
      <c r="E12" s="415">
        <v>3972</v>
      </c>
      <c r="F12" s="78">
        <v>3931</v>
      </c>
      <c r="G12" s="71">
        <v>714</v>
      </c>
      <c r="H12" s="79">
        <f t="shared" si="0"/>
        <v>0.182</v>
      </c>
      <c r="I12" s="71">
        <v>942</v>
      </c>
      <c r="J12" s="71">
        <v>248</v>
      </c>
      <c r="K12" s="79">
        <f t="shared" si="1"/>
        <v>0.26300000000000001</v>
      </c>
      <c r="L12" s="71">
        <v>171</v>
      </c>
      <c r="M12" s="71">
        <v>13</v>
      </c>
      <c r="N12" s="79">
        <f t="shared" si="2"/>
        <v>7.5999999999999998E-2</v>
      </c>
      <c r="O12" s="71">
        <v>771</v>
      </c>
      <c r="P12" s="71">
        <v>235</v>
      </c>
      <c r="Q12" s="79">
        <f t="shared" si="3"/>
        <v>0.30499999999999999</v>
      </c>
      <c r="R12" s="71">
        <v>2579</v>
      </c>
      <c r="S12" s="71">
        <v>441</v>
      </c>
      <c r="T12" s="79">
        <f t="shared" si="4"/>
        <v>0.17100000000000001</v>
      </c>
      <c r="U12" s="71">
        <v>1192</v>
      </c>
      <c r="V12" s="71">
        <v>213</v>
      </c>
      <c r="W12" s="79">
        <f t="shared" si="5"/>
        <v>0.17899999999999999</v>
      </c>
      <c r="X12" s="71">
        <v>1387</v>
      </c>
      <c r="Y12" s="71">
        <v>228</v>
      </c>
      <c r="Z12" s="79">
        <f t="shared" si="6"/>
        <v>0.16400000000000001</v>
      </c>
      <c r="AA12" s="71">
        <v>564</v>
      </c>
      <c r="AB12" s="71">
        <v>90</v>
      </c>
      <c r="AC12" s="79">
        <f t="shared" si="7"/>
        <v>0.16</v>
      </c>
      <c r="AD12" s="71">
        <v>410</v>
      </c>
      <c r="AE12" s="71">
        <v>25</v>
      </c>
      <c r="AF12" s="79">
        <f t="shared" si="8"/>
        <v>6.0999999999999999E-2</v>
      </c>
      <c r="AG12" s="71">
        <v>1943</v>
      </c>
      <c r="AH12" s="71">
        <v>473</v>
      </c>
      <c r="AI12" s="79">
        <f t="shared" si="9"/>
        <v>0.24299999999999999</v>
      </c>
      <c r="AJ12" s="71">
        <v>1988</v>
      </c>
      <c r="AK12" s="71">
        <v>241</v>
      </c>
      <c r="AL12" s="79">
        <f t="shared" si="10"/>
        <v>0.121</v>
      </c>
      <c r="AM12" s="419">
        <f t="shared" si="11"/>
        <v>3931</v>
      </c>
      <c r="AN12" s="60">
        <v>2318</v>
      </c>
      <c r="AO12" s="60">
        <v>339</v>
      </c>
      <c r="AP12" s="104">
        <f t="shared" si="12"/>
        <v>0.14599999999999999</v>
      </c>
      <c r="AQ12" s="60">
        <v>1187</v>
      </c>
      <c r="AR12" s="60">
        <v>278</v>
      </c>
      <c r="AS12" s="104">
        <f t="shared" si="13"/>
        <v>0.23400000000000001</v>
      </c>
      <c r="AT12" s="60">
        <v>267</v>
      </c>
      <c r="AU12" s="60">
        <v>87</v>
      </c>
      <c r="AV12" s="104">
        <f t="shared" si="14"/>
        <v>0.32600000000000001</v>
      </c>
      <c r="AW12" s="60">
        <v>14</v>
      </c>
      <c r="AX12" s="60">
        <v>0</v>
      </c>
      <c r="AY12" s="104">
        <f>ROUND(AX12/AW12,3)</f>
        <v>0</v>
      </c>
      <c r="AZ12" s="60">
        <v>101</v>
      </c>
      <c r="BA12" s="60">
        <v>10</v>
      </c>
      <c r="BB12" s="104">
        <f t="shared" si="15"/>
        <v>9.9000000000000005E-2</v>
      </c>
      <c r="BC12" s="60">
        <v>0</v>
      </c>
      <c r="BD12" s="60">
        <v>0</v>
      </c>
      <c r="BE12" s="104"/>
      <c r="BF12" s="74">
        <v>44</v>
      </c>
      <c r="BG12" s="60">
        <v>0</v>
      </c>
      <c r="BH12" s="104">
        <f t="shared" si="16"/>
        <v>0</v>
      </c>
      <c r="BI12" s="75">
        <v>2612</v>
      </c>
      <c r="BJ12" s="60">
        <v>335</v>
      </c>
      <c r="BK12" s="63">
        <f t="shared" si="17"/>
        <v>0.128</v>
      </c>
      <c r="BL12" s="60">
        <v>338</v>
      </c>
      <c r="BM12" s="60">
        <v>94</v>
      </c>
      <c r="BN12" s="63">
        <f t="shared" si="18"/>
        <v>0.27800000000000002</v>
      </c>
      <c r="BO12" s="60">
        <v>1349</v>
      </c>
      <c r="BP12" s="60">
        <v>155</v>
      </c>
      <c r="BQ12" s="63">
        <f t="shared" si="19"/>
        <v>0.115</v>
      </c>
      <c r="BR12" s="60">
        <v>612</v>
      </c>
      <c r="BS12" s="60">
        <v>86</v>
      </c>
      <c r="BT12" s="63">
        <f t="shared" si="20"/>
        <v>0.14099999999999999</v>
      </c>
      <c r="BU12" s="60">
        <v>313</v>
      </c>
      <c r="BV12" s="60">
        <v>0</v>
      </c>
      <c r="BW12" s="63">
        <f t="shared" si="21"/>
        <v>0</v>
      </c>
      <c r="BX12" s="432">
        <v>1549</v>
      </c>
      <c r="BY12" s="60">
        <v>129</v>
      </c>
      <c r="BZ12" s="104">
        <f t="shared" si="22"/>
        <v>8.3000000000000004E-2</v>
      </c>
      <c r="CA12" s="436">
        <v>1423</v>
      </c>
      <c r="CB12" s="60">
        <v>89</v>
      </c>
      <c r="CC12" s="63">
        <f t="shared" si="23"/>
        <v>6.3E-2</v>
      </c>
      <c r="CD12" s="60">
        <v>834</v>
      </c>
      <c r="CE12" s="60">
        <v>33</v>
      </c>
      <c r="CF12" s="63">
        <f t="shared" si="24"/>
        <v>0.04</v>
      </c>
      <c r="CG12" s="60">
        <v>589</v>
      </c>
      <c r="CH12" s="60">
        <v>56</v>
      </c>
      <c r="CI12" s="63">
        <f t="shared" si="25"/>
        <v>9.5000000000000001E-2</v>
      </c>
      <c r="CJ12" s="436">
        <v>126</v>
      </c>
      <c r="CK12" s="60">
        <v>40</v>
      </c>
      <c r="CL12" s="104">
        <f t="shared" si="26"/>
        <v>0.317</v>
      </c>
      <c r="CM12" s="60">
        <v>83</v>
      </c>
      <c r="CN12" s="60">
        <v>29</v>
      </c>
      <c r="CO12" s="104">
        <f t="shared" si="33"/>
        <v>0.34899999999999998</v>
      </c>
      <c r="CP12" s="60">
        <v>43</v>
      </c>
      <c r="CQ12" s="60">
        <v>11</v>
      </c>
      <c r="CR12" s="104">
        <f t="shared" si="28"/>
        <v>0.25600000000000001</v>
      </c>
      <c r="CS12" s="60">
        <v>3066</v>
      </c>
      <c r="CT12" s="60">
        <v>466</v>
      </c>
      <c r="CU12" s="63">
        <f t="shared" si="29"/>
        <v>0.152</v>
      </c>
      <c r="CV12" s="60">
        <v>1551</v>
      </c>
      <c r="CW12" s="60">
        <v>1233</v>
      </c>
      <c r="CX12" s="60">
        <v>56</v>
      </c>
      <c r="CY12" s="63">
        <f t="shared" si="30"/>
        <v>4.4999999999999998E-2</v>
      </c>
      <c r="CZ12" s="60">
        <v>318</v>
      </c>
      <c r="DA12" s="60">
        <v>88</v>
      </c>
      <c r="DB12" s="63">
        <f t="shared" si="31"/>
        <v>0.27700000000000002</v>
      </c>
      <c r="DC12" s="60">
        <v>1515</v>
      </c>
      <c r="DD12" s="60">
        <v>322</v>
      </c>
      <c r="DE12" s="63">
        <f t="shared" si="32"/>
        <v>0.21299999999999999</v>
      </c>
      <c r="DF12" s="416">
        <v>264</v>
      </c>
      <c r="DG12" s="417">
        <v>885</v>
      </c>
      <c r="DH12" s="417">
        <v>1173</v>
      </c>
      <c r="DI12" s="417">
        <v>1801</v>
      </c>
      <c r="DJ12" s="417">
        <v>1957</v>
      </c>
      <c r="DK12" s="417">
        <v>2766</v>
      </c>
      <c r="DL12" s="417">
        <v>3571</v>
      </c>
      <c r="DM12" s="418">
        <v>3786</v>
      </c>
    </row>
    <row r="13" spans="1:117" x14ac:dyDescent="0.2">
      <c r="A13" s="56" t="s">
        <v>882</v>
      </c>
      <c r="B13" s="56" t="s">
        <v>1021</v>
      </c>
      <c r="C13" s="56" t="s">
        <v>897</v>
      </c>
      <c r="D13" s="56" t="s">
        <v>1042</v>
      </c>
      <c r="E13" s="415">
        <v>3738</v>
      </c>
      <c r="F13" s="78">
        <v>3714</v>
      </c>
      <c r="G13" s="71">
        <v>904</v>
      </c>
      <c r="H13" s="79">
        <f t="shared" si="0"/>
        <v>0.24299999999999999</v>
      </c>
      <c r="I13" s="71">
        <v>1008</v>
      </c>
      <c r="J13" s="71">
        <v>368</v>
      </c>
      <c r="K13" s="79">
        <f t="shared" si="1"/>
        <v>0.36499999999999999</v>
      </c>
      <c r="L13" s="71">
        <v>163</v>
      </c>
      <c r="M13" s="71">
        <v>68</v>
      </c>
      <c r="N13" s="79">
        <f t="shared" si="2"/>
        <v>0.41699999999999998</v>
      </c>
      <c r="O13" s="71">
        <v>845</v>
      </c>
      <c r="P13" s="71">
        <v>300</v>
      </c>
      <c r="Q13" s="79">
        <f t="shared" si="3"/>
        <v>0.35499999999999998</v>
      </c>
      <c r="R13" s="71">
        <v>2360</v>
      </c>
      <c r="S13" s="71">
        <v>468</v>
      </c>
      <c r="T13" s="79">
        <f t="shared" si="4"/>
        <v>0.19800000000000001</v>
      </c>
      <c r="U13" s="71">
        <v>745</v>
      </c>
      <c r="V13" s="71">
        <v>205</v>
      </c>
      <c r="W13" s="79">
        <f t="shared" si="5"/>
        <v>0.27500000000000002</v>
      </c>
      <c r="X13" s="71">
        <v>1615</v>
      </c>
      <c r="Y13" s="71">
        <v>263</v>
      </c>
      <c r="Z13" s="79">
        <f t="shared" si="6"/>
        <v>0.16300000000000001</v>
      </c>
      <c r="AA13" s="71">
        <v>569</v>
      </c>
      <c r="AB13" s="71">
        <v>122</v>
      </c>
      <c r="AC13" s="79">
        <f t="shared" si="7"/>
        <v>0.214</v>
      </c>
      <c r="AD13" s="71">
        <v>346</v>
      </c>
      <c r="AE13" s="71">
        <v>68</v>
      </c>
      <c r="AF13" s="79">
        <f t="shared" si="8"/>
        <v>0.19700000000000001</v>
      </c>
      <c r="AG13" s="71">
        <v>1978</v>
      </c>
      <c r="AH13" s="71">
        <v>536</v>
      </c>
      <c r="AI13" s="79">
        <f t="shared" si="9"/>
        <v>0.27100000000000002</v>
      </c>
      <c r="AJ13" s="71">
        <v>1736</v>
      </c>
      <c r="AK13" s="71">
        <v>368</v>
      </c>
      <c r="AL13" s="79">
        <f t="shared" si="10"/>
        <v>0.21199999999999999</v>
      </c>
      <c r="AM13" s="419">
        <f t="shared" si="11"/>
        <v>3714</v>
      </c>
      <c r="AN13" s="60">
        <v>2125</v>
      </c>
      <c r="AO13" s="60">
        <v>322</v>
      </c>
      <c r="AP13" s="104">
        <f t="shared" si="12"/>
        <v>0.152</v>
      </c>
      <c r="AQ13" s="60">
        <v>636</v>
      </c>
      <c r="AR13" s="60">
        <v>175</v>
      </c>
      <c r="AS13" s="104">
        <f t="shared" si="13"/>
        <v>0.27500000000000002</v>
      </c>
      <c r="AT13" s="60">
        <v>801</v>
      </c>
      <c r="AU13" s="60">
        <v>369</v>
      </c>
      <c r="AV13" s="104">
        <f t="shared" si="14"/>
        <v>0.46100000000000002</v>
      </c>
      <c r="AW13" s="60">
        <v>0</v>
      </c>
      <c r="AX13" s="60">
        <v>0</v>
      </c>
      <c r="AY13" s="104"/>
      <c r="AZ13" s="60">
        <v>55</v>
      </c>
      <c r="BA13" s="60">
        <v>16</v>
      </c>
      <c r="BB13" s="104">
        <f t="shared" si="15"/>
        <v>0.29099999999999998</v>
      </c>
      <c r="BC13" s="60">
        <v>0</v>
      </c>
      <c r="BD13" s="60">
        <v>0</v>
      </c>
      <c r="BE13" s="104"/>
      <c r="BF13" s="74">
        <v>97</v>
      </c>
      <c r="BG13" s="60">
        <v>6</v>
      </c>
      <c r="BH13" s="104">
        <f t="shared" si="16"/>
        <v>6.1855670103092786E-2</v>
      </c>
      <c r="BI13" s="75">
        <v>2319</v>
      </c>
      <c r="BJ13" s="60">
        <v>412</v>
      </c>
      <c r="BK13" s="63">
        <f t="shared" si="17"/>
        <v>0.17799999999999999</v>
      </c>
      <c r="BL13" s="60">
        <v>383</v>
      </c>
      <c r="BM13" s="60">
        <v>88</v>
      </c>
      <c r="BN13" s="63">
        <f t="shared" si="18"/>
        <v>0.23</v>
      </c>
      <c r="BO13" s="60">
        <v>819</v>
      </c>
      <c r="BP13" s="60">
        <v>117</v>
      </c>
      <c r="BQ13" s="63">
        <f t="shared" si="19"/>
        <v>0.14299999999999999</v>
      </c>
      <c r="BR13" s="60">
        <v>903</v>
      </c>
      <c r="BS13" s="60">
        <v>174</v>
      </c>
      <c r="BT13" s="63">
        <f t="shared" si="20"/>
        <v>0.193</v>
      </c>
      <c r="BU13" s="60">
        <v>214</v>
      </c>
      <c r="BV13" s="60">
        <v>33</v>
      </c>
      <c r="BW13" s="63">
        <f t="shared" si="21"/>
        <v>0.154</v>
      </c>
      <c r="BX13" s="432">
        <v>1228</v>
      </c>
      <c r="BY13" s="60">
        <v>41</v>
      </c>
      <c r="BZ13" s="104">
        <f t="shared" si="22"/>
        <v>3.3000000000000002E-2</v>
      </c>
      <c r="CA13" s="436">
        <v>1163</v>
      </c>
      <c r="CB13" s="60">
        <v>29</v>
      </c>
      <c r="CC13" s="63">
        <f t="shared" si="23"/>
        <v>2.5000000000000001E-2</v>
      </c>
      <c r="CD13" s="60">
        <v>628</v>
      </c>
      <c r="CE13" s="60">
        <v>15</v>
      </c>
      <c r="CF13" s="63">
        <f t="shared" si="24"/>
        <v>2.4E-2</v>
      </c>
      <c r="CG13" s="60">
        <v>535</v>
      </c>
      <c r="CH13" s="60">
        <v>14</v>
      </c>
      <c r="CI13" s="63">
        <f t="shared" si="25"/>
        <v>2.5999999999999999E-2</v>
      </c>
      <c r="CJ13" s="436">
        <v>65</v>
      </c>
      <c r="CK13" s="60">
        <v>12</v>
      </c>
      <c r="CL13" s="104">
        <f t="shared" si="26"/>
        <v>0.185</v>
      </c>
      <c r="CM13" s="60">
        <v>23</v>
      </c>
      <c r="CN13" s="60">
        <v>12</v>
      </c>
      <c r="CO13" s="104">
        <f t="shared" si="33"/>
        <v>0.52200000000000002</v>
      </c>
      <c r="CP13" s="60">
        <v>42</v>
      </c>
      <c r="CQ13" s="60">
        <v>0</v>
      </c>
      <c r="CR13" s="104">
        <f t="shared" si="28"/>
        <v>0</v>
      </c>
      <c r="CS13" s="60">
        <v>2767</v>
      </c>
      <c r="CT13" s="60">
        <v>536</v>
      </c>
      <c r="CU13" s="63">
        <f t="shared" si="29"/>
        <v>0.19400000000000001</v>
      </c>
      <c r="CV13" s="60">
        <v>1254</v>
      </c>
      <c r="CW13" s="60">
        <v>1039</v>
      </c>
      <c r="CX13" s="60">
        <v>29</v>
      </c>
      <c r="CY13" s="63">
        <f t="shared" si="30"/>
        <v>2.8000000000000001E-2</v>
      </c>
      <c r="CZ13" s="60">
        <v>215</v>
      </c>
      <c r="DA13" s="60">
        <v>27</v>
      </c>
      <c r="DB13" s="63">
        <f t="shared" si="31"/>
        <v>0.126</v>
      </c>
      <c r="DC13" s="60">
        <v>1513</v>
      </c>
      <c r="DD13" s="60">
        <v>480</v>
      </c>
      <c r="DE13" s="63">
        <f t="shared" si="32"/>
        <v>0.317</v>
      </c>
      <c r="DF13" s="416">
        <v>764</v>
      </c>
      <c r="DG13" s="417">
        <v>1119</v>
      </c>
      <c r="DH13" s="417">
        <v>1596</v>
      </c>
      <c r="DI13" s="417">
        <v>1770</v>
      </c>
      <c r="DJ13" s="417">
        <v>1786</v>
      </c>
      <c r="DK13" s="417">
        <v>2302</v>
      </c>
      <c r="DL13" s="417">
        <v>3090</v>
      </c>
      <c r="DM13" s="418">
        <v>3389</v>
      </c>
    </row>
    <row r="14" spans="1:117" x14ac:dyDescent="0.2">
      <c r="A14" s="56" t="s">
        <v>882</v>
      </c>
      <c r="B14" s="56" t="s">
        <v>1021</v>
      </c>
      <c r="C14" s="56" t="s">
        <v>898</v>
      </c>
      <c r="D14" s="56" t="s">
        <v>1043</v>
      </c>
      <c r="E14" s="415">
        <v>4365</v>
      </c>
      <c r="F14" s="78">
        <v>4365</v>
      </c>
      <c r="G14" s="71">
        <v>1496</v>
      </c>
      <c r="H14" s="79">
        <f t="shared" si="0"/>
        <v>0.34300000000000003</v>
      </c>
      <c r="I14" s="71">
        <v>1464</v>
      </c>
      <c r="J14" s="71">
        <v>594</v>
      </c>
      <c r="K14" s="79">
        <f t="shared" si="1"/>
        <v>0.40600000000000003</v>
      </c>
      <c r="L14" s="71">
        <v>345</v>
      </c>
      <c r="M14" s="71">
        <v>75</v>
      </c>
      <c r="N14" s="79">
        <f t="shared" si="2"/>
        <v>0.217</v>
      </c>
      <c r="O14" s="71">
        <v>1119</v>
      </c>
      <c r="P14" s="71">
        <v>519</v>
      </c>
      <c r="Q14" s="79">
        <f t="shared" si="3"/>
        <v>0.46400000000000002</v>
      </c>
      <c r="R14" s="71">
        <v>2604</v>
      </c>
      <c r="S14" s="71">
        <v>829</v>
      </c>
      <c r="T14" s="79">
        <f t="shared" si="4"/>
        <v>0.318</v>
      </c>
      <c r="U14" s="71">
        <v>1064</v>
      </c>
      <c r="V14" s="71">
        <v>296</v>
      </c>
      <c r="W14" s="79">
        <f t="shared" si="5"/>
        <v>0.27800000000000002</v>
      </c>
      <c r="X14" s="71">
        <v>1540</v>
      </c>
      <c r="Y14" s="71">
        <v>533</v>
      </c>
      <c r="Z14" s="79">
        <f t="shared" si="6"/>
        <v>0.34599999999999997</v>
      </c>
      <c r="AA14" s="71">
        <v>380</v>
      </c>
      <c r="AB14" s="71">
        <v>109</v>
      </c>
      <c r="AC14" s="79">
        <f t="shared" si="7"/>
        <v>0.28699999999999998</v>
      </c>
      <c r="AD14" s="71">
        <v>297</v>
      </c>
      <c r="AE14" s="71">
        <v>73</v>
      </c>
      <c r="AF14" s="79">
        <f t="shared" si="8"/>
        <v>0.246</v>
      </c>
      <c r="AG14" s="71">
        <v>2225</v>
      </c>
      <c r="AH14" s="71">
        <v>721</v>
      </c>
      <c r="AI14" s="79">
        <f t="shared" si="9"/>
        <v>0.32400000000000001</v>
      </c>
      <c r="AJ14" s="71">
        <v>2140</v>
      </c>
      <c r="AK14" s="71">
        <v>775</v>
      </c>
      <c r="AL14" s="79">
        <f t="shared" si="10"/>
        <v>0.36199999999999999</v>
      </c>
      <c r="AM14" s="419">
        <f t="shared" si="11"/>
        <v>4365</v>
      </c>
      <c r="AN14" s="60">
        <v>2122</v>
      </c>
      <c r="AO14" s="60">
        <v>606</v>
      </c>
      <c r="AP14" s="104">
        <f t="shared" si="12"/>
        <v>0.28599999999999998</v>
      </c>
      <c r="AQ14" s="60">
        <v>499</v>
      </c>
      <c r="AR14" s="60">
        <v>116</v>
      </c>
      <c r="AS14" s="104">
        <f t="shared" si="13"/>
        <v>0.23200000000000001</v>
      </c>
      <c r="AT14" s="60">
        <v>1357</v>
      </c>
      <c r="AU14" s="60">
        <v>657</v>
      </c>
      <c r="AV14" s="104">
        <f t="shared" si="14"/>
        <v>0.48399999999999999</v>
      </c>
      <c r="AW14" s="60">
        <v>28</v>
      </c>
      <c r="AX14" s="60">
        <v>0</v>
      </c>
      <c r="AY14" s="104">
        <f>ROUND(AX14/AW14,3)</f>
        <v>0</v>
      </c>
      <c r="AZ14" s="60">
        <v>167</v>
      </c>
      <c r="BA14" s="60">
        <v>49</v>
      </c>
      <c r="BB14" s="104">
        <f t="shared" si="15"/>
        <v>0.29299999999999998</v>
      </c>
      <c r="BC14" s="60">
        <v>0</v>
      </c>
      <c r="BD14" s="60">
        <v>0</v>
      </c>
      <c r="BE14" s="104"/>
      <c r="BF14" s="74">
        <v>192</v>
      </c>
      <c r="BG14" s="60">
        <v>68</v>
      </c>
      <c r="BH14" s="104">
        <f t="shared" si="16"/>
        <v>0.35416666666666669</v>
      </c>
      <c r="BI14" s="75">
        <v>2395</v>
      </c>
      <c r="BJ14" s="60">
        <v>696</v>
      </c>
      <c r="BK14" s="63">
        <f t="shared" si="17"/>
        <v>0.29099999999999998</v>
      </c>
      <c r="BL14" s="60">
        <v>516</v>
      </c>
      <c r="BM14" s="60">
        <v>214</v>
      </c>
      <c r="BN14" s="63">
        <f t="shared" si="18"/>
        <v>0.41499999999999998</v>
      </c>
      <c r="BO14" s="60">
        <v>754</v>
      </c>
      <c r="BP14" s="60">
        <v>176</v>
      </c>
      <c r="BQ14" s="63">
        <f t="shared" si="19"/>
        <v>0.23300000000000001</v>
      </c>
      <c r="BR14" s="60">
        <v>850</v>
      </c>
      <c r="BS14" s="60">
        <v>247</v>
      </c>
      <c r="BT14" s="63">
        <f t="shared" si="20"/>
        <v>0.29099999999999998</v>
      </c>
      <c r="BU14" s="60">
        <v>275</v>
      </c>
      <c r="BV14" s="60">
        <v>59</v>
      </c>
      <c r="BW14" s="63">
        <f t="shared" si="21"/>
        <v>0.215</v>
      </c>
      <c r="BX14" s="432">
        <v>1579</v>
      </c>
      <c r="BY14" s="60">
        <v>289</v>
      </c>
      <c r="BZ14" s="104">
        <f t="shared" si="22"/>
        <v>0.183</v>
      </c>
      <c r="CA14" s="436">
        <v>1512</v>
      </c>
      <c r="CB14" s="60">
        <v>231</v>
      </c>
      <c r="CC14" s="63">
        <f t="shared" si="23"/>
        <v>0.153</v>
      </c>
      <c r="CD14" s="60">
        <v>753</v>
      </c>
      <c r="CE14" s="60">
        <v>154</v>
      </c>
      <c r="CF14" s="63">
        <f t="shared" si="24"/>
        <v>0.20499999999999999</v>
      </c>
      <c r="CG14" s="60">
        <v>759</v>
      </c>
      <c r="CH14" s="60">
        <v>77</v>
      </c>
      <c r="CI14" s="63">
        <f t="shared" si="25"/>
        <v>0.10100000000000001</v>
      </c>
      <c r="CJ14" s="436">
        <v>67</v>
      </c>
      <c r="CK14" s="60">
        <v>58</v>
      </c>
      <c r="CL14" s="104">
        <f t="shared" si="26"/>
        <v>0.86599999999999999</v>
      </c>
      <c r="CM14" s="60">
        <v>43</v>
      </c>
      <c r="CN14" s="60">
        <v>36</v>
      </c>
      <c r="CO14" s="104">
        <f t="shared" si="33"/>
        <v>0.83699999999999997</v>
      </c>
      <c r="CP14" s="60">
        <v>24</v>
      </c>
      <c r="CQ14" s="60">
        <v>22</v>
      </c>
      <c r="CR14" s="104">
        <f t="shared" si="28"/>
        <v>0.91700000000000004</v>
      </c>
      <c r="CS14" s="60">
        <v>3119</v>
      </c>
      <c r="CT14" s="60">
        <v>982</v>
      </c>
      <c r="CU14" s="63">
        <f t="shared" si="29"/>
        <v>0.315</v>
      </c>
      <c r="CV14" s="60">
        <v>1577</v>
      </c>
      <c r="CW14" s="60">
        <v>1161</v>
      </c>
      <c r="CX14" s="60">
        <v>123</v>
      </c>
      <c r="CY14" s="63">
        <f t="shared" si="30"/>
        <v>0.106</v>
      </c>
      <c r="CZ14" s="60">
        <v>416</v>
      </c>
      <c r="DA14" s="60">
        <v>153</v>
      </c>
      <c r="DB14" s="63">
        <f t="shared" si="31"/>
        <v>0.36799999999999999</v>
      </c>
      <c r="DC14" s="60">
        <v>1542</v>
      </c>
      <c r="DD14" s="60">
        <v>706</v>
      </c>
      <c r="DE14" s="63">
        <f t="shared" si="32"/>
        <v>0.45800000000000002</v>
      </c>
      <c r="DF14" s="416">
        <v>812</v>
      </c>
      <c r="DG14" s="417">
        <v>2064</v>
      </c>
      <c r="DH14" s="417">
        <v>2212</v>
      </c>
      <c r="DI14" s="417">
        <v>2312</v>
      </c>
      <c r="DJ14" s="417">
        <v>2365</v>
      </c>
      <c r="DK14" s="417">
        <v>2767</v>
      </c>
      <c r="DL14" s="417">
        <v>3706</v>
      </c>
      <c r="DM14" s="418">
        <v>3900</v>
      </c>
    </row>
    <row r="15" spans="1:117" x14ac:dyDescent="0.2">
      <c r="A15" s="56" t="s">
        <v>882</v>
      </c>
      <c r="B15" s="56" t="s">
        <v>1021</v>
      </c>
      <c r="C15" s="56" t="s">
        <v>899</v>
      </c>
      <c r="D15" s="56" t="s">
        <v>1044</v>
      </c>
      <c r="E15" s="415">
        <v>3293</v>
      </c>
      <c r="F15" s="78">
        <v>3293</v>
      </c>
      <c r="G15" s="71">
        <v>889</v>
      </c>
      <c r="H15" s="79">
        <f t="shared" si="0"/>
        <v>0.27</v>
      </c>
      <c r="I15" s="71">
        <v>797</v>
      </c>
      <c r="J15" s="71">
        <v>311</v>
      </c>
      <c r="K15" s="79">
        <f t="shared" si="1"/>
        <v>0.39</v>
      </c>
      <c r="L15" s="71">
        <v>410</v>
      </c>
      <c r="M15" s="71">
        <v>207</v>
      </c>
      <c r="N15" s="79">
        <f t="shared" si="2"/>
        <v>0.505</v>
      </c>
      <c r="O15" s="71">
        <v>387</v>
      </c>
      <c r="P15" s="71">
        <v>104</v>
      </c>
      <c r="Q15" s="79">
        <f t="shared" si="3"/>
        <v>0.26900000000000002</v>
      </c>
      <c r="R15" s="71">
        <v>1976</v>
      </c>
      <c r="S15" s="71">
        <v>530</v>
      </c>
      <c r="T15" s="79">
        <f t="shared" si="4"/>
        <v>0.26800000000000002</v>
      </c>
      <c r="U15" s="71">
        <v>735</v>
      </c>
      <c r="V15" s="71">
        <v>172</v>
      </c>
      <c r="W15" s="79">
        <f t="shared" si="5"/>
        <v>0.23400000000000001</v>
      </c>
      <c r="X15" s="71">
        <v>1241</v>
      </c>
      <c r="Y15" s="71">
        <v>358</v>
      </c>
      <c r="Z15" s="79">
        <f t="shared" si="6"/>
        <v>0.28799999999999998</v>
      </c>
      <c r="AA15" s="71">
        <v>892</v>
      </c>
      <c r="AB15" s="71">
        <v>130</v>
      </c>
      <c r="AC15" s="79">
        <f t="shared" si="7"/>
        <v>0.14599999999999999</v>
      </c>
      <c r="AD15" s="71">
        <v>520</v>
      </c>
      <c r="AE15" s="71">
        <v>48</v>
      </c>
      <c r="AF15" s="79">
        <f t="shared" si="8"/>
        <v>9.1999999999999998E-2</v>
      </c>
      <c r="AG15" s="71">
        <v>1651</v>
      </c>
      <c r="AH15" s="71">
        <v>502</v>
      </c>
      <c r="AI15" s="79">
        <f t="shared" si="9"/>
        <v>0.30399999999999999</v>
      </c>
      <c r="AJ15" s="71">
        <v>1642</v>
      </c>
      <c r="AK15" s="71">
        <v>387</v>
      </c>
      <c r="AL15" s="79">
        <f t="shared" si="10"/>
        <v>0.23599999999999999</v>
      </c>
      <c r="AM15" s="419">
        <f t="shared" si="11"/>
        <v>3293</v>
      </c>
      <c r="AN15" s="60">
        <v>2428</v>
      </c>
      <c r="AO15" s="60">
        <v>627</v>
      </c>
      <c r="AP15" s="104">
        <f t="shared" si="12"/>
        <v>0.25800000000000001</v>
      </c>
      <c r="AQ15" s="60">
        <v>676</v>
      </c>
      <c r="AR15" s="60">
        <v>104</v>
      </c>
      <c r="AS15" s="104">
        <f t="shared" si="13"/>
        <v>0.154</v>
      </c>
      <c r="AT15" s="60">
        <v>189</v>
      </c>
      <c r="AU15" s="60">
        <v>158</v>
      </c>
      <c r="AV15" s="104">
        <f t="shared" si="14"/>
        <v>0.83599999999999997</v>
      </c>
      <c r="AW15" s="60">
        <v>0</v>
      </c>
      <c r="AX15" s="60">
        <v>0</v>
      </c>
      <c r="AY15" s="104"/>
      <c r="AZ15" s="60">
        <v>0</v>
      </c>
      <c r="BA15" s="60">
        <v>0</v>
      </c>
      <c r="BB15" s="104"/>
      <c r="BC15" s="60">
        <v>0</v>
      </c>
      <c r="BD15" s="60">
        <v>0</v>
      </c>
      <c r="BE15" s="104"/>
      <c r="BF15" s="74">
        <v>0</v>
      </c>
      <c r="BG15" s="60">
        <v>0</v>
      </c>
      <c r="BH15" s="104"/>
      <c r="BI15" s="75">
        <v>1959</v>
      </c>
      <c r="BJ15" s="60">
        <v>488</v>
      </c>
      <c r="BK15" s="63">
        <f t="shared" si="17"/>
        <v>0.249</v>
      </c>
      <c r="BL15" s="60">
        <v>644</v>
      </c>
      <c r="BM15" s="60">
        <v>282</v>
      </c>
      <c r="BN15" s="63">
        <f t="shared" si="18"/>
        <v>0.438</v>
      </c>
      <c r="BO15" s="60">
        <v>540</v>
      </c>
      <c r="BP15" s="60">
        <v>128</v>
      </c>
      <c r="BQ15" s="63">
        <f t="shared" si="19"/>
        <v>0.23699999999999999</v>
      </c>
      <c r="BR15" s="60">
        <v>718</v>
      </c>
      <c r="BS15" s="60">
        <v>78</v>
      </c>
      <c r="BT15" s="63">
        <f t="shared" si="20"/>
        <v>0.109</v>
      </c>
      <c r="BU15" s="60">
        <v>57</v>
      </c>
      <c r="BV15" s="60">
        <v>0</v>
      </c>
      <c r="BW15" s="63">
        <f t="shared" si="21"/>
        <v>0</v>
      </c>
      <c r="BX15" s="432">
        <v>1027</v>
      </c>
      <c r="BY15" s="60">
        <v>190</v>
      </c>
      <c r="BZ15" s="104">
        <f t="shared" si="22"/>
        <v>0.185</v>
      </c>
      <c r="CA15" s="436">
        <v>990</v>
      </c>
      <c r="CB15" s="60">
        <v>153</v>
      </c>
      <c r="CC15" s="63">
        <f t="shared" si="23"/>
        <v>0.155</v>
      </c>
      <c r="CD15" s="60">
        <v>441</v>
      </c>
      <c r="CE15" s="60">
        <v>46</v>
      </c>
      <c r="CF15" s="63">
        <f t="shared" si="24"/>
        <v>0.104</v>
      </c>
      <c r="CG15" s="60">
        <v>549</v>
      </c>
      <c r="CH15" s="60">
        <v>107</v>
      </c>
      <c r="CI15" s="63">
        <f t="shared" si="25"/>
        <v>0.19500000000000001</v>
      </c>
      <c r="CJ15" s="436">
        <v>37</v>
      </c>
      <c r="CK15" s="60">
        <v>37</v>
      </c>
      <c r="CL15" s="104">
        <f t="shared" si="26"/>
        <v>1</v>
      </c>
      <c r="CM15" s="60">
        <v>19</v>
      </c>
      <c r="CN15" s="60">
        <v>19</v>
      </c>
      <c r="CO15" s="104">
        <f t="shared" si="33"/>
        <v>1</v>
      </c>
      <c r="CP15" s="60">
        <v>18</v>
      </c>
      <c r="CQ15" s="60">
        <v>18</v>
      </c>
      <c r="CR15" s="104">
        <f t="shared" si="28"/>
        <v>1</v>
      </c>
      <c r="CS15" s="60">
        <v>2618</v>
      </c>
      <c r="CT15" s="60">
        <v>636</v>
      </c>
      <c r="CU15" s="63">
        <f t="shared" si="29"/>
        <v>0.24299999999999999</v>
      </c>
      <c r="CV15" s="60">
        <v>1042</v>
      </c>
      <c r="CW15" s="60">
        <v>759</v>
      </c>
      <c r="CX15" s="60">
        <v>27</v>
      </c>
      <c r="CY15" s="63">
        <f t="shared" si="30"/>
        <v>3.5999999999999997E-2</v>
      </c>
      <c r="CZ15" s="60">
        <v>283</v>
      </c>
      <c r="DA15" s="60">
        <v>145</v>
      </c>
      <c r="DB15" s="63">
        <f t="shared" si="31"/>
        <v>0.51200000000000001</v>
      </c>
      <c r="DC15" s="60">
        <v>1576</v>
      </c>
      <c r="DD15" s="60">
        <v>464</v>
      </c>
      <c r="DE15" s="63">
        <f t="shared" si="32"/>
        <v>0.29399999999999998</v>
      </c>
      <c r="DF15" s="416">
        <v>517</v>
      </c>
      <c r="DG15" s="417">
        <v>1525</v>
      </c>
      <c r="DH15" s="417">
        <v>1774</v>
      </c>
      <c r="DI15" s="417">
        <v>1808</v>
      </c>
      <c r="DJ15" s="417">
        <v>1843</v>
      </c>
      <c r="DK15" s="417">
        <v>2906</v>
      </c>
      <c r="DL15" s="417">
        <v>3016</v>
      </c>
      <c r="DM15" s="418">
        <v>3053</v>
      </c>
    </row>
    <row r="16" spans="1:117" x14ac:dyDescent="0.2">
      <c r="A16" s="56" t="s">
        <v>882</v>
      </c>
      <c r="B16" s="56" t="s">
        <v>1021</v>
      </c>
      <c r="C16" s="56" t="s">
        <v>900</v>
      </c>
      <c r="D16" s="56" t="s">
        <v>1045</v>
      </c>
      <c r="E16" s="415">
        <v>4742</v>
      </c>
      <c r="F16" s="78">
        <v>4248</v>
      </c>
      <c r="G16" s="71">
        <v>1454</v>
      </c>
      <c r="H16" s="79">
        <f t="shared" si="0"/>
        <v>0.34200000000000003</v>
      </c>
      <c r="I16" s="71">
        <v>1635</v>
      </c>
      <c r="J16" s="71">
        <v>916</v>
      </c>
      <c r="K16" s="79">
        <f t="shared" si="1"/>
        <v>0.56000000000000005</v>
      </c>
      <c r="L16" s="71">
        <v>415</v>
      </c>
      <c r="M16" s="71">
        <v>133</v>
      </c>
      <c r="N16" s="79">
        <f t="shared" si="2"/>
        <v>0.32</v>
      </c>
      <c r="O16" s="71">
        <v>1220</v>
      </c>
      <c r="P16" s="71">
        <v>783</v>
      </c>
      <c r="Q16" s="79">
        <f t="shared" si="3"/>
        <v>0.64200000000000002</v>
      </c>
      <c r="R16" s="71">
        <v>2351</v>
      </c>
      <c r="S16" s="71">
        <v>500</v>
      </c>
      <c r="T16" s="79">
        <f t="shared" si="4"/>
        <v>0.21299999999999999</v>
      </c>
      <c r="U16" s="71">
        <v>936</v>
      </c>
      <c r="V16" s="71">
        <v>115</v>
      </c>
      <c r="W16" s="79">
        <f t="shared" si="5"/>
        <v>0.123</v>
      </c>
      <c r="X16" s="71">
        <v>1415</v>
      </c>
      <c r="Y16" s="71">
        <v>385</v>
      </c>
      <c r="Z16" s="79">
        <f t="shared" si="6"/>
        <v>0.27200000000000002</v>
      </c>
      <c r="AA16" s="71">
        <v>640</v>
      </c>
      <c r="AB16" s="71">
        <v>214</v>
      </c>
      <c r="AC16" s="79">
        <f t="shared" si="7"/>
        <v>0.33400000000000002</v>
      </c>
      <c r="AD16" s="71">
        <v>262</v>
      </c>
      <c r="AE16" s="71">
        <v>38</v>
      </c>
      <c r="AF16" s="79">
        <f t="shared" si="8"/>
        <v>0.14499999999999999</v>
      </c>
      <c r="AG16" s="71">
        <v>2095</v>
      </c>
      <c r="AH16" s="71">
        <v>558</v>
      </c>
      <c r="AI16" s="79">
        <f t="shared" si="9"/>
        <v>0.26600000000000001</v>
      </c>
      <c r="AJ16" s="71">
        <v>2153</v>
      </c>
      <c r="AK16" s="71">
        <v>896</v>
      </c>
      <c r="AL16" s="79">
        <f t="shared" si="10"/>
        <v>0.41599999999999998</v>
      </c>
      <c r="AM16" s="419">
        <f t="shared" si="11"/>
        <v>4248</v>
      </c>
      <c r="AN16" s="60">
        <v>1998</v>
      </c>
      <c r="AO16" s="60">
        <v>1140</v>
      </c>
      <c r="AP16" s="104">
        <f t="shared" si="12"/>
        <v>0.57099999999999995</v>
      </c>
      <c r="AQ16" s="60">
        <v>669</v>
      </c>
      <c r="AR16" s="60">
        <v>0</v>
      </c>
      <c r="AS16" s="104">
        <f t="shared" si="13"/>
        <v>0</v>
      </c>
      <c r="AT16" s="60">
        <v>1343</v>
      </c>
      <c r="AU16" s="60">
        <v>314</v>
      </c>
      <c r="AV16" s="104">
        <f t="shared" si="14"/>
        <v>0.23400000000000001</v>
      </c>
      <c r="AW16" s="60">
        <v>0</v>
      </c>
      <c r="AX16" s="60">
        <v>0</v>
      </c>
      <c r="AY16" s="104"/>
      <c r="AZ16" s="60">
        <v>170</v>
      </c>
      <c r="BA16" s="60">
        <v>0</v>
      </c>
      <c r="BB16" s="104">
        <f t="shared" ref="BB16:BB23" si="34">ROUND(BA16/AZ16,3)</f>
        <v>0</v>
      </c>
      <c r="BC16" s="60">
        <v>0</v>
      </c>
      <c r="BD16" s="60">
        <v>0</v>
      </c>
      <c r="BE16" s="104"/>
      <c r="BF16" s="74">
        <v>68</v>
      </c>
      <c r="BG16" s="60">
        <v>14</v>
      </c>
      <c r="BH16" s="104">
        <f t="shared" ref="BH16:BH27" si="35">BG16/BF16</f>
        <v>0.20588235294117646</v>
      </c>
      <c r="BI16" s="75">
        <v>2310</v>
      </c>
      <c r="BJ16" s="60">
        <v>476</v>
      </c>
      <c r="BK16" s="63">
        <f t="shared" si="17"/>
        <v>0.20599999999999999</v>
      </c>
      <c r="BL16" s="60">
        <v>332</v>
      </c>
      <c r="BM16" s="60">
        <v>193</v>
      </c>
      <c r="BN16" s="63">
        <f t="shared" si="18"/>
        <v>0.58099999999999996</v>
      </c>
      <c r="BO16" s="60">
        <v>619</v>
      </c>
      <c r="BP16" s="60">
        <v>208</v>
      </c>
      <c r="BQ16" s="63">
        <f t="shared" si="19"/>
        <v>0.33600000000000002</v>
      </c>
      <c r="BR16" s="60">
        <v>924</v>
      </c>
      <c r="BS16" s="60">
        <v>75</v>
      </c>
      <c r="BT16" s="63">
        <f t="shared" si="20"/>
        <v>8.1000000000000003E-2</v>
      </c>
      <c r="BU16" s="60">
        <v>435</v>
      </c>
      <c r="BV16" s="60">
        <v>0</v>
      </c>
      <c r="BW16" s="63">
        <f t="shared" si="21"/>
        <v>0</v>
      </c>
      <c r="BX16" s="432">
        <v>1939</v>
      </c>
      <c r="BY16" s="60">
        <v>253</v>
      </c>
      <c r="BZ16" s="104">
        <f t="shared" si="22"/>
        <v>0.13</v>
      </c>
      <c r="CA16" s="436">
        <v>1814</v>
      </c>
      <c r="CB16" s="60">
        <v>128</v>
      </c>
      <c r="CC16" s="63">
        <f t="shared" si="23"/>
        <v>7.0999999999999994E-2</v>
      </c>
      <c r="CD16" s="60">
        <v>1008</v>
      </c>
      <c r="CE16" s="60">
        <v>9</v>
      </c>
      <c r="CF16" s="63">
        <f t="shared" si="24"/>
        <v>8.9999999999999993E-3</v>
      </c>
      <c r="CG16" s="60">
        <v>806</v>
      </c>
      <c r="CH16" s="60">
        <v>119</v>
      </c>
      <c r="CI16" s="63">
        <f t="shared" si="25"/>
        <v>0.14799999999999999</v>
      </c>
      <c r="CJ16" s="436">
        <v>125</v>
      </c>
      <c r="CK16" s="60">
        <v>125</v>
      </c>
      <c r="CL16" s="104">
        <f t="shared" si="26"/>
        <v>1</v>
      </c>
      <c r="CM16" s="60">
        <v>125</v>
      </c>
      <c r="CN16" s="60">
        <v>125</v>
      </c>
      <c r="CO16" s="104">
        <f t="shared" si="33"/>
        <v>1</v>
      </c>
      <c r="CP16" s="60">
        <v>0</v>
      </c>
      <c r="CQ16" s="60">
        <v>0</v>
      </c>
      <c r="CR16" s="104"/>
      <c r="CS16" s="60">
        <v>2965</v>
      </c>
      <c r="CT16" s="60">
        <v>788</v>
      </c>
      <c r="CU16" s="63">
        <f t="shared" si="29"/>
        <v>0.26600000000000001</v>
      </c>
      <c r="CV16" s="60">
        <v>1814</v>
      </c>
      <c r="CW16" s="60">
        <v>1464</v>
      </c>
      <c r="CX16" s="60">
        <v>9</v>
      </c>
      <c r="CY16" s="63">
        <f t="shared" si="30"/>
        <v>6.0000000000000001E-3</v>
      </c>
      <c r="CZ16" s="60">
        <v>350</v>
      </c>
      <c r="DA16" s="60">
        <v>119</v>
      </c>
      <c r="DB16" s="63">
        <f t="shared" si="31"/>
        <v>0.34</v>
      </c>
      <c r="DC16" s="60">
        <v>1151</v>
      </c>
      <c r="DD16" s="60">
        <v>660</v>
      </c>
      <c r="DE16" s="63">
        <f t="shared" si="32"/>
        <v>0.57299999999999995</v>
      </c>
      <c r="DF16" s="416">
        <v>541</v>
      </c>
      <c r="DG16" s="417">
        <v>1904</v>
      </c>
      <c r="DH16" s="417">
        <v>1904</v>
      </c>
      <c r="DI16" s="417">
        <v>2082</v>
      </c>
      <c r="DJ16" s="417">
        <v>2082</v>
      </c>
      <c r="DK16" s="417">
        <v>2594</v>
      </c>
      <c r="DL16" s="417">
        <v>3163</v>
      </c>
      <c r="DM16" s="418">
        <v>3315</v>
      </c>
    </row>
    <row r="17" spans="1:117" x14ac:dyDescent="0.2">
      <c r="A17" s="56" t="s">
        <v>882</v>
      </c>
      <c r="B17" s="56" t="s">
        <v>1021</v>
      </c>
      <c r="C17" s="56" t="s">
        <v>901</v>
      </c>
      <c r="D17" s="56" t="s">
        <v>1046</v>
      </c>
      <c r="E17" s="415">
        <v>4634</v>
      </c>
      <c r="F17" s="78">
        <v>4634</v>
      </c>
      <c r="G17" s="71">
        <v>1597</v>
      </c>
      <c r="H17" s="79">
        <f t="shared" si="0"/>
        <v>0.34499999999999997</v>
      </c>
      <c r="I17" s="71">
        <v>1392</v>
      </c>
      <c r="J17" s="71">
        <v>681</v>
      </c>
      <c r="K17" s="79">
        <f t="shared" si="1"/>
        <v>0.48899999999999999</v>
      </c>
      <c r="L17" s="71">
        <v>415</v>
      </c>
      <c r="M17" s="71">
        <v>218</v>
      </c>
      <c r="N17" s="79">
        <f t="shared" si="2"/>
        <v>0.52500000000000002</v>
      </c>
      <c r="O17" s="71">
        <v>977</v>
      </c>
      <c r="P17" s="71">
        <v>463</v>
      </c>
      <c r="Q17" s="79">
        <f t="shared" si="3"/>
        <v>0.47399999999999998</v>
      </c>
      <c r="R17" s="71">
        <v>2867</v>
      </c>
      <c r="S17" s="71">
        <v>824</v>
      </c>
      <c r="T17" s="79">
        <f t="shared" si="4"/>
        <v>0.28699999999999998</v>
      </c>
      <c r="U17" s="71">
        <v>946</v>
      </c>
      <c r="V17" s="71">
        <v>327</v>
      </c>
      <c r="W17" s="79">
        <f t="shared" si="5"/>
        <v>0.34599999999999997</v>
      </c>
      <c r="X17" s="71">
        <v>1921</v>
      </c>
      <c r="Y17" s="71">
        <v>497</v>
      </c>
      <c r="Z17" s="79">
        <f t="shared" si="6"/>
        <v>0.25900000000000001</v>
      </c>
      <c r="AA17" s="71">
        <v>637</v>
      </c>
      <c r="AB17" s="71">
        <v>114</v>
      </c>
      <c r="AC17" s="79">
        <f t="shared" si="7"/>
        <v>0.17899999999999999</v>
      </c>
      <c r="AD17" s="71">
        <v>375</v>
      </c>
      <c r="AE17" s="71">
        <v>92</v>
      </c>
      <c r="AF17" s="79">
        <f t="shared" si="8"/>
        <v>0.245</v>
      </c>
      <c r="AG17" s="71">
        <v>2271</v>
      </c>
      <c r="AH17" s="71">
        <v>772</v>
      </c>
      <c r="AI17" s="79">
        <f t="shared" si="9"/>
        <v>0.34</v>
      </c>
      <c r="AJ17" s="71">
        <v>2363</v>
      </c>
      <c r="AK17" s="71">
        <v>825</v>
      </c>
      <c r="AL17" s="79">
        <f t="shared" si="10"/>
        <v>0.34899999999999998</v>
      </c>
      <c r="AM17" s="419">
        <f t="shared" si="11"/>
        <v>4634</v>
      </c>
      <c r="AN17" s="60">
        <v>1491</v>
      </c>
      <c r="AO17" s="60">
        <v>382</v>
      </c>
      <c r="AP17" s="104">
        <f t="shared" si="12"/>
        <v>0.25600000000000001</v>
      </c>
      <c r="AQ17" s="60">
        <v>1398</v>
      </c>
      <c r="AR17" s="60">
        <v>328</v>
      </c>
      <c r="AS17" s="104">
        <f t="shared" si="13"/>
        <v>0.23499999999999999</v>
      </c>
      <c r="AT17" s="60">
        <v>1515</v>
      </c>
      <c r="AU17" s="60">
        <v>821</v>
      </c>
      <c r="AV17" s="104">
        <f t="shared" si="14"/>
        <v>0.54200000000000004</v>
      </c>
      <c r="AW17" s="60">
        <v>22</v>
      </c>
      <c r="AX17" s="60">
        <v>14</v>
      </c>
      <c r="AY17" s="104">
        <f>ROUND(AX17/AW17,3)</f>
        <v>0.63600000000000001</v>
      </c>
      <c r="AZ17" s="60">
        <v>121</v>
      </c>
      <c r="BA17" s="60">
        <v>46</v>
      </c>
      <c r="BB17" s="104">
        <f t="shared" si="34"/>
        <v>0.38</v>
      </c>
      <c r="BC17" s="60">
        <v>13</v>
      </c>
      <c r="BD17" s="60">
        <v>0</v>
      </c>
      <c r="BE17" s="104">
        <f>ROUND(BD17/BC17,3)</f>
        <v>0</v>
      </c>
      <c r="BF17" s="74">
        <v>74</v>
      </c>
      <c r="BG17" s="60">
        <v>30</v>
      </c>
      <c r="BH17" s="104">
        <f t="shared" si="35"/>
        <v>0.40540540540540543</v>
      </c>
      <c r="BI17" s="75">
        <v>2809</v>
      </c>
      <c r="BJ17" s="60">
        <v>748</v>
      </c>
      <c r="BK17" s="63">
        <f t="shared" si="17"/>
        <v>0.26600000000000001</v>
      </c>
      <c r="BL17" s="60">
        <v>558</v>
      </c>
      <c r="BM17" s="60">
        <v>208</v>
      </c>
      <c r="BN17" s="63">
        <f t="shared" si="18"/>
        <v>0.373</v>
      </c>
      <c r="BO17" s="60">
        <v>802</v>
      </c>
      <c r="BP17" s="60">
        <v>286</v>
      </c>
      <c r="BQ17" s="63">
        <f t="shared" si="19"/>
        <v>0.35699999999999998</v>
      </c>
      <c r="BR17" s="60">
        <v>1103</v>
      </c>
      <c r="BS17" s="60">
        <v>236</v>
      </c>
      <c r="BT17" s="63">
        <f t="shared" si="20"/>
        <v>0.214</v>
      </c>
      <c r="BU17" s="60">
        <v>346</v>
      </c>
      <c r="BV17" s="60">
        <v>18</v>
      </c>
      <c r="BW17" s="63">
        <f t="shared" si="21"/>
        <v>5.1999999999999998E-2</v>
      </c>
      <c r="BX17" s="432">
        <v>1726</v>
      </c>
      <c r="BY17" s="60">
        <v>160</v>
      </c>
      <c r="BZ17" s="104">
        <f t="shared" si="22"/>
        <v>9.2999999999999999E-2</v>
      </c>
      <c r="CA17" s="436">
        <v>1454</v>
      </c>
      <c r="CB17" s="60">
        <v>84</v>
      </c>
      <c r="CC17" s="63">
        <f t="shared" si="23"/>
        <v>5.8000000000000003E-2</v>
      </c>
      <c r="CD17" s="60">
        <v>778</v>
      </c>
      <c r="CE17" s="60">
        <v>55</v>
      </c>
      <c r="CF17" s="63">
        <f t="shared" si="24"/>
        <v>7.0999999999999994E-2</v>
      </c>
      <c r="CG17" s="60">
        <v>676</v>
      </c>
      <c r="CH17" s="60">
        <v>29</v>
      </c>
      <c r="CI17" s="63">
        <f t="shared" si="25"/>
        <v>4.2999999999999997E-2</v>
      </c>
      <c r="CJ17" s="436">
        <v>272</v>
      </c>
      <c r="CK17" s="60">
        <v>76</v>
      </c>
      <c r="CL17" s="104">
        <f t="shared" si="26"/>
        <v>0.27900000000000003</v>
      </c>
      <c r="CM17" s="60">
        <v>182</v>
      </c>
      <c r="CN17" s="60">
        <v>41</v>
      </c>
      <c r="CO17" s="104">
        <f t="shared" si="33"/>
        <v>0.22500000000000001</v>
      </c>
      <c r="CP17" s="60">
        <v>90</v>
      </c>
      <c r="CQ17" s="60">
        <v>35</v>
      </c>
      <c r="CR17" s="104">
        <f t="shared" ref="CR17:CR26" si="36">ROUND(CQ17/CP17,3)</f>
        <v>0.38900000000000001</v>
      </c>
      <c r="CS17" s="60">
        <v>3377</v>
      </c>
      <c r="CT17" s="60">
        <v>941</v>
      </c>
      <c r="CU17" s="63">
        <f t="shared" si="29"/>
        <v>0.27900000000000003</v>
      </c>
      <c r="CV17" s="60">
        <v>1694</v>
      </c>
      <c r="CW17" s="60">
        <v>1176</v>
      </c>
      <c r="CX17" s="60">
        <v>55</v>
      </c>
      <c r="CY17" s="63">
        <f t="shared" si="30"/>
        <v>4.7E-2</v>
      </c>
      <c r="CZ17" s="60">
        <v>518</v>
      </c>
      <c r="DA17" s="60">
        <v>116</v>
      </c>
      <c r="DB17" s="63">
        <f t="shared" si="31"/>
        <v>0.224</v>
      </c>
      <c r="DC17" s="60">
        <v>1683</v>
      </c>
      <c r="DD17" s="60">
        <v>770</v>
      </c>
      <c r="DE17" s="63">
        <f t="shared" si="32"/>
        <v>0.45800000000000002</v>
      </c>
      <c r="DF17" s="416">
        <v>1014</v>
      </c>
      <c r="DG17" s="417">
        <v>1761</v>
      </c>
      <c r="DH17" s="417">
        <v>2155</v>
      </c>
      <c r="DI17" s="417">
        <v>2506</v>
      </c>
      <c r="DJ17" s="417">
        <v>2722</v>
      </c>
      <c r="DK17" s="417">
        <v>3442</v>
      </c>
      <c r="DL17" s="417">
        <v>3964</v>
      </c>
      <c r="DM17" s="418">
        <v>4139</v>
      </c>
    </row>
    <row r="18" spans="1:117" x14ac:dyDescent="0.2">
      <c r="A18" s="56" t="s">
        <v>882</v>
      </c>
      <c r="B18" s="56" t="s">
        <v>1021</v>
      </c>
      <c r="C18" s="56" t="s">
        <v>902</v>
      </c>
      <c r="D18" s="56" t="s">
        <v>1047</v>
      </c>
      <c r="E18" s="415">
        <v>4897</v>
      </c>
      <c r="F18" s="78">
        <v>4592</v>
      </c>
      <c r="G18" s="71">
        <v>1019</v>
      </c>
      <c r="H18" s="79">
        <f t="shared" si="0"/>
        <v>0.222</v>
      </c>
      <c r="I18" s="71">
        <v>963</v>
      </c>
      <c r="J18" s="71">
        <v>249</v>
      </c>
      <c r="K18" s="79">
        <f t="shared" si="1"/>
        <v>0.25900000000000001</v>
      </c>
      <c r="L18" s="71">
        <v>280</v>
      </c>
      <c r="M18" s="71">
        <v>99</v>
      </c>
      <c r="N18" s="79">
        <f t="shared" si="2"/>
        <v>0.35399999999999998</v>
      </c>
      <c r="O18" s="71">
        <v>683</v>
      </c>
      <c r="P18" s="71">
        <v>150</v>
      </c>
      <c r="Q18" s="79">
        <f t="shared" si="3"/>
        <v>0.22</v>
      </c>
      <c r="R18" s="71">
        <v>2995</v>
      </c>
      <c r="S18" s="71">
        <v>594</v>
      </c>
      <c r="T18" s="79">
        <f t="shared" si="4"/>
        <v>0.19800000000000001</v>
      </c>
      <c r="U18" s="71">
        <v>1312</v>
      </c>
      <c r="V18" s="71">
        <v>232</v>
      </c>
      <c r="W18" s="79">
        <f t="shared" si="5"/>
        <v>0.17699999999999999</v>
      </c>
      <c r="X18" s="71">
        <v>1683</v>
      </c>
      <c r="Y18" s="71">
        <v>362</v>
      </c>
      <c r="Z18" s="79">
        <f t="shared" si="6"/>
        <v>0.215</v>
      </c>
      <c r="AA18" s="71">
        <v>950</v>
      </c>
      <c r="AB18" s="71">
        <v>273</v>
      </c>
      <c r="AC18" s="79">
        <f t="shared" si="7"/>
        <v>0.28699999999999998</v>
      </c>
      <c r="AD18" s="71">
        <v>634</v>
      </c>
      <c r="AE18" s="71">
        <v>176</v>
      </c>
      <c r="AF18" s="79">
        <f t="shared" si="8"/>
        <v>0.27800000000000002</v>
      </c>
      <c r="AG18" s="71">
        <v>2112</v>
      </c>
      <c r="AH18" s="71">
        <v>417</v>
      </c>
      <c r="AI18" s="79">
        <f t="shared" si="9"/>
        <v>0.19700000000000001</v>
      </c>
      <c r="AJ18" s="71">
        <v>2480</v>
      </c>
      <c r="AK18" s="71">
        <v>602</v>
      </c>
      <c r="AL18" s="79">
        <f t="shared" si="10"/>
        <v>0.24299999999999999</v>
      </c>
      <c r="AM18" s="419">
        <f t="shared" si="11"/>
        <v>4592</v>
      </c>
      <c r="AN18" s="60">
        <v>1449</v>
      </c>
      <c r="AO18" s="60">
        <v>289</v>
      </c>
      <c r="AP18" s="104">
        <f t="shared" si="12"/>
        <v>0.19900000000000001</v>
      </c>
      <c r="AQ18" s="60">
        <v>1010</v>
      </c>
      <c r="AR18" s="60">
        <v>266</v>
      </c>
      <c r="AS18" s="104">
        <f t="shared" si="13"/>
        <v>0.26300000000000001</v>
      </c>
      <c r="AT18" s="60">
        <v>1792</v>
      </c>
      <c r="AU18" s="60">
        <v>382</v>
      </c>
      <c r="AV18" s="104">
        <f t="shared" si="14"/>
        <v>0.21299999999999999</v>
      </c>
      <c r="AW18" s="60">
        <v>0</v>
      </c>
      <c r="AX18" s="60">
        <v>0</v>
      </c>
      <c r="AY18" s="104"/>
      <c r="AZ18" s="60">
        <v>207</v>
      </c>
      <c r="BA18" s="60">
        <v>16</v>
      </c>
      <c r="BB18" s="104">
        <f t="shared" si="34"/>
        <v>7.6999999999999999E-2</v>
      </c>
      <c r="BC18" s="60">
        <v>0</v>
      </c>
      <c r="BD18" s="60">
        <v>0</v>
      </c>
      <c r="BE18" s="104"/>
      <c r="BF18" s="74">
        <v>134</v>
      </c>
      <c r="BG18" s="60">
        <v>59</v>
      </c>
      <c r="BH18" s="104">
        <f t="shared" si="35"/>
        <v>0.44029850746268656</v>
      </c>
      <c r="BI18" s="75">
        <v>3268</v>
      </c>
      <c r="BJ18" s="60">
        <v>660</v>
      </c>
      <c r="BK18" s="63">
        <f t="shared" si="17"/>
        <v>0.20200000000000001</v>
      </c>
      <c r="BL18" s="60">
        <v>502</v>
      </c>
      <c r="BM18" s="60">
        <v>82</v>
      </c>
      <c r="BN18" s="63">
        <f t="shared" si="18"/>
        <v>0.16300000000000001</v>
      </c>
      <c r="BO18" s="60">
        <v>1117</v>
      </c>
      <c r="BP18" s="60">
        <v>239</v>
      </c>
      <c r="BQ18" s="63">
        <f t="shared" si="19"/>
        <v>0.214</v>
      </c>
      <c r="BR18" s="60">
        <v>1036</v>
      </c>
      <c r="BS18" s="60">
        <v>268</v>
      </c>
      <c r="BT18" s="63">
        <f t="shared" si="20"/>
        <v>0.25900000000000001</v>
      </c>
      <c r="BU18" s="60">
        <v>613</v>
      </c>
      <c r="BV18" s="60">
        <v>71</v>
      </c>
      <c r="BW18" s="63">
        <f t="shared" si="21"/>
        <v>0.11600000000000001</v>
      </c>
      <c r="BX18" s="432">
        <v>2027</v>
      </c>
      <c r="BY18" s="60">
        <v>154</v>
      </c>
      <c r="BZ18" s="104">
        <f t="shared" si="22"/>
        <v>7.5999999999999998E-2</v>
      </c>
      <c r="CA18" s="436">
        <v>1872</v>
      </c>
      <c r="CB18" s="60">
        <v>120</v>
      </c>
      <c r="CC18" s="63">
        <f t="shared" si="23"/>
        <v>6.4000000000000001E-2</v>
      </c>
      <c r="CD18" s="60">
        <v>919</v>
      </c>
      <c r="CE18" s="60">
        <v>60</v>
      </c>
      <c r="CF18" s="63">
        <f t="shared" si="24"/>
        <v>6.5000000000000002E-2</v>
      </c>
      <c r="CG18" s="60">
        <v>953</v>
      </c>
      <c r="CH18" s="60">
        <v>60</v>
      </c>
      <c r="CI18" s="63">
        <f t="shared" si="25"/>
        <v>6.3E-2</v>
      </c>
      <c r="CJ18" s="436">
        <v>155</v>
      </c>
      <c r="CK18" s="60">
        <v>34</v>
      </c>
      <c r="CL18" s="104">
        <f t="shared" si="26"/>
        <v>0.219</v>
      </c>
      <c r="CM18" s="60">
        <v>128</v>
      </c>
      <c r="CN18" s="60">
        <v>25</v>
      </c>
      <c r="CO18" s="104">
        <f t="shared" si="33"/>
        <v>0.19500000000000001</v>
      </c>
      <c r="CP18" s="60">
        <v>27</v>
      </c>
      <c r="CQ18" s="60">
        <v>9</v>
      </c>
      <c r="CR18" s="104">
        <f t="shared" si="36"/>
        <v>0.33300000000000002</v>
      </c>
      <c r="CS18" s="60">
        <v>3767</v>
      </c>
      <c r="CT18" s="60">
        <v>807</v>
      </c>
      <c r="CU18" s="63">
        <f t="shared" si="29"/>
        <v>0.214</v>
      </c>
      <c r="CV18" s="60">
        <v>1993</v>
      </c>
      <c r="CW18" s="60">
        <v>1372</v>
      </c>
      <c r="CX18" s="60">
        <v>17</v>
      </c>
      <c r="CY18" s="63">
        <f t="shared" si="30"/>
        <v>1.2E-2</v>
      </c>
      <c r="CZ18" s="60">
        <v>621</v>
      </c>
      <c r="DA18" s="60">
        <v>130</v>
      </c>
      <c r="DB18" s="63">
        <f t="shared" si="31"/>
        <v>0.20899999999999999</v>
      </c>
      <c r="DC18" s="60">
        <v>1774</v>
      </c>
      <c r="DD18" s="60">
        <v>660</v>
      </c>
      <c r="DE18" s="63">
        <f t="shared" si="32"/>
        <v>0.372</v>
      </c>
      <c r="DF18" s="416">
        <v>510</v>
      </c>
      <c r="DG18" s="417">
        <v>1273</v>
      </c>
      <c r="DH18" s="417">
        <v>1445</v>
      </c>
      <c r="DI18" s="417">
        <v>2094</v>
      </c>
      <c r="DJ18" s="417">
        <v>2208</v>
      </c>
      <c r="DK18" s="417">
        <v>3411</v>
      </c>
      <c r="DL18" s="417">
        <v>3906</v>
      </c>
      <c r="DM18" s="418">
        <v>4325</v>
      </c>
    </row>
    <row r="19" spans="1:117" x14ac:dyDescent="0.2">
      <c r="A19" s="56" t="s">
        <v>882</v>
      </c>
      <c r="B19" s="56" t="s">
        <v>1021</v>
      </c>
      <c r="C19" s="56" t="s">
        <v>903</v>
      </c>
      <c r="D19" s="56" t="s">
        <v>1048</v>
      </c>
      <c r="E19" s="415">
        <v>3055</v>
      </c>
      <c r="F19" s="78">
        <v>3046</v>
      </c>
      <c r="G19" s="71">
        <v>562</v>
      </c>
      <c r="H19" s="79">
        <f t="shared" si="0"/>
        <v>0.185</v>
      </c>
      <c r="I19" s="71">
        <v>953</v>
      </c>
      <c r="J19" s="71">
        <v>255</v>
      </c>
      <c r="K19" s="79">
        <f t="shared" si="1"/>
        <v>0.26800000000000002</v>
      </c>
      <c r="L19" s="71">
        <v>399</v>
      </c>
      <c r="M19" s="71">
        <v>85</v>
      </c>
      <c r="N19" s="79">
        <f t="shared" si="2"/>
        <v>0.21299999999999999</v>
      </c>
      <c r="O19" s="71">
        <v>554</v>
      </c>
      <c r="P19" s="71">
        <v>170</v>
      </c>
      <c r="Q19" s="79">
        <f t="shared" si="3"/>
        <v>0.307</v>
      </c>
      <c r="R19" s="71">
        <v>1935</v>
      </c>
      <c r="S19" s="71">
        <v>307</v>
      </c>
      <c r="T19" s="79">
        <f t="shared" si="4"/>
        <v>0.159</v>
      </c>
      <c r="U19" s="71">
        <v>990</v>
      </c>
      <c r="V19" s="71">
        <v>118</v>
      </c>
      <c r="W19" s="79">
        <f t="shared" si="5"/>
        <v>0.11899999999999999</v>
      </c>
      <c r="X19" s="71">
        <v>945</v>
      </c>
      <c r="Y19" s="71">
        <v>189</v>
      </c>
      <c r="Z19" s="79">
        <f t="shared" si="6"/>
        <v>0.2</v>
      </c>
      <c r="AA19" s="71">
        <v>287</v>
      </c>
      <c r="AB19" s="71">
        <v>42</v>
      </c>
      <c r="AC19" s="79">
        <f t="shared" si="7"/>
        <v>0.14599999999999999</v>
      </c>
      <c r="AD19" s="71">
        <v>158</v>
      </c>
      <c r="AE19" s="71">
        <v>0</v>
      </c>
      <c r="AF19" s="79">
        <f t="shared" si="8"/>
        <v>0</v>
      </c>
      <c r="AG19" s="71">
        <v>1422</v>
      </c>
      <c r="AH19" s="71">
        <v>230</v>
      </c>
      <c r="AI19" s="79">
        <f t="shared" si="9"/>
        <v>0.16200000000000001</v>
      </c>
      <c r="AJ19" s="71">
        <v>1624</v>
      </c>
      <c r="AK19" s="71">
        <v>332</v>
      </c>
      <c r="AL19" s="79">
        <f t="shared" si="10"/>
        <v>0.20399999999999999</v>
      </c>
      <c r="AM19" s="419">
        <f t="shared" si="11"/>
        <v>3046</v>
      </c>
      <c r="AN19" s="60">
        <v>744</v>
      </c>
      <c r="AO19" s="60">
        <v>167</v>
      </c>
      <c r="AP19" s="104">
        <f t="shared" si="12"/>
        <v>0.224</v>
      </c>
      <c r="AQ19" s="60">
        <v>657</v>
      </c>
      <c r="AR19" s="60">
        <v>39</v>
      </c>
      <c r="AS19" s="104">
        <f t="shared" si="13"/>
        <v>5.8999999999999997E-2</v>
      </c>
      <c r="AT19" s="60">
        <v>1243</v>
      </c>
      <c r="AU19" s="60">
        <v>373</v>
      </c>
      <c r="AV19" s="104">
        <f t="shared" si="14"/>
        <v>0.3</v>
      </c>
      <c r="AW19" s="60">
        <v>8</v>
      </c>
      <c r="AX19" s="60">
        <v>8</v>
      </c>
      <c r="AY19" s="104">
        <f>ROUND(AX19/AW19,3)</f>
        <v>1</v>
      </c>
      <c r="AZ19" s="60">
        <v>225</v>
      </c>
      <c r="BA19" s="60">
        <v>0</v>
      </c>
      <c r="BB19" s="104">
        <f t="shared" si="34"/>
        <v>0</v>
      </c>
      <c r="BC19" s="60">
        <v>34</v>
      </c>
      <c r="BD19" s="60">
        <v>0</v>
      </c>
      <c r="BE19" s="104">
        <f>ROUND(BD19/BC19,3)</f>
        <v>0</v>
      </c>
      <c r="BF19" s="74">
        <v>135</v>
      </c>
      <c r="BG19" s="60">
        <v>6</v>
      </c>
      <c r="BH19" s="104">
        <f t="shared" si="35"/>
        <v>4.4444444444444446E-2</v>
      </c>
      <c r="BI19" s="75">
        <v>1804</v>
      </c>
      <c r="BJ19" s="60">
        <v>266</v>
      </c>
      <c r="BK19" s="63">
        <f t="shared" si="17"/>
        <v>0.14699999999999999</v>
      </c>
      <c r="BL19" s="60">
        <v>249</v>
      </c>
      <c r="BM19" s="60">
        <v>62</v>
      </c>
      <c r="BN19" s="63">
        <f t="shared" si="18"/>
        <v>0.249</v>
      </c>
      <c r="BO19" s="60">
        <v>473</v>
      </c>
      <c r="BP19" s="60">
        <v>157</v>
      </c>
      <c r="BQ19" s="63">
        <f t="shared" si="19"/>
        <v>0.33200000000000002</v>
      </c>
      <c r="BR19" s="60">
        <v>637</v>
      </c>
      <c r="BS19" s="60">
        <v>47</v>
      </c>
      <c r="BT19" s="63">
        <f t="shared" si="20"/>
        <v>7.3999999999999996E-2</v>
      </c>
      <c r="BU19" s="60">
        <v>445</v>
      </c>
      <c r="BV19" s="60">
        <v>0</v>
      </c>
      <c r="BW19" s="63">
        <f t="shared" si="21"/>
        <v>0</v>
      </c>
      <c r="BX19" s="432">
        <v>1551</v>
      </c>
      <c r="BY19" s="60">
        <v>142</v>
      </c>
      <c r="BZ19" s="104">
        <f t="shared" si="22"/>
        <v>9.1999999999999998E-2</v>
      </c>
      <c r="CA19" s="436">
        <v>1456</v>
      </c>
      <c r="CB19" s="60">
        <v>78</v>
      </c>
      <c r="CC19" s="63">
        <f t="shared" si="23"/>
        <v>5.3999999999999999E-2</v>
      </c>
      <c r="CD19" s="60">
        <v>735</v>
      </c>
      <c r="CE19" s="60">
        <v>9</v>
      </c>
      <c r="CF19" s="63">
        <f t="shared" si="24"/>
        <v>1.2E-2</v>
      </c>
      <c r="CG19" s="60">
        <v>721</v>
      </c>
      <c r="CH19" s="60">
        <v>69</v>
      </c>
      <c r="CI19" s="63">
        <f t="shared" si="25"/>
        <v>9.6000000000000002E-2</v>
      </c>
      <c r="CJ19" s="436">
        <v>95</v>
      </c>
      <c r="CK19" s="60">
        <v>64</v>
      </c>
      <c r="CL19" s="104">
        <f t="shared" si="26"/>
        <v>0.67400000000000004</v>
      </c>
      <c r="CM19" s="60">
        <v>31</v>
      </c>
      <c r="CN19" s="60">
        <v>0</v>
      </c>
      <c r="CO19" s="104">
        <f t="shared" si="33"/>
        <v>0</v>
      </c>
      <c r="CP19" s="60">
        <v>64</v>
      </c>
      <c r="CQ19" s="60">
        <v>64</v>
      </c>
      <c r="CR19" s="104">
        <f t="shared" si="36"/>
        <v>1</v>
      </c>
      <c r="CS19" s="60">
        <v>2129</v>
      </c>
      <c r="CT19" s="60">
        <v>343</v>
      </c>
      <c r="CU19" s="63">
        <f t="shared" si="29"/>
        <v>0.161</v>
      </c>
      <c r="CV19" s="60">
        <v>1555</v>
      </c>
      <c r="CW19" s="60">
        <v>1116</v>
      </c>
      <c r="CX19" s="60">
        <v>29</v>
      </c>
      <c r="CY19" s="63">
        <f t="shared" si="30"/>
        <v>2.5999999999999999E-2</v>
      </c>
      <c r="CZ19" s="60">
        <v>439</v>
      </c>
      <c r="DA19" s="60">
        <v>66</v>
      </c>
      <c r="DB19" s="63">
        <f t="shared" si="31"/>
        <v>0.15</v>
      </c>
      <c r="DC19" s="60">
        <v>574</v>
      </c>
      <c r="DD19" s="60">
        <v>248</v>
      </c>
      <c r="DE19" s="63">
        <f t="shared" si="32"/>
        <v>0.432</v>
      </c>
      <c r="DF19" s="416">
        <v>386</v>
      </c>
      <c r="DG19" s="417">
        <v>617</v>
      </c>
      <c r="DH19" s="417">
        <v>853</v>
      </c>
      <c r="DI19" s="417">
        <v>1177</v>
      </c>
      <c r="DJ19" s="417">
        <v>1275</v>
      </c>
      <c r="DK19" s="417">
        <v>2003</v>
      </c>
      <c r="DL19" s="417">
        <v>2533</v>
      </c>
      <c r="DM19" s="418">
        <v>2725</v>
      </c>
    </row>
    <row r="20" spans="1:117" x14ac:dyDescent="0.2">
      <c r="A20" s="56" t="s">
        <v>882</v>
      </c>
      <c r="B20" s="56" t="s">
        <v>1021</v>
      </c>
      <c r="C20" s="56" t="s">
        <v>904</v>
      </c>
      <c r="D20" s="56" t="s">
        <v>1049</v>
      </c>
      <c r="E20" s="415">
        <v>4126</v>
      </c>
      <c r="F20" s="78">
        <v>4099</v>
      </c>
      <c r="G20" s="71">
        <v>669</v>
      </c>
      <c r="H20" s="79">
        <f t="shared" si="0"/>
        <v>0.16300000000000001</v>
      </c>
      <c r="I20" s="71">
        <v>1019</v>
      </c>
      <c r="J20" s="71">
        <v>174</v>
      </c>
      <c r="K20" s="79">
        <f t="shared" si="1"/>
        <v>0.17100000000000001</v>
      </c>
      <c r="L20" s="71">
        <v>342</v>
      </c>
      <c r="M20" s="71">
        <v>28</v>
      </c>
      <c r="N20" s="79">
        <f t="shared" si="2"/>
        <v>8.2000000000000003E-2</v>
      </c>
      <c r="O20" s="71">
        <v>677</v>
      </c>
      <c r="P20" s="71">
        <v>146</v>
      </c>
      <c r="Q20" s="79">
        <f t="shared" si="3"/>
        <v>0.216</v>
      </c>
      <c r="R20" s="71">
        <v>2401</v>
      </c>
      <c r="S20" s="71">
        <v>255</v>
      </c>
      <c r="T20" s="79">
        <f t="shared" si="4"/>
        <v>0.106</v>
      </c>
      <c r="U20" s="71">
        <v>1022</v>
      </c>
      <c r="V20" s="71">
        <v>85</v>
      </c>
      <c r="W20" s="79">
        <f t="shared" si="5"/>
        <v>8.3000000000000004E-2</v>
      </c>
      <c r="X20" s="71">
        <v>1379</v>
      </c>
      <c r="Y20" s="71">
        <v>170</v>
      </c>
      <c r="Z20" s="79">
        <f t="shared" si="6"/>
        <v>0.123</v>
      </c>
      <c r="AA20" s="71">
        <v>959</v>
      </c>
      <c r="AB20" s="71">
        <v>255</v>
      </c>
      <c r="AC20" s="79">
        <f t="shared" si="7"/>
        <v>0.26600000000000001</v>
      </c>
      <c r="AD20" s="71">
        <v>679</v>
      </c>
      <c r="AE20" s="71">
        <v>240</v>
      </c>
      <c r="AF20" s="79">
        <f t="shared" si="8"/>
        <v>0.35299999999999998</v>
      </c>
      <c r="AG20" s="71">
        <v>2038</v>
      </c>
      <c r="AH20" s="71">
        <v>183</v>
      </c>
      <c r="AI20" s="79">
        <f t="shared" si="9"/>
        <v>0.09</v>
      </c>
      <c r="AJ20" s="71">
        <v>2061</v>
      </c>
      <c r="AK20" s="71">
        <v>486</v>
      </c>
      <c r="AL20" s="79">
        <f t="shared" si="10"/>
        <v>0.23599999999999999</v>
      </c>
      <c r="AM20" s="419">
        <f t="shared" si="11"/>
        <v>4099</v>
      </c>
      <c r="AN20" s="60">
        <v>1276</v>
      </c>
      <c r="AO20" s="60">
        <v>414</v>
      </c>
      <c r="AP20" s="104">
        <f t="shared" si="12"/>
        <v>0.32400000000000001</v>
      </c>
      <c r="AQ20" s="60">
        <v>1670</v>
      </c>
      <c r="AR20" s="60">
        <v>109</v>
      </c>
      <c r="AS20" s="104">
        <f t="shared" si="13"/>
        <v>6.5000000000000002E-2</v>
      </c>
      <c r="AT20" s="60">
        <v>818</v>
      </c>
      <c r="AU20" s="60">
        <v>126</v>
      </c>
      <c r="AV20" s="104">
        <f t="shared" si="14"/>
        <v>0.154</v>
      </c>
      <c r="AW20" s="60">
        <v>97</v>
      </c>
      <c r="AX20" s="60">
        <v>0</v>
      </c>
      <c r="AY20" s="104">
        <f>ROUND(AX20/AW20,3)</f>
        <v>0</v>
      </c>
      <c r="AZ20" s="60">
        <v>101</v>
      </c>
      <c r="BA20" s="60">
        <v>20</v>
      </c>
      <c r="BB20" s="104">
        <f t="shared" si="34"/>
        <v>0.19800000000000001</v>
      </c>
      <c r="BC20" s="60">
        <v>0</v>
      </c>
      <c r="BD20" s="60">
        <v>0</v>
      </c>
      <c r="BE20" s="104"/>
      <c r="BF20" s="74">
        <v>137</v>
      </c>
      <c r="BG20" s="60">
        <v>18</v>
      </c>
      <c r="BH20" s="104">
        <f t="shared" si="35"/>
        <v>0.13138686131386862</v>
      </c>
      <c r="BI20" s="75">
        <v>2782</v>
      </c>
      <c r="BJ20" s="60">
        <v>495</v>
      </c>
      <c r="BK20" s="63">
        <f t="shared" si="17"/>
        <v>0.17799999999999999</v>
      </c>
      <c r="BL20" s="60">
        <v>410</v>
      </c>
      <c r="BM20" s="60">
        <v>195</v>
      </c>
      <c r="BN20" s="63">
        <f t="shared" si="18"/>
        <v>0.47599999999999998</v>
      </c>
      <c r="BO20" s="60">
        <v>552</v>
      </c>
      <c r="BP20" s="60">
        <v>83</v>
      </c>
      <c r="BQ20" s="63">
        <f t="shared" si="19"/>
        <v>0.15</v>
      </c>
      <c r="BR20" s="60">
        <v>1116</v>
      </c>
      <c r="BS20" s="60">
        <v>185</v>
      </c>
      <c r="BT20" s="63">
        <f t="shared" si="20"/>
        <v>0.16600000000000001</v>
      </c>
      <c r="BU20" s="60">
        <v>704</v>
      </c>
      <c r="BV20" s="60">
        <v>32</v>
      </c>
      <c r="BW20" s="63">
        <f t="shared" si="21"/>
        <v>4.4999999999999998E-2</v>
      </c>
      <c r="BX20" s="432">
        <v>1798</v>
      </c>
      <c r="BY20" s="60">
        <v>66</v>
      </c>
      <c r="BZ20" s="104">
        <f t="shared" si="22"/>
        <v>3.6999999999999998E-2</v>
      </c>
      <c r="CA20" s="436">
        <v>1714</v>
      </c>
      <c r="CB20" s="60">
        <v>51</v>
      </c>
      <c r="CC20" s="63">
        <f t="shared" si="23"/>
        <v>0.03</v>
      </c>
      <c r="CD20" s="60">
        <v>1000</v>
      </c>
      <c r="CE20" s="60">
        <v>24</v>
      </c>
      <c r="CF20" s="63">
        <f t="shared" si="24"/>
        <v>2.4E-2</v>
      </c>
      <c r="CG20" s="60">
        <v>714</v>
      </c>
      <c r="CH20" s="60">
        <v>27</v>
      </c>
      <c r="CI20" s="63">
        <f t="shared" si="25"/>
        <v>3.7999999999999999E-2</v>
      </c>
      <c r="CJ20" s="436">
        <v>84</v>
      </c>
      <c r="CK20" s="60">
        <v>15</v>
      </c>
      <c r="CL20" s="104">
        <f t="shared" si="26"/>
        <v>0.17899999999999999</v>
      </c>
      <c r="CM20" s="60">
        <v>78</v>
      </c>
      <c r="CN20" s="60">
        <v>15</v>
      </c>
      <c r="CO20" s="104">
        <f t="shared" si="33"/>
        <v>0.192</v>
      </c>
      <c r="CP20" s="60">
        <v>6</v>
      </c>
      <c r="CQ20" s="60">
        <v>0</v>
      </c>
      <c r="CR20" s="104">
        <f t="shared" si="36"/>
        <v>0</v>
      </c>
      <c r="CS20" s="60">
        <v>3224</v>
      </c>
      <c r="CT20" s="60">
        <v>513</v>
      </c>
      <c r="CU20" s="63">
        <f t="shared" si="29"/>
        <v>0.159</v>
      </c>
      <c r="CV20" s="60">
        <v>1848</v>
      </c>
      <c r="CW20" s="60">
        <v>1400</v>
      </c>
      <c r="CX20" s="60">
        <v>0</v>
      </c>
      <c r="CY20" s="63">
        <f t="shared" si="30"/>
        <v>0</v>
      </c>
      <c r="CZ20" s="60">
        <v>447</v>
      </c>
      <c r="DA20" s="60">
        <v>89</v>
      </c>
      <c r="DB20" s="63">
        <f t="shared" si="31"/>
        <v>0.19900000000000001</v>
      </c>
      <c r="DC20" s="60">
        <v>1377</v>
      </c>
      <c r="DD20" s="60">
        <v>424</v>
      </c>
      <c r="DE20" s="63">
        <f t="shared" si="32"/>
        <v>0.308</v>
      </c>
      <c r="DF20" s="416">
        <v>357</v>
      </c>
      <c r="DG20" s="417">
        <v>1018</v>
      </c>
      <c r="DH20" s="417">
        <v>1263</v>
      </c>
      <c r="DI20" s="417">
        <v>1466</v>
      </c>
      <c r="DJ20" s="417">
        <v>1496</v>
      </c>
      <c r="DK20" s="417">
        <v>2393</v>
      </c>
      <c r="DL20" s="417">
        <v>2960</v>
      </c>
      <c r="DM20" s="418">
        <v>3264</v>
      </c>
    </row>
    <row r="21" spans="1:117" x14ac:dyDescent="0.2">
      <c r="A21" s="56" t="s">
        <v>882</v>
      </c>
      <c r="B21" s="56" t="s">
        <v>1021</v>
      </c>
      <c r="C21" s="56" t="s">
        <v>905</v>
      </c>
      <c r="D21" s="56" t="s">
        <v>1050</v>
      </c>
      <c r="E21" s="415">
        <v>3644</v>
      </c>
      <c r="F21" s="78">
        <v>3631</v>
      </c>
      <c r="G21" s="71">
        <v>763</v>
      </c>
      <c r="H21" s="79">
        <f t="shared" si="0"/>
        <v>0.21</v>
      </c>
      <c r="I21" s="71">
        <v>1199</v>
      </c>
      <c r="J21" s="71">
        <v>244</v>
      </c>
      <c r="K21" s="79">
        <f t="shared" si="1"/>
        <v>0.20399999999999999</v>
      </c>
      <c r="L21" s="71">
        <v>385</v>
      </c>
      <c r="M21" s="71">
        <v>107</v>
      </c>
      <c r="N21" s="79">
        <f t="shared" si="2"/>
        <v>0.27800000000000002</v>
      </c>
      <c r="O21" s="71">
        <v>814</v>
      </c>
      <c r="P21" s="71">
        <v>137</v>
      </c>
      <c r="Q21" s="79">
        <f t="shared" si="3"/>
        <v>0.16800000000000001</v>
      </c>
      <c r="R21" s="71">
        <v>2108</v>
      </c>
      <c r="S21" s="71">
        <v>479</v>
      </c>
      <c r="T21" s="79">
        <f t="shared" si="4"/>
        <v>0.22700000000000001</v>
      </c>
      <c r="U21" s="71">
        <v>838</v>
      </c>
      <c r="V21" s="71">
        <v>179</v>
      </c>
      <c r="W21" s="79">
        <f t="shared" si="5"/>
        <v>0.214</v>
      </c>
      <c r="X21" s="71">
        <v>1270</v>
      </c>
      <c r="Y21" s="71">
        <v>300</v>
      </c>
      <c r="Z21" s="79">
        <f t="shared" si="6"/>
        <v>0.23599999999999999</v>
      </c>
      <c r="AA21" s="71">
        <v>414</v>
      </c>
      <c r="AB21" s="71">
        <v>76</v>
      </c>
      <c r="AC21" s="79">
        <f t="shared" si="7"/>
        <v>0.184</v>
      </c>
      <c r="AD21" s="71">
        <v>324</v>
      </c>
      <c r="AE21" s="71">
        <v>40</v>
      </c>
      <c r="AF21" s="79">
        <f t="shared" si="8"/>
        <v>0.123</v>
      </c>
      <c r="AG21" s="71">
        <v>1797</v>
      </c>
      <c r="AH21" s="71">
        <v>369</v>
      </c>
      <c r="AI21" s="79">
        <f t="shared" si="9"/>
        <v>0.20499999999999999</v>
      </c>
      <c r="AJ21" s="71">
        <v>1834</v>
      </c>
      <c r="AK21" s="71">
        <v>394</v>
      </c>
      <c r="AL21" s="79">
        <f t="shared" si="10"/>
        <v>0.215</v>
      </c>
      <c r="AM21" s="419">
        <f t="shared" si="11"/>
        <v>3631</v>
      </c>
      <c r="AN21" s="60">
        <v>2209</v>
      </c>
      <c r="AO21" s="60">
        <v>381</v>
      </c>
      <c r="AP21" s="104">
        <f t="shared" si="12"/>
        <v>0.17199999999999999</v>
      </c>
      <c r="AQ21" s="60">
        <v>539</v>
      </c>
      <c r="AR21" s="60">
        <v>118</v>
      </c>
      <c r="AS21" s="104">
        <f t="shared" si="13"/>
        <v>0.219</v>
      </c>
      <c r="AT21" s="60">
        <v>793</v>
      </c>
      <c r="AU21" s="60">
        <v>241</v>
      </c>
      <c r="AV21" s="104">
        <f t="shared" si="14"/>
        <v>0.30399999999999999</v>
      </c>
      <c r="AW21" s="60">
        <v>0</v>
      </c>
      <c r="AX21" s="60">
        <v>0</v>
      </c>
      <c r="AY21" s="104"/>
      <c r="AZ21" s="60">
        <v>48</v>
      </c>
      <c r="BA21" s="60">
        <v>23</v>
      </c>
      <c r="BB21" s="104">
        <f t="shared" si="34"/>
        <v>0.47899999999999998</v>
      </c>
      <c r="BC21" s="60">
        <v>0</v>
      </c>
      <c r="BD21" s="60">
        <v>0</v>
      </c>
      <c r="BE21" s="104"/>
      <c r="BF21" s="74">
        <v>42</v>
      </c>
      <c r="BG21" s="60">
        <v>1</v>
      </c>
      <c r="BH21" s="104">
        <f t="shared" si="35"/>
        <v>2.3809523809523808E-2</v>
      </c>
      <c r="BI21" s="75">
        <v>2105</v>
      </c>
      <c r="BJ21" s="60">
        <v>433</v>
      </c>
      <c r="BK21" s="63">
        <f t="shared" si="17"/>
        <v>0.20599999999999999</v>
      </c>
      <c r="BL21" s="60">
        <v>496</v>
      </c>
      <c r="BM21" s="60">
        <v>102</v>
      </c>
      <c r="BN21" s="63">
        <f t="shared" si="18"/>
        <v>0.20599999999999999</v>
      </c>
      <c r="BO21" s="60">
        <v>753</v>
      </c>
      <c r="BP21" s="60">
        <v>144</v>
      </c>
      <c r="BQ21" s="63">
        <f t="shared" si="19"/>
        <v>0.191</v>
      </c>
      <c r="BR21" s="60">
        <v>671</v>
      </c>
      <c r="BS21" s="60">
        <v>121</v>
      </c>
      <c r="BT21" s="63">
        <f t="shared" si="20"/>
        <v>0.18</v>
      </c>
      <c r="BU21" s="60">
        <v>185</v>
      </c>
      <c r="BV21" s="60">
        <v>66</v>
      </c>
      <c r="BW21" s="63">
        <f t="shared" si="21"/>
        <v>0.35699999999999998</v>
      </c>
      <c r="BX21" s="432">
        <v>1233</v>
      </c>
      <c r="BY21" s="60">
        <v>144</v>
      </c>
      <c r="BZ21" s="104">
        <f t="shared" si="22"/>
        <v>0.11700000000000001</v>
      </c>
      <c r="CA21" s="436">
        <v>1131</v>
      </c>
      <c r="CB21" s="60">
        <v>92</v>
      </c>
      <c r="CC21" s="63">
        <f t="shared" si="23"/>
        <v>8.1000000000000003E-2</v>
      </c>
      <c r="CD21" s="60">
        <v>618</v>
      </c>
      <c r="CE21" s="60">
        <v>48</v>
      </c>
      <c r="CF21" s="63">
        <f t="shared" si="24"/>
        <v>7.8E-2</v>
      </c>
      <c r="CG21" s="60">
        <v>513</v>
      </c>
      <c r="CH21" s="60">
        <v>44</v>
      </c>
      <c r="CI21" s="63">
        <f t="shared" si="25"/>
        <v>8.5999999999999993E-2</v>
      </c>
      <c r="CJ21" s="436">
        <v>102</v>
      </c>
      <c r="CK21" s="60">
        <v>52</v>
      </c>
      <c r="CL21" s="104">
        <f t="shared" si="26"/>
        <v>0.51</v>
      </c>
      <c r="CM21" s="60">
        <v>69</v>
      </c>
      <c r="CN21" s="60">
        <v>26</v>
      </c>
      <c r="CO21" s="104">
        <f t="shared" si="33"/>
        <v>0.377</v>
      </c>
      <c r="CP21" s="60">
        <v>33</v>
      </c>
      <c r="CQ21" s="60">
        <v>26</v>
      </c>
      <c r="CR21" s="104">
        <f t="shared" si="36"/>
        <v>0.78800000000000003</v>
      </c>
      <c r="CS21" s="60">
        <v>2577</v>
      </c>
      <c r="CT21" s="60">
        <v>538</v>
      </c>
      <c r="CU21" s="63">
        <f t="shared" si="29"/>
        <v>0.20899999999999999</v>
      </c>
      <c r="CV21" s="60">
        <v>1208</v>
      </c>
      <c r="CW21" s="60">
        <v>845</v>
      </c>
      <c r="CX21" s="60">
        <v>27</v>
      </c>
      <c r="CY21" s="63">
        <f t="shared" si="30"/>
        <v>3.2000000000000001E-2</v>
      </c>
      <c r="CZ21" s="60">
        <v>363</v>
      </c>
      <c r="DA21" s="60">
        <v>84</v>
      </c>
      <c r="DB21" s="63">
        <f t="shared" si="31"/>
        <v>0.23100000000000001</v>
      </c>
      <c r="DC21" s="60">
        <v>1369</v>
      </c>
      <c r="DD21" s="60">
        <v>427</v>
      </c>
      <c r="DE21" s="63">
        <f t="shared" si="32"/>
        <v>0.312</v>
      </c>
      <c r="DF21" s="416">
        <v>564</v>
      </c>
      <c r="DG21" s="417">
        <v>1249</v>
      </c>
      <c r="DH21" s="417">
        <v>1596</v>
      </c>
      <c r="DI21" s="417">
        <v>1997</v>
      </c>
      <c r="DJ21" s="417">
        <v>2181</v>
      </c>
      <c r="DK21" s="417">
        <v>2841</v>
      </c>
      <c r="DL21" s="417">
        <v>3247</v>
      </c>
      <c r="DM21" s="418">
        <v>3384</v>
      </c>
    </row>
    <row r="22" spans="1:117" x14ac:dyDescent="0.2">
      <c r="A22" s="56" t="s">
        <v>882</v>
      </c>
      <c r="B22" s="56" t="s">
        <v>1021</v>
      </c>
      <c r="C22" s="56" t="s">
        <v>906</v>
      </c>
      <c r="D22" s="56" t="s">
        <v>1051</v>
      </c>
      <c r="E22" s="415">
        <v>5278</v>
      </c>
      <c r="F22" s="78">
        <v>4834</v>
      </c>
      <c r="G22" s="71">
        <v>593</v>
      </c>
      <c r="H22" s="79">
        <f t="shared" si="0"/>
        <v>0.123</v>
      </c>
      <c r="I22" s="71">
        <v>1311</v>
      </c>
      <c r="J22" s="71">
        <v>207</v>
      </c>
      <c r="K22" s="79">
        <f t="shared" si="1"/>
        <v>0.158</v>
      </c>
      <c r="L22" s="71">
        <v>277</v>
      </c>
      <c r="M22" s="71">
        <v>82</v>
      </c>
      <c r="N22" s="79">
        <f t="shared" si="2"/>
        <v>0.29599999999999999</v>
      </c>
      <c r="O22" s="71">
        <v>1034</v>
      </c>
      <c r="P22" s="71">
        <v>125</v>
      </c>
      <c r="Q22" s="79">
        <f t="shared" si="3"/>
        <v>0.121</v>
      </c>
      <c r="R22" s="71">
        <v>2770</v>
      </c>
      <c r="S22" s="71">
        <v>331</v>
      </c>
      <c r="T22" s="79">
        <f t="shared" si="4"/>
        <v>0.11899999999999999</v>
      </c>
      <c r="U22" s="71">
        <v>885</v>
      </c>
      <c r="V22" s="71">
        <v>157</v>
      </c>
      <c r="W22" s="79">
        <f t="shared" si="5"/>
        <v>0.17699999999999999</v>
      </c>
      <c r="X22" s="71">
        <v>1885</v>
      </c>
      <c r="Y22" s="71">
        <v>174</v>
      </c>
      <c r="Z22" s="79">
        <f t="shared" si="6"/>
        <v>9.1999999999999998E-2</v>
      </c>
      <c r="AA22" s="71">
        <v>1005</v>
      </c>
      <c r="AB22" s="71">
        <v>126</v>
      </c>
      <c r="AC22" s="79">
        <f t="shared" si="7"/>
        <v>0.125</v>
      </c>
      <c r="AD22" s="71">
        <v>753</v>
      </c>
      <c r="AE22" s="71">
        <v>55</v>
      </c>
      <c r="AF22" s="79">
        <f t="shared" si="8"/>
        <v>7.2999999999999995E-2</v>
      </c>
      <c r="AG22" s="71">
        <v>2518</v>
      </c>
      <c r="AH22" s="71">
        <v>333</v>
      </c>
      <c r="AI22" s="79">
        <f t="shared" si="9"/>
        <v>0.13200000000000001</v>
      </c>
      <c r="AJ22" s="71">
        <v>2316</v>
      </c>
      <c r="AK22" s="71">
        <v>260</v>
      </c>
      <c r="AL22" s="79">
        <f t="shared" si="10"/>
        <v>0.112</v>
      </c>
      <c r="AM22" s="419">
        <f t="shared" si="11"/>
        <v>4834</v>
      </c>
      <c r="AN22" s="60">
        <v>2015</v>
      </c>
      <c r="AO22" s="60">
        <v>260</v>
      </c>
      <c r="AP22" s="104">
        <f t="shared" si="12"/>
        <v>0.129</v>
      </c>
      <c r="AQ22" s="60">
        <v>1937</v>
      </c>
      <c r="AR22" s="60">
        <v>301</v>
      </c>
      <c r="AS22" s="104">
        <f t="shared" si="13"/>
        <v>0.155</v>
      </c>
      <c r="AT22" s="60">
        <v>586</v>
      </c>
      <c r="AU22" s="60">
        <v>32</v>
      </c>
      <c r="AV22" s="104">
        <f t="shared" si="14"/>
        <v>5.5E-2</v>
      </c>
      <c r="AW22" s="60">
        <v>21</v>
      </c>
      <c r="AX22" s="60">
        <v>0</v>
      </c>
      <c r="AY22" s="104">
        <f>ROUND(AX22/AW22,3)</f>
        <v>0</v>
      </c>
      <c r="AZ22" s="60">
        <v>89</v>
      </c>
      <c r="BA22" s="60">
        <v>0</v>
      </c>
      <c r="BB22" s="104">
        <f t="shared" si="34"/>
        <v>0</v>
      </c>
      <c r="BC22" s="60">
        <v>0</v>
      </c>
      <c r="BD22" s="60">
        <v>0</v>
      </c>
      <c r="BE22" s="104"/>
      <c r="BF22" s="74">
        <v>186</v>
      </c>
      <c r="BG22" s="60">
        <v>5</v>
      </c>
      <c r="BH22" s="104">
        <f t="shared" si="35"/>
        <v>2.6881720430107527E-2</v>
      </c>
      <c r="BI22" s="75">
        <v>3238</v>
      </c>
      <c r="BJ22" s="60">
        <v>377</v>
      </c>
      <c r="BK22" s="63">
        <f t="shared" si="17"/>
        <v>0.11600000000000001</v>
      </c>
      <c r="BL22" s="60">
        <v>781</v>
      </c>
      <c r="BM22" s="60">
        <v>83</v>
      </c>
      <c r="BN22" s="63">
        <f t="shared" si="18"/>
        <v>0.106</v>
      </c>
      <c r="BO22" s="60">
        <v>790</v>
      </c>
      <c r="BP22" s="60">
        <v>74</v>
      </c>
      <c r="BQ22" s="63">
        <f t="shared" si="19"/>
        <v>9.4E-2</v>
      </c>
      <c r="BR22" s="60">
        <v>1267</v>
      </c>
      <c r="BS22" s="60">
        <v>167</v>
      </c>
      <c r="BT22" s="63">
        <f t="shared" si="20"/>
        <v>0.13200000000000001</v>
      </c>
      <c r="BU22" s="60">
        <v>400</v>
      </c>
      <c r="BV22" s="60">
        <v>53</v>
      </c>
      <c r="BW22" s="63">
        <f t="shared" si="21"/>
        <v>0.13300000000000001</v>
      </c>
      <c r="BX22" s="432">
        <v>1891</v>
      </c>
      <c r="BY22" s="60">
        <v>162</v>
      </c>
      <c r="BZ22" s="104">
        <f t="shared" si="22"/>
        <v>8.5999999999999993E-2</v>
      </c>
      <c r="CA22" s="436">
        <v>1745</v>
      </c>
      <c r="CB22" s="60">
        <v>134</v>
      </c>
      <c r="CC22" s="63">
        <f t="shared" si="23"/>
        <v>7.6999999999999999E-2</v>
      </c>
      <c r="CD22" s="60">
        <v>759</v>
      </c>
      <c r="CE22" s="60">
        <v>75</v>
      </c>
      <c r="CF22" s="63">
        <f t="shared" si="24"/>
        <v>9.9000000000000005E-2</v>
      </c>
      <c r="CG22" s="60">
        <v>986</v>
      </c>
      <c r="CH22" s="60">
        <v>59</v>
      </c>
      <c r="CI22" s="63">
        <f t="shared" si="25"/>
        <v>0.06</v>
      </c>
      <c r="CJ22" s="436">
        <v>146</v>
      </c>
      <c r="CK22" s="60">
        <v>28</v>
      </c>
      <c r="CL22" s="104">
        <f t="shared" si="26"/>
        <v>0.192</v>
      </c>
      <c r="CM22" s="60">
        <v>64</v>
      </c>
      <c r="CN22" s="60">
        <v>0</v>
      </c>
      <c r="CO22" s="104">
        <f t="shared" si="33"/>
        <v>0</v>
      </c>
      <c r="CP22" s="60">
        <v>82</v>
      </c>
      <c r="CQ22" s="60">
        <v>28</v>
      </c>
      <c r="CR22" s="104">
        <f t="shared" si="36"/>
        <v>0.34100000000000003</v>
      </c>
      <c r="CS22" s="60">
        <v>3724</v>
      </c>
      <c r="CT22" s="60">
        <v>407</v>
      </c>
      <c r="CU22" s="63">
        <f t="shared" si="29"/>
        <v>0.109</v>
      </c>
      <c r="CV22" s="60">
        <v>2050</v>
      </c>
      <c r="CW22" s="60">
        <v>1269</v>
      </c>
      <c r="CX22" s="60">
        <v>57</v>
      </c>
      <c r="CY22" s="63">
        <f t="shared" si="30"/>
        <v>4.4999999999999998E-2</v>
      </c>
      <c r="CZ22" s="60">
        <v>776</v>
      </c>
      <c r="DA22" s="60">
        <v>127</v>
      </c>
      <c r="DB22" s="63">
        <f t="shared" si="31"/>
        <v>0.16400000000000001</v>
      </c>
      <c r="DC22" s="60">
        <v>1679</v>
      </c>
      <c r="DD22" s="60">
        <v>223</v>
      </c>
      <c r="DE22" s="63">
        <f t="shared" si="32"/>
        <v>0.13300000000000001</v>
      </c>
      <c r="DF22" s="416">
        <v>250</v>
      </c>
      <c r="DG22" s="417">
        <v>716</v>
      </c>
      <c r="DH22" s="417">
        <v>923</v>
      </c>
      <c r="DI22" s="417">
        <v>1228</v>
      </c>
      <c r="DJ22" s="417">
        <v>1448</v>
      </c>
      <c r="DK22" s="417">
        <v>2809</v>
      </c>
      <c r="DL22" s="417">
        <v>4116</v>
      </c>
      <c r="DM22" s="418">
        <v>4400</v>
      </c>
    </row>
    <row r="23" spans="1:117" x14ac:dyDescent="0.2">
      <c r="A23" s="56" t="s">
        <v>882</v>
      </c>
      <c r="B23" s="56" t="s">
        <v>1021</v>
      </c>
      <c r="C23" s="56" t="s">
        <v>907</v>
      </c>
      <c r="D23" s="56" t="s">
        <v>1052</v>
      </c>
      <c r="E23" s="415">
        <v>4207</v>
      </c>
      <c r="F23" s="78">
        <v>4168</v>
      </c>
      <c r="G23" s="71">
        <v>1524</v>
      </c>
      <c r="H23" s="79">
        <f t="shared" si="0"/>
        <v>0.36599999999999999</v>
      </c>
      <c r="I23" s="71">
        <v>1027</v>
      </c>
      <c r="J23" s="71">
        <v>430</v>
      </c>
      <c r="K23" s="79">
        <f t="shared" si="1"/>
        <v>0.41899999999999998</v>
      </c>
      <c r="L23" s="71">
        <v>218</v>
      </c>
      <c r="M23" s="71">
        <v>145</v>
      </c>
      <c r="N23" s="79">
        <f t="shared" si="2"/>
        <v>0.66500000000000004</v>
      </c>
      <c r="O23" s="71">
        <v>809</v>
      </c>
      <c r="P23" s="71">
        <v>285</v>
      </c>
      <c r="Q23" s="79">
        <f t="shared" si="3"/>
        <v>0.35199999999999998</v>
      </c>
      <c r="R23" s="71">
        <v>2286</v>
      </c>
      <c r="S23" s="71">
        <v>745</v>
      </c>
      <c r="T23" s="79">
        <f t="shared" si="4"/>
        <v>0.32600000000000001</v>
      </c>
      <c r="U23" s="71">
        <v>787</v>
      </c>
      <c r="V23" s="71">
        <v>186</v>
      </c>
      <c r="W23" s="79">
        <f t="shared" si="5"/>
        <v>0.23599999999999999</v>
      </c>
      <c r="X23" s="71">
        <v>1499</v>
      </c>
      <c r="Y23" s="71">
        <v>559</v>
      </c>
      <c r="Z23" s="79">
        <f t="shared" si="6"/>
        <v>0.373</v>
      </c>
      <c r="AA23" s="71">
        <v>1170</v>
      </c>
      <c r="AB23" s="71">
        <v>487</v>
      </c>
      <c r="AC23" s="79">
        <f t="shared" si="7"/>
        <v>0.41599999999999998</v>
      </c>
      <c r="AD23" s="71">
        <v>855</v>
      </c>
      <c r="AE23" s="71">
        <v>349</v>
      </c>
      <c r="AF23" s="79">
        <f t="shared" si="8"/>
        <v>0.40799999999999997</v>
      </c>
      <c r="AG23" s="71">
        <v>1599</v>
      </c>
      <c r="AH23" s="71">
        <v>515</v>
      </c>
      <c r="AI23" s="79">
        <f t="shared" si="9"/>
        <v>0.32200000000000001</v>
      </c>
      <c r="AJ23" s="71">
        <v>2569</v>
      </c>
      <c r="AK23" s="71">
        <v>1009</v>
      </c>
      <c r="AL23" s="79">
        <f t="shared" si="10"/>
        <v>0.39300000000000002</v>
      </c>
      <c r="AM23" s="419">
        <f t="shared" si="11"/>
        <v>4168</v>
      </c>
      <c r="AN23" s="60">
        <v>1502</v>
      </c>
      <c r="AO23" s="60">
        <v>519</v>
      </c>
      <c r="AP23" s="104">
        <f t="shared" si="12"/>
        <v>0.34599999999999997</v>
      </c>
      <c r="AQ23" s="60">
        <v>842</v>
      </c>
      <c r="AR23" s="60">
        <v>193</v>
      </c>
      <c r="AS23" s="104">
        <f t="shared" si="13"/>
        <v>0.22900000000000001</v>
      </c>
      <c r="AT23" s="60">
        <v>1337</v>
      </c>
      <c r="AU23" s="60">
        <v>531</v>
      </c>
      <c r="AV23" s="104">
        <f t="shared" si="14"/>
        <v>0.39700000000000002</v>
      </c>
      <c r="AW23" s="60">
        <v>0</v>
      </c>
      <c r="AX23" s="60">
        <v>0</v>
      </c>
      <c r="AY23" s="104"/>
      <c r="AZ23" s="60">
        <v>242</v>
      </c>
      <c r="BA23" s="60">
        <v>149</v>
      </c>
      <c r="BB23" s="104">
        <f t="shared" si="34"/>
        <v>0.61599999999999999</v>
      </c>
      <c r="BC23" s="60">
        <v>0</v>
      </c>
      <c r="BD23" s="60">
        <v>0</v>
      </c>
      <c r="BE23" s="104"/>
      <c r="BF23" s="74">
        <v>245</v>
      </c>
      <c r="BG23" s="60">
        <v>83</v>
      </c>
      <c r="BH23" s="104">
        <f t="shared" si="35"/>
        <v>0.33877551020408164</v>
      </c>
      <c r="BI23" s="75">
        <v>2777</v>
      </c>
      <c r="BJ23" s="60">
        <v>1058</v>
      </c>
      <c r="BK23" s="63">
        <f t="shared" si="17"/>
        <v>0.38100000000000001</v>
      </c>
      <c r="BL23" s="60">
        <v>497</v>
      </c>
      <c r="BM23" s="60">
        <v>254</v>
      </c>
      <c r="BN23" s="63">
        <f t="shared" si="18"/>
        <v>0.51100000000000001</v>
      </c>
      <c r="BO23" s="60">
        <v>980</v>
      </c>
      <c r="BP23" s="60">
        <v>416</v>
      </c>
      <c r="BQ23" s="63">
        <f t="shared" si="19"/>
        <v>0.42399999999999999</v>
      </c>
      <c r="BR23" s="60">
        <v>980</v>
      </c>
      <c r="BS23" s="60">
        <v>324</v>
      </c>
      <c r="BT23" s="63">
        <f t="shared" si="20"/>
        <v>0.33100000000000002</v>
      </c>
      <c r="BU23" s="60">
        <v>320</v>
      </c>
      <c r="BV23" s="60">
        <v>64</v>
      </c>
      <c r="BW23" s="63">
        <f t="shared" si="21"/>
        <v>0.2</v>
      </c>
      <c r="BX23" s="432">
        <v>1082</v>
      </c>
      <c r="BY23" s="60">
        <v>96</v>
      </c>
      <c r="BZ23" s="104">
        <f t="shared" si="22"/>
        <v>8.8999999999999996E-2</v>
      </c>
      <c r="CA23" s="436">
        <v>909</v>
      </c>
      <c r="CB23" s="60">
        <v>68</v>
      </c>
      <c r="CC23" s="63">
        <f t="shared" si="23"/>
        <v>7.4999999999999997E-2</v>
      </c>
      <c r="CD23" s="60">
        <v>326</v>
      </c>
      <c r="CE23" s="60">
        <v>51</v>
      </c>
      <c r="CF23" s="63">
        <f t="shared" si="24"/>
        <v>0.156</v>
      </c>
      <c r="CG23" s="60">
        <v>583</v>
      </c>
      <c r="CH23" s="60">
        <v>17</v>
      </c>
      <c r="CI23" s="63">
        <f t="shared" si="25"/>
        <v>2.9000000000000001E-2</v>
      </c>
      <c r="CJ23" s="436">
        <v>173</v>
      </c>
      <c r="CK23" s="60">
        <v>28</v>
      </c>
      <c r="CL23" s="104">
        <f t="shared" si="26"/>
        <v>0.16200000000000001</v>
      </c>
      <c r="CM23" s="60">
        <v>131</v>
      </c>
      <c r="CN23" s="60">
        <v>10</v>
      </c>
      <c r="CO23" s="104">
        <f t="shared" si="33"/>
        <v>7.5999999999999998E-2</v>
      </c>
      <c r="CP23" s="60">
        <v>42</v>
      </c>
      <c r="CQ23" s="60">
        <v>18</v>
      </c>
      <c r="CR23" s="104">
        <f t="shared" si="36"/>
        <v>0.42899999999999999</v>
      </c>
      <c r="CS23" s="60">
        <v>3229</v>
      </c>
      <c r="CT23" s="60">
        <v>1094</v>
      </c>
      <c r="CU23" s="63">
        <f t="shared" si="29"/>
        <v>0.33900000000000002</v>
      </c>
      <c r="CV23" s="60">
        <v>1125</v>
      </c>
      <c r="CW23" s="60">
        <v>792</v>
      </c>
      <c r="CX23" s="60">
        <v>59</v>
      </c>
      <c r="CY23" s="63">
        <f t="shared" si="30"/>
        <v>7.3999999999999996E-2</v>
      </c>
      <c r="CZ23" s="60">
        <v>324</v>
      </c>
      <c r="DA23" s="60">
        <v>9</v>
      </c>
      <c r="DB23" s="63">
        <f t="shared" si="31"/>
        <v>2.8000000000000001E-2</v>
      </c>
      <c r="DC23" s="60">
        <v>2113</v>
      </c>
      <c r="DD23" s="60">
        <v>1026</v>
      </c>
      <c r="DE23" s="63">
        <f t="shared" si="32"/>
        <v>0.48599999999999999</v>
      </c>
      <c r="DF23" s="416">
        <v>386</v>
      </c>
      <c r="DG23" s="417">
        <v>2074</v>
      </c>
      <c r="DH23" s="417">
        <v>2545</v>
      </c>
      <c r="DI23" s="417">
        <v>2843</v>
      </c>
      <c r="DJ23" s="417">
        <v>2902</v>
      </c>
      <c r="DK23" s="417">
        <v>3639</v>
      </c>
      <c r="DL23" s="417">
        <v>3821</v>
      </c>
      <c r="DM23" s="418">
        <v>3960</v>
      </c>
    </row>
    <row r="24" spans="1:117" x14ac:dyDescent="0.2">
      <c r="A24" s="56" t="s">
        <v>882</v>
      </c>
      <c r="B24" s="56" t="s">
        <v>1021</v>
      </c>
      <c r="C24" s="56" t="s">
        <v>908</v>
      </c>
      <c r="D24" s="56" t="s">
        <v>1053</v>
      </c>
      <c r="E24" s="415">
        <v>3764</v>
      </c>
      <c r="F24" s="78">
        <v>3646</v>
      </c>
      <c r="G24" s="71">
        <v>1007</v>
      </c>
      <c r="H24" s="79">
        <f t="shared" si="0"/>
        <v>0.27600000000000002</v>
      </c>
      <c r="I24" s="71">
        <v>1133</v>
      </c>
      <c r="J24" s="71">
        <v>447</v>
      </c>
      <c r="K24" s="79">
        <f t="shared" si="1"/>
        <v>0.39500000000000002</v>
      </c>
      <c r="L24" s="71">
        <v>238</v>
      </c>
      <c r="M24" s="71">
        <v>28</v>
      </c>
      <c r="N24" s="79">
        <f t="shared" si="2"/>
        <v>0.11799999999999999</v>
      </c>
      <c r="O24" s="71">
        <v>895</v>
      </c>
      <c r="P24" s="71">
        <v>419</v>
      </c>
      <c r="Q24" s="79">
        <f t="shared" si="3"/>
        <v>0.46800000000000003</v>
      </c>
      <c r="R24" s="71">
        <v>2155</v>
      </c>
      <c r="S24" s="71">
        <v>547</v>
      </c>
      <c r="T24" s="79">
        <f t="shared" si="4"/>
        <v>0.254</v>
      </c>
      <c r="U24" s="71">
        <v>880</v>
      </c>
      <c r="V24" s="71">
        <v>274</v>
      </c>
      <c r="W24" s="79">
        <f t="shared" si="5"/>
        <v>0.311</v>
      </c>
      <c r="X24" s="71">
        <v>1275</v>
      </c>
      <c r="Y24" s="71">
        <v>273</v>
      </c>
      <c r="Z24" s="79">
        <f t="shared" si="6"/>
        <v>0.214</v>
      </c>
      <c r="AA24" s="71">
        <v>551</v>
      </c>
      <c r="AB24" s="71">
        <v>89</v>
      </c>
      <c r="AC24" s="79">
        <f t="shared" si="7"/>
        <v>0.16200000000000001</v>
      </c>
      <c r="AD24" s="71">
        <v>358</v>
      </c>
      <c r="AE24" s="71">
        <v>13</v>
      </c>
      <c r="AF24" s="79">
        <f t="shared" si="8"/>
        <v>3.5999999999999997E-2</v>
      </c>
      <c r="AG24" s="71">
        <v>1401</v>
      </c>
      <c r="AH24" s="71">
        <v>333</v>
      </c>
      <c r="AI24" s="79">
        <f t="shared" si="9"/>
        <v>0.23799999999999999</v>
      </c>
      <c r="AJ24" s="71">
        <v>2245</v>
      </c>
      <c r="AK24" s="71">
        <v>674</v>
      </c>
      <c r="AL24" s="79">
        <f t="shared" si="10"/>
        <v>0.3</v>
      </c>
      <c r="AM24" s="419">
        <f t="shared" si="11"/>
        <v>3646</v>
      </c>
      <c r="AN24" s="60">
        <v>1594</v>
      </c>
      <c r="AO24" s="60">
        <v>625</v>
      </c>
      <c r="AP24" s="104">
        <f t="shared" si="12"/>
        <v>0.39200000000000002</v>
      </c>
      <c r="AQ24" s="60">
        <v>1056</v>
      </c>
      <c r="AR24" s="60">
        <v>110</v>
      </c>
      <c r="AS24" s="104">
        <f t="shared" si="13"/>
        <v>0.104</v>
      </c>
      <c r="AT24" s="60">
        <v>939</v>
      </c>
      <c r="AU24" s="60">
        <v>230</v>
      </c>
      <c r="AV24" s="104">
        <f t="shared" si="14"/>
        <v>0.245</v>
      </c>
      <c r="AW24" s="60">
        <v>0</v>
      </c>
      <c r="AX24" s="60">
        <v>0</v>
      </c>
      <c r="AY24" s="104"/>
      <c r="AZ24" s="60">
        <v>0</v>
      </c>
      <c r="BA24" s="60">
        <v>0</v>
      </c>
      <c r="BB24" s="104"/>
      <c r="BC24" s="60">
        <v>0</v>
      </c>
      <c r="BD24" s="60">
        <v>0</v>
      </c>
      <c r="BE24" s="104"/>
      <c r="BF24" s="74">
        <v>57</v>
      </c>
      <c r="BG24" s="60">
        <v>9</v>
      </c>
      <c r="BH24" s="104">
        <f t="shared" si="35"/>
        <v>0.15789473684210525</v>
      </c>
      <c r="BI24" s="75">
        <v>2271</v>
      </c>
      <c r="BJ24" s="60">
        <v>418</v>
      </c>
      <c r="BK24" s="63">
        <f t="shared" si="17"/>
        <v>0.184</v>
      </c>
      <c r="BL24" s="60">
        <v>342</v>
      </c>
      <c r="BM24" s="60">
        <v>101</v>
      </c>
      <c r="BN24" s="63">
        <f t="shared" si="18"/>
        <v>0.29499999999999998</v>
      </c>
      <c r="BO24" s="60">
        <v>788</v>
      </c>
      <c r="BP24" s="60">
        <v>197</v>
      </c>
      <c r="BQ24" s="63">
        <f t="shared" si="19"/>
        <v>0.25</v>
      </c>
      <c r="BR24" s="60">
        <v>663</v>
      </c>
      <c r="BS24" s="60">
        <v>115</v>
      </c>
      <c r="BT24" s="63">
        <f t="shared" si="20"/>
        <v>0.17299999999999999</v>
      </c>
      <c r="BU24" s="60">
        <v>478</v>
      </c>
      <c r="BV24" s="60">
        <v>5</v>
      </c>
      <c r="BW24" s="63">
        <f t="shared" si="21"/>
        <v>0.01</v>
      </c>
      <c r="BX24" s="432">
        <v>1443</v>
      </c>
      <c r="BY24" s="60">
        <v>176</v>
      </c>
      <c r="BZ24" s="104">
        <f t="shared" si="22"/>
        <v>0.122</v>
      </c>
      <c r="CA24" s="436">
        <v>1304</v>
      </c>
      <c r="CB24" s="60">
        <v>149</v>
      </c>
      <c r="CC24" s="63">
        <f t="shared" si="23"/>
        <v>0.114</v>
      </c>
      <c r="CD24" s="60">
        <v>586</v>
      </c>
      <c r="CE24" s="60">
        <v>79</v>
      </c>
      <c r="CF24" s="63">
        <f t="shared" si="24"/>
        <v>0.13500000000000001</v>
      </c>
      <c r="CG24" s="60">
        <v>718</v>
      </c>
      <c r="CH24" s="60">
        <v>70</v>
      </c>
      <c r="CI24" s="63">
        <f t="shared" si="25"/>
        <v>9.7000000000000003E-2</v>
      </c>
      <c r="CJ24" s="436">
        <v>139</v>
      </c>
      <c r="CK24" s="60">
        <v>27</v>
      </c>
      <c r="CL24" s="104">
        <f t="shared" si="26"/>
        <v>0.19400000000000001</v>
      </c>
      <c r="CM24" s="60">
        <v>41</v>
      </c>
      <c r="CN24" s="60">
        <v>0</v>
      </c>
      <c r="CO24" s="104">
        <f t="shared" si="33"/>
        <v>0</v>
      </c>
      <c r="CP24" s="60">
        <v>98</v>
      </c>
      <c r="CQ24" s="60">
        <v>27</v>
      </c>
      <c r="CR24" s="104">
        <f t="shared" si="36"/>
        <v>0.27600000000000002</v>
      </c>
      <c r="CS24" s="60">
        <v>2601</v>
      </c>
      <c r="CT24" s="60">
        <v>639</v>
      </c>
      <c r="CU24" s="63">
        <f t="shared" si="29"/>
        <v>0.246</v>
      </c>
      <c r="CV24" s="60">
        <v>1349</v>
      </c>
      <c r="CW24" s="60">
        <v>980</v>
      </c>
      <c r="CX24" s="60">
        <v>94</v>
      </c>
      <c r="CY24" s="63">
        <f t="shared" si="30"/>
        <v>9.6000000000000002E-2</v>
      </c>
      <c r="CZ24" s="60">
        <v>369</v>
      </c>
      <c r="DA24" s="60">
        <v>55</v>
      </c>
      <c r="DB24" s="63">
        <f t="shared" si="31"/>
        <v>0.14899999999999999</v>
      </c>
      <c r="DC24" s="60">
        <v>1252</v>
      </c>
      <c r="DD24" s="60">
        <v>490</v>
      </c>
      <c r="DE24" s="63">
        <f t="shared" si="32"/>
        <v>0.39100000000000001</v>
      </c>
      <c r="DF24" s="416">
        <v>354</v>
      </c>
      <c r="DG24" s="417">
        <v>1061</v>
      </c>
      <c r="DH24" s="417">
        <v>1257</v>
      </c>
      <c r="DI24" s="417">
        <v>1360</v>
      </c>
      <c r="DJ24" s="417">
        <v>1603</v>
      </c>
      <c r="DK24" s="417">
        <v>2223</v>
      </c>
      <c r="DL24" s="417">
        <v>2678</v>
      </c>
      <c r="DM24" s="418">
        <v>3151</v>
      </c>
    </row>
    <row r="25" spans="1:117" x14ac:dyDescent="0.2">
      <c r="A25" s="56" t="s">
        <v>882</v>
      </c>
      <c r="B25" s="56" t="s">
        <v>1021</v>
      </c>
      <c r="C25" s="56" t="s">
        <v>909</v>
      </c>
      <c r="D25" s="56" t="s">
        <v>1054</v>
      </c>
      <c r="E25" s="415">
        <v>4751</v>
      </c>
      <c r="F25" s="78">
        <v>4751</v>
      </c>
      <c r="G25" s="71">
        <v>1359</v>
      </c>
      <c r="H25" s="79">
        <f t="shared" si="0"/>
        <v>0.28599999999999998</v>
      </c>
      <c r="I25" s="71">
        <v>1502</v>
      </c>
      <c r="J25" s="71">
        <v>842</v>
      </c>
      <c r="K25" s="79">
        <f t="shared" si="1"/>
        <v>0.56100000000000005</v>
      </c>
      <c r="L25" s="71">
        <v>222</v>
      </c>
      <c r="M25" s="71">
        <v>147</v>
      </c>
      <c r="N25" s="79">
        <f t="shared" si="2"/>
        <v>0.66200000000000003</v>
      </c>
      <c r="O25" s="71">
        <v>1280</v>
      </c>
      <c r="P25" s="71">
        <v>695</v>
      </c>
      <c r="Q25" s="79">
        <f t="shared" si="3"/>
        <v>0.54300000000000004</v>
      </c>
      <c r="R25" s="71">
        <v>2985</v>
      </c>
      <c r="S25" s="71">
        <v>480</v>
      </c>
      <c r="T25" s="79">
        <f t="shared" si="4"/>
        <v>0.161</v>
      </c>
      <c r="U25" s="71">
        <v>1361</v>
      </c>
      <c r="V25" s="71">
        <v>221</v>
      </c>
      <c r="W25" s="79">
        <f t="shared" si="5"/>
        <v>0.16200000000000001</v>
      </c>
      <c r="X25" s="71">
        <v>1624</v>
      </c>
      <c r="Y25" s="71">
        <v>259</v>
      </c>
      <c r="Z25" s="79">
        <f t="shared" si="6"/>
        <v>0.159</v>
      </c>
      <c r="AA25" s="71">
        <v>352</v>
      </c>
      <c r="AB25" s="71">
        <v>37</v>
      </c>
      <c r="AC25" s="79">
        <f t="shared" si="7"/>
        <v>0.105</v>
      </c>
      <c r="AD25" s="71">
        <v>264</v>
      </c>
      <c r="AE25" s="71">
        <v>37</v>
      </c>
      <c r="AF25" s="79">
        <f t="shared" si="8"/>
        <v>0.14000000000000001</v>
      </c>
      <c r="AG25" s="71">
        <v>2454</v>
      </c>
      <c r="AH25" s="71">
        <v>898</v>
      </c>
      <c r="AI25" s="79">
        <f t="shared" si="9"/>
        <v>0.36599999999999999</v>
      </c>
      <c r="AJ25" s="71">
        <v>2297</v>
      </c>
      <c r="AK25" s="71">
        <v>461</v>
      </c>
      <c r="AL25" s="79">
        <f t="shared" si="10"/>
        <v>0.20100000000000001</v>
      </c>
      <c r="AM25" s="419">
        <f t="shared" si="11"/>
        <v>4751</v>
      </c>
      <c r="AN25" s="60">
        <v>2554</v>
      </c>
      <c r="AO25" s="60">
        <v>817</v>
      </c>
      <c r="AP25" s="104">
        <f t="shared" si="12"/>
        <v>0.32</v>
      </c>
      <c r="AQ25" s="60">
        <v>1153</v>
      </c>
      <c r="AR25" s="60">
        <v>148</v>
      </c>
      <c r="AS25" s="104">
        <f t="shared" si="13"/>
        <v>0.128</v>
      </c>
      <c r="AT25" s="60">
        <v>862</v>
      </c>
      <c r="AU25" s="60">
        <v>362</v>
      </c>
      <c r="AV25" s="104">
        <f t="shared" si="14"/>
        <v>0.42</v>
      </c>
      <c r="AW25" s="60">
        <v>0</v>
      </c>
      <c r="AX25" s="60">
        <v>0</v>
      </c>
      <c r="AY25" s="104"/>
      <c r="AZ25" s="60">
        <v>100</v>
      </c>
      <c r="BA25" s="60">
        <v>2</v>
      </c>
      <c r="BB25" s="104">
        <f>ROUND(BA25/AZ25,3)</f>
        <v>0.02</v>
      </c>
      <c r="BC25" s="60">
        <v>0</v>
      </c>
      <c r="BD25" s="60">
        <v>0</v>
      </c>
      <c r="BE25" s="104"/>
      <c r="BF25" s="74">
        <v>82</v>
      </c>
      <c r="BG25" s="60">
        <v>3</v>
      </c>
      <c r="BH25" s="104">
        <f t="shared" si="35"/>
        <v>3.6585365853658534E-2</v>
      </c>
      <c r="BI25" s="75">
        <v>2679</v>
      </c>
      <c r="BJ25" s="60">
        <v>419</v>
      </c>
      <c r="BK25" s="63">
        <f t="shared" si="17"/>
        <v>0.156</v>
      </c>
      <c r="BL25" s="60">
        <v>291</v>
      </c>
      <c r="BM25" s="60">
        <v>3</v>
      </c>
      <c r="BN25" s="63">
        <f t="shared" si="18"/>
        <v>0.01</v>
      </c>
      <c r="BO25" s="60">
        <v>1128</v>
      </c>
      <c r="BP25" s="60">
        <v>192</v>
      </c>
      <c r="BQ25" s="63">
        <f t="shared" si="19"/>
        <v>0.17</v>
      </c>
      <c r="BR25" s="60">
        <v>777</v>
      </c>
      <c r="BS25" s="60">
        <v>66</v>
      </c>
      <c r="BT25" s="63">
        <f t="shared" si="20"/>
        <v>8.5000000000000006E-2</v>
      </c>
      <c r="BU25" s="60">
        <v>483</v>
      </c>
      <c r="BV25" s="60">
        <v>158</v>
      </c>
      <c r="BW25" s="63">
        <f t="shared" si="21"/>
        <v>0.32700000000000001</v>
      </c>
      <c r="BX25" s="432">
        <v>1802</v>
      </c>
      <c r="BY25" s="60">
        <v>145</v>
      </c>
      <c r="BZ25" s="104">
        <f t="shared" si="22"/>
        <v>0.08</v>
      </c>
      <c r="CA25" s="436">
        <v>1773</v>
      </c>
      <c r="CB25" s="60">
        <v>145</v>
      </c>
      <c r="CC25" s="63">
        <f t="shared" si="23"/>
        <v>8.2000000000000003E-2</v>
      </c>
      <c r="CD25" s="60">
        <v>1001</v>
      </c>
      <c r="CE25" s="60">
        <v>0</v>
      </c>
      <c r="CF25" s="63">
        <f t="shared" si="24"/>
        <v>0</v>
      </c>
      <c r="CG25" s="60">
        <v>772</v>
      </c>
      <c r="CH25" s="60">
        <v>145</v>
      </c>
      <c r="CI25" s="63">
        <f t="shared" si="25"/>
        <v>0.188</v>
      </c>
      <c r="CJ25" s="436">
        <v>29</v>
      </c>
      <c r="CK25" s="60">
        <v>0</v>
      </c>
      <c r="CL25" s="104">
        <f t="shared" si="26"/>
        <v>0</v>
      </c>
      <c r="CM25" s="60">
        <v>11</v>
      </c>
      <c r="CN25" s="60">
        <v>0</v>
      </c>
      <c r="CO25" s="104">
        <f t="shared" si="33"/>
        <v>0</v>
      </c>
      <c r="CP25" s="60">
        <v>18</v>
      </c>
      <c r="CQ25" s="60">
        <v>0</v>
      </c>
      <c r="CR25" s="104">
        <f t="shared" si="36"/>
        <v>0</v>
      </c>
      <c r="CS25" s="60">
        <v>3510</v>
      </c>
      <c r="CT25" s="60">
        <v>635</v>
      </c>
      <c r="CU25" s="63">
        <f t="shared" si="29"/>
        <v>0.18099999999999999</v>
      </c>
      <c r="CV25" s="60">
        <v>1924</v>
      </c>
      <c r="CW25" s="60">
        <v>1287</v>
      </c>
      <c r="CX25" s="60">
        <v>0</v>
      </c>
      <c r="CY25" s="63">
        <f t="shared" si="30"/>
        <v>0</v>
      </c>
      <c r="CZ25" s="60">
        <v>637</v>
      </c>
      <c r="DA25" s="60">
        <v>154</v>
      </c>
      <c r="DB25" s="63">
        <f t="shared" si="31"/>
        <v>0.24199999999999999</v>
      </c>
      <c r="DC25" s="60">
        <v>1586</v>
      </c>
      <c r="DD25" s="60">
        <v>481</v>
      </c>
      <c r="DE25" s="63">
        <f t="shared" si="32"/>
        <v>0.30299999999999999</v>
      </c>
      <c r="DF25" s="416">
        <v>518</v>
      </c>
      <c r="DG25" s="417">
        <v>1552</v>
      </c>
      <c r="DH25" s="417">
        <v>1715</v>
      </c>
      <c r="DI25" s="417">
        <v>1858</v>
      </c>
      <c r="DJ25" s="417">
        <v>3057</v>
      </c>
      <c r="DK25" s="417">
        <v>3874</v>
      </c>
      <c r="DL25" s="417">
        <v>4245</v>
      </c>
      <c r="DM25" s="418">
        <v>4521</v>
      </c>
    </row>
    <row r="26" spans="1:117" x14ac:dyDescent="0.2">
      <c r="A26" s="56" t="s">
        <v>882</v>
      </c>
      <c r="B26" s="56" t="s">
        <v>1021</v>
      </c>
      <c r="C26" s="56" t="s">
        <v>910</v>
      </c>
      <c r="D26" s="56" t="s">
        <v>1055</v>
      </c>
      <c r="E26" s="415">
        <v>2907</v>
      </c>
      <c r="F26" s="78">
        <v>2907</v>
      </c>
      <c r="G26" s="71">
        <v>434</v>
      </c>
      <c r="H26" s="79">
        <f t="shared" si="0"/>
        <v>0.14899999999999999</v>
      </c>
      <c r="I26" s="71">
        <v>985</v>
      </c>
      <c r="J26" s="71">
        <v>151</v>
      </c>
      <c r="K26" s="79">
        <f t="shared" si="1"/>
        <v>0.153</v>
      </c>
      <c r="L26" s="71">
        <v>294</v>
      </c>
      <c r="M26" s="71">
        <v>0</v>
      </c>
      <c r="N26" s="79">
        <f t="shared" si="2"/>
        <v>0</v>
      </c>
      <c r="O26" s="71">
        <v>691</v>
      </c>
      <c r="P26" s="71">
        <v>151</v>
      </c>
      <c r="Q26" s="79">
        <f t="shared" si="3"/>
        <v>0.219</v>
      </c>
      <c r="R26" s="71">
        <v>1686</v>
      </c>
      <c r="S26" s="71">
        <v>222</v>
      </c>
      <c r="T26" s="79">
        <f t="shared" si="4"/>
        <v>0.13200000000000001</v>
      </c>
      <c r="U26" s="71">
        <v>683</v>
      </c>
      <c r="V26" s="71">
        <v>63</v>
      </c>
      <c r="W26" s="79">
        <f t="shared" si="5"/>
        <v>9.1999999999999998E-2</v>
      </c>
      <c r="X26" s="71">
        <v>1003</v>
      </c>
      <c r="Y26" s="71">
        <v>159</v>
      </c>
      <c r="Z26" s="79">
        <f t="shared" si="6"/>
        <v>0.159</v>
      </c>
      <c r="AA26" s="71">
        <v>371</v>
      </c>
      <c r="AB26" s="71">
        <v>76</v>
      </c>
      <c r="AC26" s="79">
        <f t="shared" si="7"/>
        <v>0.20499999999999999</v>
      </c>
      <c r="AD26" s="71">
        <v>236</v>
      </c>
      <c r="AE26" s="71">
        <v>61</v>
      </c>
      <c r="AF26" s="79">
        <f t="shared" si="8"/>
        <v>0.25800000000000001</v>
      </c>
      <c r="AG26" s="71">
        <v>1485</v>
      </c>
      <c r="AH26" s="71">
        <v>177</v>
      </c>
      <c r="AI26" s="79">
        <f t="shared" si="9"/>
        <v>0.11899999999999999</v>
      </c>
      <c r="AJ26" s="71">
        <v>1422</v>
      </c>
      <c r="AK26" s="71">
        <v>257</v>
      </c>
      <c r="AL26" s="79">
        <f t="shared" si="10"/>
        <v>0.18099999999999999</v>
      </c>
      <c r="AM26" s="419">
        <f t="shared" si="11"/>
        <v>2907</v>
      </c>
      <c r="AN26" s="60">
        <v>828</v>
      </c>
      <c r="AO26" s="60">
        <v>296</v>
      </c>
      <c r="AP26" s="104">
        <f t="shared" si="12"/>
        <v>0.35699999999999998</v>
      </c>
      <c r="AQ26" s="60">
        <v>1429</v>
      </c>
      <c r="AR26" s="60">
        <v>138</v>
      </c>
      <c r="AS26" s="104">
        <f t="shared" si="13"/>
        <v>9.7000000000000003E-2</v>
      </c>
      <c r="AT26" s="60">
        <v>339</v>
      </c>
      <c r="AU26" s="60">
        <v>0</v>
      </c>
      <c r="AV26" s="104">
        <f t="shared" si="14"/>
        <v>0</v>
      </c>
      <c r="AW26" s="60">
        <v>10</v>
      </c>
      <c r="AX26" s="60">
        <v>9</v>
      </c>
      <c r="AY26" s="104">
        <f>ROUND(AX26/AW26,3)</f>
        <v>0.9</v>
      </c>
      <c r="AZ26" s="60">
        <v>99</v>
      </c>
      <c r="BA26" s="60">
        <v>0</v>
      </c>
      <c r="BB26" s="104">
        <f>ROUND(BA26/AZ26,3)</f>
        <v>0</v>
      </c>
      <c r="BC26" s="60">
        <v>0</v>
      </c>
      <c r="BD26" s="60">
        <v>0</v>
      </c>
      <c r="BE26" s="104"/>
      <c r="BF26" s="74">
        <v>202</v>
      </c>
      <c r="BG26" s="60">
        <v>0</v>
      </c>
      <c r="BH26" s="104">
        <f t="shared" si="35"/>
        <v>0</v>
      </c>
      <c r="BI26" s="75">
        <v>1698</v>
      </c>
      <c r="BJ26" s="60">
        <v>220</v>
      </c>
      <c r="BK26" s="63">
        <f t="shared" si="17"/>
        <v>0.13</v>
      </c>
      <c r="BL26" s="60">
        <v>166</v>
      </c>
      <c r="BM26" s="60">
        <v>0</v>
      </c>
      <c r="BN26" s="63">
        <f t="shared" si="18"/>
        <v>0</v>
      </c>
      <c r="BO26" s="60">
        <v>674</v>
      </c>
      <c r="BP26" s="60">
        <v>114</v>
      </c>
      <c r="BQ26" s="63">
        <f t="shared" si="19"/>
        <v>0.16900000000000001</v>
      </c>
      <c r="BR26" s="60">
        <v>608</v>
      </c>
      <c r="BS26" s="60">
        <v>22</v>
      </c>
      <c r="BT26" s="63">
        <f t="shared" si="20"/>
        <v>3.5999999999999997E-2</v>
      </c>
      <c r="BU26" s="60">
        <v>250</v>
      </c>
      <c r="BV26" s="60">
        <v>84</v>
      </c>
      <c r="BW26" s="63">
        <f t="shared" si="21"/>
        <v>0.33600000000000002</v>
      </c>
      <c r="BX26" s="432">
        <v>1110</v>
      </c>
      <c r="BY26" s="60">
        <v>65</v>
      </c>
      <c r="BZ26" s="104">
        <f t="shared" si="22"/>
        <v>5.8999999999999997E-2</v>
      </c>
      <c r="CA26" s="436">
        <v>1045</v>
      </c>
      <c r="CB26" s="60">
        <v>56</v>
      </c>
      <c r="CC26" s="63">
        <f t="shared" si="23"/>
        <v>5.3999999999999999E-2</v>
      </c>
      <c r="CD26" s="60">
        <v>568</v>
      </c>
      <c r="CE26" s="60">
        <v>47</v>
      </c>
      <c r="CF26" s="63">
        <f t="shared" si="24"/>
        <v>8.3000000000000004E-2</v>
      </c>
      <c r="CG26" s="60">
        <v>477</v>
      </c>
      <c r="CH26" s="60">
        <v>9</v>
      </c>
      <c r="CI26" s="63">
        <f t="shared" si="25"/>
        <v>1.9E-2</v>
      </c>
      <c r="CJ26" s="436">
        <v>65</v>
      </c>
      <c r="CK26" s="60">
        <v>9</v>
      </c>
      <c r="CL26" s="104">
        <f t="shared" si="26"/>
        <v>0.13800000000000001</v>
      </c>
      <c r="CM26" s="60">
        <v>49</v>
      </c>
      <c r="CN26" s="60">
        <v>0</v>
      </c>
      <c r="CO26" s="104">
        <f t="shared" si="33"/>
        <v>0</v>
      </c>
      <c r="CP26" s="60">
        <v>16</v>
      </c>
      <c r="CQ26" s="60">
        <v>9</v>
      </c>
      <c r="CR26" s="104">
        <f t="shared" si="36"/>
        <v>0.56299999999999994</v>
      </c>
      <c r="CS26" s="60">
        <v>2009</v>
      </c>
      <c r="CT26" s="60">
        <v>283</v>
      </c>
      <c r="CU26" s="63">
        <f t="shared" si="29"/>
        <v>0.14099999999999999</v>
      </c>
      <c r="CV26" s="60">
        <v>1090</v>
      </c>
      <c r="CW26" s="60">
        <v>859</v>
      </c>
      <c r="CX26" s="60">
        <v>37</v>
      </c>
      <c r="CY26" s="63">
        <f t="shared" si="30"/>
        <v>4.2999999999999997E-2</v>
      </c>
      <c r="CZ26" s="60">
        <v>231</v>
      </c>
      <c r="DA26" s="60">
        <v>28</v>
      </c>
      <c r="DB26" s="63">
        <f t="shared" si="31"/>
        <v>0.121</v>
      </c>
      <c r="DC26" s="60">
        <v>919</v>
      </c>
      <c r="DD26" s="60">
        <v>218</v>
      </c>
      <c r="DE26" s="63">
        <f t="shared" si="32"/>
        <v>0.23699999999999999</v>
      </c>
      <c r="DF26" s="416">
        <v>71</v>
      </c>
      <c r="DG26" s="417">
        <v>549</v>
      </c>
      <c r="DH26" s="417">
        <v>693</v>
      </c>
      <c r="DI26" s="417">
        <v>1111</v>
      </c>
      <c r="DJ26" s="417">
        <v>1243</v>
      </c>
      <c r="DK26" s="417">
        <v>1564</v>
      </c>
      <c r="DL26" s="417">
        <v>2068</v>
      </c>
      <c r="DM26" s="418">
        <v>2165</v>
      </c>
    </row>
    <row r="27" spans="1:117" x14ac:dyDescent="0.2">
      <c r="A27" s="56" t="s">
        <v>882</v>
      </c>
      <c r="B27" s="56" t="s">
        <v>1021</v>
      </c>
      <c r="C27" s="56" t="s">
        <v>911</v>
      </c>
      <c r="D27" s="56" t="s">
        <v>1056</v>
      </c>
      <c r="E27" s="415">
        <v>1534</v>
      </c>
      <c r="F27" s="78">
        <v>1534</v>
      </c>
      <c r="G27" s="71">
        <v>177</v>
      </c>
      <c r="H27" s="79">
        <f t="shared" si="0"/>
        <v>0.115</v>
      </c>
      <c r="I27" s="71">
        <v>218</v>
      </c>
      <c r="J27" s="71">
        <v>0</v>
      </c>
      <c r="K27" s="79">
        <f t="shared" si="1"/>
        <v>0</v>
      </c>
      <c r="L27" s="71">
        <v>53</v>
      </c>
      <c r="M27" s="71">
        <v>0</v>
      </c>
      <c r="N27" s="79">
        <f t="shared" si="2"/>
        <v>0</v>
      </c>
      <c r="O27" s="71">
        <v>165</v>
      </c>
      <c r="P27" s="71">
        <v>0</v>
      </c>
      <c r="Q27" s="79">
        <f t="shared" si="3"/>
        <v>0</v>
      </c>
      <c r="R27" s="71">
        <v>978</v>
      </c>
      <c r="S27" s="71">
        <v>127</v>
      </c>
      <c r="T27" s="79">
        <f t="shared" si="4"/>
        <v>0.13</v>
      </c>
      <c r="U27" s="71">
        <v>237</v>
      </c>
      <c r="V27" s="71">
        <v>0</v>
      </c>
      <c r="W27" s="79">
        <f t="shared" si="5"/>
        <v>0</v>
      </c>
      <c r="X27" s="71">
        <v>741</v>
      </c>
      <c r="Y27" s="71">
        <v>127</v>
      </c>
      <c r="Z27" s="79">
        <f t="shared" si="6"/>
        <v>0.17100000000000001</v>
      </c>
      <c r="AA27" s="71">
        <v>542</v>
      </c>
      <c r="AB27" s="71">
        <v>104</v>
      </c>
      <c r="AC27" s="79">
        <f t="shared" si="7"/>
        <v>0.192</v>
      </c>
      <c r="AD27" s="71">
        <v>338</v>
      </c>
      <c r="AE27" s="71">
        <v>50</v>
      </c>
      <c r="AF27" s="79">
        <f t="shared" si="8"/>
        <v>0.14799999999999999</v>
      </c>
      <c r="AG27" s="71">
        <v>707</v>
      </c>
      <c r="AH27" s="71">
        <v>76</v>
      </c>
      <c r="AI27" s="79">
        <f t="shared" si="9"/>
        <v>0.107</v>
      </c>
      <c r="AJ27" s="71">
        <v>827</v>
      </c>
      <c r="AK27" s="71">
        <v>101</v>
      </c>
      <c r="AL27" s="79">
        <f t="shared" si="10"/>
        <v>0.122</v>
      </c>
      <c r="AM27" s="419">
        <f t="shared" si="11"/>
        <v>1534</v>
      </c>
      <c r="AN27" s="60">
        <v>380</v>
      </c>
      <c r="AO27" s="60">
        <v>6</v>
      </c>
      <c r="AP27" s="104">
        <f t="shared" si="12"/>
        <v>1.6E-2</v>
      </c>
      <c r="AQ27" s="60">
        <v>1075</v>
      </c>
      <c r="AR27" s="60">
        <v>171</v>
      </c>
      <c r="AS27" s="104">
        <f t="shared" si="13"/>
        <v>0.159</v>
      </c>
      <c r="AT27" s="60">
        <v>0</v>
      </c>
      <c r="AU27" s="60">
        <v>0</v>
      </c>
      <c r="AV27" s="104"/>
      <c r="AW27" s="60">
        <v>0</v>
      </c>
      <c r="AX27" s="60">
        <v>0</v>
      </c>
      <c r="AY27" s="104"/>
      <c r="AZ27" s="60">
        <v>0</v>
      </c>
      <c r="BA27" s="60">
        <v>0</v>
      </c>
      <c r="BB27" s="104"/>
      <c r="BC27" s="60">
        <v>12</v>
      </c>
      <c r="BD27" s="60">
        <v>0</v>
      </c>
      <c r="BE27" s="104">
        <f>ROUND(BD27/BC27,3)</f>
        <v>0</v>
      </c>
      <c r="BF27" s="74">
        <v>67</v>
      </c>
      <c r="BG27" s="60">
        <v>0</v>
      </c>
      <c r="BH27" s="104">
        <f t="shared" si="35"/>
        <v>0</v>
      </c>
      <c r="BI27" s="75">
        <v>1225</v>
      </c>
      <c r="BJ27" s="60">
        <v>177</v>
      </c>
      <c r="BK27" s="63">
        <f t="shared" si="17"/>
        <v>0.14399999999999999</v>
      </c>
      <c r="BL27" s="60">
        <v>151</v>
      </c>
      <c r="BM27" s="60">
        <v>24</v>
      </c>
      <c r="BN27" s="63">
        <f t="shared" si="18"/>
        <v>0.159</v>
      </c>
      <c r="BO27" s="60">
        <v>262</v>
      </c>
      <c r="BP27" s="60">
        <v>58</v>
      </c>
      <c r="BQ27" s="63">
        <f t="shared" si="19"/>
        <v>0.221</v>
      </c>
      <c r="BR27" s="60">
        <v>516</v>
      </c>
      <c r="BS27" s="60">
        <v>54</v>
      </c>
      <c r="BT27" s="63">
        <f t="shared" si="20"/>
        <v>0.105</v>
      </c>
      <c r="BU27" s="60">
        <v>296</v>
      </c>
      <c r="BV27" s="60">
        <v>41</v>
      </c>
      <c r="BW27" s="63">
        <f t="shared" si="21"/>
        <v>0.13900000000000001</v>
      </c>
      <c r="BX27" s="432">
        <v>621</v>
      </c>
      <c r="BY27" s="60">
        <v>20</v>
      </c>
      <c r="BZ27" s="104">
        <f t="shared" si="22"/>
        <v>3.2000000000000001E-2</v>
      </c>
      <c r="CA27" s="436">
        <v>602</v>
      </c>
      <c r="CB27" s="60">
        <v>11</v>
      </c>
      <c r="CC27" s="63">
        <f t="shared" si="23"/>
        <v>1.7999999999999999E-2</v>
      </c>
      <c r="CD27" s="60">
        <v>369</v>
      </c>
      <c r="CE27" s="60">
        <v>0</v>
      </c>
      <c r="CF27" s="63">
        <f t="shared" si="24"/>
        <v>0</v>
      </c>
      <c r="CG27" s="60">
        <v>233</v>
      </c>
      <c r="CH27" s="60">
        <v>11</v>
      </c>
      <c r="CI27" s="63">
        <f t="shared" si="25"/>
        <v>4.7E-2</v>
      </c>
      <c r="CJ27" s="436">
        <v>19</v>
      </c>
      <c r="CK27" s="60">
        <v>9</v>
      </c>
      <c r="CL27" s="104">
        <f t="shared" si="26"/>
        <v>0.47399999999999998</v>
      </c>
      <c r="CM27" s="60">
        <v>19</v>
      </c>
      <c r="CN27" s="60">
        <v>9</v>
      </c>
      <c r="CO27" s="104">
        <f t="shared" si="33"/>
        <v>0.47399999999999998</v>
      </c>
      <c r="CP27" s="60">
        <v>0</v>
      </c>
      <c r="CQ27" s="60">
        <v>0</v>
      </c>
      <c r="CR27" s="104"/>
      <c r="CS27" s="60">
        <v>1334</v>
      </c>
      <c r="CT27" s="60">
        <v>177</v>
      </c>
      <c r="CU27" s="63">
        <f t="shared" si="29"/>
        <v>0.13300000000000001</v>
      </c>
      <c r="CV27" s="60">
        <v>630</v>
      </c>
      <c r="CW27" s="60">
        <v>463</v>
      </c>
      <c r="CX27" s="60">
        <v>11</v>
      </c>
      <c r="CY27" s="63">
        <f t="shared" si="30"/>
        <v>2.4E-2</v>
      </c>
      <c r="CZ27" s="60">
        <v>167</v>
      </c>
      <c r="DA27" s="60">
        <v>0</v>
      </c>
      <c r="DB27" s="63">
        <f t="shared" si="31"/>
        <v>0</v>
      </c>
      <c r="DC27" s="60">
        <v>704</v>
      </c>
      <c r="DD27" s="60">
        <v>166</v>
      </c>
      <c r="DE27" s="63">
        <f t="shared" si="32"/>
        <v>0.23599999999999999</v>
      </c>
      <c r="DF27" s="416">
        <v>120</v>
      </c>
      <c r="DG27" s="417">
        <v>187</v>
      </c>
      <c r="DH27" s="417">
        <v>208</v>
      </c>
      <c r="DI27" s="417">
        <v>515</v>
      </c>
      <c r="DJ27" s="417">
        <v>539</v>
      </c>
      <c r="DK27" s="417">
        <v>667</v>
      </c>
      <c r="DL27" s="417">
        <v>736</v>
      </c>
      <c r="DM27" s="418">
        <v>1015</v>
      </c>
    </row>
    <row r="28" spans="1:117" x14ac:dyDescent="0.2">
      <c r="A28" s="56" t="s">
        <v>882</v>
      </c>
      <c r="B28" s="56" t="s">
        <v>1021</v>
      </c>
      <c r="C28" s="56" t="s">
        <v>912</v>
      </c>
      <c r="D28" s="56" t="s">
        <v>1057</v>
      </c>
      <c r="E28" s="415">
        <v>4866</v>
      </c>
      <c r="F28" s="78">
        <v>0</v>
      </c>
      <c r="G28" s="71">
        <v>0</v>
      </c>
      <c r="H28" s="79"/>
      <c r="I28" s="71">
        <v>0</v>
      </c>
      <c r="J28" s="71">
        <v>0</v>
      </c>
      <c r="K28" s="79"/>
      <c r="L28" s="71">
        <v>0</v>
      </c>
      <c r="M28" s="71">
        <v>0</v>
      </c>
      <c r="N28" s="79"/>
      <c r="O28" s="71">
        <v>0</v>
      </c>
      <c r="P28" s="71">
        <v>0</v>
      </c>
      <c r="Q28" s="79"/>
      <c r="R28" s="71">
        <v>0</v>
      </c>
      <c r="S28" s="71">
        <v>0</v>
      </c>
      <c r="T28" s="79"/>
      <c r="U28" s="71">
        <v>0</v>
      </c>
      <c r="V28" s="71">
        <v>0</v>
      </c>
      <c r="W28" s="79"/>
      <c r="X28" s="71">
        <v>0</v>
      </c>
      <c r="Y28" s="71">
        <v>0</v>
      </c>
      <c r="Z28" s="79"/>
      <c r="AA28" s="71">
        <v>0</v>
      </c>
      <c r="AB28" s="71">
        <v>0</v>
      </c>
      <c r="AC28" s="79"/>
      <c r="AD28" s="71">
        <v>0</v>
      </c>
      <c r="AE28" s="71">
        <v>0</v>
      </c>
      <c r="AF28" s="79"/>
      <c r="AG28" s="71">
        <v>0</v>
      </c>
      <c r="AH28" s="71">
        <v>0</v>
      </c>
      <c r="AI28" s="79"/>
      <c r="AJ28" s="71">
        <v>0</v>
      </c>
      <c r="AK28" s="71">
        <v>0</v>
      </c>
      <c r="AL28" s="79"/>
      <c r="AM28" s="419">
        <f t="shared" si="11"/>
        <v>0</v>
      </c>
      <c r="AN28" s="60">
        <v>0</v>
      </c>
      <c r="AO28" s="60">
        <v>0</v>
      </c>
      <c r="AP28" s="104"/>
      <c r="AQ28" s="60">
        <v>0</v>
      </c>
      <c r="AR28" s="60">
        <v>0</v>
      </c>
      <c r="AS28" s="104"/>
      <c r="AT28" s="60">
        <v>0</v>
      </c>
      <c r="AU28" s="60">
        <v>0</v>
      </c>
      <c r="AV28" s="104"/>
      <c r="AW28" s="60">
        <v>0</v>
      </c>
      <c r="AX28" s="60">
        <v>0</v>
      </c>
      <c r="AY28" s="104"/>
      <c r="AZ28" s="60">
        <v>0</v>
      </c>
      <c r="BA28" s="60">
        <v>0</v>
      </c>
      <c r="BB28" s="104"/>
      <c r="BC28" s="60">
        <v>0</v>
      </c>
      <c r="BD28" s="60">
        <v>0</v>
      </c>
      <c r="BE28" s="104"/>
      <c r="BF28" s="74">
        <v>0</v>
      </c>
      <c r="BH28" s="104"/>
      <c r="BI28" s="75">
        <v>0</v>
      </c>
      <c r="BJ28" s="60">
        <v>0</v>
      </c>
      <c r="BL28" s="60">
        <v>0</v>
      </c>
      <c r="BM28" s="60">
        <v>0</v>
      </c>
      <c r="BO28" s="60">
        <v>0</v>
      </c>
      <c r="BP28" s="60">
        <v>0</v>
      </c>
      <c r="BR28" s="60">
        <v>0</v>
      </c>
      <c r="BS28" s="60">
        <v>0</v>
      </c>
      <c r="BU28" s="60">
        <v>0</v>
      </c>
      <c r="BV28" s="60">
        <v>0</v>
      </c>
      <c r="BX28" s="432">
        <v>0</v>
      </c>
      <c r="BY28" s="60">
        <v>0</v>
      </c>
      <c r="BZ28" s="104"/>
      <c r="CA28" s="436">
        <v>0</v>
      </c>
      <c r="CB28" s="60">
        <v>0</v>
      </c>
      <c r="CD28" s="60">
        <v>0</v>
      </c>
      <c r="CE28" s="60">
        <v>0</v>
      </c>
      <c r="CG28" s="60">
        <v>0</v>
      </c>
      <c r="CH28" s="60">
        <v>0</v>
      </c>
      <c r="CJ28" s="436">
        <v>0</v>
      </c>
      <c r="CK28" s="60">
        <v>0</v>
      </c>
      <c r="CL28" s="104"/>
      <c r="CM28" s="60">
        <v>0</v>
      </c>
      <c r="CN28" s="60">
        <v>0</v>
      </c>
      <c r="CO28" s="104"/>
      <c r="CP28" s="60">
        <v>0</v>
      </c>
      <c r="CQ28" s="60">
        <v>0</v>
      </c>
      <c r="CR28" s="104"/>
      <c r="CS28" s="60">
        <v>0</v>
      </c>
      <c r="CT28" s="60">
        <v>0</v>
      </c>
      <c r="CV28" s="60">
        <v>322</v>
      </c>
      <c r="CW28" s="60">
        <v>0</v>
      </c>
      <c r="CX28" s="60">
        <v>0</v>
      </c>
      <c r="CZ28" s="60">
        <v>0</v>
      </c>
      <c r="DA28" s="60">
        <v>0</v>
      </c>
      <c r="DC28" s="60">
        <v>0</v>
      </c>
      <c r="DD28" s="60">
        <v>0</v>
      </c>
      <c r="DF28" s="416">
        <v>0</v>
      </c>
      <c r="DG28" s="417">
        <v>0</v>
      </c>
      <c r="DH28" s="417">
        <v>0</v>
      </c>
      <c r="DI28" s="417">
        <v>0</v>
      </c>
      <c r="DJ28" s="417">
        <v>0</v>
      </c>
      <c r="DK28" s="417">
        <v>0</v>
      </c>
      <c r="DL28" s="417">
        <v>0</v>
      </c>
      <c r="DM28" s="418">
        <v>0</v>
      </c>
    </row>
    <row r="29" spans="1:117" x14ac:dyDescent="0.2">
      <c r="A29" s="56" t="s">
        <v>882</v>
      </c>
      <c r="B29" s="56" t="s">
        <v>1021</v>
      </c>
      <c r="C29" s="56" t="s">
        <v>913</v>
      </c>
      <c r="D29" s="56" t="s">
        <v>1058</v>
      </c>
      <c r="E29" s="415">
        <v>1848</v>
      </c>
      <c r="F29" s="78">
        <v>1798</v>
      </c>
      <c r="G29" s="71">
        <v>126</v>
      </c>
      <c r="H29" s="79">
        <f t="shared" ref="H29:H38" si="37">ROUND(G29/F29,3)</f>
        <v>7.0000000000000007E-2</v>
      </c>
      <c r="I29" s="71">
        <v>392</v>
      </c>
      <c r="J29" s="71">
        <v>0</v>
      </c>
      <c r="K29" s="79">
        <f t="shared" ref="K29:K38" si="38">ROUND(J29/I29,3)</f>
        <v>0</v>
      </c>
      <c r="L29" s="71">
        <v>147</v>
      </c>
      <c r="M29" s="71">
        <v>0</v>
      </c>
      <c r="N29" s="79">
        <f t="shared" ref="N29:N38" si="39">ROUND(M29/L29,3)</f>
        <v>0</v>
      </c>
      <c r="O29" s="71">
        <v>245</v>
      </c>
      <c r="P29" s="71">
        <v>0</v>
      </c>
      <c r="Q29" s="79">
        <f t="shared" ref="Q29:Q38" si="40">ROUND(P29/O29,3)</f>
        <v>0</v>
      </c>
      <c r="R29" s="71">
        <v>1178</v>
      </c>
      <c r="S29" s="71">
        <v>107</v>
      </c>
      <c r="T29" s="79">
        <f t="shared" ref="T29:T38" si="41">ROUND(S29/R29,3)</f>
        <v>9.0999999999999998E-2</v>
      </c>
      <c r="U29" s="71">
        <v>427</v>
      </c>
      <c r="V29" s="71">
        <v>61</v>
      </c>
      <c r="W29" s="79">
        <f t="shared" ref="W29:W38" si="42">ROUND(V29/U29,3)</f>
        <v>0.14299999999999999</v>
      </c>
      <c r="X29" s="71">
        <v>751</v>
      </c>
      <c r="Y29" s="71">
        <v>46</v>
      </c>
      <c r="Z29" s="79">
        <f t="shared" ref="Z29:Z38" si="43">ROUND(Y29/X29,3)</f>
        <v>6.0999999999999999E-2</v>
      </c>
      <c r="AA29" s="71">
        <v>359</v>
      </c>
      <c r="AB29" s="71">
        <v>23</v>
      </c>
      <c r="AC29" s="79">
        <f t="shared" ref="AC29:AC38" si="44">ROUND(AB29/AA29,3)</f>
        <v>6.4000000000000001E-2</v>
      </c>
      <c r="AD29" s="71">
        <v>228</v>
      </c>
      <c r="AE29" s="71">
        <v>19</v>
      </c>
      <c r="AF29" s="79">
        <f t="shared" ref="AF29:AF38" si="45">ROUND(AE29/AD29,3)</f>
        <v>8.3000000000000004E-2</v>
      </c>
      <c r="AG29" s="71">
        <v>922</v>
      </c>
      <c r="AH29" s="71">
        <v>86</v>
      </c>
      <c r="AI29" s="79">
        <f t="shared" ref="AI29:AI38" si="46">ROUND(AH29/AG29,3)</f>
        <v>9.2999999999999999E-2</v>
      </c>
      <c r="AJ29" s="71">
        <v>876</v>
      </c>
      <c r="AK29" s="71">
        <v>40</v>
      </c>
      <c r="AL29" s="79">
        <f t="shared" ref="AL29:AL38" si="47">ROUND(AK29/AJ29,3)</f>
        <v>4.5999999999999999E-2</v>
      </c>
      <c r="AM29" s="419">
        <f t="shared" si="11"/>
        <v>1798</v>
      </c>
      <c r="AN29" s="60">
        <v>500</v>
      </c>
      <c r="AO29" s="60">
        <v>11</v>
      </c>
      <c r="AP29" s="104">
        <f t="shared" ref="AP29:AP38" si="48">ROUND(AO29/AN29,3)</f>
        <v>2.1999999999999999E-2</v>
      </c>
      <c r="AQ29" s="60">
        <v>925</v>
      </c>
      <c r="AR29" s="60">
        <v>89</v>
      </c>
      <c r="AS29" s="104">
        <f t="shared" ref="AS29:AS38" si="49">ROUND(AR29/AQ29,3)</f>
        <v>9.6000000000000002E-2</v>
      </c>
      <c r="AT29" s="60">
        <v>102</v>
      </c>
      <c r="AU29" s="60">
        <v>13</v>
      </c>
      <c r="AV29" s="104">
        <f t="shared" ref="AV29:AV38" si="50">ROUND(AU29/AT29,3)</f>
        <v>0.127</v>
      </c>
      <c r="AW29" s="60">
        <v>14</v>
      </c>
      <c r="AX29" s="60">
        <v>0</v>
      </c>
      <c r="AY29" s="104">
        <f>ROUND(AX29/AW29,3)</f>
        <v>0</v>
      </c>
      <c r="AZ29" s="60">
        <v>106</v>
      </c>
      <c r="BA29" s="60">
        <v>0</v>
      </c>
      <c r="BB29" s="104">
        <f t="shared" ref="BB29:BB38" si="51">ROUND(BA29/AZ29,3)</f>
        <v>0</v>
      </c>
      <c r="BC29" s="60">
        <v>0</v>
      </c>
      <c r="BD29" s="60">
        <v>0</v>
      </c>
      <c r="BE29" s="104"/>
      <c r="BF29" s="74">
        <v>151</v>
      </c>
      <c r="BG29" s="60">
        <v>14</v>
      </c>
      <c r="BH29" s="104">
        <f t="shared" ref="BH29:BH38" si="52">BG29/BF29</f>
        <v>9.2715231788079472E-2</v>
      </c>
      <c r="BI29" s="75">
        <v>1343</v>
      </c>
      <c r="BJ29" s="60">
        <v>121</v>
      </c>
      <c r="BK29" s="63">
        <f t="shared" ref="BK29:BK38" si="53">ROUND(BJ29/BI29,3)</f>
        <v>0.09</v>
      </c>
      <c r="BL29" s="60">
        <v>173</v>
      </c>
      <c r="BM29" s="60">
        <v>0</v>
      </c>
      <c r="BN29" s="63">
        <f t="shared" ref="BN29:BN38" si="54">ROUND(BM29/BL29,3)</f>
        <v>0</v>
      </c>
      <c r="BO29" s="60">
        <v>449</v>
      </c>
      <c r="BP29" s="60">
        <v>85</v>
      </c>
      <c r="BQ29" s="63">
        <f t="shared" ref="BQ29:BQ38" si="55">ROUND(BP29/BO29,3)</f>
        <v>0.189</v>
      </c>
      <c r="BR29" s="60">
        <v>393</v>
      </c>
      <c r="BS29" s="60">
        <v>23</v>
      </c>
      <c r="BT29" s="63">
        <f t="shared" ref="BT29:BT38" si="56">ROUND(BS29/BR29,3)</f>
        <v>5.8999999999999997E-2</v>
      </c>
      <c r="BU29" s="60">
        <v>328</v>
      </c>
      <c r="BV29" s="60">
        <v>13</v>
      </c>
      <c r="BW29" s="63">
        <f t="shared" ref="BW29:BW38" si="57">ROUND(BV29/BU29,3)</f>
        <v>0.04</v>
      </c>
      <c r="BX29" s="432">
        <v>793</v>
      </c>
      <c r="BY29" s="60">
        <v>17</v>
      </c>
      <c r="BZ29" s="104">
        <f t="shared" ref="BZ29:BZ38" si="58">ROUND(BY29/BX29,3)</f>
        <v>2.1000000000000001E-2</v>
      </c>
      <c r="CA29" s="436">
        <v>759</v>
      </c>
      <c r="CB29" s="60">
        <v>17</v>
      </c>
      <c r="CC29" s="63">
        <f t="shared" ref="CC29:CC38" si="59">ROUND(CB29/CA29,3)</f>
        <v>2.1999999999999999E-2</v>
      </c>
      <c r="CD29" s="60">
        <v>392</v>
      </c>
      <c r="CE29" s="60">
        <v>0</v>
      </c>
      <c r="CF29" s="63">
        <f t="shared" ref="CF29:CF38" si="60">ROUND(CE29/CD29,3)</f>
        <v>0</v>
      </c>
      <c r="CG29" s="60">
        <v>367</v>
      </c>
      <c r="CH29" s="60">
        <v>17</v>
      </c>
      <c r="CI29" s="63">
        <f t="shared" ref="CI29:CI38" si="61">ROUND(CH29/CG29,3)</f>
        <v>4.5999999999999999E-2</v>
      </c>
      <c r="CJ29" s="436">
        <v>34</v>
      </c>
      <c r="CK29" s="60">
        <v>0</v>
      </c>
      <c r="CL29" s="104">
        <f t="shared" ref="CL29:CL38" si="62">ROUND(CK29/CJ29,3)</f>
        <v>0</v>
      </c>
      <c r="CM29" s="60">
        <v>25</v>
      </c>
      <c r="CN29" s="60">
        <v>0</v>
      </c>
      <c r="CO29" s="104">
        <f t="shared" ref="CO29:CO38" si="63">ROUND(CN29/CM29,3)</f>
        <v>0</v>
      </c>
      <c r="CP29" s="60">
        <v>9</v>
      </c>
      <c r="CQ29" s="60">
        <v>0</v>
      </c>
      <c r="CR29" s="104">
        <f t="shared" ref="CR29:CR38" si="64">ROUND(CQ29/CP29,3)</f>
        <v>0</v>
      </c>
      <c r="CS29" s="60">
        <v>1455</v>
      </c>
      <c r="CT29" s="60">
        <v>126</v>
      </c>
      <c r="CU29" s="63">
        <f t="shared" ref="CU29:CU38" si="65">ROUND(CT29/CS29,3)</f>
        <v>8.6999999999999994E-2</v>
      </c>
      <c r="CV29" s="60">
        <v>780</v>
      </c>
      <c r="CW29" s="60">
        <v>630</v>
      </c>
      <c r="CX29" s="60">
        <v>0</v>
      </c>
      <c r="CY29" s="63">
        <f t="shared" ref="CY29:CY38" si="66">ROUND(CX29/CW29,3)</f>
        <v>0</v>
      </c>
      <c r="CZ29" s="60">
        <v>150</v>
      </c>
      <c r="DA29" s="60">
        <v>17</v>
      </c>
      <c r="DB29" s="63">
        <f t="shared" ref="DB29:DB38" si="67">ROUND(DA29/CZ29,3)</f>
        <v>0.113</v>
      </c>
      <c r="DC29" s="60">
        <v>671</v>
      </c>
      <c r="DD29" s="60">
        <v>109</v>
      </c>
      <c r="DE29" s="63">
        <f t="shared" ref="DE29:DE38" si="68">ROUND(DD29/DC29,3)</f>
        <v>0.16200000000000001</v>
      </c>
      <c r="DF29" s="416">
        <v>96</v>
      </c>
      <c r="DG29" s="417">
        <v>151</v>
      </c>
      <c r="DH29" s="417">
        <v>208</v>
      </c>
      <c r="DI29" s="417">
        <v>317</v>
      </c>
      <c r="DJ29" s="417">
        <v>317</v>
      </c>
      <c r="DK29" s="417">
        <v>989</v>
      </c>
      <c r="DL29" s="417">
        <v>1217</v>
      </c>
      <c r="DM29" s="418">
        <v>1352</v>
      </c>
    </row>
    <row r="30" spans="1:117" x14ac:dyDescent="0.2">
      <c r="A30" s="56" t="s">
        <v>882</v>
      </c>
      <c r="B30" s="56" t="s">
        <v>1021</v>
      </c>
      <c r="C30" s="56" t="s">
        <v>914</v>
      </c>
      <c r="D30" s="56" t="s">
        <v>1059</v>
      </c>
      <c r="E30" s="415">
        <v>2804</v>
      </c>
      <c r="F30" s="78">
        <v>2797</v>
      </c>
      <c r="G30" s="71">
        <v>463</v>
      </c>
      <c r="H30" s="79">
        <f t="shared" si="37"/>
        <v>0.16600000000000001</v>
      </c>
      <c r="I30" s="71">
        <v>676</v>
      </c>
      <c r="J30" s="71">
        <v>157</v>
      </c>
      <c r="K30" s="79">
        <f t="shared" si="38"/>
        <v>0.23200000000000001</v>
      </c>
      <c r="L30" s="71">
        <v>74</v>
      </c>
      <c r="M30" s="71">
        <v>23</v>
      </c>
      <c r="N30" s="79">
        <f t="shared" si="39"/>
        <v>0.311</v>
      </c>
      <c r="O30" s="71">
        <v>602</v>
      </c>
      <c r="P30" s="71">
        <v>134</v>
      </c>
      <c r="Q30" s="79">
        <f t="shared" si="40"/>
        <v>0.223</v>
      </c>
      <c r="R30" s="71">
        <v>1858</v>
      </c>
      <c r="S30" s="71">
        <v>284</v>
      </c>
      <c r="T30" s="79">
        <f t="shared" si="41"/>
        <v>0.153</v>
      </c>
      <c r="U30" s="71">
        <v>642</v>
      </c>
      <c r="V30" s="71">
        <v>80</v>
      </c>
      <c r="W30" s="79">
        <f t="shared" si="42"/>
        <v>0.125</v>
      </c>
      <c r="X30" s="71">
        <v>1216</v>
      </c>
      <c r="Y30" s="71">
        <v>204</v>
      </c>
      <c r="Z30" s="79">
        <f t="shared" si="43"/>
        <v>0.16800000000000001</v>
      </c>
      <c r="AA30" s="71">
        <v>407</v>
      </c>
      <c r="AB30" s="71">
        <v>45</v>
      </c>
      <c r="AC30" s="79">
        <f t="shared" si="44"/>
        <v>0.111</v>
      </c>
      <c r="AD30" s="71">
        <v>263</v>
      </c>
      <c r="AE30" s="71">
        <v>22</v>
      </c>
      <c r="AF30" s="79">
        <f t="shared" si="45"/>
        <v>8.4000000000000005E-2</v>
      </c>
      <c r="AG30" s="71">
        <v>1398</v>
      </c>
      <c r="AH30" s="71">
        <v>172</v>
      </c>
      <c r="AI30" s="79">
        <f t="shared" si="46"/>
        <v>0.123</v>
      </c>
      <c r="AJ30" s="71">
        <v>1399</v>
      </c>
      <c r="AK30" s="71">
        <v>291</v>
      </c>
      <c r="AL30" s="79">
        <f t="shared" si="47"/>
        <v>0.20799999999999999</v>
      </c>
      <c r="AM30" s="419">
        <f t="shared" si="11"/>
        <v>2797</v>
      </c>
      <c r="AN30" s="60">
        <v>991</v>
      </c>
      <c r="AO30" s="60">
        <v>127</v>
      </c>
      <c r="AP30" s="104">
        <f t="shared" si="48"/>
        <v>0.128</v>
      </c>
      <c r="AQ30" s="60">
        <v>885</v>
      </c>
      <c r="AR30" s="60">
        <v>102</v>
      </c>
      <c r="AS30" s="104">
        <f t="shared" si="49"/>
        <v>0.115</v>
      </c>
      <c r="AT30" s="60">
        <v>592</v>
      </c>
      <c r="AU30" s="60">
        <v>113</v>
      </c>
      <c r="AV30" s="104">
        <f t="shared" si="50"/>
        <v>0.191</v>
      </c>
      <c r="AW30" s="60">
        <v>0</v>
      </c>
      <c r="AX30" s="60">
        <v>0</v>
      </c>
      <c r="AY30" s="104"/>
      <c r="AZ30" s="60">
        <v>187</v>
      </c>
      <c r="BA30" s="60">
        <v>41</v>
      </c>
      <c r="BB30" s="104">
        <f t="shared" si="51"/>
        <v>0.219</v>
      </c>
      <c r="BC30" s="60">
        <v>0</v>
      </c>
      <c r="BD30" s="60">
        <v>0</v>
      </c>
      <c r="BE30" s="104"/>
      <c r="BF30" s="74">
        <v>142</v>
      </c>
      <c r="BG30" s="60">
        <v>25</v>
      </c>
      <c r="BH30" s="104">
        <f t="shared" si="52"/>
        <v>0.176056338028169</v>
      </c>
      <c r="BI30" s="75">
        <v>1890</v>
      </c>
      <c r="BJ30" s="60">
        <v>251</v>
      </c>
      <c r="BK30" s="63">
        <f t="shared" si="53"/>
        <v>0.13300000000000001</v>
      </c>
      <c r="BL30" s="60">
        <v>345</v>
      </c>
      <c r="BM30" s="60">
        <v>28</v>
      </c>
      <c r="BN30" s="63">
        <f t="shared" si="54"/>
        <v>8.1000000000000003E-2</v>
      </c>
      <c r="BO30" s="60">
        <v>479</v>
      </c>
      <c r="BP30" s="60">
        <v>69</v>
      </c>
      <c r="BQ30" s="63">
        <f t="shared" si="55"/>
        <v>0.14399999999999999</v>
      </c>
      <c r="BR30" s="60">
        <v>581</v>
      </c>
      <c r="BS30" s="60">
        <v>57</v>
      </c>
      <c r="BT30" s="63">
        <f t="shared" si="56"/>
        <v>9.8000000000000004E-2</v>
      </c>
      <c r="BU30" s="60">
        <v>485</v>
      </c>
      <c r="BV30" s="60">
        <v>97</v>
      </c>
      <c r="BW30" s="63">
        <f t="shared" si="57"/>
        <v>0.2</v>
      </c>
      <c r="BX30" s="432">
        <v>1387</v>
      </c>
      <c r="BY30" s="60">
        <v>100</v>
      </c>
      <c r="BZ30" s="104">
        <f t="shared" si="58"/>
        <v>7.1999999999999995E-2</v>
      </c>
      <c r="CA30" s="436">
        <v>1334</v>
      </c>
      <c r="CB30" s="60">
        <v>87</v>
      </c>
      <c r="CC30" s="63">
        <f t="shared" si="59"/>
        <v>6.5000000000000002E-2</v>
      </c>
      <c r="CD30" s="60">
        <v>748</v>
      </c>
      <c r="CE30" s="60">
        <v>48</v>
      </c>
      <c r="CF30" s="63">
        <f t="shared" si="60"/>
        <v>6.4000000000000001E-2</v>
      </c>
      <c r="CG30" s="60">
        <v>586</v>
      </c>
      <c r="CH30" s="60">
        <v>39</v>
      </c>
      <c r="CI30" s="63">
        <f t="shared" si="61"/>
        <v>6.7000000000000004E-2</v>
      </c>
      <c r="CJ30" s="436">
        <v>53</v>
      </c>
      <c r="CK30" s="60">
        <v>13</v>
      </c>
      <c r="CL30" s="104">
        <f t="shared" si="62"/>
        <v>0.245</v>
      </c>
      <c r="CM30" s="60">
        <v>34</v>
      </c>
      <c r="CN30" s="60">
        <v>0</v>
      </c>
      <c r="CO30" s="104">
        <f t="shared" si="63"/>
        <v>0</v>
      </c>
      <c r="CP30" s="60">
        <v>19</v>
      </c>
      <c r="CQ30" s="60">
        <v>13</v>
      </c>
      <c r="CR30" s="104">
        <f t="shared" si="64"/>
        <v>0.68400000000000005</v>
      </c>
      <c r="CS30" s="60">
        <v>2221</v>
      </c>
      <c r="CT30" s="60">
        <v>326</v>
      </c>
      <c r="CU30" s="63">
        <f t="shared" si="65"/>
        <v>0.14699999999999999</v>
      </c>
      <c r="CV30" s="60">
        <v>1489</v>
      </c>
      <c r="CW30" s="60">
        <v>1115</v>
      </c>
      <c r="CX30" s="60">
        <v>76</v>
      </c>
      <c r="CY30" s="63">
        <f t="shared" si="66"/>
        <v>6.8000000000000005E-2</v>
      </c>
      <c r="CZ30" s="60">
        <v>374</v>
      </c>
      <c r="DA30" s="60">
        <v>25</v>
      </c>
      <c r="DB30" s="63">
        <f t="shared" si="67"/>
        <v>6.7000000000000004E-2</v>
      </c>
      <c r="DC30" s="60">
        <v>732</v>
      </c>
      <c r="DD30" s="60">
        <v>225</v>
      </c>
      <c r="DE30" s="63">
        <f t="shared" si="68"/>
        <v>0.307</v>
      </c>
      <c r="DF30" s="416">
        <v>221</v>
      </c>
      <c r="DG30" s="417">
        <v>477</v>
      </c>
      <c r="DH30" s="417">
        <v>499</v>
      </c>
      <c r="DI30" s="417">
        <v>693</v>
      </c>
      <c r="DJ30" s="417">
        <v>812</v>
      </c>
      <c r="DK30" s="417">
        <v>1330</v>
      </c>
      <c r="DL30" s="417">
        <v>1723</v>
      </c>
      <c r="DM30" s="418">
        <v>1991</v>
      </c>
    </row>
    <row r="31" spans="1:117" x14ac:dyDescent="0.2">
      <c r="A31" s="56" t="s">
        <v>882</v>
      </c>
      <c r="B31" s="56" t="s">
        <v>1021</v>
      </c>
      <c r="C31" s="56" t="s">
        <v>915</v>
      </c>
      <c r="D31" s="56" t="s">
        <v>1060</v>
      </c>
      <c r="E31" s="415">
        <v>4905</v>
      </c>
      <c r="F31" s="78">
        <v>4905</v>
      </c>
      <c r="G31" s="71">
        <v>856</v>
      </c>
      <c r="H31" s="79">
        <f t="shared" si="37"/>
        <v>0.17499999999999999</v>
      </c>
      <c r="I31" s="71">
        <v>1100</v>
      </c>
      <c r="J31" s="71">
        <v>329</v>
      </c>
      <c r="K31" s="79">
        <f t="shared" si="38"/>
        <v>0.29899999999999999</v>
      </c>
      <c r="L31" s="71">
        <v>194</v>
      </c>
      <c r="M31" s="71">
        <v>96</v>
      </c>
      <c r="N31" s="79">
        <f t="shared" si="39"/>
        <v>0.495</v>
      </c>
      <c r="O31" s="71">
        <v>906</v>
      </c>
      <c r="P31" s="71">
        <v>233</v>
      </c>
      <c r="Q31" s="79">
        <f t="shared" si="40"/>
        <v>0.25700000000000001</v>
      </c>
      <c r="R31" s="71">
        <v>3087</v>
      </c>
      <c r="S31" s="71">
        <v>503</v>
      </c>
      <c r="T31" s="79">
        <f t="shared" si="41"/>
        <v>0.16300000000000001</v>
      </c>
      <c r="U31" s="71">
        <v>1144</v>
      </c>
      <c r="V31" s="71">
        <v>210</v>
      </c>
      <c r="W31" s="79">
        <f t="shared" si="42"/>
        <v>0.184</v>
      </c>
      <c r="X31" s="71">
        <v>1943</v>
      </c>
      <c r="Y31" s="71">
        <v>293</v>
      </c>
      <c r="Z31" s="79">
        <f t="shared" si="43"/>
        <v>0.151</v>
      </c>
      <c r="AA31" s="71">
        <v>1058</v>
      </c>
      <c r="AB31" s="71">
        <v>42</v>
      </c>
      <c r="AC31" s="79">
        <f t="shared" si="44"/>
        <v>0.04</v>
      </c>
      <c r="AD31" s="71">
        <v>718</v>
      </c>
      <c r="AE31" s="71">
        <v>24</v>
      </c>
      <c r="AF31" s="79">
        <f t="shared" si="45"/>
        <v>3.3000000000000002E-2</v>
      </c>
      <c r="AG31" s="71">
        <v>2212</v>
      </c>
      <c r="AH31" s="71">
        <v>302</v>
      </c>
      <c r="AI31" s="79">
        <f t="shared" si="46"/>
        <v>0.13700000000000001</v>
      </c>
      <c r="AJ31" s="71">
        <v>2693</v>
      </c>
      <c r="AK31" s="71">
        <v>554</v>
      </c>
      <c r="AL31" s="79">
        <f t="shared" si="47"/>
        <v>0.20599999999999999</v>
      </c>
      <c r="AM31" s="419">
        <f t="shared" si="11"/>
        <v>4905</v>
      </c>
      <c r="AN31" s="60">
        <v>1656</v>
      </c>
      <c r="AO31" s="60">
        <v>174</v>
      </c>
      <c r="AP31" s="104">
        <f t="shared" si="48"/>
        <v>0.105</v>
      </c>
      <c r="AQ31" s="60">
        <v>2236</v>
      </c>
      <c r="AR31" s="60">
        <v>499</v>
      </c>
      <c r="AS31" s="104">
        <f t="shared" si="49"/>
        <v>0.223</v>
      </c>
      <c r="AT31" s="60">
        <v>700</v>
      </c>
      <c r="AU31" s="60">
        <v>150</v>
      </c>
      <c r="AV31" s="104">
        <f t="shared" si="50"/>
        <v>0.214</v>
      </c>
      <c r="AW31" s="60">
        <v>7</v>
      </c>
      <c r="AX31" s="60">
        <v>0</v>
      </c>
      <c r="AY31" s="104">
        <f>ROUND(AX31/AW31,3)</f>
        <v>0</v>
      </c>
      <c r="AZ31" s="60">
        <v>165</v>
      </c>
      <c r="BA31" s="60">
        <v>0</v>
      </c>
      <c r="BB31" s="104">
        <f t="shared" si="51"/>
        <v>0</v>
      </c>
      <c r="BC31" s="60">
        <v>13</v>
      </c>
      <c r="BD31" s="60">
        <v>0</v>
      </c>
      <c r="BE31" s="104">
        <f>ROUND(BD31/BC31,3)</f>
        <v>0</v>
      </c>
      <c r="BF31" s="74">
        <v>128</v>
      </c>
      <c r="BG31" s="60">
        <v>18</v>
      </c>
      <c r="BH31" s="104">
        <f t="shared" si="52"/>
        <v>0.140625</v>
      </c>
      <c r="BI31" s="75">
        <v>3320</v>
      </c>
      <c r="BJ31" s="60">
        <v>384</v>
      </c>
      <c r="BK31" s="63">
        <f t="shared" si="53"/>
        <v>0.11600000000000001</v>
      </c>
      <c r="BL31" s="60">
        <v>495</v>
      </c>
      <c r="BM31" s="60">
        <v>105</v>
      </c>
      <c r="BN31" s="63">
        <f t="shared" si="54"/>
        <v>0.21199999999999999</v>
      </c>
      <c r="BO31" s="60">
        <v>757</v>
      </c>
      <c r="BP31" s="60">
        <v>129</v>
      </c>
      <c r="BQ31" s="63">
        <f t="shared" si="55"/>
        <v>0.17</v>
      </c>
      <c r="BR31" s="60">
        <v>1174</v>
      </c>
      <c r="BS31" s="60">
        <v>81</v>
      </c>
      <c r="BT31" s="63">
        <f t="shared" si="56"/>
        <v>6.9000000000000006E-2</v>
      </c>
      <c r="BU31" s="60">
        <v>894</v>
      </c>
      <c r="BV31" s="60">
        <v>69</v>
      </c>
      <c r="BW31" s="63">
        <f t="shared" si="57"/>
        <v>7.6999999999999999E-2</v>
      </c>
      <c r="BX31" s="432">
        <v>2256</v>
      </c>
      <c r="BY31" s="60">
        <v>114</v>
      </c>
      <c r="BZ31" s="104">
        <f t="shared" si="58"/>
        <v>5.0999999999999997E-2</v>
      </c>
      <c r="CA31" s="436">
        <v>2061</v>
      </c>
      <c r="CB31" s="60">
        <v>103</v>
      </c>
      <c r="CC31" s="63">
        <f t="shared" si="59"/>
        <v>0.05</v>
      </c>
      <c r="CD31" s="60">
        <v>1117</v>
      </c>
      <c r="CE31" s="60">
        <v>36</v>
      </c>
      <c r="CF31" s="63">
        <f t="shared" si="60"/>
        <v>3.2000000000000001E-2</v>
      </c>
      <c r="CG31" s="60">
        <v>944</v>
      </c>
      <c r="CH31" s="60">
        <v>67</v>
      </c>
      <c r="CI31" s="63">
        <f t="shared" si="61"/>
        <v>7.0999999999999994E-2</v>
      </c>
      <c r="CJ31" s="436">
        <v>195</v>
      </c>
      <c r="CK31" s="60">
        <v>11</v>
      </c>
      <c r="CL31" s="104">
        <f t="shared" si="62"/>
        <v>5.6000000000000001E-2</v>
      </c>
      <c r="CM31" s="60">
        <v>54</v>
      </c>
      <c r="CN31" s="60">
        <v>0</v>
      </c>
      <c r="CO31" s="104">
        <f t="shared" si="63"/>
        <v>0</v>
      </c>
      <c r="CP31" s="60">
        <v>141</v>
      </c>
      <c r="CQ31" s="60">
        <v>11</v>
      </c>
      <c r="CR31" s="104">
        <f t="shared" si="64"/>
        <v>7.8E-2</v>
      </c>
      <c r="CS31" s="60">
        <v>4105</v>
      </c>
      <c r="CT31" s="60">
        <v>625</v>
      </c>
      <c r="CU31" s="63">
        <f t="shared" si="65"/>
        <v>0.152</v>
      </c>
      <c r="CV31" s="60">
        <v>2324</v>
      </c>
      <c r="CW31" s="60">
        <v>1446</v>
      </c>
      <c r="CX31" s="60">
        <v>45</v>
      </c>
      <c r="CY31" s="63">
        <f t="shared" si="66"/>
        <v>3.1E-2</v>
      </c>
      <c r="CZ31" s="60">
        <v>878</v>
      </c>
      <c r="DA31" s="60">
        <v>94</v>
      </c>
      <c r="DB31" s="63">
        <f t="shared" si="67"/>
        <v>0.107</v>
      </c>
      <c r="DC31" s="60">
        <v>1781</v>
      </c>
      <c r="DD31" s="60">
        <v>486</v>
      </c>
      <c r="DE31" s="63">
        <f t="shared" si="68"/>
        <v>0.27300000000000002</v>
      </c>
      <c r="DF31" s="416">
        <v>235</v>
      </c>
      <c r="DG31" s="417">
        <v>1087</v>
      </c>
      <c r="DH31" s="417">
        <v>1249</v>
      </c>
      <c r="DI31" s="417">
        <v>1366</v>
      </c>
      <c r="DJ31" s="417">
        <v>1413</v>
      </c>
      <c r="DK31" s="417">
        <v>2098</v>
      </c>
      <c r="DL31" s="417">
        <v>2995</v>
      </c>
      <c r="DM31" s="418">
        <v>3532</v>
      </c>
    </row>
    <row r="32" spans="1:117" x14ac:dyDescent="0.2">
      <c r="A32" s="56" t="s">
        <v>882</v>
      </c>
      <c r="B32" s="56" t="s">
        <v>1021</v>
      </c>
      <c r="C32" s="56" t="s">
        <v>916</v>
      </c>
      <c r="D32" s="56" t="s">
        <v>1061</v>
      </c>
      <c r="E32" s="415">
        <v>5289</v>
      </c>
      <c r="F32" s="78">
        <v>5260</v>
      </c>
      <c r="G32" s="71">
        <v>1208</v>
      </c>
      <c r="H32" s="79">
        <f t="shared" si="37"/>
        <v>0.23</v>
      </c>
      <c r="I32" s="71">
        <v>1581</v>
      </c>
      <c r="J32" s="71">
        <v>375</v>
      </c>
      <c r="K32" s="79">
        <f t="shared" si="38"/>
        <v>0.23699999999999999</v>
      </c>
      <c r="L32" s="71">
        <v>494</v>
      </c>
      <c r="M32" s="71">
        <v>51</v>
      </c>
      <c r="N32" s="79">
        <f t="shared" si="39"/>
        <v>0.10299999999999999</v>
      </c>
      <c r="O32" s="71">
        <v>1087</v>
      </c>
      <c r="P32" s="71">
        <v>324</v>
      </c>
      <c r="Q32" s="79">
        <f t="shared" si="40"/>
        <v>0.29799999999999999</v>
      </c>
      <c r="R32" s="71">
        <v>2957</v>
      </c>
      <c r="S32" s="71">
        <v>582</v>
      </c>
      <c r="T32" s="79">
        <f t="shared" si="41"/>
        <v>0.19700000000000001</v>
      </c>
      <c r="U32" s="71">
        <v>1208</v>
      </c>
      <c r="V32" s="71">
        <v>319</v>
      </c>
      <c r="W32" s="79">
        <f t="shared" si="42"/>
        <v>0.26400000000000001</v>
      </c>
      <c r="X32" s="71">
        <v>1749</v>
      </c>
      <c r="Y32" s="71">
        <v>263</v>
      </c>
      <c r="Z32" s="79">
        <f t="shared" si="43"/>
        <v>0.15</v>
      </c>
      <c r="AA32" s="71">
        <v>1230</v>
      </c>
      <c r="AB32" s="71">
        <v>424</v>
      </c>
      <c r="AC32" s="79">
        <f t="shared" si="44"/>
        <v>0.34499999999999997</v>
      </c>
      <c r="AD32" s="71">
        <v>722</v>
      </c>
      <c r="AE32" s="71">
        <v>251</v>
      </c>
      <c r="AF32" s="79">
        <f t="shared" si="45"/>
        <v>0.34799999999999998</v>
      </c>
      <c r="AG32" s="71">
        <v>2601</v>
      </c>
      <c r="AH32" s="71">
        <v>444</v>
      </c>
      <c r="AI32" s="79">
        <f t="shared" si="46"/>
        <v>0.17100000000000001</v>
      </c>
      <c r="AJ32" s="71">
        <v>2659</v>
      </c>
      <c r="AK32" s="71">
        <v>764</v>
      </c>
      <c r="AL32" s="79">
        <f t="shared" si="47"/>
        <v>0.28699999999999998</v>
      </c>
      <c r="AM32" s="419">
        <f t="shared" si="11"/>
        <v>5260</v>
      </c>
      <c r="AN32" s="60">
        <v>2027</v>
      </c>
      <c r="AO32" s="60">
        <v>528</v>
      </c>
      <c r="AP32" s="104">
        <f t="shared" si="48"/>
        <v>0.26</v>
      </c>
      <c r="AQ32" s="60">
        <v>2521</v>
      </c>
      <c r="AR32" s="60">
        <v>600</v>
      </c>
      <c r="AS32" s="104">
        <f t="shared" si="49"/>
        <v>0.23799999999999999</v>
      </c>
      <c r="AT32" s="60">
        <v>530</v>
      </c>
      <c r="AU32" s="60">
        <v>59</v>
      </c>
      <c r="AV32" s="104">
        <f t="shared" si="50"/>
        <v>0.111</v>
      </c>
      <c r="AW32" s="60">
        <v>23</v>
      </c>
      <c r="AX32" s="60">
        <v>0</v>
      </c>
      <c r="AY32" s="104">
        <f>ROUND(AX32/AW32,3)</f>
        <v>0</v>
      </c>
      <c r="AZ32" s="60">
        <v>73</v>
      </c>
      <c r="BA32" s="60">
        <v>1</v>
      </c>
      <c r="BB32" s="104">
        <f t="shared" si="51"/>
        <v>1.4E-2</v>
      </c>
      <c r="BC32" s="60">
        <v>0</v>
      </c>
      <c r="BD32" s="60">
        <v>0</v>
      </c>
      <c r="BE32" s="104"/>
      <c r="BF32" s="74">
        <v>86</v>
      </c>
      <c r="BG32" s="60">
        <v>43</v>
      </c>
      <c r="BH32" s="104">
        <f t="shared" si="52"/>
        <v>0.5</v>
      </c>
      <c r="BI32" s="75">
        <v>3323</v>
      </c>
      <c r="BJ32" s="60">
        <v>773</v>
      </c>
      <c r="BK32" s="63">
        <f t="shared" si="53"/>
        <v>0.23300000000000001</v>
      </c>
      <c r="BL32" s="60">
        <v>406</v>
      </c>
      <c r="BM32" s="60">
        <v>147</v>
      </c>
      <c r="BN32" s="63">
        <f t="shared" si="54"/>
        <v>0.36199999999999999</v>
      </c>
      <c r="BO32" s="60">
        <v>844</v>
      </c>
      <c r="BP32" s="60">
        <v>274</v>
      </c>
      <c r="BQ32" s="63">
        <f t="shared" si="55"/>
        <v>0.32500000000000001</v>
      </c>
      <c r="BR32" s="60">
        <v>1338</v>
      </c>
      <c r="BS32" s="60">
        <v>315</v>
      </c>
      <c r="BT32" s="63">
        <f t="shared" si="56"/>
        <v>0.23499999999999999</v>
      </c>
      <c r="BU32" s="60">
        <v>735</v>
      </c>
      <c r="BV32" s="60">
        <v>37</v>
      </c>
      <c r="BW32" s="63">
        <f t="shared" si="57"/>
        <v>0.05</v>
      </c>
      <c r="BX32" s="432">
        <v>2139</v>
      </c>
      <c r="BY32" s="60">
        <v>153</v>
      </c>
      <c r="BZ32" s="104">
        <f t="shared" si="58"/>
        <v>7.1999999999999995E-2</v>
      </c>
      <c r="CA32" s="436">
        <v>1965</v>
      </c>
      <c r="CB32" s="60">
        <v>69</v>
      </c>
      <c r="CC32" s="63">
        <f t="shared" si="59"/>
        <v>3.5000000000000003E-2</v>
      </c>
      <c r="CD32" s="60">
        <v>1088</v>
      </c>
      <c r="CE32" s="60">
        <v>11</v>
      </c>
      <c r="CF32" s="63">
        <f t="shared" si="60"/>
        <v>0.01</v>
      </c>
      <c r="CG32" s="60">
        <v>877</v>
      </c>
      <c r="CH32" s="60">
        <v>58</v>
      </c>
      <c r="CI32" s="63">
        <f t="shared" si="61"/>
        <v>6.6000000000000003E-2</v>
      </c>
      <c r="CJ32" s="436">
        <v>174</v>
      </c>
      <c r="CK32" s="60">
        <v>84</v>
      </c>
      <c r="CL32" s="104">
        <f t="shared" si="62"/>
        <v>0.48299999999999998</v>
      </c>
      <c r="CM32" s="60">
        <v>75</v>
      </c>
      <c r="CN32" s="60">
        <v>22</v>
      </c>
      <c r="CO32" s="104">
        <f t="shared" si="63"/>
        <v>0.29299999999999998</v>
      </c>
      <c r="CP32" s="60">
        <v>99</v>
      </c>
      <c r="CQ32" s="60">
        <v>62</v>
      </c>
      <c r="CR32" s="104">
        <f t="shared" si="64"/>
        <v>0.626</v>
      </c>
      <c r="CS32" s="60">
        <v>3930</v>
      </c>
      <c r="CT32" s="60">
        <v>906</v>
      </c>
      <c r="CU32" s="63">
        <f t="shared" si="65"/>
        <v>0.23100000000000001</v>
      </c>
      <c r="CV32" s="60">
        <v>2219</v>
      </c>
      <c r="CW32" s="60">
        <v>1466</v>
      </c>
      <c r="CX32" s="60">
        <v>7</v>
      </c>
      <c r="CY32" s="63">
        <f t="shared" si="66"/>
        <v>5.0000000000000001E-3</v>
      </c>
      <c r="CZ32" s="60">
        <v>753</v>
      </c>
      <c r="DA32" s="60">
        <v>192</v>
      </c>
      <c r="DB32" s="63">
        <f t="shared" si="67"/>
        <v>0.255</v>
      </c>
      <c r="DC32" s="60">
        <v>1711</v>
      </c>
      <c r="DD32" s="60">
        <v>707</v>
      </c>
      <c r="DE32" s="63">
        <f t="shared" si="68"/>
        <v>0.41299999999999998</v>
      </c>
      <c r="DF32" s="416">
        <v>777</v>
      </c>
      <c r="DG32" s="417">
        <v>1361</v>
      </c>
      <c r="DH32" s="417">
        <v>1704</v>
      </c>
      <c r="DI32" s="417">
        <v>1846</v>
      </c>
      <c r="DJ32" s="417">
        <v>2135</v>
      </c>
      <c r="DK32" s="417">
        <v>3247</v>
      </c>
      <c r="DL32" s="417">
        <v>3674</v>
      </c>
      <c r="DM32" s="418">
        <v>4284</v>
      </c>
    </row>
    <row r="33" spans="1:117" x14ac:dyDescent="0.2">
      <c r="A33" s="56" t="s">
        <v>882</v>
      </c>
      <c r="B33" s="56" t="s">
        <v>1021</v>
      </c>
      <c r="C33" s="56" t="s">
        <v>917</v>
      </c>
      <c r="D33" s="56" t="s">
        <v>1062</v>
      </c>
      <c r="E33" s="415">
        <v>4988</v>
      </c>
      <c r="F33" s="78">
        <v>4964</v>
      </c>
      <c r="G33" s="71">
        <v>1093</v>
      </c>
      <c r="H33" s="79">
        <f t="shared" si="37"/>
        <v>0.22</v>
      </c>
      <c r="I33" s="71">
        <v>1120</v>
      </c>
      <c r="J33" s="71">
        <v>527</v>
      </c>
      <c r="K33" s="79">
        <f t="shared" si="38"/>
        <v>0.47099999999999997</v>
      </c>
      <c r="L33" s="71">
        <v>428</v>
      </c>
      <c r="M33" s="71">
        <v>218</v>
      </c>
      <c r="N33" s="79">
        <f t="shared" si="39"/>
        <v>0.50900000000000001</v>
      </c>
      <c r="O33" s="71">
        <v>692</v>
      </c>
      <c r="P33" s="71">
        <v>309</v>
      </c>
      <c r="Q33" s="79">
        <f t="shared" si="40"/>
        <v>0.44700000000000001</v>
      </c>
      <c r="R33" s="71">
        <v>3153</v>
      </c>
      <c r="S33" s="71">
        <v>494</v>
      </c>
      <c r="T33" s="79">
        <f t="shared" si="41"/>
        <v>0.157</v>
      </c>
      <c r="U33" s="71">
        <v>1267</v>
      </c>
      <c r="V33" s="71">
        <v>214</v>
      </c>
      <c r="W33" s="79">
        <f t="shared" si="42"/>
        <v>0.16900000000000001</v>
      </c>
      <c r="X33" s="71">
        <v>1886</v>
      </c>
      <c r="Y33" s="71">
        <v>280</v>
      </c>
      <c r="Z33" s="79">
        <f t="shared" si="43"/>
        <v>0.14799999999999999</v>
      </c>
      <c r="AA33" s="71">
        <v>1202</v>
      </c>
      <c r="AB33" s="71">
        <v>130</v>
      </c>
      <c r="AC33" s="79">
        <f t="shared" si="44"/>
        <v>0.108</v>
      </c>
      <c r="AD33" s="71">
        <v>691</v>
      </c>
      <c r="AE33" s="71">
        <v>72</v>
      </c>
      <c r="AF33" s="79">
        <f t="shared" si="45"/>
        <v>0.104</v>
      </c>
      <c r="AG33" s="71">
        <v>2627</v>
      </c>
      <c r="AH33" s="71">
        <v>458</v>
      </c>
      <c r="AI33" s="79">
        <f t="shared" si="46"/>
        <v>0.17399999999999999</v>
      </c>
      <c r="AJ33" s="71">
        <v>2337</v>
      </c>
      <c r="AK33" s="71">
        <v>635</v>
      </c>
      <c r="AL33" s="79">
        <f t="shared" si="47"/>
        <v>0.27200000000000002</v>
      </c>
      <c r="AM33" s="419">
        <f t="shared" si="11"/>
        <v>4964</v>
      </c>
      <c r="AN33" s="60">
        <v>1477</v>
      </c>
      <c r="AO33" s="60">
        <v>593</v>
      </c>
      <c r="AP33" s="104">
        <f t="shared" si="48"/>
        <v>0.40100000000000002</v>
      </c>
      <c r="AQ33" s="60">
        <v>2162</v>
      </c>
      <c r="AR33" s="60">
        <v>348</v>
      </c>
      <c r="AS33" s="104">
        <f t="shared" si="49"/>
        <v>0.161</v>
      </c>
      <c r="AT33" s="60">
        <v>548</v>
      </c>
      <c r="AU33" s="60">
        <v>10</v>
      </c>
      <c r="AV33" s="104">
        <f t="shared" si="50"/>
        <v>1.7999999999999999E-2</v>
      </c>
      <c r="AW33" s="60">
        <v>143</v>
      </c>
      <c r="AX33" s="60">
        <v>143</v>
      </c>
      <c r="AY33" s="104">
        <f>ROUND(AX33/AW33,3)</f>
        <v>1</v>
      </c>
      <c r="AZ33" s="60">
        <v>388</v>
      </c>
      <c r="BA33" s="60">
        <v>11</v>
      </c>
      <c r="BB33" s="104">
        <f t="shared" si="51"/>
        <v>2.8000000000000001E-2</v>
      </c>
      <c r="BC33" s="60">
        <v>0</v>
      </c>
      <c r="BD33" s="60">
        <v>0</v>
      </c>
      <c r="BE33" s="104"/>
      <c r="BF33" s="74">
        <v>246</v>
      </c>
      <c r="BG33" s="60">
        <v>10</v>
      </c>
      <c r="BH33" s="104">
        <f t="shared" si="52"/>
        <v>4.065040650406504E-2</v>
      </c>
      <c r="BI33" s="75">
        <v>3530</v>
      </c>
      <c r="BJ33" s="60">
        <v>470</v>
      </c>
      <c r="BK33" s="63">
        <f t="shared" si="53"/>
        <v>0.13300000000000001</v>
      </c>
      <c r="BL33" s="60">
        <v>357</v>
      </c>
      <c r="BM33" s="60">
        <v>202</v>
      </c>
      <c r="BN33" s="63">
        <f t="shared" si="54"/>
        <v>0.56599999999999995</v>
      </c>
      <c r="BO33" s="60">
        <v>863</v>
      </c>
      <c r="BP33" s="60">
        <v>59</v>
      </c>
      <c r="BQ33" s="63">
        <f t="shared" si="55"/>
        <v>6.8000000000000005E-2</v>
      </c>
      <c r="BR33" s="60">
        <v>1249</v>
      </c>
      <c r="BS33" s="60">
        <v>163</v>
      </c>
      <c r="BT33" s="63">
        <f t="shared" si="56"/>
        <v>0.13100000000000001</v>
      </c>
      <c r="BU33" s="60">
        <v>1061</v>
      </c>
      <c r="BV33" s="60">
        <v>46</v>
      </c>
      <c r="BW33" s="63">
        <f t="shared" si="57"/>
        <v>4.2999999999999997E-2</v>
      </c>
      <c r="BX33" s="432">
        <v>2519</v>
      </c>
      <c r="BY33" s="60">
        <v>177</v>
      </c>
      <c r="BZ33" s="104">
        <f t="shared" si="58"/>
        <v>7.0000000000000007E-2</v>
      </c>
      <c r="CA33" s="436">
        <v>2388</v>
      </c>
      <c r="CB33" s="60">
        <v>167</v>
      </c>
      <c r="CC33" s="63">
        <f t="shared" si="59"/>
        <v>7.0000000000000007E-2</v>
      </c>
      <c r="CD33" s="60">
        <v>1429</v>
      </c>
      <c r="CE33" s="60">
        <v>94</v>
      </c>
      <c r="CF33" s="63">
        <f t="shared" si="60"/>
        <v>6.6000000000000003E-2</v>
      </c>
      <c r="CG33" s="60">
        <v>959</v>
      </c>
      <c r="CH33" s="60">
        <v>73</v>
      </c>
      <c r="CI33" s="63">
        <f t="shared" si="61"/>
        <v>7.5999999999999998E-2</v>
      </c>
      <c r="CJ33" s="436">
        <v>131</v>
      </c>
      <c r="CK33" s="60">
        <v>10</v>
      </c>
      <c r="CL33" s="104">
        <f t="shared" si="62"/>
        <v>7.5999999999999998E-2</v>
      </c>
      <c r="CM33" s="60">
        <v>94</v>
      </c>
      <c r="CN33" s="60">
        <v>0</v>
      </c>
      <c r="CO33" s="104">
        <f t="shared" si="63"/>
        <v>0</v>
      </c>
      <c r="CP33" s="60">
        <v>37</v>
      </c>
      <c r="CQ33" s="60">
        <v>10</v>
      </c>
      <c r="CR33" s="104">
        <f t="shared" si="64"/>
        <v>0.27</v>
      </c>
      <c r="CS33" s="60">
        <v>3921</v>
      </c>
      <c r="CT33" s="60">
        <v>576</v>
      </c>
      <c r="CU33" s="63">
        <f t="shared" si="65"/>
        <v>0.14699999999999999</v>
      </c>
      <c r="CV33" s="60">
        <v>2647</v>
      </c>
      <c r="CW33" s="60">
        <v>1627</v>
      </c>
      <c r="CX33" s="60">
        <v>64</v>
      </c>
      <c r="CY33" s="63">
        <f t="shared" si="66"/>
        <v>3.9E-2</v>
      </c>
      <c r="CZ33" s="60">
        <v>1020</v>
      </c>
      <c r="DA33" s="60">
        <v>139</v>
      </c>
      <c r="DB33" s="63">
        <f t="shared" si="67"/>
        <v>0.13600000000000001</v>
      </c>
      <c r="DC33" s="60">
        <v>1274</v>
      </c>
      <c r="DD33" s="60">
        <v>373</v>
      </c>
      <c r="DE33" s="63">
        <f t="shared" si="68"/>
        <v>0.29299999999999998</v>
      </c>
      <c r="DF33" s="416">
        <v>813</v>
      </c>
      <c r="DG33" s="417">
        <v>1144</v>
      </c>
      <c r="DH33" s="417">
        <v>1157</v>
      </c>
      <c r="DI33" s="417">
        <v>1219</v>
      </c>
      <c r="DJ33" s="417">
        <v>1300</v>
      </c>
      <c r="DK33" s="417">
        <v>2048</v>
      </c>
      <c r="DL33" s="417">
        <v>2813</v>
      </c>
      <c r="DM33" s="418">
        <v>3447</v>
      </c>
    </row>
    <row r="34" spans="1:117" x14ac:dyDescent="0.2">
      <c r="A34" s="56" t="s">
        <v>882</v>
      </c>
      <c r="B34" s="56" t="s">
        <v>1021</v>
      </c>
      <c r="C34" s="56" t="s">
        <v>918</v>
      </c>
      <c r="D34" s="56" t="s">
        <v>1063</v>
      </c>
      <c r="E34" s="415">
        <v>5506</v>
      </c>
      <c r="F34" s="78">
        <v>5506</v>
      </c>
      <c r="G34" s="71">
        <v>166</v>
      </c>
      <c r="H34" s="79">
        <f t="shared" si="37"/>
        <v>0.03</v>
      </c>
      <c r="I34" s="71">
        <v>1559</v>
      </c>
      <c r="J34" s="71">
        <v>73</v>
      </c>
      <c r="K34" s="79">
        <f t="shared" si="38"/>
        <v>4.7E-2</v>
      </c>
      <c r="L34" s="71">
        <v>553</v>
      </c>
      <c r="M34" s="71">
        <v>3</v>
      </c>
      <c r="N34" s="79">
        <f t="shared" si="39"/>
        <v>5.0000000000000001E-3</v>
      </c>
      <c r="O34" s="71">
        <v>1006</v>
      </c>
      <c r="P34" s="71">
        <v>70</v>
      </c>
      <c r="Q34" s="79">
        <f t="shared" si="40"/>
        <v>7.0000000000000007E-2</v>
      </c>
      <c r="R34" s="71">
        <v>3534</v>
      </c>
      <c r="S34" s="71">
        <v>93</v>
      </c>
      <c r="T34" s="79">
        <f t="shared" si="41"/>
        <v>2.5999999999999999E-2</v>
      </c>
      <c r="U34" s="71">
        <v>1051</v>
      </c>
      <c r="V34" s="71">
        <v>30</v>
      </c>
      <c r="W34" s="79">
        <f t="shared" si="42"/>
        <v>2.9000000000000001E-2</v>
      </c>
      <c r="X34" s="71">
        <v>2483</v>
      </c>
      <c r="Y34" s="71">
        <v>63</v>
      </c>
      <c r="Z34" s="79">
        <f t="shared" si="43"/>
        <v>2.5000000000000001E-2</v>
      </c>
      <c r="AA34" s="71">
        <v>672</v>
      </c>
      <c r="AB34" s="71">
        <v>0</v>
      </c>
      <c r="AC34" s="79">
        <f t="shared" si="44"/>
        <v>0</v>
      </c>
      <c r="AD34" s="71">
        <v>413</v>
      </c>
      <c r="AE34" s="71">
        <v>0</v>
      </c>
      <c r="AF34" s="79">
        <f t="shared" si="45"/>
        <v>0</v>
      </c>
      <c r="AG34" s="71">
        <v>2786</v>
      </c>
      <c r="AH34" s="71">
        <v>47</v>
      </c>
      <c r="AI34" s="79">
        <f t="shared" si="46"/>
        <v>1.7000000000000001E-2</v>
      </c>
      <c r="AJ34" s="71">
        <v>2720</v>
      </c>
      <c r="AK34" s="71">
        <v>119</v>
      </c>
      <c r="AL34" s="79">
        <f t="shared" si="47"/>
        <v>4.3999999999999997E-2</v>
      </c>
      <c r="AM34" s="419">
        <f t="shared" si="11"/>
        <v>5506</v>
      </c>
      <c r="AN34" s="60">
        <v>2688</v>
      </c>
      <c r="AO34" s="60">
        <v>123</v>
      </c>
      <c r="AP34" s="104">
        <f t="shared" si="48"/>
        <v>4.5999999999999999E-2</v>
      </c>
      <c r="AQ34" s="60">
        <v>1573</v>
      </c>
      <c r="AR34" s="60">
        <v>0</v>
      </c>
      <c r="AS34" s="104">
        <f t="shared" si="49"/>
        <v>0</v>
      </c>
      <c r="AT34" s="60">
        <v>530</v>
      </c>
      <c r="AU34" s="60">
        <v>16</v>
      </c>
      <c r="AV34" s="104">
        <f t="shared" si="50"/>
        <v>0.03</v>
      </c>
      <c r="AW34" s="60">
        <v>0</v>
      </c>
      <c r="AX34" s="60">
        <v>0</v>
      </c>
      <c r="AY34" s="104"/>
      <c r="AZ34" s="60">
        <v>607</v>
      </c>
      <c r="BA34" s="60">
        <v>27</v>
      </c>
      <c r="BB34" s="104">
        <f t="shared" si="51"/>
        <v>4.3999999999999997E-2</v>
      </c>
      <c r="BC34" s="60">
        <v>0</v>
      </c>
      <c r="BD34" s="60">
        <v>0</v>
      </c>
      <c r="BE34" s="104"/>
      <c r="BF34" s="74">
        <v>108</v>
      </c>
      <c r="BG34" s="60">
        <v>0</v>
      </c>
      <c r="BH34" s="104">
        <f t="shared" si="52"/>
        <v>0</v>
      </c>
      <c r="BI34" s="75">
        <v>3374</v>
      </c>
      <c r="BJ34" s="60">
        <v>63</v>
      </c>
      <c r="BK34" s="63">
        <f t="shared" si="53"/>
        <v>1.9E-2</v>
      </c>
      <c r="BL34" s="60">
        <v>706</v>
      </c>
      <c r="BM34" s="60">
        <v>32</v>
      </c>
      <c r="BN34" s="63">
        <f t="shared" si="54"/>
        <v>4.4999999999999998E-2</v>
      </c>
      <c r="BO34" s="60">
        <v>857</v>
      </c>
      <c r="BP34" s="60">
        <v>0</v>
      </c>
      <c r="BQ34" s="63">
        <f t="shared" si="55"/>
        <v>0</v>
      </c>
      <c r="BR34" s="60">
        <v>859</v>
      </c>
      <c r="BS34" s="60">
        <v>31</v>
      </c>
      <c r="BT34" s="63">
        <f t="shared" si="56"/>
        <v>3.5999999999999997E-2</v>
      </c>
      <c r="BU34" s="60">
        <v>952</v>
      </c>
      <c r="BV34" s="60">
        <v>0</v>
      </c>
      <c r="BW34" s="63">
        <f t="shared" si="57"/>
        <v>0</v>
      </c>
      <c r="BX34" s="432">
        <v>2791</v>
      </c>
      <c r="BY34" s="60">
        <v>14</v>
      </c>
      <c r="BZ34" s="104">
        <f t="shared" si="58"/>
        <v>5.0000000000000001E-3</v>
      </c>
      <c r="CA34" s="436">
        <v>2753</v>
      </c>
      <c r="CB34" s="60">
        <v>14</v>
      </c>
      <c r="CC34" s="63">
        <f t="shared" si="59"/>
        <v>5.0000000000000001E-3</v>
      </c>
      <c r="CD34" s="60">
        <v>1718</v>
      </c>
      <c r="CE34" s="60">
        <v>14</v>
      </c>
      <c r="CF34" s="63">
        <f t="shared" si="60"/>
        <v>8.0000000000000002E-3</v>
      </c>
      <c r="CG34" s="60">
        <v>1035</v>
      </c>
      <c r="CH34" s="60">
        <v>0</v>
      </c>
      <c r="CI34" s="63">
        <f t="shared" si="61"/>
        <v>0</v>
      </c>
      <c r="CJ34" s="436">
        <v>38</v>
      </c>
      <c r="CK34" s="60">
        <v>0</v>
      </c>
      <c r="CL34" s="104">
        <f t="shared" si="62"/>
        <v>0</v>
      </c>
      <c r="CM34" s="60">
        <v>9</v>
      </c>
      <c r="CN34" s="60">
        <v>0</v>
      </c>
      <c r="CO34" s="104">
        <f t="shared" si="63"/>
        <v>0</v>
      </c>
      <c r="CP34" s="60">
        <v>29</v>
      </c>
      <c r="CQ34" s="60">
        <v>0</v>
      </c>
      <c r="CR34" s="104">
        <f t="shared" si="64"/>
        <v>0</v>
      </c>
      <c r="CS34" s="60">
        <v>4247</v>
      </c>
      <c r="CT34" s="60">
        <v>127</v>
      </c>
      <c r="CU34" s="63">
        <f t="shared" si="65"/>
        <v>0.03</v>
      </c>
      <c r="CV34" s="60">
        <v>2781</v>
      </c>
      <c r="CW34" s="60">
        <v>2055</v>
      </c>
      <c r="CX34" s="60">
        <v>0</v>
      </c>
      <c r="CY34" s="63">
        <f t="shared" si="66"/>
        <v>0</v>
      </c>
      <c r="CZ34" s="60">
        <v>726</v>
      </c>
      <c r="DA34" s="60">
        <v>16</v>
      </c>
      <c r="DB34" s="63">
        <f t="shared" si="67"/>
        <v>2.1999999999999999E-2</v>
      </c>
      <c r="DC34" s="60">
        <v>1466</v>
      </c>
      <c r="DD34" s="60">
        <v>111</v>
      </c>
      <c r="DE34" s="63">
        <f t="shared" si="68"/>
        <v>7.5999999999999998E-2</v>
      </c>
      <c r="DF34" s="416">
        <v>136</v>
      </c>
      <c r="DG34" s="417">
        <v>210</v>
      </c>
      <c r="DH34" s="417">
        <v>246</v>
      </c>
      <c r="DI34" s="417">
        <v>246</v>
      </c>
      <c r="DJ34" s="417">
        <v>246</v>
      </c>
      <c r="DK34" s="417">
        <v>1132</v>
      </c>
      <c r="DL34" s="417">
        <v>3002</v>
      </c>
      <c r="DM34" s="418">
        <v>4076</v>
      </c>
    </row>
    <row r="35" spans="1:117" x14ac:dyDescent="0.2">
      <c r="A35" s="56" t="s">
        <v>882</v>
      </c>
      <c r="B35" s="56" t="s">
        <v>1021</v>
      </c>
      <c r="C35" s="56" t="s">
        <v>919</v>
      </c>
      <c r="D35" s="56" t="s">
        <v>1064</v>
      </c>
      <c r="E35" s="415">
        <v>3032</v>
      </c>
      <c r="F35" s="78">
        <v>3032</v>
      </c>
      <c r="G35" s="71">
        <v>123</v>
      </c>
      <c r="H35" s="79">
        <f t="shared" si="37"/>
        <v>4.1000000000000002E-2</v>
      </c>
      <c r="I35" s="71">
        <v>772</v>
      </c>
      <c r="J35" s="71">
        <v>17</v>
      </c>
      <c r="K35" s="79">
        <f t="shared" si="38"/>
        <v>2.1999999999999999E-2</v>
      </c>
      <c r="L35" s="71">
        <v>137</v>
      </c>
      <c r="M35" s="71">
        <v>0</v>
      </c>
      <c r="N35" s="79">
        <f t="shared" si="39"/>
        <v>0</v>
      </c>
      <c r="O35" s="71">
        <v>635</v>
      </c>
      <c r="P35" s="71">
        <v>17</v>
      </c>
      <c r="Q35" s="79">
        <f t="shared" si="40"/>
        <v>2.7E-2</v>
      </c>
      <c r="R35" s="71">
        <v>1826</v>
      </c>
      <c r="S35" s="71">
        <v>87</v>
      </c>
      <c r="T35" s="79">
        <f t="shared" si="41"/>
        <v>4.8000000000000001E-2</v>
      </c>
      <c r="U35" s="71">
        <v>526</v>
      </c>
      <c r="V35" s="71">
        <v>75</v>
      </c>
      <c r="W35" s="79">
        <f t="shared" si="42"/>
        <v>0.14299999999999999</v>
      </c>
      <c r="X35" s="71">
        <v>1300</v>
      </c>
      <c r="Y35" s="71">
        <v>12</v>
      </c>
      <c r="Z35" s="79">
        <f t="shared" si="43"/>
        <v>8.9999999999999993E-3</v>
      </c>
      <c r="AA35" s="71">
        <v>572</v>
      </c>
      <c r="AB35" s="71">
        <v>19</v>
      </c>
      <c r="AC35" s="79">
        <f t="shared" si="44"/>
        <v>3.3000000000000002E-2</v>
      </c>
      <c r="AD35" s="71">
        <v>434</v>
      </c>
      <c r="AE35" s="71">
        <v>19</v>
      </c>
      <c r="AF35" s="79">
        <f t="shared" si="45"/>
        <v>4.3999999999999997E-2</v>
      </c>
      <c r="AG35" s="71">
        <v>1511</v>
      </c>
      <c r="AH35" s="71">
        <v>38</v>
      </c>
      <c r="AI35" s="79">
        <f t="shared" si="46"/>
        <v>2.5000000000000001E-2</v>
      </c>
      <c r="AJ35" s="71">
        <v>1521</v>
      </c>
      <c r="AK35" s="71">
        <v>85</v>
      </c>
      <c r="AL35" s="79">
        <f t="shared" si="47"/>
        <v>5.6000000000000001E-2</v>
      </c>
      <c r="AM35" s="419">
        <f t="shared" si="11"/>
        <v>3032</v>
      </c>
      <c r="AN35" s="60">
        <v>661</v>
      </c>
      <c r="AO35" s="60">
        <v>89</v>
      </c>
      <c r="AP35" s="104">
        <f t="shared" si="48"/>
        <v>0.13500000000000001</v>
      </c>
      <c r="AQ35" s="60">
        <v>1616</v>
      </c>
      <c r="AR35" s="60">
        <v>34</v>
      </c>
      <c r="AS35" s="104">
        <f t="shared" si="49"/>
        <v>2.1000000000000001E-2</v>
      </c>
      <c r="AT35" s="60">
        <v>303</v>
      </c>
      <c r="AU35" s="60">
        <v>0</v>
      </c>
      <c r="AV35" s="104">
        <f t="shared" si="50"/>
        <v>0</v>
      </c>
      <c r="AW35" s="60">
        <v>0</v>
      </c>
      <c r="AX35" s="60">
        <v>0</v>
      </c>
      <c r="AY35" s="104"/>
      <c r="AZ35" s="60">
        <v>413</v>
      </c>
      <c r="BA35" s="60">
        <v>0</v>
      </c>
      <c r="BB35" s="104">
        <f t="shared" si="51"/>
        <v>0</v>
      </c>
      <c r="BC35" s="60">
        <v>0</v>
      </c>
      <c r="BD35" s="60">
        <v>0</v>
      </c>
      <c r="BE35" s="104"/>
      <c r="BF35" s="74">
        <v>39</v>
      </c>
      <c r="BG35" s="60">
        <v>6</v>
      </c>
      <c r="BH35" s="104">
        <f t="shared" si="52"/>
        <v>0.15384615384615385</v>
      </c>
      <c r="BI35" s="75">
        <v>2060</v>
      </c>
      <c r="BJ35" s="60">
        <v>53</v>
      </c>
      <c r="BK35" s="63">
        <f t="shared" si="53"/>
        <v>2.5999999999999999E-2</v>
      </c>
      <c r="BL35" s="60">
        <v>228</v>
      </c>
      <c r="BM35" s="60">
        <v>19</v>
      </c>
      <c r="BN35" s="63">
        <f t="shared" si="54"/>
        <v>8.3000000000000004E-2</v>
      </c>
      <c r="BO35" s="60">
        <v>448</v>
      </c>
      <c r="BP35" s="60">
        <v>12</v>
      </c>
      <c r="BQ35" s="63">
        <f t="shared" si="55"/>
        <v>2.7E-2</v>
      </c>
      <c r="BR35" s="60">
        <v>823</v>
      </c>
      <c r="BS35" s="60">
        <v>22</v>
      </c>
      <c r="BT35" s="63">
        <f t="shared" si="56"/>
        <v>2.7E-2</v>
      </c>
      <c r="BU35" s="60">
        <v>561</v>
      </c>
      <c r="BV35" s="60">
        <v>0</v>
      </c>
      <c r="BW35" s="63">
        <f t="shared" si="57"/>
        <v>0</v>
      </c>
      <c r="BX35" s="432">
        <v>1536</v>
      </c>
      <c r="BY35" s="60">
        <v>56</v>
      </c>
      <c r="BZ35" s="104">
        <f t="shared" si="58"/>
        <v>3.5999999999999997E-2</v>
      </c>
      <c r="CA35" s="436">
        <v>1481</v>
      </c>
      <c r="CB35" s="60">
        <v>56</v>
      </c>
      <c r="CC35" s="63">
        <f t="shared" si="59"/>
        <v>3.7999999999999999E-2</v>
      </c>
      <c r="CD35" s="60">
        <v>878</v>
      </c>
      <c r="CE35" s="60">
        <v>19</v>
      </c>
      <c r="CF35" s="63">
        <f t="shared" si="60"/>
        <v>2.1999999999999999E-2</v>
      </c>
      <c r="CG35" s="60">
        <v>603</v>
      </c>
      <c r="CH35" s="60">
        <v>37</v>
      </c>
      <c r="CI35" s="63">
        <f t="shared" si="61"/>
        <v>6.0999999999999999E-2</v>
      </c>
      <c r="CJ35" s="436">
        <v>55</v>
      </c>
      <c r="CK35" s="60">
        <v>0</v>
      </c>
      <c r="CL35" s="104">
        <f t="shared" si="62"/>
        <v>0</v>
      </c>
      <c r="CM35" s="60">
        <v>36</v>
      </c>
      <c r="CN35" s="60">
        <v>0</v>
      </c>
      <c r="CO35" s="104">
        <f t="shared" si="63"/>
        <v>0</v>
      </c>
      <c r="CP35" s="60">
        <v>19</v>
      </c>
      <c r="CQ35" s="60">
        <v>0</v>
      </c>
      <c r="CR35" s="104">
        <f t="shared" si="64"/>
        <v>0</v>
      </c>
      <c r="CS35" s="60">
        <v>2281</v>
      </c>
      <c r="CT35" s="60">
        <v>106</v>
      </c>
      <c r="CU35" s="63">
        <f t="shared" si="65"/>
        <v>4.5999999999999999E-2</v>
      </c>
      <c r="CV35" s="60">
        <v>1533</v>
      </c>
      <c r="CW35" s="60">
        <v>1150</v>
      </c>
      <c r="CX35" s="60">
        <v>0</v>
      </c>
      <c r="CY35" s="63">
        <f t="shared" si="66"/>
        <v>0</v>
      </c>
      <c r="CZ35" s="60">
        <v>383</v>
      </c>
      <c r="DA35" s="60">
        <v>68</v>
      </c>
      <c r="DB35" s="63">
        <f t="shared" si="67"/>
        <v>0.17799999999999999</v>
      </c>
      <c r="DC35" s="60">
        <v>748</v>
      </c>
      <c r="DD35" s="60">
        <v>38</v>
      </c>
      <c r="DE35" s="63">
        <f t="shared" si="68"/>
        <v>5.0999999999999997E-2</v>
      </c>
      <c r="DF35" s="416">
        <v>12</v>
      </c>
      <c r="DG35" s="417">
        <v>123</v>
      </c>
      <c r="DH35" s="417">
        <v>123</v>
      </c>
      <c r="DI35" s="417">
        <v>226</v>
      </c>
      <c r="DJ35" s="417">
        <v>331</v>
      </c>
      <c r="DK35" s="417">
        <v>771</v>
      </c>
      <c r="DL35" s="417">
        <v>882</v>
      </c>
      <c r="DM35" s="418">
        <v>1459</v>
      </c>
    </row>
    <row r="36" spans="1:117" x14ac:dyDescent="0.2">
      <c r="A36" s="56" t="s">
        <v>882</v>
      </c>
      <c r="B36" s="56" t="s">
        <v>1021</v>
      </c>
      <c r="C36" s="56" t="s">
        <v>920</v>
      </c>
      <c r="D36" s="56" t="s">
        <v>1065</v>
      </c>
      <c r="E36" s="415">
        <v>4539</v>
      </c>
      <c r="F36" s="78">
        <v>4432</v>
      </c>
      <c r="G36" s="71">
        <v>274</v>
      </c>
      <c r="H36" s="79">
        <f t="shared" si="37"/>
        <v>6.2E-2</v>
      </c>
      <c r="I36" s="71">
        <v>1117</v>
      </c>
      <c r="J36" s="71">
        <v>45</v>
      </c>
      <c r="K36" s="79">
        <f t="shared" si="38"/>
        <v>0.04</v>
      </c>
      <c r="L36" s="71">
        <v>142</v>
      </c>
      <c r="M36" s="71">
        <v>0</v>
      </c>
      <c r="N36" s="79">
        <f t="shared" si="39"/>
        <v>0</v>
      </c>
      <c r="O36" s="71">
        <v>975</v>
      </c>
      <c r="P36" s="71">
        <v>45</v>
      </c>
      <c r="Q36" s="79">
        <f t="shared" si="40"/>
        <v>4.5999999999999999E-2</v>
      </c>
      <c r="R36" s="71">
        <v>2875</v>
      </c>
      <c r="S36" s="71">
        <v>216</v>
      </c>
      <c r="T36" s="79">
        <f t="shared" si="41"/>
        <v>7.4999999999999997E-2</v>
      </c>
      <c r="U36" s="71">
        <v>1108</v>
      </c>
      <c r="V36" s="71">
        <v>147</v>
      </c>
      <c r="W36" s="79">
        <f t="shared" si="42"/>
        <v>0.13300000000000001</v>
      </c>
      <c r="X36" s="71">
        <v>1767</v>
      </c>
      <c r="Y36" s="71">
        <v>69</v>
      </c>
      <c r="Z36" s="79">
        <f t="shared" si="43"/>
        <v>3.9E-2</v>
      </c>
      <c r="AA36" s="71">
        <v>605</v>
      </c>
      <c r="AB36" s="71">
        <v>13</v>
      </c>
      <c r="AC36" s="79">
        <f t="shared" si="44"/>
        <v>2.1000000000000001E-2</v>
      </c>
      <c r="AD36" s="71">
        <v>440</v>
      </c>
      <c r="AE36" s="71">
        <v>13</v>
      </c>
      <c r="AF36" s="79">
        <f t="shared" si="45"/>
        <v>0.03</v>
      </c>
      <c r="AG36" s="71">
        <v>2462</v>
      </c>
      <c r="AH36" s="71">
        <v>161</v>
      </c>
      <c r="AI36" s="79">
        <f t="shared" si="46"/>
        <v>6.5000000000000002E-2</v>
      </c>
      <c r="AJ36" s="71">
        <v>1970</v>
      </c>
      <c r="AK36" s="71">
        <v>113</v>
      </c>
      <c r="AL36" s="79">
        <f t="shared" si="47"/>
        <v>5.7000000000000002E-2</v>
      </c>
      <c r="AM36" s="419">
        <f t="shared" si="11"/>
        <v>4432</v>
      </c>
      <c r="AN36" s="60">
        <v>1134</v>
      </c>
      <c r="AO36" s="60">
        <v>25</v>
      </c>
      <c r="AP36" s="104">
        <f t="shared" si="48"/>
        <v>2.1999999999999999E-2</v>
      </c>
      <c r="AQ36" s="60">
        <v>1835</v>
      </c>
      <c r="AR36" s="60">
        <v>192</v>
      </c>
      <c r="AS36" s="104">
        <f t="shared" si="49"/>
        <v>0.105</v>
      </c>
      <c r="AT36" s="60">
        <v>764</v>
      </c>
      <c r="AU36" s="60">
        <v>38</v>
      </c>
      <c r="AV36" s="104">
        <f t="shared" si="50"/>
        <v>0.05</v>
      </c>
      <c r="AW36" s="60">
        <v>0</v>
      </c>
      <c r="AX36" s="60">
        <v>0</v>
      </c>
      <c r="AY36" s="104"/>
      <c r="AZ36" s="60">
        <v>544</v>
      </c>
      <c r="BA36" s="60">
        <v>0</v>
      </c>
      <c r="BB36" s="104">
        <f t="shared" si="51"/>
        <v>0</v>
      </c>
      <c r="BC36" s="60">
        <v>0</v>
      </c>
      <c r="BD36" s="60">
        <v>0</v>
      </c>
      <c r="BE36" s="104"/>
      <c r="BF36" s="74">
        <v>155</v>
      </c>
      <c r="BG36" s="60">
        <v>1</v>
      </c>
      <c r="BH36" s="104">
        <f t="shared" si="52"/>
        <v>6.4516129032258064E-3</v>
      </c>
      <c r="BI36" s="75">
        <v>2929</v>
      </c>
      <c r="BJ36" s="60">
        <v>138</v>
      </c>
      <c r="BK36" s="63">
        <f t="shared" si="53"/>
        <v>4.7E-2</v>
      </c>
      <c r="BL36" s="60">
        <v>206</v>
      </c>
      <c r="BM36" s="60">
        <v>18</v>
      </c>
      <c r="BN36" s="63">
        <f t="shared" si="54"/>
        <v>8.6999999999999994E-2</v>
      </c>
      <c r="BO36" s="60">
        <v>571</v>
      </c>
      <c r="BP36" s="60">
        <v>71</v>
      </c>
      <c r="BQ36" s="63">
        <f t="shared" si="55"/>
        <v>0.124</v>
      </c>
      <c r="BR36" s="60">
        <v>768</v>
      </c>
      <c r="BS36" s="60">
        <v>6</v>
      </c>
      <c r="BT36" s="63">
        <f t="shared" si="56"/>
        <v>8.0000000000000002E-3</v>
      </c>
      <c r="BU36" s="60">
        <v>1384</v>
      </c>
      <c r="BV36" s="60">
        <v>43</v>
      </c>
      <c r="BW36" s="63">
        <f t="shared" si="57"/>
        <v>3.1E-2</v>
      </c>
      <c r="BX36" s="432">
        <v>2152</v>
      </c>
      <c r="BY36" s="60">
        <v>79</v>
      </c>
      <c r="BZ36" s="104">
        <f t="shared" si="58"/>
        <v>3.6999999999999998E-2</v>
      </c>
      <c r="CA36" s="436">
        <v>2015</v>
      </c>
      <c r="CB36" s="60">
        <v>79</v>
      </c>
      <c r="CC36" s="63">
        <f t="shared" si="59"/>
        <v>3.9E-2</v>
      </c>
      <c r="CD36" s="60">
        <v>1090</v>
      </c>
      <c r="CE36" s="60">
        <v>53</v>
      </c>
      <c r="CF36" s="63">
        <f t="shared" si="60"/>
        <v>4.9000000000000002E-2</v>
      </c>
      <c r="CG36" s="60">
        <v>925</v>
      </c>
      <c r="CH36" s="60">
        <v>26</v>
      </c>
      <c r="CI36" s="63">
        <f t="shared" si="61"/>
        <v>2.8000000000000001E-2</v>
      </c>
      <c r="CJ36" s="436">
        <v>137</v>
      </c>
      <c r="CK36" s="60">
        <v>0</v>
      </c>
      <c r="CL36" s="104">
        <f t="shared" si="62"/>
        <v>0</v>
      </c>
      <c r="CM36" s="60">
        <v>89</v>
      </c>
      <c r="CN36" s="60">
        <v>0</v>
      </c>
      <c r="CO36" s="104">
        <f t="shared" si="63"/>
        <v>0</v>
      </c>
      <c r="CP36" s="60">
        <v>48</v>
      </c>
      <c r="CQ36" s="60">
        <v>0</v>
      </c>
      <c r="CR36" s="104">
        <f t="shared" si="64"/>
        <v>0</v>
      </c>
      <c r="CS36" s="60">
        <v>3504</v>
      </c>
      <c r="CT36" s="60">
        <v>229</v>
      </c>
      <c r="CU36" s="63">
        <f t="shared" si="65"/>
        <v>6.5000000000000002E-2</v>
      </c>
      <c r="CV36" s="60">
        <v>2268</v>
      </c>
      <c r="CW36" s="60">
        <v>1524</v>
      </c>
      <c r="CX36" s="60">
        <v>0</v>
      </c>
      <c r="CY36" s="63">
        <f t="shared" si="66"/>
        <v>0</v>
      </c>
      <c r="CZ36" s="60">
        <v>744</v>
      </c>
      <c r="DA36" s="60">
        <v>144</v>
      </c>
      <c r="DB36" s="63">
        <f t="shared" si="67"/>
        <v>0.19400000000000001</v>
      </c>
      <c r="DC36" s="60">
        <v>1236</v>
      </c>
      <c r="DD36" s="60">
        <v>85</v>
      </c>
      <c r="DE36" s="63">
        <f t="shared" si="68"/>
        <v>6.9000000000000006E-2</v>
      </c>
      <c r="DF36" s="416">
        <v>173</v>
      </c>
      <c r="DG36" s="417">
        <v>286</v>
      </c>
      <c r="DH36" s="417">
        <v>292</v>
      </c>
      <c r="DI36" s="417">
        <v>631</v>
      </c>
      <c r="DJ36" s="417">
        <v>665</v>
      </c>
      <c r="DK36" s="417">
        <v>923</v>
      </c>
      <c r="DL36" s="417">
        <v>1610</v>
      </c>
      <c r="DM36" s="418">
        <v>2158</v>
      </c>
    </row>
    <row r="37" spans="1:117" s="529" customFormat="1" x14ac:dyDescent="0.2">
      <c r="A37" s="527" t="s">
        <v>882</v>
      </c>
      <c r="B37" s="527" t="s">
        <v>2327</v>
      </c>
      <c r="C37" s="527" t="s">
        <v>921</v>
      </c>
      <c r="D37" s="527" t="s">
        <v>1066</v>
      </c>
      <c r="E37" s="530">
        <v>5573</v>
      </c>
      <c r="F37" s="539">
        <v>5563</v>
      </c>
      <c r="G37" s="531">
        <v>746</v>
      </c>
      <c r="H37" s="540">
        <f t="shared" si="37"/>
        <v>0.13400000000000001</v>
      </c>
      <c r="I37" s="531">
        <v>1538</v>
      </c>
      <c r="J37" s="531">
        <v>246</v>
      </c>
      <c r="K37" s="540">
        <f t="shared" si="38"/>
        <v>0.16</v>
      </c>
      <c r="L37" s="531">
        <v>315</v>
      </c>
      <c r="M37" s="531">
        <v>12</v>
      </c>
      <c r="N37" s="540">
        <f t="shared" si="39"/>
        <v>3.7999999999999999E-2</v>
      </c>
      <c r="O37" s="531">
        <v>1223</v>
      </c>
      <c r="P37" s="531">
        <v>234</v>
      </c>
      <c r="Q37" s="540">
        <f t="shared" si="40"/>
        <v>0.191</v>
      </c>
      <c r="R37" s="531">
        <v>3360</v>
      </c>
      <c r="S37" s="531">
        <v>359</v>
      </c>
      <c r="T37" s="540">
        <f t="shared" si="41"/>
        <v>0.107</v>
      </c>
      <c r="U37" s="531">
        <v>1235</v>
      </c>
      <c r="V37" s="531">
        <v>201</v>
      </c>
      <c r="W37" s="540">
        <f t="shared" si="42"/>
        <v>0.16300000000000001</v>
      </c>
      <c r="X37" s="531">
        <v>2125</v>
      </c>
      <c r="Y37" s="531">
        <v>158</v>
      </c>
      <c r="Z37" s="540">
        <f t="shared" si="43"/>
        <v>7.3999999999999996E-2</v>
      </c>
      <c r="AA37" s="531">
        <v>893</v>
      </c>
      <c r="AB37" s="531">
        <v>189</v>
      </c>
      <c r="AC37" s="540">
        <f t="shared" si="44"/>
        <v>0.21199999999999999</v>
      </c>
      <c r="AD37" s="531">
        <v>665</v>
      </c>
      <c r="AE37" s="531">
        <v>141</v>
      </c>
      <c r="AF37" s="540">
        <f t="shared" si="45"/>
        <v>0.21199999999999999</v>
      </c>
      <c r="AG37" s="531">
        <v>2668</v>
      </c>
      <c r="AH37" s="531">
        <v>334</v>
      </c>
      <c r="AI37" s="540">
        <f t="shared" si="46"/>
        <v>0.125</v>
      </c>
      <c r="AJ37" s="531">
        <v>2895</v>
      </c>
      <c r="AK37" s="531">
        <v>412</v>
      </c>
      <c r="AL37" s="540">
        <f t="shared" si="47"/>
        <v>0.14199999999999999</v>
      </c>
      <c r="AM37" s="504">
        <f t="shared" si="11"/>
        <v>5563</v>
      </c>
      <c r="AN37" s="529">
        <v>1927</v>
      </c>
      <c r="AO37" s="529">
        <v>369</v>
      </c>
      <c r="AP37" s="541">
        <f t="shared" si="48"/>
        <v>0.191</v>
      </c>
      <c r="AQ37" s="529">
        <v>2585</v>
      </c>
      <c r="AR37" s="529">
        <v>285</v>
      </c>
      <c r="AS37" s="541">
        <f t="shared" si="49"/>
        <v>0.11</v>
      </c>
      <c r="AT37" s="529">
        <v>408</v>
      </c>
      <c r="AU37" s="529">
        <v>68</v>
      </c>
      <c r="AV37" s="541">
        <f t="shared" si="50"/>
        <v>0.16700000000000001</v>
      </c>
      <c r="AW37" s="529">
        <v>5</v>
      </c>
      <c r="AX37" s="529">
        <v>0</v>
      </c>
      <c r="AY37" s="541">
        <f>ROUND(AX37/AW37,3)</f>
        <v>0</v>
      </c>
      <c r="AZ37" s="529">
        <v>351</v>
      </c>
      <c r="BA37" s="529">
        <v>24</v>
      </c>
      <c r="BB37" s="541">
        <f t="shared" si="51"/>
        <v>6.8000000000000005E-2</v>
      </c>
      <c r="BC37" s="529">
        <v>0</v>
      </c>
      <c r="BD37" s="529">
        <v>0</v>
      </c>
      <c r="BE37" s="541"/>
      <c r="BF37" s="504">
        <v>287</v>
      </c>
      <c r="BG37" s="529">
        <v>10</v>
      </c>
      <c r="BH37" s="541">
        <f t="shared" si="52"/>
        <v>3.484320557491289E-2</v>
      </c>
      <c r="BI37" s="504">
        <v>3321</v>
      </c>
      <c r="BJ37" s="529">
        <v>330</v>
      </c>
      <c r="BK37" s="542">
        <f t="shared" si="53"/>
        <v>9.9000000000000005E-2</v>
      </c>
      <c r="BL37" s="529">
        <v>296</v>
      </c>
      <c r="BM37" s="529">
        <v>59</v>
      </c>
      <c r="BN37" s="542">
        <f t="shared" si="54"/>
        <v>0.19900000000000001</v>
      </c>
      <c r="BO37" s="529">
        <v>606</v>
      </c>
      <c r="BP37" s="529">
        <v>101</v>
      </c>
      <c r="BQ37" s="542">
        <f t="shared" si="55"/>
        <v>0.16700000000000001</v>
      </c>
      <c r="BR37" s="529">
        <v>1493</v>
      </c>
      <c r="BS37" s="529">
        <v>87</v>
      </c>
      <c r="BT37" s="542">
        <f t="shared" si="56"/>
        <v>5.8000000000000003E-2</v>
      </c>
      <c r="BU37" s="529">
        <v>926</v>
      </c>
      <c r="BV37" s="529">
        <v>83</v>
      </c>
      <c r="BW37" s="542">
        <f t="shared" si="57"/>
        <v>0.09</v>
      </c>
      <c r="BX37" s="568">
        <v>2517</v>
      </c>
      <c r="BY37" s="529">
        <v>120</v>
      </c>
      <c r="BZ37" s="541">
        <f t="shared" si="58"/>
        <v>4.8000000000000001E-2</v>
      </c>
      <c r="CA37" s="569">
        <v>2282</v>
      </c>
      <c r="CB37" s="529">
        <v>93</v>
      </c>
      <c r="CC37" s="542">
        <f t="shared" si="59"/>
        <v>4.1000000000000002E-2</v>
      </c>
      <c r="CD37" s="529">
        <v>1378</v>
      </c>
      <c r="CE37" s="529">
        <v>23</v>
      </c>
      <c r="CF37" s="542">
        <f t="shared" si="60"/>
        <v>1.7000000000000001E-2</v>
      </c>
      <c r="CG37" s="529">
        <v>904</v>
      </c>
      <c r="CH37" s="529">
        <v>70</v>
      </c>
      <c r="CI37" s="542">
        <f t="shared" si="61"/>
        <v>7.6999999999999999E-2</v>
      </c>
      <c r="CJ37" s="569">
        <v>235</v>
      </c>
      <c r="CK37" s="529">
        <v>27</v>
      </c>
      <c r="CL37" s="541">
        <f t="shared" si="62"/>
        <v>0.115</v>
      </c>
      <c r="CM37" s="529">
        <v>98</v>
      </c>
      <c r="CN37" s="529">
        <v>19</v>
      </c>
      <c r="CO37" s="541">
        <f t="shared" si="63"/>
        <v>0.19400000000000001</v>
      </c>
      <c r="CP37" s="529">
        <v>137</v>
      </c>
      <c r="CQ37" s="529">
        <v>8</v>
      </c>
      <c r="CR37" s="541">
        <f t="shared" si="64"/>
        <v>5.8000000000000003E-2</v>
      </c>
      <c r="CS37" s="529">
        <v>4216</v>
      </c>
      <c r="CT37" s="529">
        <v>519</v>
      </c>
      <c r="CU37" s="542">
        <f t="shared" si="65"/>
        <v>0.123</v>
      </c>
      <c r="CV37" s="529">
        <v>2387</v>
      </c>
      <c r="CW37" s="529">
        <v>1843</v>
      </c>
      <c r="CX37" s="529">
        <v>28</v>
      </c>
      <c r="CY37" s="542">
        <f t="shared" si="66"/>
        <v>1.4999999999999999E-2</v>
      </c>
      <c r="CZ37" s="529">
        <v>544</v>
      </c>
      <c r="DA37" s="529">
        <v>65</v>
      </c>
      <c r="DB37" s="542">
        <f t="shared" si="67"/>
        <v>0.11899999999999999</v>
      </c>
      <c r="DC37" s="529">
        <v>1829</v>
      </c>
      <c r="DD37" s="529">
        <v>426</v>
      </c>
      <c r="DE37" s="542">
        <f t="shared" si="68"/>
        <v>0.23300000000000001</v>
      </c>
      <c r="DF37" s="543">
        <v>523</v>
      </c>
      <c r="DG37" s="544">
        <v>970</v>
      </c>
      <c r="DH37" s="544">
        <v>1090</v>
      </c>
      <c r="DI37" s="544">
        <v>1228</v>
      </c>
      <c r="DJ37" s="544">
        <v>1728</v>
      </c>
      <c r="DK37" s="544">
        <v>2531</v>
      </c>
      <c r="DL37" s="544">
        <v>3626</v>
      </c>
      <c r="DM37" s="545">
        <v>4331</v>
      </c>
    </row>
    <row r="38" spans="1:117" s="529" customFormat="1" x14ac:dyDescent="0.2">
      <c r="A38" s="527" t="s">
        <v>882</v>
      </c>
      <c r="B38" s="527" t="s">
        <v>2327</v>
      </c>
      <c r="C38" s="527" t="s">
        <v>922</v>
      </c>
      <c r="D38" s="527" t="s">
        <v>1067</v>
      </c>
      <c r="E38" s="530">
        <v>5437</v>
      </c>
      <c r="F38" s="539">
        <v>5415</v>
      </c>
      <c r="G38" s="531">
        <v>443</v>
      </c>
      <c r="H38" s="540">
        <f t="shared" si="37"/>
        <v>8.2000000000000003E-2</v>
      </c>
      <c r="I38" s="531">
        <v>966</v>
      </c>
      <c r="J38" s="531">
        <v>114</v>
      </c>
      <c r="K38" s="540">
        <f t="shared" si="38"/>
        <v>0.11799999999999999</v>
      </c>
      <c r="L38" s="531">
        <v>349</v>
      </c>
      <c r="M38" s="531">
        <v>56</v>
      </c>
      <c r="N38" s="540">
        <f t="shared" si="39"/>
        <v>0.16</v>
      </c>
      <c r="O38" s="531">
        <v>617</v>
      </c>
      <c r="P38" s="531">
        <v>58</v>
      </c>
      <c r="Q38" s="540">
        <f t="shared" si="40"/>
        <v>9.4E-2</v>
      </c>
      <c r="R38" s="531">
        <v>3485</v>
      </c>
      <c r="S38" s="531">
        <v>274</v>
      </c>
      <c r="T38" s="540">
        <f t="shared" si="41"/>
        <v>7.9000000000000001E-2</v>
      </c>
      <c r="U38" s="531">
        <v>1328</v>
      </c>
      <c r="V38" s="531">
        <v>70</v>
      </c>
      <c r="W38" s="540">
        <f t="shared" si="42"/>
        <v>5.2999999999999999E-2</v>
      </c>
      <c r="X38" s="531">
        <v>2157</v>
      </c>
      <c r="Y38" s="531">
        <v>204</v>
      </c>
      <c r="Z38" s="540">
        <f t="shared" si="43"/>
        <v>9.5000000000000001E-2</v>
      </c>
      <c r="AA38" s="531">
        <v>1230</v>
      </c>
      <c r="AB38" s="531">
        <v>55</v>
      </c>
      <c r="AC38" s="540">
        <f t="shared" si="44"/>
        <v>4.4999999999999998E-2</v>
      </c>
      <c r="AD38" s="531">
        <v>964</v>
      </c>
      <c r="AE38" s="531">
        <v>55</v>
      </c>
      <c r="AF38" s="540">
        <f t="shared" si="45"/>
        <v>5.7000000000000002E-2</v>
      </c>
      <c r="AG38" s="531">
        <v>2658</v>
      </c>
      <c r="AH38" s="531">
        <v>233</v>
      </c>
      <c r="AI38" s="540">
        <f t="shared" si="46"/>
        <v>8.7999999999999995E-2</v>
      </c>
      <c r="AJ38" s="531">
        <v>2757</v>
      </c>
      <c r="AK38" s="531">
        <v>210</v>
      </c>
      <c r="AL38" s="540">
        <f t="shared" si="47"/>
        <v>7.5999999999999998E-2</v>
      </c>
      <c r="AM38" s="504">
        <f t="shared" si="11"/>
        <v>5415</v>
      </c>
      <c r="AN38" s="529">
        <v>1616</v>
      </c>
      <c r="AO38" s="529">
        <v>141</v>
      </c>
      <c r="AP38" s="541">
        <f t="shared" si="48"/>
        <v>8.6999999999999994E-2</v>
      </c>
      <c r="AQ38" s="529">
        <v>2518</v>
      </c>
      <c r="AR38" s="529">
        <v>203</v>
      </c>
      <c r="AS38" s="541">
        <f t="shared" si="49"/>
        <v>8.1000000000000003E-2</v>
      </c>
      <c r="AT38" s="529">
        <v>721</v>
      </c>
      <c r="AU38" s="529">
        <v>51</v>
      </c>
      <c r="AV38" s="541">
        <f t="shared" si="50"/>
        <v>7.0999999999999994E-2</v>
      </c>
      <c r="AW38" s="529">
        <v>201</v>
      </c>
      <c r="AX38" s="529">
        <v>0</v>
      </c>
      <c r="AY38" s="541">
        <f>ROUND(AX38/AW38,3)</f>
        <v>0</v>
      </c>
      <c r="AZ38" s="529">
        <v>112</v>
      </c>
      <c r="BA38" s="529">
        <v>0</v>
      </c>
      <c r="BB38" s="541">
        <f t="shared" si="51"/>
        <v>0</v>
      </c>
      <c r="BC38" s="529">
        <v>18</v>
      </c>
      <c r="BD38" s="529">
        <v>14</v>
      </c>
      <c r="BE38" s="541">
        <f>ROUND(BD38/BC38,3)</f>
        <v>0.77800000000000002</v>
      </c>
      <c r="BF38" s="504">
        <v>229</v>
      </c>
      <c r="BG38" s="529">
        <v>29</v>
      </c>
      <c r="BH38" s="541">
        <f t="shared" si="52"/>
        <v>0.12663755458515283</v>
      </c>
      <c r="BI38" s="504">
        <v>3918</v>
      </c>
      <c r="BJ38" s="529">
        <v>290</v>
      </c>
      <c r="BK38" s="542">
        <f t="shared" si="53"/>
        <v>7.3999999999999996E-2</v>
      </c>
      <c r="BL38" s="529">
        <v>459</v>
      </c>
      <c r="BM38" s="529">
        <v>47</v>
      </c>
      <c r="BN38" s="542">
        <f t="shared" si="54"/>
        <v>0.10199999999999999</v>
      </c>
      <c r="BO38" s="529">
        <v>921</v>
      </c>
      <c r="BP38" s="529">
        <v>52</v>
      </c>
      <c r="BQ38" s="542">
        <f t="shared" si="55"/>
        <v>5.6000000000000001E-2</v>
      </c>
      <c r="BR38" s="529">
        <v>1737</v>
      </c>
      <c r="BS38" s="529">
        <v>174</v>
      </c>
      <c r="BT38" s="542">
        <f t="shared" si="56"/>
        <v>0.1</v>
      </c>
      <c r="BU38" s="529">
        <v>801</v>
      </c>
      <c r="BV38" s="529">
        <v>17</v>
      </c>
      <c r="BW38" s="542">
        <f t="shared" si="57"/>
        <v>2.1000000000000001E-2</v>
      </c>
      <c r="BX38" s="568">
        <v>2559</v>
      </c>
      <c r="BY38" s="529">
        <v>108</v>
      </c>
      <c r="BZ38" s="541">
        <f t="shared" si="58"/>
        <v>4.2000000000000003E-2</v>
      </c>
      <c r="CA38" s="569">
        <v>2449</v>
      </c>
      <c r="CB38" s="529">
        <v>99</v>
      </c>
      <c r="CC38" s="542">
        <f t="shared" si="59"/>
        <v>0.04</v>
      </c>
      <c r="CD38" s="529">
        <v>1368</v>
      </c>
      <c r="CE38" s="529">
        <v>82</v>
      </c>
      <c r="CF38" s="542">
        <f t="shared" si="60"/>
        <v>0.06</v>
      </c>
      <c r="CG38" s="529">
        <v>1081</v>
      </c>
      <c r="CH38" s="529">
        <v>17</v>
      </c>
      <c r="CI38" s="542">
        <f t="shared" si="61"/>
        <v>1.6E-2</v>
      </c>
      <c r="CJ38" s="569">
        <v>110</v>
      </c>
      <c r="CK38" s="529">
        <v>9</v>
      </c>
      <c r="CL38" s="541">
        <f t="shared" si="62"/>
        <v>8.2000000000000003E-2</v>
      </c>
      <c r="CM38" s="529">
        <v>69</v>
      </c>
      <c r="CN38" s="529">
        <v>9</v>
      </c>
      <c r="CO38" s="541">
        <f t="shared" si="63"/>
        <v>0.13</v>
      </c>
      <c r="CP38" s="529">
        <v>41</v>
      </c>
      <c r="CQ38" s="529">
        <v>0</v>
      </c>
      <c r="CR38" s="541">
        <f t="shared" si="64"/>
        <v>0</v>
      </c>
      <c r="CS38" s="529">
        <v>4562</v>
      </c>
      <c r="CT38" s="529">
        <v>329</v>
      </c>
      <c r="CU38" s="542">
        <f t="shared" si="65"/>
        <v>7.1999999999999995E-2</v>
      </c>
      <c r="CV38" s="529">
        <v>2685</v>
      </c>
      <c r="CW38" s="529">
        <v>1942</v>
      </c>
      <c r="CX38" s="529">
        <v>16</v>
      </c>
      <c r="CY38" s="542">
        <f t="shared" si="66"/>
        <v>8.0000000000000002E-3</v>
      </c>
      <c r="CZ38" s="529">
        <v>743</v>
      </c>
      <c r="DA38" s="529">
        <v>106</v>
      </c>
      <c r="DB38" s="542">
        <f t="shared" si="67"/>
        <v>0.14299999999999999</v>
      </c>
      <c r="DC38" s="529">
        <v>1877</v>
      </c>
      <c r="DD38" s="529">
        <v>207</v>
      </c>
      <c r="DE38" s="542">
        <f t="shared" si="68"/>
        <v>0.11</v>
      </c>
      <c r="DF38" s="543">
        <v>307</v>
      </c>
      <c r="DG38" s="544">
        <v>627</v>
      </c>
      <c r="DH38" s="544">
        <v>844</v>
      </c>
      <c r="DI38" s="544">
        <v>1125</v>
      </c>
      <c r="DJ38" s="544">
        <v>1279</v>
      </c>
      <c r="DK38" s="544">
        <v>2050</v>
      </c>
      <c r="DL38" s="544">
        <v>2624</v>
      </c>
      <c r="DM38" s="545">
        <v>3670</v>
      </c>
    </row>
    <row r="39" spans="1:117" s="84" customFormat="1" x14ac:dyDescent="0.2">
      <c r="A39" s="81" t="s">
        <v>882</v>
      </c>
      <c r="B39" s="81" t="s">
        <v>1021</v>
      </c>
      <c r="C39" s="81"/>
      <c r="D39" s="81"/>
      <c r="E39" s="420">
        <f>SUM(E2:E38)</f>
        <v>158261</v>
      </c>
      <c r="F39" s="95">
        <f>SUM(F2:F38)</f>
        <v>150448</v>
      </c>
      <c r="G39" s="96">
        <f>SUM(G2:G38)</f>
        <v>30622</v>
      </c>
      <c r="H39" s="79">
        <f t="shared" ref="H39:H70" si="69">ROUND(G39/F39,3)</f>
        <v>0.20399999999999999</v>
      </c>
      <c r="I39" s="96">
        <f>SUM(I2:I38)</f>
        <v>42189</v>
      </c>
      <c r="J39" s="96">
        <f>SUM(J2:J38)</f>
        <v>11755</v>
      </c>
      <c r="K39" s="79">
        <f t="shared" ref="K39:K70" si="70">ROUND(J39/I39,3)</f>
        <v>0.27900000000000003</v>
      </c>
      <c r="L39" s="96">
        <f>SUM(L2:L38)</f>
        <v>10484</v>
      </c>
      <c r="M39" s="96">
        <f>SUM(M2:M38)</f>
        <v>2872</v>
      </c>
      <c r="N39" s="79">
        <f t="shared" ref="N39:N70" si="71">ROUND(M39/L39,3)</f>
        <v>0.27400000000000002</v>
      </c>
      <c r="O39" s="96">
        <f>SUM(O2:O38)</f>
        <v>31705</v>
      </c>
      <c r="P39" s="96">
        <f>SUM(P2:P38)</f>
        <v>8883</v>
      </c>
      <c r="Q39" s="79">
        <f t="shared" ref="Q39:Q70" si="72">ROUND(P39/O39,3)</f>
        <v>0.28000000000000003</v>
      </c>
      <c r="R39" s="96">
        <f>SUM(R2:R38)</f>
        <v>91525</v>
      </c>
      <c r="S39" s="96">
        <f>SUM(S2:S38)</f>
        <v>16151</v>
      </c>
      <c r="T39" s="79">
        <f t="shared" ref="T39:T70" si="73">ROUND(S39/R39,3)</f>
        <v>0.17599999999999999</v>
      </c>
      <c r="U39" s="96">
        <f>SUM(U2:U38)</f>
        <v>35452</v>
      </c>
      <c r="V39" s="96">
        <f>SUM(V2:V38)</f>
        <v>6518</v>
      </c>
      <c r="W39" s="79">
        <f t="shared" ref="W39:W70" si="74">ROUND(V39/U39,3)</f>
        <v>0.184</v>
      </c>
      <c r="X39" s="96">
        <f>SUM(X2:X38)</f>
        <v>56073</v>
      </c>
      <c r="Y39" s="96">
        <f>SUM(Y2:Y38)</f>
        <v>9633</v>
      </c>
      <c r="Z39" s="79">
        <f t="shared" ref="Z39:Z70" si="75">ROUND(Y39/X39,3)</f>
        <v>0.17199999999999999</v>
      </c>
      <c r="AA39" s="96">
        <f>SUM(AA2:AA38)</f>
        <v>25122</v>
      </c>
      <c r="AB39" s="96">
        <f>SUM(AB2:AB38)</f>
        <v>4603</v>
      </c>
      <c r="AC39" s="79">
        <f t="shared" ref="AC39:AC70" si="76">ROUND(AB39/AA39,3)</f>
        <v>0.183</v>
      </c>
      <c r="AD39" s="96">
        <f>SUM(AD2:AD38)</f>
        <v>16734</v>
      </c>
      <c r="AE39" s="96">
        <f>SUM(AE2:AE38)</f>
        <v>2716</v>
      </c>
      <c r="AF39" s="79">
        <f t="shared" ref="AF39:AF70" si="77">ROUND(AE39/AD39,3)</f>
        <v>0.16200000000000001</v>
      </c>
      <c r="AG39" s="96">
        <f>SUM(AG2:AG38)</f>
        <v>73058</v>
      </c>
      <c r="AH39" s="96">
        <f>SUM(AH2:AH38)</f>
        <v>13880</v>
      </c>
      <c r="AI39" s="79">
        <f t="shared" ref="AI39:AI70" si="78">ROUND(AH39/AG39,3)</f>
        <v>0.19</v>
      </c>
      <c r="AJ39" s="96">
        <f>SUM(AJ2:AJ38)</f>
        <v>77390</v>
      </c>
      <c r="AK39" s="96">
        <f>SUM(AK2:AK38)</f>
        <v>16742</v>
      </c>
      <c r="AL39" s="79">
        <f t="shared" ref="AL39:AL70" si="79">ROUND(AK39/AJ39,3)</f>
        <v>0.216</v>
      </c>
      <c r="AM39" s="421">
        <f>SUM(AM2:AM38)</f>
        <v>150448</v>
      </c>
      <c r="AN39" s="84">
        <f>SUM(AN2:AN38)</f>
        <v>63729</v>
      </c>
      <c r="AO39" s="84">
        <f>SUM(AO2:AO38)</f>
        <v>14139</v>
      </c>
      <c r="AP39" s="104">
        <f t="shared" ref="AP39:AP70" si="80">ROUND(AO39/AN39,3)</f>
        <v>0.222</v>
      </c>
      <c r="AQ39" s="84">
        <f>SUM(AQ2:AQ38)</f>
        <v>44163</v>
      </c>
      <c r="AR39" s="84">
        <f>SUM(AR2:AR38)</f>
        <v>6427</v>
      </c>
      <c r="AS39" s="104">
        <f t="shared" ref="AS39:AS70" si="81">ROUND(AR39/AQ39,3)</f>
        <v>0.14599999999999999</v>
      </c>
      <c r="AT39" s="84">
        <f>SUM(AT2:AT38)</f>
        <v>30616</v>
      </c>
      <c r="AU39" s="84">
        <f>SUM(AU2:AU38)</f>
        <v>8579</v>
      </c>
      <c r="AV39" s="104">
        <f t="shared" ref="AV39:AV85" si="82">ROUND(AU39/AT39,3)</f>
        <v>0.28000000000000003</v>
      </c>
      <c r="AW39" s="84">
        <f>SUM(AW2:AW38)</f>
        <v>678</v>
      </c>
      <c r="AX39" s="84">
        <f>SUM(AX2:AX38)</f>
        <v>259</v>
      </c>
      <c r="AY39" s="104">
        <f>ROUND(AX39/AW39,3)</f>
        <v>0.38200000000000001</v>
      </c>
      <c r="AZ39" s="84">
        <f>SUM(AZ2:AZ38)</f>
        <v>6303</v>
      </c>
      <c r="BA39" s="84">
        <f>SUM(BA2:BA38)</f>
        <v>518</v>
      </c>
      <c r="BB39" s="153"/>
      <c r="BC39" s="84">
        <f>SUM(BC2:BC38)</f>
        <v>98</v>
      </c>
      <c r="BD39" s="84">
        <f>SUM(BD2:BD38)</f>
        <v>15</v>
      </c>
      <c r="BE39" s="104">
        <f>ROUND(BD39/BC39,3)</f>
        <v>0.153</v>
      </c>
      <c r="BF39" s="90">
        <f>SUM(BF2:BF38)</f>
        <v>4861</v>
      </c>
      <c r="BG39" s="84">
        <f>SUM(BG2:BG38)</f>
        <v>770</v>
      </c>
      <c r="BH39" s="104">
        <f t="shared" ref="BH39:BH64" si="83">BG39/BF39</f>
        <v>0.15840362065418639</v>
      </c>
      <c r="BI39" s="92">
        <f>SUM(BI2:BI38)</f>
        <v>94609</v>
      </c>
      <c r="BJ39" s="84">
        <f>SUM(BJ2:BJ38)</f>
        <v>15735</v>
      </c>
      <c r="BK39" s="63">
        <f t="shared" ref="BK39:BK70" si="84">ROUND(BJ39/BI39,3)</f>
        <v>0.16600000000000001</v>
      </c>
      <c r="BL39" s="84">
        <f>SUM(BL2:BL38)</f>
        <v>16487</v>
      </c>
      <c r="BM39" s="84">
        <f>SUM(BM2:BM38)</f>
        <v>4538</v>
      </c>
      <c r="BN39" s="63">
        <f t="shared" ref="BN39:BN70" si="85">ROUND(BM39/BL39,3)</f>
        <v>0.27500000000000002</v>
      </c>
      <c r="BO39" s="84">
        <f>SUM(BO2:BO38)</f>
        <v>27907</v>
      </c>
      <c r="BP39" s="84">
        <f>SUM(BP2:BP38)</f>
        <v>5376</v>
      </c>
      <c r="BQ39" s="63">
        <f t="shared" ref="BQ39:BQ70" si="86">ROUND(BP39/BO39,3)</f>
        <v>0.193</v>
      </c>
      <c r="BR39" s="84">
        <f>SUM(BR2:BR38)</f>
        <v>32238</v>
      </c>
      <c r="BS39" s="84">
        <f>SUM(BS2:BS38)</f>
        <v>4491</v>
      </c>
      <c r="BT39" s="63">
        <f t="shared" ref="BT39:BT70" si="87">ROUND(BS39/BR39,3)</f>
        <v>0.13900000000000001</v>
      </c>
      <c r="BU39" s="84">
        <f>SUM(BU2:BU38)</f>
        <v>17977</v>
      </c>
      <c r="BV39" s="84">
        <f>SUM(BV2:BV38)</f>
        <v>1330</v>
      </c>
      <c r="BW39" s="63">
        <f t="shared" ref="BW39:BW70" si="88">ROUND(BV39/BU39,3)</f>
        <v>7.3999999999999996E-2</v>
      </c>
      <c r="BX39" s="433">
        <f>SUM(BX2:BX38)</f>
        <v>61927</v>
      </c>
      <c r="BY39" s="84">
        <f>SUM(BY2:BY38)</f>
        <v>4833</v>
      </c>
      <c r="BZ39" s="104">
        <f t="shared" ref="BZ39:BZ70" si="89">ROUND(BY39/BX39,3)</f>
        <v>7.8E-2</v>
      </c>
      <c r="CA39" s="437">
        <f>SUM(CA2:CA38)</f>
        <v>57802</v>
      </c>
      <c r="CB39" s="84">
        <f>SUM(CB2:CB38)</f>
        <v>3561</v>
      </c>
      <c r="CC39" s="63">
        <f t="shared" ref="CC39:CC70" si="90">ROUND(CB39/CA39,3)</f>
        <v>6.2E-2</v>
      </c>
      <c r="CD39" s="84">
        <f>SUM(CD2:CD38)</f>
        <v>31171</v>
      </c>
      <c r="CE39" s="84">
        <f>SUM(CE2:CE38)</f>
        <v>1601</v>
      </c>
      <c r="CF39" s="63">
        <f t="shared" ref="CF39:CF70" si="91">ROUND(CE39/CD39,3)</f>
        <v>5.0999999999999997E-2</v>
      </c>
      <c r="CG39" s="84">
        <f>SUM(CG2:CG38)</f>
        <v>26631</v>
      </c>
      <c r="CH39" s="84">
        <f>SUM(CH2:CH38)</f>
        <v>1960</v>
      </c>
      <c r="CI39" s="63">
        <f t="shared" ref="CI39:CI70" si="92">ROUND(CH39/CG39,3)</f>
        <v>7.3999999999999996E-2</v>
      </c>
      <c r="CJ39" s="437">
        <f>SUM(CJ2:CJ38)</f>
        <v>4125</v>
      </c>
      <c r="CK39" s="84">
        <f>SUM(CK2:CK38)</f>
        <v>1272</v>
      </c>
      <c r="CL39" s="104">
        <f t="shared" ref="CL39:CL70" si="93">ROUND(CK39/CJ39,3)</f>
        <v>0.308</v>
      </c>
      <c r="CM39" s="84">
        <f>SUM(CM2:CM38)</f>
        <v>2308</v>
      </c>
      <c r="CN39" s="84">
        <f>SUM(CN2:CN38)</f>
        <v>609</v>
      </c>
      <c r="CO39" s="104">
        <f>ROUND(CN39/CM39,3)</f>
        <v>0.26400000000000001</v>
      </c>
      <c r="CP39" s="84">
        <f>SUM(CP2:CP38)</f>
        <v>1817</v>
      </c>
      <c r="CQ39" s="84">
        <f>SUM(CQ2:CQ38)</f>
        <v>663</v>
      </c>
      <c r="CR39" s="104">
        <f t="shared" ref="CR39:CR70" si="94">ROUND(CQ39/CP39,3)</f>
        <v>0.36499999999999999</v>
      </c>
      <c r="CS39" s="84">
        <f>SUM(CS2:CS38)</f>
        <v>113336</v>
      </c>
      <c r="CT39" s="84">
        <f>SUM(CT2:CT38)</f>
        <v>20363</v>
      </c>
      <c r="CU39" s="63">
        <f t="shared" ref="CU39:CU70" si="95">ROUND(CT39/CS39,3)</f>
        <v>0.18</v>
      </c>
      <c r="CV39" s="84">
        <f>SUM(CV2:CV38)</f>
        <v>63219</v>
      </c>
      <c r="CW39" s="84">
        <f>SUM(CW2:CW38)</f>
        <v>45000</v>
      </c>
      <c r="CX39" s="84">
        <f>SUM(CX2:CX38)</f>
        <v>1452</v>
      </c>
      <c r="CY39" s="63">
        <f t="shared" ref="CY39:CY70" si="96">ROUND(CX39/CW39,3)</f>
        <v>3.2000000000000001E-2</v>
      </c>
      <c r="CZ39" s="84">
        <f>SUM(CZ2:CZ38)</f>
        <v>17284</v>
      </c>
      <c r="DA39" s="84">
        <f>SUM(DA2:DA38)</f>
        <v>3038</v>
      </c>
      <c r="DB39" s="63">
        <f t="shared" ref="DB39:DB70" si="97">ROUND(DA39/CZ39,3)</f>
        <v>0.17599999999999999</v>
      </c>
      <c r="DC39" s="84">
        <f>SUM(DC2:DC38)</f>
        <v>51048</v>
      </c>
      <c r="DD39" s="84">
        <f>SUM(DD2:DD38)</f>
        <v>15873</v>
      </c>
      <c r="DE39" s="63">
        <f t="shared" ref="DE39:DE70" si="98">ROUND(DD39/DC39,3)</f>
        <v>0.311</v>
      </c>
      <c r="DF39" s="422">
        <f t="shared" ref="DF39:DM39" si="99">SUM(DF2:DF38)</f>
        <v>15864</v>
      </c>
      <c r="DG39" s="423">
        <f t="shared" si="99"/>
        <v>39585</v>
      </c>
      <c r="DH39" s="423">
        <f t="shared" si="99"/>
        <v>47425</v>
      </c>
      <c r="DI39" s="423">
        <f t="shared" si="99"/>
        <v>57830</v>
      </c>
      <c r="DJ39" s="423">
        <f t="shared" si="99"/>
        <v>63708</v>
      </c>
      <c r="DK39" s="423">
        <f t="shared" si="99"/>
        <v>90142</v>
      </c>
      <c r="DL39" s="423">
        <f t="shared" si="99"/>
        <v>111219</v>
      </c>
      <c r="DM39" s="424">
        <f t="shared" si="99"/>
        <v>124172</v>
      </c>
    </row>
    <row r="40" spans="1:117" s="529" customFormat="1" x14ac:dyDescent="0.2">
      <c r="A40" s="527" t="s">
        <v>882</v>
      </c>
      <c r="B40" s="527" t="s">
        <v>2325</v>
      </c>
      <c r="C40" s="527" t="s">
        <v>884</v>
      </c>
      <c r="D40" s="527" t="s">
        <v>1029</v>
      </c>
      <c r="E40" s="530">
        <v>6281</v>
      </c>
      <c r="F40" s="539">
        <v>6281</v>
      </c>
      <c r="G40" s="531">
        <v>1717</v>
      </c>
      <c r="H40" s="540">
        <f t="shared" si="69"/>
        <v>0.27300000000000002</v>
      </c>
      <c r="I40" s="531">
        <v>2103</v>
      </c>
      <c r="J40" s="531">
        <v>471</v>
      </c>
      <c r="K40" s="540">
        <f t="shared" si="70"/>
        <v>0.224</v>
      </c>
      <c r="L40" s="531">
        <v>437</v>
      </c>
      <c r="M40" s="531">
        <v>111</v>
      </c>
      <c r="N40" s="540">
        <f t="shared" si="71"/>
        <v>0.254</v>
      </c>
      <c r="O40" s="531">
        <v>1666</v>
      </c>
      <c r="P40" s="531">
        <v>360</v>
      </c>
      <c r="Q40" s="540">
        <f t="shared" si="72"/>
        <v>0.216</v>
      </c>
      <c r="R40" s="531">
        <v>3473</v>
      </c>
      <c r="S40" s="531">
        <v>924</v>
      </c>
      <c r="T40" s="540">
        <f t="shared" si="73"/>
        <v>0.26600000000000001</v>
      </c>
      <c r="U40" s="531">
        <v>1216</v>
      </c>
      <c r="V40" s="531">
        <v>317</v>
      </c>
      <c r="W40" s="540">
        <f t="shared" si="74"/>
        <v>0.26100000000000001</v>
      </c>
      <c r="X40" s="531">
        <v>2257</v>
      </c>
      <c r="Y40" s="531">
        <v>607</v>
      </c>
      <c r="Z40" s="540">
        <f t="shared" si="75"/>
        <v>0.26900000000000002</v>
      </c>
      <c r="AA40" s="531">
        <v>1249</v>
      </c>
      <c r="AB40" s="531">
        <v>530</v>
      </c>
      <c r="AC40" s="540">
        <f t="shared" si="76"/>
        <v>0.42399999999999999</v>
      </c>
      <c r="AD40" s="531">
        <v>705</v>
      </c>
      <c r="AE40" s="531">
        <v>322</v>
      </c>
      <c r="AF40" s="540">
        <f t="shared" si="77"/>
        <v>0.45700000000000002</v>
      </c>
      <c r="AG40" s="531">
        <v>3082</v>
      </c>
      <c r="AH40" s="531">
        <v>791</v>
      </c>
      <c r="AI40" s="540">
        <f t="shared" si="78"/>
        <v>0.25700000000000001</v>
      </c>
      <c r="AJ40" s="531">
        <v>3199</v>
      </c>
      <c r="AK40" s="531">
        <v>926</v>
      </c>
      <c r="AL40" s="540">
        <f t="shared" si="79"/>
        <v>0.28899999999999998</v>
      </c>
      <c r="AM40" s="504">
        <f t="shared" ref="AM40:AM71" si="100">AT40+AW40+AZ40+BC40+BF40+AN40+AQ40</f>
        <v>6281</v>
      </c>
      <c r="AN40" s="529">
        <v>3495</v>
      </c>
      <c r="AO40" s="529">
        <v>827</v>
      </c>
      <c r="AP40" s="541">
        <f t="shared" si="80"/>
        <v>0.23699999999999999</v>
      </c>
      <c r="AQ40" s="529">
        <v>2244</v>
      </c>
      <c r="AR40" s="529">
        <v>647</v>
      </c>
      <c r="AS40" s="541">
        <f t="shared" si="81"/>
        <v>0.28799999999999998</v>
      </c>
      <c r="AT40" s="529">
        <v>388</v>
      </c>
      <c r="AU40" s="529">
        <v>152</v>
      </c>
      <c r="AV40" s="541">
        <f t="shared" si="82"/>
        <v>0.39200000000000002</v>
      </c>
      <c r="AW40" s="529">
        <v>0</v>
      </c>
      <c r="AX40" s="529">
        <v>0</v>
      </c>
      <c r="AY40" s="541"/>
      <c r="AZ40" s="529">
        <v>14</v>
      </c>
      <c r="BA40" s="529">
        <v>6</v>
      </c>
      <c r="BB40" s="541">
        <f t="shared" ref="BB40:BB80" si="101">ROUND(BA40/AZ40,3)</f>
        <v>0.42899999999999999</v>
      </c>
      <c r="BC40" s="529">
        <v>0</v>
      </c>
      <c r="BD40" s="529">
        <v>0</v>
      </c>
      <c r="BE40" s="541"/>
      <c r="BF40" s="504">
        <v>140</v>
      </c>
      <c r="BG40" s="529">
        <v>55</v>
      </c>
      <c r="BH40" s="541">
        <f t="shared" si="83"/>
        <v>0.39285714285714285</v>
      </c>
      <c r="BI40" s="504">
        <v>3847</v>
      </c>
      <c r="BJ40" s="529">
        <v>1143</v>
      </c>
      <c r="BK40" s="542">
        <f t="shared" si="84"/>
        <v>0.29699999999999999</v>
      </c>
      <c r="BL40" s="529">
        <v>942</v>
      </c>
      <c r="BM40" s="529">
        <v>294</v>
      </c>
      <c r="BN40" s="542">
        <f t="shared" si="85"/>
        <v>0.312</v>
      </c>
      <c r="BO40" s="529">
        <v>1427</v>
      </c>
      <c r="BP40" s="529">
        <v>663</v>
      </c>
      <c r="BQ40" s="542">
        <f t="shared" si="86"/>
        <v>0.46500000000000002</v>
      </c>
      <c r="BR40" s="529">
        <v>1023</v>
      </c>
      <c r="BS40" s="529">
        <v>181</v>
      </c>
      <c r="BT40" s="542">
        <f t="shared" si="87"/>
        <v>0.17699999999999999</v>
      </c>
      <c r="BU40" s="529">
        <v>455</v>
      </c>
      <c r="BV40" s="529">
        <v>5</v>
      </c>
      <c r="BW40" s="542">
        <f t="shared" si="88"/>
        <v>1.0999999999999999E-2</v>
      </c>
      <c r="BX40" s="568">
        <v>1939</v>
      </c>
      <c r="BY40" s="529">
        <v>117</v>
      </c>
      <c r="BZ40" s="541">
        <f t="shared" si="89"/>
        <v>0.06</v>
      </c>
      <c r="CA40" s="569">
        <v>1743</v>
      </c>
      <c r="CB40" s="529">
        <v>66</v>
      </c>
      <c r="CC40" s="542">
        <f t="shared" si="90"/>
        <v>3.7999999999999999E-2</v>
      </c>
      <c r="CD40" s="529">
        <v>898</v>
      </c>
      <c r="CE40" s="529">
        <v>43</v>
      </c>
      <c r="CF40" s="542">
        <f t="shared" si="91"/>
        <v>4.8000000000000001E-2</v>
      </c>
      <c r="CG40" s="529">
        <v>845</v>
      </c>
      <c r="CH40" s="529">
        <v>23</v>
      </c>
      <c r="CI40" s="542">
        <f t="shared" si="92"/>
        <v>2.7E-2</v>
      </c>
      <c r="CJ40" s="569">
        <v>196</v>
      </c>
      <c r="CK40" s="529">
        <v>51</v>
      </c>
      <c r="CL40" s="541">
        <f t="shared" si="93"/>
        <v>0.26</v>
      </c>
      <c r="CM40" s="529">
        <v>83</v>
      </c>
      <c r="CN40" s="529">
        <v>18</v>
      </c>
      <c r="CO40" s="541">
        <f>ROUND(CN40/CM40,3)</f>
        <v>0.217</v>
      </c>
      <c r="CP40" s="529">
        <v>113</v>
      </c>
      <c r="CQ40" s="529">
        <v>33</v>
      </c>
      <c r="CR40" s="541">
        <f t="shared" si="94"/>
        <v>0.29199999999999998</v>
      </c>
      <c r="CS40" s="529">
        <v>4437</v>
      </c>
      <c r="CT40" s="529">
        <v>1286</v>
      </c>
      <c r="CU40" s="542">
        <f t="shared" si="95"/>
        <v>0.28999999999999998</v>
      </c>
      <c r="CV40" s="529">
        <v>1853</v>
      </c>
      <c r="CW40" s="529">
        <v>1285</v>
      </c>
      <c r="CX40" s="529">
        <v>43</v>
      </c>
      <c r="CY40" s="542">
        <f t="shared" si="96"/>
        <v>3.3000000000000002E-2</v>
      </c>
      <c r="CZ40" s="529">
        <v>568</v>
      </c>
      <c r="DA40" s="529">
        <v>37</v>
      </c>
      <c r="DB40" s="542">
        <f t="shared" si="97"/>
        <v>6.5000000000000002E-2</v>
      </c>
      <c r="DC40" s="529">
        <v>2584</v>
      </c>
      <c r="DD40" s="529">
        <v>1206</v>
      </c>
      <c r="DE40" s="542">
        <f t="shared" si="98"/>
        <v>0.46700000000000003</v>
      </c>
      <c r="DF40" s="543">
        <v>1348</v>
      </c>
      <c r="DG40" s="544">
        <v>2439</v>
      </c>
      <c r="DH40" s="544">
        <v>2852</v>
      </c>
      <c r="DI40" s="544">
        <v>3410</v>
      </c>
      <c r="DJ40" s="544">
        <v>3492</v>
      </c>
      <c r="DK40" s="544">
        <v>4348</v>
      </c>
      <c r="DL40" s="544">
        <v>5352</v>
      </c>
      <c r="DM40" s="545">
        <v>5569</v>
      </c>
    </row>
    <row r="41" spans="1:117" s="529" customFormat="1" x14ac:dyDescent="0.2">
      <c r="A41" s="527" t="s">
        <v>882</v>
      </c>
      <c r="B41" s="527" t="s">
        <v>2325</v>
      </c>
      <c r="C41" s="527" t="s">
        <v>885</v>
      </c>
      <c r="D41" s="527" t="s">
        <v>1030</v>
      </c>
      <c r="E41" s="530">
        <v>5665</v>
      </c>
      <c r="F41" s="539">
        <v>5665</v>
      </c>
      <c r="G41" s="531">
        <v>597</v>
      </c>
      <c r="H41" s="540">
        <f t="shared" si="69"/>
        <v>0.105</v>
      </c>
      <c r="I41" s="531">
        <v>1706</v>
      </c>
      <c r="J41" s="531">
        <v>129</v>
      </c>
      <c r="K41" s="540">
        <f t="shared" si="70"/>
        <v>7.5999999999999998E-2</v>
      </c>
      <c r="L41" s="531">
        <v>447</v>
      </c>
      <c r="M41" s="531">
        <v>0</v>
      </c>
      <c r="N41" s="540">
        <f t="shared" si="71"/>
        <v>0</v>
      </c>
      <c r="O41" s="531">
        <v>1259</v>
      </c>
      <c r="P41" s="531">
        <v>129</v>
      </c>
      <c r="Q41" s="540">
        <f t="shared" si="72"/>
        <v>0.10199999999999999</v>
      </c>
      <c r="R41" s="531">
        <v>3382</v>
      </c>
      <c r="S41" s="531">
        <v>379</v>
      </c>
      <c r="T41" s="540">
        <f t="shared" si="73"/>
        <v>0.112</v>
      </c>
      <c r="U41" s="531">
        <v>1158</v>
      </c>
      <c r="V41" s="531">
        <v>95</v>
      </c>
      <c r="W41" s="540">
        <f t="shared" si="74"/>
        <v>8.2000000000000003E-2</v>
      </c>
      <c r="X41" s="531">
        <v>2224</v>
      </c>
      <c r="Y41" s="531">
        <v>284</v>
      </c>
      <c r="Z41" s="540">
        <f t="shared" si="75"/>
        <v>0.128</v>
      </c>
      <c r="AA41" s="531">
        <v>1014</v>
      </c>
      <c r="AB41" s="531">
        <v>196</v>
      </c>
      <c r="AC41" s="540">
        <f t="shared" si="76"/>
        <v>0.193</v>
      </c>
      <c r="AD41" s="531">
        <v>577</v>
      </c>
      <c r="AE41" s="531">
        <v>89</v>
      </c>
      <c r="AF41" s="540">
        <f t="shared" si="77"/>
        <v>0.154</v>
      </c>
      <c r="AG41" s="531">
        <v>2533</v>
      </c>
      <c r="AH41" s="531">
        <v>185</v>
      </c>
      <c r="AI41" s="540">
        <f t="shared" si="78"/>
        <v>7.2999999999999995E-2</v>
      </c>
      <c r="AJ41" s="531">
        <v>3132</v>
      </c>
      <c r="AK41" s="531">
        <v>412</v>
      </c>
      <c r="AL41" s="540">
        <f t="shared" si="79"/>
        <v>0.13200000000000001</v>
      </c>
      <c r="AM41" s="504">
        <f t="shared" si="100"/>
        <v>5665</v>
      </c>
      <c r="AN41" s="529">
        <v>3595</v>
      </c>
      <c r="AO41" s="529">
        <v>338</v>
      </c>
      <c r="AP41" s="541">
        <f t="shared" si="80"/>
        <v>9.4E-2</v>
      </c>
      <c r="AQ41" s="529">
        <v>1687</v>
      </c>
      <c r="AR41" s="529">
        <v>203</v>
      </c>
      <c r="AS41" s="541">
        <f t="shared" si="81"/>
        <v>0.12</v>
      </c>
      <c r="AT41" s="529">
        <v>218</v>
      </c>
      <c r="AU41" s="529">
        <v>11</v>
      </c>
      <c r="AV41" s="541">
        <f t="shared" si="82"/>
        <v>0.05</v>
      </c>
      <c r="AW41" s="529">
        <v>0</v>
      </c>
      <c r="AX41" s="529">
        <v>0</v>
      </c>
      <c r="AY41" s="541"/>
      <c r="AZ41" s="529">
        <v>26</v>
      </c>
      <c r="BA41" s="529">
        <v>0</v>
      </c>
      <c r="BB41" s="541">
        <f t="shared" si="101"/>
        <v>0</v>
      </c>
      <c r="BC41" s="529">
        <v>0</v>
      </c>
      <c r="BD41" s="529">
        <v>0</v>
      </c>
      <c r="BE41" s="541"/>
      <c r="BF41" s="504">
        <v>139</v>
      </c>
      <c r="BG41" s="529">
        <v>14</v>
      </c>
      <c r="BH41" s="541">
        <f t="shared" si="83"/>
        <v>0.10071942446043165</v>
      </c>
      <c r="BI41" s="504">
        <v>3526</v>
      </c>
      <c r="BJ41" s="529">
        <v>441</v>
      </c>
      <c r="BK41" s="542">
        <f t="shared" si="84"/>
        <v>0.125</v>
      </c>
      <c r="BL41" s="529">
        <v>1101</v>
      </c>
      <c r="BM41" s="529">
        <v>172</v>
      </c>
      <c r="BN41" s="542">
        <f t="shared" si="85"/>
        <v>0.156</v>
      </c>
      <c r="BO41" s="529">
        <v>1108</v>
      </c>
      <c r="BP41" s="529">
        <v>57</v>
      </c>
      <c r="BQ41" s="542">
        <f t="shared" si="86"/>
        <v>5.0999999999999997E-2</v>
      </c>
      <c r="BR41" s="529">
        <v>1057</v>
      </c>
      <c r="BS41" s="529">
        <v>196</v>
      </c>
      <c r="BT41" s="542">
        <f t="shared" si="87"/>
        <v>0.185</v>
      </c>
      <c r="BU41" s="529">
        <v>260</v>
      </c>
      <c r="BV41" s="529">
        <v>16</v>
      </c>
      <c r="BW41" s="542">
        <f t="shared" si="88"/>
        <v>6.2E-2</v>
      </c>
      <c r="BX41" s="568">
        <v>1899</v>
      </c>
      <c r="BY41" s="529">
        <v>131</v>
      </c>
      <c r="BZ41" s="541">
        <f t="shared" si="89"/>
        <v>6.9000000000000006E-2</v>
      </c>
      <c r="CA41" s="569">
        <v>1744</v>
      </c>
      <c r="CB41" s="529">
        <v>69</v>
      </c>
      <c r="CC41" s="542">
        <f t="shared" si="90"/>
        <v>0.04</v>
      </c>
      <c r="CD41" s="529">
        <v>941</v>
      </c>
      <c r="CE41" s="529">
        <v>5</v>
      </c>
      <c r="CF41" s="542">
        <f t="shared" si="91"/>
        <v>5.0000000000000001E-3</v>
      </c>
      <c r="CG41" s="529">
        <v>803</v>
      </c>
      <c r="CH41" s="529">
        <v>64</v>
      </c>
      <c r="CI41" s="542">
        <f t="shared" si="92"/>
        <v>0.08</v>
      </c>
      <c r="CJ41" s="569">
        <v>155</v>
      </c>
      <c r="CK41" s="529">
        <v>62</v>
      </c>
      <c r="CL41" s="541">
        <f t="shared" si="93"/>
        <v>0.4</v>
      </c>
      <c r="CM41" s="529">
        <v>63</v>
      </c>
      <c r="CN41" s="529">
        <v>17</v>
      </c>
      <c r="CO41" s="541">
        <f>ROUND(CN41/CM41,3)</f>
        <v>0.27</v>
      </c>
      <c r="CP41" s="529">
        <v>92</v>
      </c>
      <c r="CQ41" s="529">
        <v>45</v>
      </c>
      <c r="CR41" s="541">
        <f t="shared" si="94"/>
        <v>0.48899999999999999</v>
      </c>
      <c r="CS41" s="529">
        <v>4173</v>
      </c>
      <c r="CT41" s="529">
        <v>498</v>
      </c>
      <c r="CU41" s="542">
        <f t="shared" si="95"/>
        <v>0.11899999999999999</v>
      </c>
      <c r="CV41" s="529">
        <v>2020</v>
      </c>
      <c r="CW41" s="529">
        <v>1330</v>
      </c>
      <c r="CX41" s="529">
        <v>5</v>
      </c>
      <c r="CY41" s="542">
        <f t="shared" si="96"/>
        <v>4.0000000000000001E-3</v>
      </c>
      <c r="CZ41" s="529">
        <v>690</v>
      </c>
      <c r="DA41" s="529">
        <v>98</v>
      </c>
      <c r="DB41" s="542">
        <f t="shared" si="97"/>
        <v>0.14199999999999999</v>
      </c>
      <c r="DC41" s="529">
        <v>2153</v>
      </c>
      <c r="DD41" s="529">
        <v>395</v>
      </c>
      <c r="DE41" s="542">
        <f t="shared" si="98"/>
        <v>0.183</v>
      </c>
      <c r="DF41" s="543">
        <v>350</v>
      </c>
      <c r="DG41" s="544">
        <v>831</v>
      </c>
      <c r="DH41" s="544">
        <v>1995</v>
      </c>
      <c r="DI41" s="544">
        <v>2430</v>
      </c>
      <c r="DJ41" s="544">
        <v>3054</v>
      </c>
      <c r="DK41" s="544">
        <v>3923</v>
      </c>
      <c r="DL41" s="544">
        <v>4733</v>
      </c>
      <c r="DM41" s="545">
        <v>5013</v>
      </c>
    </row>
    <row r="42" spans="1:117" x14ac:dyDescent="0.2">
      <c r="A42" s="56" t="s">
        <v>882</v>
      </c>
      <c r="B42" s="56" t="s">
        <v>1022</v>
      </c>
      <c r="C42" s="56" t="s">
        <v>923</v>
      </c>
      <c r="D42" s="56" t="s">
        <v>1068</v>
      </c>
      <c r="E42" s="415">
        <v>4645</v>
      </c>
      <c r="F42" s="78">
        <v>4638</v>
      </c>
      <c r="G42" s="71">
        <v>556</v>
      </c>
      <c r="H42" s="79">
        <f t="shared" si="69"/>
        <v>0.12</v>
      </c>
      <c r="I42" s="71">
        <v>1180</v>
      </c>
      <c r="J42" s="71">
        <v>257</v>
      </c>
      <c r="K42" s="79">
        <f t="shared" si="70"/>
        <v>0.218</v>
      </c>
      <c r="L42" s="71">
        <v>316</v>
      </c>
      <c r="M42" s="71">
        <v>146</v>
      </c>
      <c r="N42" s="79">
        <f t="shared" si="71"/>
        <v>0.46200000000000002</v>
      </c>
      <c r="O42" s="71">
        <v>864</v>
      </c>
      <c r="P42" s="71">
        <v>111</v>
      </c>
      <c r="Q42" s="79">
        <f t="shared" si="72"/>
        <v>0.128</v>
      </c>
      <c r="R42" s="71">
        <v>3001</v>
      </c>
      <c r="S42" s="71">
        <v>299</v>
      </c>
      <c r="T42" s="79">
        <f t="shared" si="73"/>
        <v>0.1</v>
      </c>
      <c r="U42" s="71">
        <v>1078</v>
      </c>
      <c r="V42" s="71">
        <v>217</v>
      </c>
      <c r="W42" s="79">
        <f t="shared" si="74"/>
        <v>0.20100000000000001</v>
      </c>
      <c r="X42" s="71">
        <v>1923</v>
      </c>
      <c r="Y42" s="71">
        <v>82</v>
      </c>
      <c r="Z42" s="79">
        <f t="shared" si="75"/>
        <v>4.2999999999999997E-2</v>
      </c>
      <c r="AA42" s="71">
        <v>782</v>
      </c>
      <c r="AB42" s="71">
        <v>0</v>
      </c>
      <c r="AC42" s="79">
        <f t="shared" si="76"/>
        <v>0</v>
      </c>
      <c r="AD42" s="71">
        <v>457</v>
      </c>
      <c r="AE42" s="71">
        <v>0</v>
      </c>
      <c r="AF42" s="79">
        <f t="shared" si="77"/>
        <v>0</v>
      </c>
      <c r="AG42" s="71">
        <v>2322</v>
      </c>
      <c r="AH42" s="71">
        <v>112</v>
      </c>
      <c r="AI42" s="79">
        <f t="shared" si="78"/>
        <v>4.8000000000000001E-2</v>
      </c>
      <c r="AJ42" s="71">
        <v>2316</v>
      </c>
      <c r="AK42" s="71">
        <v>444</v>
      </c>
      <c r="AL42" s="79">
        <f t="shared" si="79"/>
        <v>0.192</v>
      </c>
      <c r="AM42" s="419">
        <f t="shared" si="100"/>
        <v>4638</v>
      </c>
      <c r="AN42" s="60">
        <v>1637</v>
      </c>
      <c r="AO42" s="60">
        <v>194</v>
      </c>
      <c r="AP42" s="104">
        <f t="shared" si="80"/>
        <v>0.11899999999999999</v>
      </c>
      <c r="AQ42" s="60">
        <v>1450</v>
      </c>
      <c r="AR42" s="60">
        <v>75</v>
      </c>
      <c r="AS42" s="104">
        <f t="shared" si="81"/>
        <v>5.1999999999999998E-2</v>
      </c>
      <c r="AT42" s="60">
        <v>947</v>
      </c>
      <c r="AU42" s="60">
        <v>287</v>
      </c>
      <c r="AV42" s="104">
        <f t="shared" si="82"/>
        <v>0.30299999999999999</v>
      </c>
      <c r="AW42" s="60">
        <v>0</v>
      </c>
      <c r="AX42" s="60">
        <v>0</v>
      </c>
      <c r="AY42" s="104"/>
      <c r="AZ42" s="60">
        <v>432</v>
      </c>
      <c r="BA42" s="60">
        <v>0</v>
      </c>
      <c r="BB42" s="104">
        <f t="shared" si="101"/>
        <v>0</v>
      </c>
      <c r="BC42" s="60">
        <v>0</v>
      </c>
      <c r="BD42" s="60">
        <v>0</v>
      </c>
      <c r="BE42" s="104"/>
      <c r="BF42" s="74">
        <v>172</v>
      </c>
      <c r="BG42" s="60">
        <v>30</v>
      </c>
      <c r="BH42" s="104">
        <f t="shared" si="83"/>
        <v>0.1744186046511628</v>
      </c>
      <c r="BI42" s="75">
        <v>3048</v>
      </c>
      <c r="BJ42" s="60">
        <v>162</v>
      </c>
      <c r="BK42" s="63">
        <f t="shared" si="84"/>
        <v>5.2999999999999999E-2</v>
      </c>
      <c r="BL42" s="60">
        <v>157</v>
      </c>
      <c r="BM42" s="60">
        <v>22</v>
      </c>
      <c r="BN42" s="63">
        <f t="shared" si="85"/>
        <v>0.14000000000000001</v>
      </c>
      <c r="BO42" s="60">
        <v>740</v>
      </c>
      <c r="BP42" s="60">
        <v>51</v>
      </c>
      <c r="BQ42" s="63">
        <f t="shared" si="86"/>
        <v>6.9000000000000006E-2</v>
      </c>
      <c r="BR42" s="60">
        <v>1239</v>
      </c>
      <c r="BS42" s="60">
        <v>89</v>
      </c>
      <c r="BT42" s="63">
        <f t="shared" si="87"/>
        <v>7.1999999999999995E-2</v>
      </c>
      <c r="BU42" s="60">
        <v>912</v>
      </c>
      <c r="BV42" s="60">
        <v>0</v>
      </c>
      <c r="BW42" s="63">
        <f t="shared" si="88"/>
        <v>0</v>
      </c>
      <c r="BX42" s="432">
        <v>2189</v>
      </c>
      <c r="BY42" s="60">
        <v>40</v>
      </c>
      <c r="BZ42" s="104">
        <f t="shared" si="89"/>
        <v>1.7999999999999999E-2</v>
      </c>
      <c r="CA42" s="436">
        <v>2078</v>
      </c>
      <c r="CB42" s="60">
        <v>0</v>
      </c>
      <c r="CC42" s="63">
        <f t="shared" si="90"/>
        <v>0</v>
      </c>
      <c r="CD42" s="60">
        <v>1182</v>
      </c>
      <c r="CE42" s="60">
        <v>0</v>
      </c>
      <c r="CF42" s="63">
        <f t="shared" si="91"/>
        <v>0</v>
      </c>
      <c r="CG42" s="60">
        <v>896</v>
      </c>
      <c r="CH42" s="60">
        <v>0</v>
      </c>
      <c r="CI42" s="63">
        <f t="shared" si="92"/>
        <v>0</v>
      </c>
      <c r="CJ42" s="436">
        <v>111</v>
      </c>
      <c r="CK42" s="60">
        <v>40</v>
      </c>
      <c r="CL42" s="104">
        <f t="shared" si="93"/>
        <v>0.36</v>
      </c>
      <c r="CM42" s="60">
        <v>71</v>
      </c>
      <c r="CN42" s="60">
        <v>0</v>
      </c>
      <c r="CO42" s="104">
        <f>ROUND(CN42/CM42,3)</f>
        <v>0</v>
      </c>
      <c r="CP42" s="60">
        <v>40</v>
      </c>
      <c r="CQ42" s="60">
        <v>40</v>
      </c>
      <c r="CR42" s="104">
        <f t="shared" si="94"/>
        <v>1</v>
      </c>
      <c r="CS42" s="60">
        <v>3572</v>
      </c>
      <c r="CT42" s="60">
        <v>314</v>
      </c>
      <c r="CU42" s="63">
        <f t="shared" si="95"/>
        <v>8.7999999999999995E-2</v>
      </c>
      <c r="CV42" s="60">
        <v>2461</v>
      </c>
      <c r="CW42" s="60">
        <v>1754</v>
      </c>
      <c r="CX42" s="60">
        <v>0</v>
      </c>
      <c r="CY42" s="63">
        <f t="shared" si="96"/>
        <v>0</v>
      </c>
      <c r="CZ42" s="60">
        <v>707</v>
      </c>
      <c r="DA42" s="60">
        <v>61</v>
      </c>
      <c r="DB42" s="63">
        <f t="shared" si="97"/>
        <v>8.5999999999999993E-2</v>
      </c>
      <c r="DC42" s="60">
        <v>1111</v>
      </c>
      <c r="DD42" s="60">
        <v>253</v>
      </c>
      <c r="DE42" s="63">
        <f t="shared" si="98"/>
        <v>0.22800000000000001</v>
      </c>
      <c r="DF42" s="416">
        <v>420</v>
      </c>
      <c r="DG42" s="417">
        <v>636</v>
      </c>
      <c r="DH42" s="417">
        <v>636</v>
      </c>
      <c r="DI42" s="417">
        <v>788</v>
      </c>
      <c r="DJ42" s="417">
        <v>867</v>
      </c>
      <c r="DK42" s="417">
        <v>1609</v>
      </c>
      <c r="DL42" s="417">
        <v>2411</v>
      </c>
      <c r="DM42" s="418">
        <v>3439</v>
      </c>
    </row>
    <row r="43" spans="1:117" x14ac:dyDescent="0.2">
      <c r="A43" s="56" t="s">
        <v>882</v>
      </c>
      <c r="B43" s="56" t="s">
        <v>1022</v>
      </c>
      <c r="C43" s="56" t="s">
        <v>924</v>
      </c>
      <c r="D43" s="56" t="s">
        <v>1069</v>
      </c>
      <c r="E43" s="415">
        <v>3062</v>
      </c>
      <c r="F43" s="78">
        <v>2987</v>
      </c>
      <c r="G43" s="71">
        <v>485</v>
      </c>
      <c r="H43" s="79">
        <f t="shared" si="69"/>
        <v>0.16200000000000001</v>
      </c>
      <c r="I43" s="71">
        <v>606</v>
      </c>
      <c r="J43" s="71">
        <v>78</v>
      </c>
      <c r="K43" s="79">
        <f t="shared" si="70"/>
        <v>0.129</v>
      </c>
      <c r="L43" s="71">
        <v>132</v>
      </c>
      <c r="M43" s="71">
        <v>27</v>
      </c>
      <c r="N43" s="79">
        <f t="shared" si="71"/>
        <v>0.20499999999999999</v>
      </c>
      <c r="O43" s="71">
        <v>474</v>
      </c>
      <c r="P43" s="71">
        <v>51</v>
      </c>
      <c r="Q43" s="79">
        <f t="shared" si="72"/>
        <v>0.108</v>
      </c>
      <c r="R43" s="71">
        <v>1650</v>
      </c>
      <c r="S43" s="71">
        <v>163</v>
      </c>
      <c r="T43" s="79">
        <f t="shared" si="73"/>
        <v>9.9000000000000005E-2</v>
      </c>
      <c r="U43" s="71">
        <v>540</v>
      </c>
      <c r="V43" s="71">
        <v>38</v>
      </c>
      <c r="W43" s="79">
        <f t="shared" si="74"/>
        <v>7.0000000000000007E-2</v>
      </c>
      <c r="X43" s="71">
        <v>1110</v>
      </c>
      <c r="Y43" s="71">
        <v>125</v>
      </c>
      <c r="Z43" s="79">
        <f t="shared" si="75"/>
        <v>0.113</v>
      </c>
      <c r="AA43" s="71">
        <v>1161</v>
      </c>
      <c r="AB43" s="71">
        <v>304</v>
      </c>
      <c r="AC43" s="79">
        <f t="shared" si="76"/>
        <v>0.26200000000000001</v>
      </c>
      <c r="AD43" s="71">
        <v>731</v>
      </c>
      <c r="AE43" s="71">
        <v>244</v>
      </c>
      <c r="AF43" s="79">
        <f t="shared" si="77"/>
        <v>0.33400000000000002</v>
      </c>
      <c r="AG43" s="71">
        <v>1298</v>
      </c>
      <c r="AH43" s="71">
        <v>138</v>
      </c>
      <c r="AI43" s="79">
        <f t="shared" si="78"/>
        <v>0.106</v>
      </c>
      <c r="AJ43" s="71">
        <v>1689</v>
      </c>
      <c r="AK43" s="71">
        <v>347</v>
      </c>
      <c r="AL43" s="79">
        <f t="shared" si="79"/>
        <v>0.20499999999999999</v>
      </c>
      <c r="AM43" s="419">
        <f t="shared" si="100"/>
        <v>2987</v>
      </c>
      <c r="AN43" s="60">
        <v>761</v>
      </c>
      <c r="AO43" s="60">
        <v>58</v>
      </c>
      <c r="AP43" s="104">
        <f t="shared" si="80"/>
        <v>7.5999999999999998E-2</v>
      </c>
      <c r="AQ43" s="60">
        <v>1667</v>
      </c>
      <c r="AR43" s="60">
        <v>330</v>
      </c>
      <c r="AS43" s="104">
        <f t="shared" si="81"/>
        <v>0.19800000000000001</v>
      </c>
      <c r="AT43" s="60">
        <v>343</v>
      </c>
      <c r="AU43" s="60">
        <v>78</v>
      </c>
      <c r="AV43" s="104">
        <f t="shared" si="82"/>
        <v>0.22700000000000001</v>
      </c>
      <c r="AW43" s="60">
        <v>0</v>
      </c>
      <c r="AX43" s="60">
        <v>0</v>
      </c>
      <c r="AY43" s="104"/>
      <c r="AZ43" s="60">
        <v>122</v>
      </c>
      <c r="BA43" s="60">
        <v>0</v>
      </c>
      <c r="BB43" s="104">
        <f t="shared" si="101"/>
        <v>0</v>
      </c>
      <c r="BC43" s="60">
        <v>0</v>
      </c>
      <c r="BD43" s="60">
        <v>0</v>
      </c>
      <c r="BE43" s="104"/>
      <c r="BF43" s="74">
        <v>94</v>
      </c>
      <c r="BG43" s="60">
        <v>6</v>
      </c>
      <c r="BH43" s="104">
        <f t="shared" si="83"/>
        <v>6.3829787234042548E-2</v>
      </c>
      <c r="BI43" s="75">
        <v>2190</v>
      </c>
      <c r="BJ43" s="60">
        <v>374</v>
      </c>
      <c r="BK43" s="63">
        <f t="shared" si="84"/>
        <v>0.17100000000000001</v>
      </c>
      <c r="BL43" s="60">
        <v>63</v>
      </c>
      <c r="BM43" s="60">
        <v>16</v>
      </c>
      <c r="BN43" s="63">
        <f t="shared" si="85"/>
        <v>0.254</v>
      </c>
      <c r="BO43" s="60">
        <v>508</v>
      </c>
      <c r="BP43" s="60">
        <v>53</v>
      </c>
      <c r="BQ43" s="63">
        <f t="shared" si="86"/>
        <v>0.104</v>
      </c>
      <c r="BR43" s="60">
        <v>860</v>
      </c>
      <c r="BS43" s="60">
        <v>196</v>
      </c>
      <c r="BT43" s="63">
        <f t="shared" si="87"/>
        <v>0.22800000000000001</v>
      </c>
      <c r="BU43" s="60">
        <v>759</v>
      </c>
      <c r="BV43" s="60">
        <v>109</v>
      </c>
      <c r="BW43" s="63">
        <f t="shared" si="88"/>
        <v>0.14399999999999999</v>
      </c>
      <c r="BX43" s="432">
        <v>1259</v>
      </c>
      <c r="BY43" s="60">
        <v>108</v>
      </c>
      <c r="BZ43" s="104">
        <f t="shared" si="89"/>
        <v>8.5999999999999993E-2</v>
      </c>
      <c r="CA43" s="436">
        <v>1234</v>
      </c>
      <c r="CB43" s="60">
        <v>108</v>
      </c>
      <c r="CC43" s="63">
        <f t="shared" si="90"/>
        <v>8.7999999999999995E-2</v>
      </c>
      <c r="CD43" s="60">
        <v>667</v>
      </c>
      <c r="CE43" s="60">
        <v>25</v>
      </c>
      <c r="CF43" s="63">
        <f t="shared" si="91"/>
        <v>3.6999999999999998E-2</v>
      </c>
      <c r="CG43" s="60">
        <v>567</v>
      </c>
      <c r="CH43" s="60">
        <v>83</v>
      </c>
      <c r="CI43" s="63">
        <f t="shared" si="92"/>
        <v>0.14599999999999999</v>
      </c>
      <c r="CJ43" s="436">
        <v>25</v>
      </c>
      <c r="CK43" s="60">
        <v>0</v>
      </c>
      <c r="CL43" s="104">
        <f t="shared" si="93"/>
        <v>0</v>
      </c>
      <c r="CM43" s="60">
        <v>0</v>
      </c>
      <c r="CN43" s="60">
        <v>0</v>
      </c>
      <c r="CO43" s="104"/>
      <c r="CP43" s="60">
        <v>25</v>
      </c>
      <c r="CQ43" s="60">
        <v>0</v>
      </c>
      <c r="CR43" s="104">
        <f t="shared" si="94"/>
        <v>0</v>
      </c>
      <c r="CS43" s="60">
        <v>2454</v>
      </c>
      <c r="CT43" s="60">
        <v>433</v>
      </c>
      <c r="CU43" s="63">
        <f t="shared" si="95"/>
        <v>0.17599999999999999</v>
      </c>
      <c r="CV43" s="60">
        <v>1275</v>
      </c>
      <c r="CW43" s="60">
        <v>886</v>
      </c>
      <c r="CX43" s="60">
        <v>38</v>
      </c>
      <c r="CY43" s="63">
        <f t="shared" si="96"/>
        <v>4.2999999999999997E-2</v>
      </c>
      <c r="CZ43" s="60">
        <v>389</v>
      </c>
      <c r="DA43" s="60">
        <v>70</v>
      </c>
      <c r="DB43" s="63">
        <f t="shared" si="97"/>
        <v>0.18</v>
      </c>
      <c r="DC43" s="60">
        <v>1179</v>
      </c>
      <c r="DD43" s="60">
        <v>325</v>
      </c>
      <c r="DE43" s="63">
        <f t="shared" si="98"/>
        <v>0.27600000000000002</v>
      </c>
      <c r="DF43" s="416">
        <v>86</v>
      </c>
      <c r="DG43" s="417">
        <v>565</v>
      </c>
      <c r="DH43" s="417">
        <v>629</v>
      </c>
      <c r="DI43" s="417">
        <v>892</v>
      </c>
      <c r="DJ43" s="417">
        <v>908</v>
      </c>
      <c r="DK43" s="417">
        <v>1230</v>
      </c>
      <c r="DL43" s="417">
        <v>1514</v>
      </c>
      <c r="DM43" s="418">
        <v>1706</v>
      </c>
    </row>
    <row r="44" spans="1:117" x14ac:dyDescent="0.2">
      <c r="A44" s="56" t="s">
        <v>882</v>
      </c>
      <c r="B44" s="56" t="s">
        <v>1022</v>
      </c>
      <c r="C44" s="56" t="s">
        <v>925</v>
      </c>
      <c r="D44" s="56" t="s">
        <v>1070</v>
      </c>
      <c r="E44" s="415">
        <v>2391</v>
      </c>
      <c r="F44" s="78">
        <v>2391</v>
      </c>
      <c r="G44" s="71">
        <v>83</v>
      </c>
      <c r="H44" s="79">
        <f t="shared" si="69"/>
        <v>3.5000000000000003E-2</v>
      </c>
      <c r="I44" s="71">
        <v>726</v>
      </c>
      <c r="J44" s="71">
        <v>0</v>
      </c>
      <c r="K44" s="79">
        <f t="shared" si="70"/>
        <v>0</v>
      </c>
      <c r="L44" s="71">
        <v>252</v>
      </c>
      <c r="M44" s="71">
        <v>0</v>
      </c>
      <c r="N44" s="79">
        <f t="shared" si="71"/>
        <v>0</v>
      </c>
      <c r="O44" s="71">
        <v>474</v>
      </c>
      <c r="P44" s="71">
        <v>0</v>
      </c>
      <c r="Q44" s="79">
        <f t="shared" si="72"/>
        <v>0</v>
      </c>
      <c r="R44" s="71">
        <v>1446</v>
      </c>
      <c r="S44" s="71">
        <v>30</v>
      </c>
      <c r="T44" s="79">
        <f t="shared" si="73"/>
        <v>2.1000000000000001E-2</v>
      </c>
      <c r="U44" s="71">
        <v>368</v>
      </c>
      <c r="V44" s="71">
        <v>16</v>
      </c>
      <c r="W44" s="79">
        <f t="shared" si="74"/>
        <v>4.2999999999999997E-2</v>
      </c>
      <c r="X44" s="71">
        <v>1078</v>
      </c>
      <c r="Y44" s="71">
        <v>14</v>
      </c>
      <c r="Z44" s="79">
        <f t="shared" si="75"/>
        <v>1.2999999999999999E-2</v>
      </c>
      <c r="AA44" s="71">
        <v>334</v>
      </c>
      <c r="AB44" s="71">
        <v>53</v>
      </c>
      <c r="AC44" s="79">
        <f t="shared" si="76"/>
        <v>0.159</v>
      </c>
      <c r="AD44" s="71">
        <v>219</v>
      </c>
      <c r="AE44" s="71">
        <v>53</v>
      </c>
      <c r="AF44" s="79">
        <f t="shared" si="77"/>
        <v>0.24199999999999999</v>
      </c>
      <c r="AG44" s="71">
        <v>1312</v>
      </c>
      <c r="AH44" s="71">
        <v>41</v>
      </c>
      <c r="AI44" s="79">
        <f t="shared" si="78"/>
        <v>3.1E-2</v>
      </c>
      <c r="AJ44" s="71">
        <v>1079</v>
      </c>
      <c r="AK44" s="71">
        <v>42</v>
      </c>
      <c r="AL44" s="79">
        <f t="shared" si="79"/>
        <v>3.9E-2</v>
      </c>
      <c r="AM44" s="419">
        <f t="shared" si="100"/>
        <v>2391</v>
      </c>
      <c r="AN44" s="60">
        <v>539</v>
      </c>
      <c r="AO44" s="60">
        <v>17</v>
      </c>
      <c r="AP44" s="104">
        <f t="shared" si="80"/>
        <v>3.2000000000000001E-2</v>
      </c>
      <c r="AQ44" s="60">
        <v>1579</v>
      </c>
      <c r="AR44" s="60">
        <v>66</v>
      </c>
      <c r="AS44" s="104">
        <f t="shared" si="81"/>
        <v>4.2000000000000003E-2</v>
      </c>
      <c r="AT44" s="60">
        <v>31</v>
      </c>
      <c r="AU44" s="60">
        <v>0</v>
      </c>
      <c r="AV44" s="104">
        <f t="shared" si="82"/>
        <v>0</v>
      </c>
      <c r="AW44" s="60">
        <v>0</v>
      </c>
      <c r="AX44" s="60">
        <v>0</v>
      </c>
      <c r="AY44" s="104"/>
      <c r="AZ44" s="60">
        <v>69</v>
      </c>
      <c r="BA44" s="60">
        <v>0</v>
      </c>
      <c r="BB44" s="104">
        <f t="shared" si="101"/>
        <v>0</v>
      </c>
      <c r="BC44" s="60">
        <v>0</v>
      </c>
      <c r="BD44" s="60">
        <v>0</v>
      </c>
      <c r="BE44" s="104"/>
      <c r="BF44" s="74">
        <v>173</v>
      </c>
      <c r="BG44" s="60">
        <v>0</v>
      </c>
      <c r="BH44" s="104">
        <f t="shared" si="83"/>
        <v>0</v>
      </c>
      <c r="BI44" s="75">
        <v>1567</v>
      </c>
      <c r="BJ44" s="60">
        <v>83</v>
      </c>
      <c r="BK44" s="63">
        <f t="shared" si="84"/>
        <v>5.2999999999999999E-2</v>
      </c>
      <c r="BL44" s="60">
        <v>62</v>
      </c>
      <c r="BM44" s="60">
        <v>0</v>
      </c>
      <c r="BN44" s="63">
        <f t="shared" si="85"/>
        <v>0</v>
      </c>
      <c r="BO44" s="60">
        <v>365</v>
      </c>
      <c r="BP44" s="60">
        <v>10</v>
      </c>
      <c r="BQ44" s="63">
        <f t="shared" si="86"/>
        <v>2.7E-2</v>
      </c>
      <c r="BR44" s="60">
        <v>548</v>
      </c>
      <c r="BS44" s="60">
        <v>57</v>
      </c>
      <c r="BT44" s="63">
        <f t="shared" si="87"/>
        <v>0.104</v>
      </c>
      <c r="BU44" s="60">
        <v>592</v>
      </c>
      <c r="BV44" s="60">
        <v>16</v>
      </c>
      <c r="BW44" s="63">
        <f t="shared" si="88"/>
        <v>2.7E-2</v>
      </c>
      <c r="BX44" s="432">
        <v>1210</v>
      </c>
      <c r="BY44" s="60">
        <v>0</v>
      </c>
      <c r="BZ44" s="104">
        <f t="shared" si="89"/>
        <v>0</v>
      </c>
      <c r="CA44" s="436">
        <v>1096</v>
      </c>
      <c r="CB44" s="60">
        <v>0</v>
      </c>
      <c r="CC44" s="63">
        <f t="shared" si="90"/>
        <v>0</v>
      </c>
      <c r="CD44" s="60">
        <v>494</v>
      </c>
      <c r="CE44" s="60">
        <v>0</v>
      </c>
      <c r="CF44" s="63">
        <f t="shared" si="91"/>
        <v>0</v>
      </c>
      <c r="CG44" s="60">
        <v>602</v>
      </c>
      <c r="CH44" s="60">
        <v>0</v>
      </c>
      <c r="CI44" s="63">
        <f t="shared" si="92"/>
        <v>0</v>
      </c>
      <c r="CJ44" s="436">
        <v>114</v>
      </c>
      <c r="CK44" s="60">
        <v>0</v>
      </c>
      <c r="CL44" s="104">
        <f t="shared" si="93"/>
        <v>0</v>
      </c>
      <c r="CM44" s="60">
        <v>46</v>
      </c>
      <c r="CN44" s="60">
        <v>0</v>
      </c>
      <c r="CO44" s="104">
        <f t="shared" ref="CO44:CO49" si="102">ROUND(CN44/CM44,3)</f>
        <v>0</v>
      </c>
      <c r="CP44" s="60">
        <v>68</v>
      </c>
      <c r="CQ44" s="60">
        <v>0</v>
      </c>
      <c r="CR44" s="104">
        <f t="shared" si="94"/>
        <v>0</v>
      </c>
      <c r="CS44" s="60">
        <v>1697</v>
      </c>
      <c r="CT44" s="60">
        <v>83</v>
      </c>
      <c r="CU44" s="63">
        <f t="shared" si="95"/>
        <v>4.9000000000000002E-2</v>
      </c>
      <c r="CV44" s="60">
        <v>1308</v>
      </c>
      <c r="CW44" s="60">
        <v>855</v>
      </c>
      <c r="CX44" s="60">
        <v>0</v>
      </c>
      <c r="CY44" s="63">
        <f t="shared" si="96"/>
        <v>0</v>
      </c>
      <c r="CZ44" s="60">
        <v>453</v>
      </c>
      <c r="DA44" s="60">
        <v>0</v>
      </c>
      <c r="DB44" s="63">
        <f t="shared" si="97"/>
        <v>0</v>
      </c>
      <c r="DC44" s="60">
        <v>389</v>
      </c>
      <c r="DD44" s="60">
        <v>83</v>
      </c>
      <c r="DE44" s="63">
        <f t="shared" si="98"/>
        <v>0.21299999999999999</v>
      </c>
      <c r="DF44" s="416">
        <v>83</v>
      </c>
      <c r="DG44" s="417">
        <v>143</v>
      </c>
      <c r="DH44" s="417">
        <v>159</v>
      </c>
      <c r="DI44" s="417">
        <v>185</v>
      </c>
      <c r="DJ44" s="417">
        <v>201</v>
      </c>
      <c r="DK44" s="417">
        <v>987</v>
      </c>
      <c r="DL44" s="417">
        <v>1288</v>
      </c>
      <c r="DM44" s="418">
        <v>1501</v>
      </c>
    </row>
    <row r="45" spans="1:117" s="529" customFormat="1" x14ac:dyDescent="0.2">
      <c r="A45" s="527" t="s">
        <v>882</v>
      </c>
      <c r="B45" s="527" t="s">
        <v>2328</v>
      </c>
      <c r="C45" s="527" t="s">
        <v>926</v>
      </c>
      <c r="D45" s="527" t="s">
        <v>1071</v>
      </c>
      <c r="E45" s="530">
        <v>1685</v>
      </c>
      <c r="F45" s="539">
        <v>1669</v>
      </c>
      <c r="G45" s="531">
        <v>86</v>
      </c>
      <c r="H45" s="540">
        <f t="shared" si="69"/>
        <v>5.1999999999999998E-2</v>
      </c>
      <c r="I45" s="531">
        <v>372</v>
      </c>
      <c r="J45" s="531">
        <v>23</v>
      </c>
      <c r="K45" s="540">
        <f t="shared" si="70"/>
        <v>6.2E-2</v>
      </c>
      <c r="L45" s="531">
        <v>206</v>
      </c>
      <c r="M45" s="531">
        <v>7</v>
      </c>
      <c r="N45" s="540">
        <f t="shared" si="71"/>
        <v>3.4000000000000002E-2</v>
      </c>
      <c r="O45" s="531">
        <v>166</v>
      </c>
      <c r="P45" s="531">
        <v>16</v>
      </c>
      <c r="Q45" s="540">
        <f t="shared" si="72"/>
        <v>9.6000000000000002E-2</v>
      </c>
      <c r="R45" s="531">
        <v>827</v>
      </c>
      <c r="S45" s="531">
        <v>34</v>
      </c>
      <c r="T45" s="540">
        <f t="shared" si="73"/>
        <v>4.1000000000000002E-2</v>
      </c>
      <c r="U45" s="531">
        <v>142</v>
      </c>
      <c r="V45" s="531">
        <v>12</v>
      </c>
      <c r="W45" s="540">
        <f t="shared" si="74"/>
        <v>8.5000000000000006E-2</v>
      </c>
      <c r="X45" s="531">
        <v>685</v>
      </c>
      <c r="Y45" s="531">
        <v>22</v>
      </c>
      <c r="Z45" s="540">
        <f t="shared" si="75"/>
        <v>3.2000000000000001E-2</v>
      </c>
      <c r="AA45" s="531">
        <v>675</v>
      </c>
      <c r="AB45" s="531">
        <v>35</v>
      </c>
      <c r="AC45" s="540">
        <f t="shared" si="76"/>
        <v>5.1999999999999998E-2</v>
      </c>
      <c r="AD45" s="531">
        <v>470</v>
      </c>
      <c r="AE45" s="531">
        <v>29</v>
      </c>
      <c r="AF45" s="540">
        <f t="shared" si="77"/>
        <v>6.2E-2</v>
      </c>
      <c r="AG45" s="531">
        <v>876</v>
      </c>
      <c r="AH45" s="531">
        <v>66</v>
      </c>
      <c r="AI45" s="540">
        <f t="shared" si="78"/>
        <v>7.4999999999999997E-2</v>
      </c>
      <c r="AJ45" s="531">
        <v>793</v>
      </c>
      <c r="AK45" s="531">
        <v>20</v>
      </c>
      <c r="AL45" s="540">
        <f t="shared" si="79"/>
        <v>2.5000000000000001E-2</v>
      </c>
      <c r="AM45" s="504">
        <f t="shared" si="100"/>
        <v>1669</v>
      </c>
      <c r="AN45" s="529">
        <v>196</v>
      </c>
      <c r="AO45" s="529">
        <v>25</v>
      </c>
      <c r="AP45" s="541">
        <f t="shared" si="80"/>
        <v>0.128</v>
      </c>
      <c r="AQ45" s="529">
        <v>1196</v>
      </c>
      <c r="AR45" s="529">
        <v>61</v>
      </c>
      <c r="AS45" s="541">
        <f t="shared" si="81"/>
        <v>5.0999999999999997E-2</v>
      </c>
      <c r="AT45" s="529">
        <v>19</v>
      </c>
      <c r="AU45" s="529">
        <v>0</v>
      </c>
      <c r="AV45" s="541">
        <f t="shared" si="82"/>
        <v>0</v>
      </c>
      <c r="AW45" s="529">
        <v>65</v>
      </c>
      <c r="AX45" s="529">
        <v>9</v>
      </c>
      <c r="AY45" s="541">
        <f>ROUND(AX45/AW45,3)</f>
        <v>0.13800000000000001</v>
      </c>
      <c r="AZ45" s="529">
        <v>177</v>
      </c>
      <c r="BA45" s="529">
        <v>0</v>
      </c>
      <c r="BB45" s="541">
        <f t="shared" si="101"/>
        <v>0</v>
      </c>
      <c r="BC45" s="529">
        <v>0</v>
      </c>
      <c r="BD45" s="529">
        <v>0</v>
      </c>
      <c r="BE45" s="541"/>
      <c r="BF45" s="504">
        <v>16</v>
      </c>
      <c r="BG45" s="529">
        <v>0</v>
      </c>
      <c r="BH45" s="541">
        <f t="shared" si="83"/>
        <v>0</v>
      </c>
      <c r="BI45" s="504">
        <v>1230</v>
      </c>
      <c r="BJ45" s="529">
        <v>63</v>
      </c>
      <c r="BK45" s="542">
        <f t="shared" si="84"/>
        <v>5.0999999999999997E-2</v>
      </c>
      <c r="BL45" s="529">
        <v>116</v>
      </c>
      <c r="BM45" s="529">
        <v>15</v>
      </c>
      <c r="BN45" s="542">
        <f t="shared" si="85"/>
        <v>0.129</v>
      </c>
      <c r="BO45" s="529">
        <v>292</v>
      </c>
      <c r="BP45" s="529">
        <v>16</v>
      </c>
      <c r="BQ45" s="542">
        <f t="shared" si="86"/>
        <v>5.5E-2</v>
      </c>
      <c r="BR45" s="529">
        <v>568</v>
      </c>
      <c r="BS45" s="529">
        <v>32</v>
      </c>
      <c r="BT45" s="542">
        <f t="shared" si="87"/>
        <v>5.6000000000000001E-2</v>
      </c>
      <c r="BU45" s="529">
        <v>254</v>
      </c>
      <c r="BV45" s="529">
        <v>0</v>
      </c>
      <c r="BW45" s="542">
        <f t="shared" si="88"/>
        <v>0</v>
      </c>
      <c r="BX45" s="568">
        <v>758</v>
      </c>
      <c r="BY45" s="529">
        <v>18</v>
      </c>
      <c r="BZ45" s="541">
        <f t="shared" si="89"/>
        <v>2.4E-2</v>
      </c>
      <c r="CA45" s="569">
        <v>744</v>
      </c>
      <c r="CB45" s="529">
        <v>9</v>
      </c>
      <c r="CC45" s="542">
        <f t="shared" si="90"/>
        <v>1.2E-2</v>
      </c>
      <c r="CD45" s="529">
        <v>464</v>
      </c>
      <c r="CE45" s="529">
        <v>0</v>
      </c>
      <c r="CF45" s="542">
        <f t="shared" si="91"/>
        <v>0</v>
      </c>
      <c r="CG45" s="529">
        <v>280</v>
      </c>
      <c r="CH45" s="529">
        <v>9</v>
      </c>
      <c r="CI45" s="542">
        <f t="shared" si="92"/>
        <v>3.2000000000000001E-2</v>
      </c>
      <c r="CJ45" s="569">
        <v>14</v>
      </c>
      <c r="CK45" s="529">
        <v>9</v>
      </c>
      <c r="CL45" s="541">
        <f t="shared" si="93"/>
        <v>0.64300000000000002</v>
      </c>
      <c r="CM45" s="529">
        <v>6</v>
      </c>
      <c r="CN45" s="529">
        <v>6</v>
      </c>
      <c r="CO45" s="541">
        <f t="shared" si="102"/>
        <v>1</v>
      </c>
      <c r="CP45" s="529">
        <v>8</v>
      </c>
      <c r="CQ45" s="529">
        <v>3</v>
      </c>
      <c r="CR45" s="541">
        <f t="shared" si="94"/>
        <v>0.375</v>
      </c>
      <c r="CS45" s="529">
        <v>1353</v>
      </c>
      <c r="CT45" s="529">
        <v>67</v>
      </c>
      <c r="CU45" s="542">
        <f t="shared" si="95"/>
        <v>0.05</v>
      </c>
      <c r="CV45" s="529">
        <v>804</v>
      </c>
      <c r="CW45" s="529">
        <v>530</v>
      </c>
      <c r="CX45" s="529">
        <v>0</v>
      </c>
      <c r="CY45" s="542">
        <f t="shared" si="96"/>
        <v>0</v>
      </c>
      <c r="CZ45" s="529">
        <v>274</v>
      </c>
      <c r="DA45" s="529">
        <v>18</v>
      </c>
      <c r="DB45" s="542">
        <f t="shared" si="97"/>
        <v>6.6000000000000003E-2</v>
      </c>
      <c r="DC45" s="529">
        <v>549</v>
      </c>
      <c r="DD45" s="529">
        <v>49</v>
      </c>
      <c r="DE45" s="542">
        <f t="shared" si="98"/>
        <v>8.8999999999999996E-2</v>
      </c>
      <c r="DF45" s="543">
        <v>80</v>
      </c>
      <c r="DG45" s="544">
        <v>140</v>
      </c>
      <c r="DH45" s="544">
        <v>205</v>
      </c>
      <c r="DI45" s="544">
        <v>324</v>
      </c>
      <c r="DJ45" s="544">
        <v>334</v>
      </c>
      <c r="DK45" s="544">
        <v>448</v>
      </c>
      <c r="DL45" s="544">
        <v>540</v>
      </c>
      <c r="DM45" s="545">
        <v>608</v>
      </c>
    </row>
    <row r="46" spans="1:117" x14ac:dyDescent="0.2">
      <c r="A46" s="56" t="s">
        <v>882</v>
      </c>
      <c r="B46" s="56" t="s">
        <v>1022</v>
      </c>
      <c r="C46" s="56" t="s">
        <v>927</v>
      </c>
      <c r="D46" s="56" t="s">
        <v>1072</v>
      </c>
      <c r="E46" s="415">
        <v>2629</v>
      </c>
      <c r="F46" s="78">
        <v>2616</v>
      </c>
      <c r="G46" s="71">
        <v>16</v>
      </c>
      <c r="H46" s="79">
        <f t="shared" si="69"/>
        <v>6.0000000000000001E-3</v>
      </c>
      <c r="I46" s="71">
        <v>683</v>
      </c>
      <c r="J46" s="71">
        <v>0</v>
      </c>
      <c r="K46" s="79">
        <f t="shared" si="70"/>
        <v>0</v>
      </c>
      <c r="L46" s="71">
        <v>117</v>
      </c>
      <c r="M46" s="71">
        <v>0</v>
      </c>
      <c r="N46" s="79">
        <f t="shared" si="71"/>
        <v>0</v>
      </c>
      <c r="O46" s="71">
        <v>566</v>
      </c>
      <c r="P46" s="71">
        <v>0</v>
      </c>
      <c r="Q46" s="79">
        <f t="shared" si="72"/>
        <v>0</v>
      </c>
      <c r="R46" s="71">
        <v>1530</v>
      </c>
      <c r="S46" s="71">
        <v>16</v>
      </c>
      <c r="T46" s="79">
        <f t="shared" si="73"/>
        <v>0.01</v>
      </c>
      <c r="U46" s="71">
        <v>402</v>
      </c>
      <c r="V46" s="71">
        <v>9</v>
      </c>
      <c r="W46" s="79">
        <f t="shared" si="74"/>
        <v>2.1999999999999999E-2</v>
      </c>
      <c r="X46" s="71">
        <v>1128</v>
      </c>
      <c r="Y46" s="71">
        <v>7</v>
      </c>
      <c r="Z46" s="79">
        <f t="shared" si="75"/>
        <v>6.0000000000000001E-3</v>
      </c>
      <c r="AA46" s="71">
        <v>574</v>
      </c>
      <c r="AB46" s="71">
        <v>0</v>
      </c>
      <c r="AC46" s="79">
        <f t="shared" si="76"/>
        <v>0</v>
      </c>
      <c r="AD46" s="71">
        <v>403</v>
      </c>
      <c r="AE46" s="71">
        <v>0</v>
      </c>
      <c r="AF46" s="79">
        <f t="shared" si="77"/>
        <v>0</v>
      </c>
      <c r="AG46" s="71">
        <v>1121</v>
      </c>
      <c r="AH46" s="71">
        <v>0</v>
      </c>
      <c r="AI46" s="79">
        <f t="shared" si="78"/>
        <v>0</v>
      </c>
      <c r="AJ46" s="71">
        <v>1495</v>
      </c>
      <c r="AK46" s="71">
        <v>16</v>
      </c>
      <c r="AL46" s="79">
        <f t="shared" si="79"/>
        <v>1.0999999999999999E-2</v>
      </c>
      <c r="AM46" s="419">
        <f t="shared" si="100"/>
        <v>2616</v>
      </c>
      <c r="AN46" s="60">
        <v>336</v>
      </c>
      <c r="AO46" s="60">
        <v>9</v>
      </c>
      <c r="AP46" s="104">
        <f t="shared" si="80"/>
        <v>2.7E-2</v>
      </c>
      <c r="AQ46" s="60">
        <v>1434</v>
      </c>
      <c r="AR46" s="60">
        <v>7</v>
      </c>
      <c r="AS46" s="104">
        <f t="shared" si="81"/>
        <v>5.0000000000000001E-3</v>
      </c>
      <c r="AT46" s="60">
        <v>265</v>
      </c>
      <c r="AU46" s="60">
        <v>0</v>
      </c>
      <c r="AV46" s="104">
        <f t="shared" si="82"/>
        <v>0</v>
      </c>
      <c r="AW46" s="60">
        <v>27</v>
      </c>
      <c r="AX46" s="60">
        <v>0</v>
      </c>
      <c r="AY46" s="104">
        <f>ROUND(AX46/AW46,3)</f>
        <v>0</v>
      </c>
      <c r="AZ46" s="60">
        <v>431</v>
      </c>
      <c r="BA46" s="60">
        <v>0</v>
      </c>
      <c r="BB46" s="104">
        <f t="shared" si="101"/>
        <v>0</v>
      </c>
      <c r="BC46" s="60">
        <v>0</v>
      </c>
      <c r="BD46" s="60">
        <v>0</v>
      </c>
      <c r="BE46" s="104"/>
      <c r="BF46" s="74">
        <v>123</v>
      </c>
      <c r="BG46" s="60">
        <v>0</v>
      </c>
      <c r="BH46" s="104">
        <f t="shared" si="83"/>
        <v>0</v>
      </c>
      <c r="BI46" s="75">
        <v>1713</v>
      </c>
      <c r="BJ46" s="60">
        <v>7</v>
      </c>
      <c r="BK46" s="63">
        <f t="shared" si="84"/>
        <v>4.0000000000000001E-3</v>
      </c>
      <c r="BL46" s="60">
        <v>70</v>
      </c>
      <c r="BM46" s="60">
        <v>0</v>
      </c>
      <c r="BN46" s="63">
        <f t="shared" si="85"/>
        <v>0</v>
      </c>
      <c r="BO46" s="60">
        <v>190</v>
      </c>
      <c r="BP46" s="60">
        <v>0</v>
      </c>
      <c r="BQ46" s="63">
        <f t="shared" si="86"/>
        <v>0</v>
      </c>
      <c r="BR46" s="60">
        <v>647</v>
      </c>
      <c r="BS46" s="60">
        <v>7</v>
      </c>
      <c r="BT46" s="63">
        <f t="shared" si="87"/>
        <v>1.0999999999999999E-2</v>
      </c>
      <c r="BU46" s="60">
        <v>806</v>
      </c>
      <c r="BV46" s="60">
        <v>0</v>
      </c>
      <c r="BW46" s="63">
        <f t="shared" si="88"/>
        <v>0</v>
      </c>
      <c r="BX46" s="432">
        <v>1196</v>
      </c>
      <c r="BY46" s="60">
        <v>0</v>
      </c>
      <c r="BZ46" s="104">
        <f t="shared" si="89"/>
        <v>0</v>
      </c>
      <c r="CA46" s="436">
        <v>1125</v>
      </c>
      <c r="CB46" s="60">
        <v>0</v>
      </c>
      <c r="CC46" s="63">
        <f t="shared" si="90"/>
        <v>0</v>
      </c>
      <c r="CD46" s="60">
        <v>600</v>
      </c>
      <c r="CE46" s="60">
        <v>0</v>
      </c>
      <c r="CF46" s="63">
        <f t="shared" si="91"/>
        <v>0</v>
      </c>
      <c r="CG46" s="60">
        <v>525</v>
      </c>
      <c r="CH46" s="60">
        <v>0</v>
      </c>
      <c r="CI46" s="63">
        <f t="shared" si="92"/>
        <v>0</v>
      </c>
      <c r="CJ46" s="436">
        <v>71</v>
      </c>
      <c r="CK46" s="60">
        <v>0</v>
      </c>
      <c r="CL46" s="104">
        <f t="shared" si="93"/>
        <v>0</v>
      </c>
      <c r="CM46" s="60">
        <v>21</v>
      </c>
      <c r="CN46" s="60">
        <v>0</v>
      </c>
      <c r="CO46" s="104">
        <f t="shared" si="102"/>
        <v>0</v>
      </c>
      <c r="CP46" s="60">
        <v>50</v>
      </c>
      <c r="CQ46" s="60">
        <v>0</v>
      </c>
      <c r="CR46" s="104">
        <f t="shared" si="94"/>
        <v>0</v>
      </c>
      <c r="CS46" s="60">
        <v>2068</v>
      </c>
      <c r="CT46" s="60">
        <v>16</v>
      </c>
      <c r="CU46" s="63">
        <f t="shared" si="95"/>
        <v>8.0000000000000002E-3</v>
      </c>
      <c r="CV46" s="60">
        <v>1183</v>
      </c>
      <c r="CW46" s="60">
        <v>877</v>
      </c>
      <c r="CX46" s="60">
        <v>0</v>
      </c>
      <c r="CY46" s="63">
        <f t="shared" si="96"/>
        <v>0</v>
      </c>
      <c r="CZ46" s="60">
        <v>306</v>
      </c>
      <c r="DA46" s="60">
        <v>0</v>
      </c>
      <c r="DB46" s="63">
        <f t="shared" si="97"/>
        <v>0</v>
      </c>
      <c r="DC46" s="60">
        <v>885</v>
      </c>
      <c r="DD46" s="60">
        <v>16</v>
      </c>
      <c r="DE46" s="63">
        <f t="shared" si="98"/>
        <v>1.7999999999999999E-2</v>
      </c>
      <c r="DF46" s="416">
        <v>9</v>
      </c>
      <c r="DG46" s="417">
        <v>16</v>
      </c>
      <c r="DH46" s="417">
        <v>16</v>
      </c>
      <c r="DI46" s="417">
        <v>58</v>
      </c>
      <c r="DJ46" s="417">
        <v>58</v>
      </c>
      <c r="DK46" s="417">
        <v>348</v>
      </c>
      <c r="DL46" s="417">
        <v>1008</v>
      </c>
      <c r="DM46" s="418">
        <v>1338</v>
      </c>
    </row>
    <row r="47" spans="1:117" s="529" customFormat="1" x14ac:dyDescent="0.2">
      <c r="A47" s="527" t="s">
        <v>882</v>
      </c>
      <c r="B47" s="527" t="s">
        <v>2326</v>
      </c>
      <c r="C47" s="527" t="s">
        <v>928</v>
      </c>
      <c r="D47" s="527" t="s">
        <v>1073</v>
      </c>
      <c r="E47" s="530">
        <v>2475</v>
      </c>
      <c r="F47" s="539">
        <v>2475</v>
      </c>
      <c r="G47" s="531">
        <v>590</v>
      </c>
      <c r="H47" s="540">
        <f t="shared" si="69"/>
        <v>0.23799999999999999</v>
      </c>
      <c r="I47" s="531">
        <v>904</v>
      </c>
      <c r="J47" s="531">
        <v>350</v>
      </c>
      <c r="K47" s="540">
        <f t="shared" si="70"/>
        <v>0.38700000000000001</v>
      </c>
      <c r="L47" s="531">
        <v>115</v>
      </c>
      <c r="M47" s="531">
        <v>19</v>
      </c>
      <c r="N47" s="540">
        <f t="shared" si="71"/>
        <v>0.16500000000000001</v>
      </c>
      <c r="O47" s="531">
        <v>789</v>
      </c>
      <c r="P47" s="531">
        <v>331</v>
      </c>
      <c r="Q47" s="540">
        <f t="shared" si="72"/>
        <v>0.42</v>
      </c>
      <c r="R47" s="531">
        <v>1289</v>
      </c>
      <c r="S47" s="531">
        <v>196</v>
      </c>
      <c r="T47" s="540">
        <f t="shared" si="73"/>
        <v>0.152</v>
      </c>
      <c r="U47" s="531">
        <v>512</v>
      </c>
      <c r="V47" s="531">
        <v>82</v>
      </c>
      <c r="W47" s="540">
        <f t="shared" si="74"/>
        <v>0.16</v>
      </c>
      <c r="X47" s="531">
        <v>777</v>
      </c>
      <c r="Y47" s="531">
        <v>114</v>
      </c>
      <c r="Z47" s="540">
        <f t="shared" si="75"/>
        <v>0.14699999999999999</v>
      </c>
      <c r="AA47" s="531">
        <v>456</v>
      </c>
      <c r="AB47" s="531">
        <v>81</v>
      </c>
      <c r="AC47" s="540">
        <f t="shared" si="76"/>
        <v>0.17799999999999999</v>
      </c>
      <c r="AD47" s="531">
        <v>282</v>
      </c>
      <c r="AE47" s="531">
        <v>44</v>
      </c>
      <c r="AF47" s="540">
        <f t="shared" si="77"/>
        <v>0.156</v>
      </c>
      <c r="AG47" s="531">
        <v>1313</v>
      </c>
      <c r="AH47" s="531">
        <v>246</v>
      </c>
      <c r="AI47" s="540">
        <f t="shared" si="78"/>
        <v>0.187</v>
      </c>
      <c r="AJ47" s="531">
        <v>1162</v>
      </c>
      <c r="AK47" s="531">
        <v>344</v>
      </c>
      <c r="AL47" s="540">
        <f t="shared" si="79"/>
        <v>0.29599999999999999</v>
      </c>
      <c r="AM47" s="504">
        <f t="shared" si="100"/>
        <v>2475</v>
      </c>
      <c r="AN47" s="529">
        <v>1254</v>
      </c>
      <c r="AO47" s="529">
        <v>314</v>
      </c>
      <c r="AP47" s="541">
        <f t="shared" si="80"/>
        <v>0.25</v>
      </c>
      <c r="AQ47" s="529">
        <v>915</v>
      </c>
      <c r="AR47" s="529">
        <v>93</v>
      </c>
      <c r="AS47" s="541">
        <f t="shared" si="81"/>
        <v>0.10199999999999999</v>
      </c>
      <c r="AT47" s="529">
        <v>91</v>
      </c>
      <c r="AU47" s="529">
        <v>23</v>
      </c>
      <c r="AV47" s="541">
        <f t="shared" si="82"/>
        <v>0.253</v>
      </c>
      <c r="AW47" s="529">
        <v>148</v>
      </c>
      <c r="AX47" s="529">
        <v>148</v>
      </c>
      <c r="AY47" s="541">
        <f>ROUND(AX47/AW47,3)</f>
        <v>1</v>
      </c>
      <c r="AZ47" s="529">
        <v>63</v>
      </c>
      <c r="BA47" s="529">
        <v>12</v>
      </c>
      <c r="BB47" s="541">
        <f t="shared" si="101"/>
        <v>0.19</v>
      </c>
      <c r="BC47" s="529">
        <v>0</v>
      </c>
      <c r="BD47" s="529">
        <v>0</v>
      </c>
      <c r="BE47" s="541"/>
      <c r="BF47" s="504">
        <v>4</v>
      </c>
      <c r="BG47" s="529">
        <v>0</v>
      </c>
      <c r="BH47" s="541">
        <f t="shared" si="83"/>
        <v>0</v>
      </c>
      <c r="BI47" s="504">
        <v>1384</v>
      </c>
      <c r="BJ47" s="529">
        <v>188</v>
      </c>
      <c r="BK47" s="542">
        <f t="shared" si="84"/>
        <v>0.13600000000000001</v>
      </c>
      <c r="BL47" s="529">
        <v>463</v>
      </c>
      <c r="BM47" s="529">
        <v>67</v>
      </c>
      <c r="BN47" s="542">
        <f t="shared" si="85"/>
        <v>0.14499999999999999</v>
      </c>
      <c r="BO47" s="529">
        <v>477</v>
      </c>
      <c r="BP47" s="529">
        <v>65</v>
      </c>
      <c r="BQ47" s="542">
        <f t="shared" si="86"/>
        <v>0.13600000000000001</v>
      </c>
      <c r="BR47" s="529">
        <v>235</v>
      </c>
      <c r="BS47" s="529">
        <v>27</v>
      </c>
      <c r="BT47" s="542">
        <f t="shared" si="87"/>
        <v>0.115</v>
      </c>
      <c r="BU47" s="529">
        <v>209</v>
      </c>
      <c r="BV47" s="529">
        <v>29</v>
      </c>
      <c r="BW47" s="542">
        <f t="shared" si="88"/>
        <v>0.13900000000000001</v>
      </c>
      <c r="BX47" s="568">
        <v>820</v>
      </c>
      <c r="BY47" s="529">
        <v>62</v>
      </c>
      <c r="BZ47" s="541">
        <f t="shared" si="89"/>
        <v>7.5999999999999998E-2</v>
      </c>
      <c r="CA47" s="569">
        <v>772</v>
      </c>
      <c r="CB47" s="529">
        <v>42</v>
      </c>
      <c r="CC47" s="542">
        <f t="shared" si="90"/>
        <v>5.3999999999999999E-2</v>
      </c>
      <c r="CD47" s="529">
        <v>502</v>
      </c>
      <c r="CE47" s="529">
        <v>9</v>
      </c>
      <c r="CF47" s="542">
        <f t="shared" si="91"/>
        <v>1.7999999999999999E-2</v>
      </c>
      <c r="CG47" s="529">
        <v>270</v>
      </c>
      <c r="CH47" s="529">
        <v>33</v>
      </c>
      <c r="CI47" s="542">
        <f t="shared" si="92"/>
        <v>0.122</v>
      </c>
      <c r="CJ47" s="569">
        <v>48</v>
      </c>
      <c r="CK47" s="529">
        <v>20</v>
      </c>
      <c r="CL47" s="541">
        <f t="shared" si="93"/>
        <v>0.41699999999999998</v>
      </c>
      <c r="CM47" s="529">
        <v>16</v>
      </c>
      <c r="CN47" s="529">
        <v>10</v>
      </c>
      <c r="CO47" s="541">
        <f t="shared" si="102"/>
        <v>0.625</v>
      </c>
      <c r="CP47" s="529">
        <v>32</v>
      </c>
      <c r="CQ47" s="529">
        <v>10</v>
      </c>
      <c r="CR47" s="541">
        <f t="shared" si="94"/>
        <v>0.313</v>
      </c>
      <c r="CS47" s="529">
        <v>1632</v>
      </c>
      <c r="CT47" s="529">
        <v>273</v>
      </c>
      <c r="CU47" s="542">
        <f t="shared" si="95"/>
        <v>0.16700000000000001</v>
      </c>
      <c r="CV47" s="529">
        <v>875</v>
      </c>
      <c r="CW47" s="529">
        <v>628</v>
      </c>
      <c r="CX47" s="529">
        <v>2</v>
      </c>
      <c r="CY47" s="542">
        <f t="shared" si="96"/>
        <v>3.0000000000000001E-3</v>
      </c>
      <c r="CZ47" s="529">
        <v>247</v>
      </c>
      <c r="DA47" s="529">
        <v>77</v>
      </c>
      <c r="DB47" s="542">
        <f t="shared" si="97"/>
        <v>0.312</v>
      </c>
      <c r="DC47" s="529">
        <v>757</v>
      </c>
      <c r="DD47" s="529">
        <v>194</v>
      </c>
      <c r="DE47" s="542">
        <f t="shared" si="98"/>
        <v>0.25600000000000001</v>
      </c>
      <c r="DF47" s="543">
        <v>364</v>
      </c>
      <c r="DG47" s="544">
        <v>750</v>
      </c>
      <c r="DH47" s="544">
        <v>949</v>
      </c>
      <c r="DI47" s="544">
        <v>1378</v>
      </c>
      <c r="DJ47" s="544">
        <v>1402</v>
      </c>
      <c r="DK47" s="544">
        <v>1532</v>
      </c>
      <c r="DL47" s="544">
        <v>2059</v>
      </c>
      <c r="DM47" s="545">
        <v>2217</v>
      </c>
    </row>
    <row r="48" spans="1:117" s="529" customFormat="1" x14ac:dyDescent="0.2">
      <c r="A48" s="527" t="s">
        <v>882</v>
      </c>
      <c r="B48" s="527" t="s">
        <v>2326</v>
      </c>
      <c r="C48" s="527" t="s">
        <v>929</v>
      </c>
      <c r="D48" s="527" t="s">
        <v>1074</v>
      </c>
      <c r="E48" s="530">
        <v>8081</v>
      </c>
      <c r="F48" s="539">
        <v>8081</v>
      </c>
      <c r="G48" s="531">
        <v>2234</v>
      </c>
      <c r="H48" s="540">
        <f t="shared" si="69"/>
        <v>0.27600000000000002</v>
      </c>
      <c r="I48" s="531">
        <v>2384</v>
      </c>
      <c r="J48" s="531">
        <v>901</v>
      </c>
      <c r="K48" s="540">
        <f t="shared" si="70"/>
        <v>0.378</v>
      </c>
      <c r="L48" s="531">
        <v>590</v>
      </c>
      <c r="M48" s="531">
        <v>99</v>
      </c>
      <c r="N48" s="540">
        <f t="shared" si="71"/>
        <v>0.16800000000000001</v>
      </c>
      <c r="O48" s="531">
        <v>1794</v>
      </c>
      <c r="P48" s="531">
        <v>802</v>
      </c>
      <c r="Q48" s="540">
        <f t="shared" si="72"/>
        <v>0.44700000000000001</v>
      </c>
      <c r="R48" s="531">
        <v>4940</v>
      </c>
      <c r="S48" s="531">
        <v>1244</v>
      </c>
      <c r="T48" s="540">
        <f t="shared" si="73"/>
        <v>0.252</v>
      </c>
      <c r="U48" s="531">
        <v>1801</v>
      </c>
      <c r="V48" s="531">
        <v>488</v>
      </c>
      <c r="W48" s="540">
        <f t="shared" si="74"/>
        <v>0.27100000000000002</v>
      </c>
      <c r="X48" s="531">
        <v>3139</v>
      </c>
      <c r="Y48" s="531">
        <v>756</v>
      </c>
      <c r="Z48" s="540">
        <f t="shared" si="75"/>
        <v>0.24099999999999999</v>
      </c>
      <c r="AA48" s="531">
        <v>1268</v>
      </c>
      <c r="AB48" s="531">
        <v>179</v>
      </c>
      <c r="AC48" s="540">
        <f t="shared" si="76"/>
        <v>0.14099999999999999</v>
      </c>
      <c r="AD48" s="531">
        <v>757</v>
      </c>
      <c r="AE48" s="531">
        <v>89</v>
      </c>
      <c r="AF48" s="540">
        <f t="shared" si="77"/>
        <v>0.11799999999999999</v>
      </c>
      <c r="AG48" s="531">
        <v>3875</v>
      </c>
      <c r="AH48" s="531">
        <v>937</v>
      </c>
      <c r="AI48" s="540">
        <f t="shared" si="78"/>
        <v>0.24199999999999999</v>
      </c>
      <c r="AJ48" s="531">
        <v>4206</v>
      </c>
      <c r="AK48" s="531">
        <v>1297</v>
      </c>
      <c r="AL48" s="540">
        <f t="shared" si="79"/>
        <v>0.308</v>
      </c>
      <c r="AM48" s="504">
        <f t="shared" si="100"/>
        <v>8081</v>
      </c>
      <c r="AN48" s="529">
        <v>5552</v>
      </c>
      <c r="AO48" s="529">
        <v>1902</v>
      </c>
      <c r="AP48" s="541">
        <f t="shared" si="80"/>
        <v>0.34300000000000003</v>
      </c>
      <c r="AQ48" s="529">
        <v>1951</v>
      </c>
      <c r="AR48" s="529">
        <v>317</v>
      </c>
      <c r="AS48" s="541">
        <f t="shared" si="81"/>
        <v>0.16200000000000001</v>
      </c>
      <c r="AT48" s="529">
        <v>259</v>
      </c>
      <c r="AU48" s="529">
        <v>0</v>
      </c>
      <c r="AV48" s="541">
        <f t="shared" si="82"/>
        <v>0</v>
      </c>
      <c r="AW48" s="529">
        <v>167</v>
      </c>
      <c r="AX48" s="529">
        <v>15</v>
      </c>
      <c r="AY48" s="541">
        <f>ROUND(AX48/AW48,3)</f>
        <v>0.09</v>
      </c>
      <c r="AZ48" s="529">
        <v>54</v>
      </c>
      <c r="BA48" s="529">
        <v>0</v>
      </c>
      <c r="BB48" s="541">
        <f t="shared" si="101"/>
        <v>0</v>
      </c>
      <c r="BC48" s="529">
        <v>0</v>
      </c>
      <c r="BD48" s="529">
        <v>0</v>
      </c>
      <c r="BE48" s="541"/>
      <c r="BF48" s="504">
        <v>98</v>
      </c>
      <c r="BG48" s="529">
        <v>39</v>
      </c>
      <c r="BH48" s="541">
        <f t="shared" si="83"/>
        <v>0.39795918367346939</v>
      </c>
      <c r="BI48" s="504">
        <v>4999</v>
      </c>
      <c r="BJ48" s="529">
        <v>1095</v>
      </c>
      <c r="BK48" s="542">
        <f t="shared" si="84"/>
        <v>0.219</v>
      </c>
      <c r="BL48" s="529">
        <v>1862</v>
      </c>
      <c r="BM48" s="529">
        <v>597</v>
      </c>
      <c r="BN48" s="542">
        <f t="shared" si="85"/>
        <v>0.32100000000000001</v>
      </c>
      <c r="BO48" s="529">
        <v>1429</v>
      </c>
      <c r="BP48" s="529">
        <v>289</v>
      </c>
      <c r="BQ48" s="542">
        <f t="shared" si="86"/>
        <v>0.20200000000000001</v>
      </c>
      <c r="BR48" s="529">
        <v>1422</v>
      </c>
      <c r="BS48" s="529">
        <v>193</v>
      </c>
      <c r="BT48" s="542">
        <f t="shared" si="87"/>
        <v>0.13600000000000001</v>
      </c>
      <c r="BU48" s="529">
        <v>286</v>
      </c>
      <c r="BV48" s="529">
        <v>16</v>
      </c>
      <c r="BW48" s="542">
        <f t="shared" si="88"/>
        <v>5.6000000000000001E-2</v>
      </c>
      <c r="BX48" s="568">
        <v>3627</v>
      </c>
      <c r="BY48" s="529">
        <v>651</v>
      </c>
      <c r="BZ48" s="541">
        <f t="shared" si="89"/>
        <v>0.17899999999999999</v>
      </c>
      <c r="CA48" s="569">
        <v>3296</v>
      </c>
      <c r="CB48" s="529">
        <v>490</v>
      </c>
      <c r="CC48" s="542">
        <f t="shared" si="90"/>
        <v>0.14899999999999999</v>
      </c>
      <c r="CD48" s="529">
        <v>2020</v>
      </c>
      <c r="CE48" s="529">
        <v>309</v>
      </c>
      <c r="CF48" s="542">
        <f t="shared" si="91"/>
        <v>0.153</v>
      </c>
      <c r="CG48" s="529">
        <v>1276</v>
      </c>
      <c r="CH48" s="529">
        <v>181</v>
      </c>
      <c r="CI48" s="542">
        <f t="shared" si="92"/>
        <v>0.14199999999999999</v>
      </c>
      <c r="CJ48" s="569">
        <v>331</v>
      </c>
      <c r="CK48" s="529">
        <v>161</v>
      </c>
      <c r="CL48" s="541">
        <f t="shared" si="93"/>
        <v>0.48599999999999999</v>
      </c>
      <c r="CM48" s="529">
        <v>174</v>
      </c>
      <c r="CN48" s="529">
        <v>109</v>
      </c>
      <c r="CO48" s="541">
        <f t="shared" si="102"/>
        <v>0.626</v>
      </c>
      <c r="CP48" s="529">
        <v>157</v>
      </c>
      <c r="CQ48" s="529">
        <v>52</v>
      </c>
      <c r="CR48" s="541">
        <f t="shared" si="94"/>
        <v>0.33100000000000002</v>
      </c>
      <c r="CS48" s="529">
        <v>5984</v>
      </c>
      <c r="CT48" s="529">
        <v>1476</v>
      </c>
      <c r="CU48" s="542">
        <f t="shared" si="95"/>
        <v>0.247</v>
      </c>
      <c r="CV48" s="529">
        <v>3464</v>
      </c>
      <c r="CW48" s="529">
        <v>2207</v>
      </c>
      <c r="CX48" s="529">
        <v>157</v>
      </c>
      <c r="CY48" s="542">
        <f t="shared" si="96"/>
        <v>7.0999999999999994E-2</v>
      </c>
      <c r="CZ48" s="529">
        <v>1257</v>
      </c>
      <c r="DA48" s="529">
        <v>419</v>
      </c>
      <c r="DB48" s="542">
        <f t="shared" si="97"/>
        <v>0.33300000000000002</v>
      </c>
      <c r="DC48" s="529">
        <v>2520</v>
      </c>
      <c r="DD48" s="529">
        <v>900</v>
      </c>
      <c r="DE48" s="542">
        <f t="shared" si="98"/>
        <v>0.35699999999999998</v>
      </c>
      <c r="DF48" s="543">
        <v>1334</v>
      </c>
      <c r="DG48" s="544">
        <v>2622</v>
      </c>
      <c r="DH48" s="544">
        <v>3618</v>
      </c>
      <c r="DI48" s="544">
        <v>4006</v>
      </c>
      <c r="DJ48" s="544">
        <v>4063</v>
      </c>
      <c r="DK48" s="544">
        <v>5987</v>
      </c>
      <c r="DL48" s="544">
        <v>7142</v>
      </c>
      <c r="DM48" s="545">
        <v>7312</v>
      </c>
    </row>
    <row r="49" spans="1:117" x14ac:dyDescent="0.2">
      <c r="A49" s="56" t="s">
        <v>882</v>
      </c>
      <c r="B49" s="56" t="s">
        <v>1022</v>
      </c>
      <c r="C49" s="56" t="s">
        <v>930</v>
      </c>
      <c r="D49" s="56" t="s">
        <v>1075</v>
      </c>
      <c r="E49" s="415">
        <v>6937</v>
      </c>
      <c r="F49" s="78">
        <v>6884</v>
      </c>
      <c r="G49" s="71">
        <v>241</v>
      </c>
      <c r="H49" s="79">
        <f t="shared" si="69"/>
        <v>3.5000000000000003E-2</v>
      </c>
      <c r="I49" s="71">
        <v>1932</v>
      </c>
      <c r="J49" s="71">
        <v>102</v>
      </c>
      <c r="K49" s="79">
        <f t="shared" si="70"/>
        <v>5.2999999999999999E-2</v>
      </c>
      <c r="L49" s="71">
        <v>453</v>
      </c>
      <c r="M49" s="71">
        <v>54</v>
      </c>
      <c r="N49" s="79">
        <f t="shared" si="71"/>
        <v>0.11899999999999999</v>
      </c>
      <c r="O49" s="71">
        <v>1479</v>
      </c>
      <c r="P49" s="71">
        <v>48</v>
      </c>
      <c r="Q49" s="79">
        <f t="shared" si="72"/>
        <v>3.2000000000000001E-2</v>
      </c>
      <c r="R49" s="71">
        <v>4437</v>
      </c>
      <c r="S49" s="71">
        <v>139</v>
      </c>
      <c r="T49" s="79">
        <f t="shared" si="73"/>
        <v>3.1E-2</v>
      </c>
      <c r="U49" s="71">
        <v>1289</v>
      </c>
      <c r="V49" s="71">
        <v>97</v>
      </c>
      <c r="W49" s="79">
        <f t="shared" si="74"/>
        <v>7.4999999999999997E-2</v>
      </c>
      <c r="X49" s="71">
        <v>3148</v>
      </c>
      <c r="Y49" s="71">
        <v>42</v>
      </c>
      <c r="Z49" s="79">
        <f t="shared" si="75"/>
        <v>1.2999999999999999E-2</v>
      </c>
      <c r="AA49" s="71">
        <v>894</v>
      </c>
      <c r="AB49" s="71">
        <v>0</v>
      </c>
      <c r="AC49" s="79">
        <f t="shared" si="76"/>
        <v>0</v>
      </c>
      <c r="AD49" s="71">
        <v>515</v>
      </c>
      <c r="AE49" s="71">
        <v>0</v>
      </c>
      <c r="AF49" s="79">
        <f t="shared" si="77"/>
        <v>0</v>
      </c>
      <c r="AG49" s="71">
        <v>3558</v>
      </c>
      <c r="AH49" s="71">
        <v>0</v>
      </c>
      <c r="AI49" s="79">
        <f t="shared" si="78"/>
        <v>0</v>
      </c>
      <c r="AJ49" s="71">
        <v>3326</v>
      </c>
      <c r="AK49" s="71">
        <v>241</v>
      </c>
      <c r="AL49" s="79">
        <f t="shared" si="79"/>
        <v>7.1999999999999995E-2</v>
      </c>
      <c r="AM49" s="419">
        <f t="shared" si="100"/>
        <v>6884</v>
      </c>
      <c r="AN49" s="60">
        <v>2587</v>
      </c>
      <c r="AO49" s="60">
        <v>165</v>
      </c>
      <c r="AP49" s="104">
        <f t="shared" si="80"/>
        <v>6.4000000000000001E-2</v>
      </c>
      <c r="AQ49" s="60">
        <v>3021</v>
      </c>
      <c r="AR49" s="60">
        <v>60</v>
      </c>
      <c r="AS49" s="104">
        <f t="shared" si="81"/>
        <v>0.02</v>
      </c>
      <c r="AT49" s="60">
        <v>626</v>
      </c>
      <c r="AU49" s="60">
        <v>0</v>
      </c>
      <c r="AV49" s="104">
        <f t="shared" si="82"/>
        <v>0</v>
      </c>
      <c r="AW49" s="60">
        <v>0</v>
      </c>
      <c r="AX49" s="60">
        <v>0</v>
      </c>
      <c r="AY49" s="104"/>
      <c r="AZ49" s="60">
        <v>520</v>
      </c>
      <c r="BA49" s="60">
        <v>0</v>
      </c>
      <c r="BB49" s="104">
        <f t="shared" si="101"/>
        <v>0</v>
      </c>
      <c r="BC49" s="60">
        <v>13</v>
      </c>
      <c r="BD49" s="60">
        <v>0</v>
      </c>
      <c r="BE49" s="104">
        <f>ROUND(BD49/BC49,3)</f>
        <v>0</v>
      </c>
      <c r="BF49" s="74">
        <v>117</v>
      </c>
      <c r="BG49" s="60">
        <v>19</v>
      </c>
      <c r="BH49" s="104">
        <f t="shared" si="83"/>
        <v>0.1623931623931624</v>
      </c>
      <c r="BI49" s="75">
        <v>4323</v>
      </c>
      <c r="BJ49" s="60">
        <v>76</v>
      </c>
      <c r="BK49" s="63">
        <f t="shared" si="84"/>
        <v>1.7999999999999999E-2</v>
      </c>
      <c r="BL49" s="60">
        <v>450</v>
      </c>
      <c r="BM49" s="60">
        <v>42</v>
      </c>
      <c r="BN49" s="63">
        <f t="shared" si="85"/>
        <v>9.2999999999999999E-2</v>
      </c>
      <c r="BO49" s="60">
        <v>829</v>
      </c>
      <c r="BP49" s="60">
        <v>0</v>
      </c>
      <c r="BQ49" s="63">
        <f t="shared" si="86"/>
        <v>0</v>
      </c>
      <c r="BR49" s="60">
        <v>1266</v>
      </c>
      <c r="BS49" s="60">
        <v>0</v>
      </c>
      <c r="BT49" s="63">
        <f t="shared" si="87"/>
        <v>0</v>
      </c>
      <c r="BU49" s="60">
        <v>1778</v>
      </c>
      <c r="BV49" s="60">
        <v>34</v>
      </c>
      <c r="BW49" s="63">
        <f t="shared" si="88"/>
        <v>1.9E-2</v>
      </c>
      <c r="BX49" s="432">
        <v>3516</v>
      </c>
      <c r="BY49" s="60">
        <v>69</v>
      </c>
      <c r="BZ49" s="104">
        <f t="shared" si="89"/>
        <v>0.02</v>
      </c>
      <c r="CA49" s="436">
        <v>3367</v>
      </c>
      <c r="CB49" s="60">
        <v>69</v>
      </c>
      <c r="CC49" s="63">
        <f t="shared" si="90"/>
        <v>0.02</v>
      </c>
      <c r="CD49" s="60">
        <v>1877</v>
      </c>
      <c r="CE49" s="60">
        <v>0</v>
      </c>
      <c r="CF49" s="63">
        <f t="shared" si="91"/>
        <v>0</v>
      </c>
      <c r="CG49" s="60">
        <v>1490</v>
      </c>
      <c r="CH49" s="60">
        <v>69</v>
      </c>
      <c r="CI49" s="63">
        <f t="shared" si="92"/>
        <v>4.5999999999999999E-2</v>
      </c>
      <c r="CJ49" s="436">
        <v>149</v>
      </c>
      <c r="CK49" s="60">
        <v>0</v>
      </c>
      <c r="CL49" s="104">
        <f t="shared" si="93"/>
        <v>0</v>
      </c>
      <c r="CM49" s="60">
        <v>85</v>
      </c>
      <c r="CN49" s="60">
        <v>0</v>
      </c>
      <c r="CO49" s="104">
        <f t="shared" si="102"/>
        <v>0</v>
      </c>
      <c r="CP49" s="60">
        <v>64</v>
      </c>
      <c r="CQ49" s="60">
        <v>0</v>
      </c>
      <c r="CR49" s="104">
        <f t="shared" si="94"/>
        <v>0</v>
      </c>
      <c r="CS49" s="60">
        <v>5322</v>
      </c>
      <c r="CT49" s="60">
        <v>139</v>
      </c>
      <c r="CU49" s="63">
        <f t="shared" si="95"/>
        <v>2.5999999999999999E-2</v>
      </c>
      <c r="CV49" s="60">
        <v>3562</v>
      </c>
      <c r="CW49" s="60">
        <v>2510</v>
      </c>
      <c r="CX49" s="60">
        <v>16</v>
      </c>
      <c r="CY49" s="63">
        <f t="shared" si="96"/>
        <v>6.0000000000000001E-3</v>
      </c>
      <c r="CZ49" s="60">
        <v>1052</v>
      </c>
      <c r="DA49" s="60">
        <v>53</v>
      </c>
      <c r="DB49" s="63">
        <f t="shared" si="97"/>
        <v>0.05</v>
      </c>
      <c r="DC49" s="60">
        <v>1760</v>
      </c>
      <c r="DD49" s="60">
        <v>70</v>
      </c>
      <c r="DE49" s="63">
        <f t="shared" si="98"/>
        <v>0.04</v>
      </c>
      <c r="DF49" s="416">
        <v>27</v>
      </c>
      <c r="DG49" s="417">
        <v>241</v>
      </c>
      <c r="DH49" s="417">
        <v>431</v>
      </c>
      <c r="DI49" s="417">
        <v>694</v>
      </c>
      <c r="DJ49" s="417">
        <v>805</v>
      </c>
      <c r="DK49" s="417">
        <v>2541</v>
      </c>
      <c r="DL49" s="417">
        <v>3413</v>
      </c>
      <c r="DM49" s="418">
        <v>4160</v>
      </c>
    </row>
    <row r="50" spans="1:117" x14ac:dyDescent="0.2">
      <c r="A50" s="56" t="s">
        <v>882</v>
      </c>
      <c r="B50" s="56" t="s">
        <v>1022</v>
      </c>
      <c r="C50" s="56" t="s">
        <v>931</v>
      </c>
      <c r="D50" s="56" t="s">
        <v>1076</v>
      </c>
      <c r="E50" s="415">
        <v>1771</v>
      </c>
      <c r="F50" s="78">
        <v>1771</v>
      </c>
      <c r="G50" s="71">
        <v>0</v>
      </c>
      <c r="H50" s="79">
        <f t="shared" si="69"/>
        <v>0</v>
      </c>
      <c r="I50" s="71">
        <v>540</v>
      </c>
      <c r="J50" s="71">
        <v>0</v>
      </c>
      <c r="K50" s="79">
        <f t="shared" si="70"/>
        <v>0</v>
      </c>
      <c r="L50" s="71">
        <v>142</v>
      </c>
      <c r="M50" s="71">
        <v>0</v>
      </c>
      <c r="N50" s="79">
        <f t="shared" si="71"/>
        <v>0</v>
      </c>
      <c r="O50" s="71">
        <v>398</v>
      </c>
      <c r="P50" s="71">
        <v>0</v>
      </c>
      <c r="Q50" s="79">
        <f t="shared" si="72"/>
        <v>0</v>
      </c>
      <c r="R50" s="71">
        <v>991</v>
      </c>
      <c r="S50" s="71">
        <v>0</v>
      </c>
      <c r="T50" s="79">
        <f t="shared" si="73"/>
        <v>0</v>
      </c>
      <c r="U50" s="71">
        <v>258</v>
      </c>
      <c r="V50" s="71">
        <v>0</v>
      </c>
      <c r="W50" s="79">
        <f t="shared" si="74"/>
        <v>0</v>
      </c>
      <c r="X50" s="71">
        <v>733</v>
      </c>
      <c r="Y50" s="71">
        <v>0</v>
      </c>
      <c r="Z50" s="79">
        <f t="shared" si="75"/>
        <v>0</v>
      </c>
      <c r="AA50" s="71">
        <v>342</v>
      </c>
      <c r="AB50" s="71">
        <v>0</v>
      </c>
      <c r="AC50" s="79">
        <f t="shared" si="76"/>
        <v>0</v>
      </c>
      <c r="AD50" s="71">
        <v>240</v>
      </c>
      <c r="AE50" s="71">
        <v>0</v>
      </c>
      <c r="AF50" s="79">
        <f t="shared" si="77"/>
        <v>0</v>
      </c>
      <c r="AG50" s="71">
        <v>786</v>
      </c>
      <c r="AH50" s="71">
        <v>0</v>
      </c>
      <c r="AI50" s="79">
        <f t="shared" si="78"/>
        <v>0</v>
      </c>
      <c r="AJ50" s="71">
        <v>985</v>
      </c>
      <c r="AK50" s="71">
        <v>0</v>
      </c>
      <c r="AL50" s="79">
        <f t="shared" si="79"/>
        <v>0</v>
      </c>
      <c r="AM50" s="419">
        <f t="shared" si="100"/>
        <v>1771</v>
      </c>
      <c r="AN50" s="60">
        <v>613</v>
      </c>
      <c r="AO50" s="60">
        <v>0</v>
      </c>
      <c r="AP50" s="104">
        <f t="shared" si="80"/>
        <v>0</v>
      </c>
      <c r="AQ50" s="60">
        <v>750</v>
      </c>
      <c r="AR50" s="60">
        <v>0</v>
      </c>
      <c r="AS50" s="104">
        <f t="shared" si="81"/>
        <v>0</v>
      </c>
      <c r="AT50" s="60">
        <v>25</v>
      </c>
      <c r="AU50" s="60">
        <v>0</v>
      </c>
      <c r="AV50" s="104">
        <f t="shared" si="82"/>
        <v>0</v>
      </c>
      <c r="AW50" s="60">
        <v>7</v>
      </c>
      <c r="AX50" s="60">
        <v>0</v>
      </c>
      <c r="AY50" s="104">
        <f>ROUND(AX50/AW50,3)</f>
        <v>0</v>
      </c>
      <c r="AZ50" s="60">
        <v>271</v>
      </c>
      <c r="BA50" s="60">
        <v>0</v>
      </c>
      <c r="BB50" s="104">
        <f t="shared" si="101"/>
        <v>0</v>
      </c>
      <c r="BC50" s="60">
        <v>0</v>
      </c>
      <c r="BD50" s="60">
        <v>0</v>
      </c>
      <c r="BE50" s="104"/>
      <c r="BF50" s="74">
        <v>105</v>
      </c>
      <c r="BG50" s="60">
        <v>0</v>
      </c>
      <c r="BH50" s="104">
        <f t="shared" si="83"/>
        <v>0</v>
      </c>
      <c r="BI50" s="75">
        <v>1154</v>
      </c>
      <c r="BJ50" s="60">
        <v>0</v>
      </c>
      <c r="BK50" s="63">
        <f t="shared" si="84"/>
        <v>0</v>
      </c>
      <c r="BL50" s="60">
        <v>48</v>
      </c>
      <c r="BM50" s="60">
        <v>0</v>
      </c>
      <c r="BN50" s="63">
        <f t="shared" si="85"/>
        <v>0</v>
      </c>
      <c r="BO50" s="60">
        <v>456</v>
      </c>
      <c r="BP50" s="60">
        <v>0</v>
      </c>
      <c r="BQ50" s="63">
        <f t="shared" si="86"/>
        <v>0</v>
      </c>
      <c r="BR50" s="60">
        <v>330</v>
      </c>
      <c r="BS50" s="60">
        <v>0</v>
      </c>
      <c r="BT50" s="63">
        <f t="shared" si="87"/>
        <v>0</v>
      </c>
      <c r="BU50" s="60">
        <v>320</v>
      </c>
      <c r="BV50" s="60">
        <v>0</v>
      </c>
      <c r="BW50" s="63">
        <f t="shared" si="88"/>
        <v>0</v>
      </c>
      <c r="BX50" s="432">
        <v>848</v>
      </c>
      <c r="BY50" s="60">
        <v>0</v>
      </c>
      <c r="BZ50" s="104">
        <f t="shared" si="89"/>
        <v>0</v>
      </c>
      <c r="CA50" s="436">
        <v>835</v>
      </c>
      <c r="CB50" s="60">
        <v>0</v>
      </c>
      <c r="CC50" s="63">
        <f t="shared" si="90"/>
        <v>0</v>
      </c>
      <c r="CD50" s="60">
        <v>361</v>
      </c>
      <c r="CE50" s="60">
        <v>0</v>
      </c>
      <c r="CF50" s="63">
        <f t="shared" si="91"/>
        <v>0</v>
      </c>
      <c r="CG50" s="60">
        <v>474</v>
      </c>
      <c r="CH50" s="60">
        <v>0</v>
      </c>
      <c r="CI50" s="63">
        <f t="shared" si="92"/>
        <v>0</v>
      </c>
      <c r="CJ50" s="436">
        <v>13</v>
      </c>
      <c r="CK50" s="60">
        <v>0</v>
      </c>
      <c r="CL50" s="104">
        <f t="shared" si="93"/>
        <v>0</v>
      </c>
      <c r="CM50" s="60">
        <v>0</v>
      </c>
      <c r="CN50" s="60">
        <v>0</v>
      </c>
      <c r="CO50" s="104"/>
      <c r="CP50" s="60">
        <v>13</v>
      </c>
      <c r="CQ50" s="60">
        <v>0</v>
      </c>
      <c r="CR50" s="104">
        <f t="shared" si="94"/>
        <v>0</v>
      </c>
      <c r="CS50" s="60">
        <v>1338</v>
      </c>
      <c r="CT50" s="60">
        <v>0</v>
      </c>
      <c r="CU50" s="63">
        <f t="shared" si="95"/>
        <v>0</v>
      </c>
      <c r="CV50" s="60">
        <v>851</v>
      </c>
      <c r="CW50" s="60">
        <v>629</v>
      </c>
      <c r="CX50" s="60">
        <v>0</v>
      </c>
      <c r="CY50" s="63">
        <f t="shared" si="96"/>
        <v>0</v>
      </c>
      <c r="CZ50" s="60">
        <v>222</v>
      </c>
      <c r="DA50" s="60">
        <v>0</v>
      </c>
      <c r="DB50" s="63">
        <f t="shared" si="97"/>
        <v>0</v>
      </c>
      <c r="DC50" s="60">
        <v>487</v>
      </c>
      <c r="DD50" s="60">
        <v>0</v>
      </c>
      <c r="DE50" s="63">
        <f t="shared" si="98"/>
        <v>0</v>
      </c>
      <c r="DF50" s="416">
        <v>0</v>
      </c>
      <c r="DG50" s="417">
        <v>0</v>
      </c>
      <c r="DH50" s="417">
        <v>0</v>
      </c>
      <c r="DI50" s="417">
        <v>147</v>
      </c>
      <c r="DJ50" s="417">
        <v>147</v>
      </c>
      <c r="DK50" s="417">
        <v>225</v>
      </c>
      <c r="DL50" s="417">
        <v>331</v>
      </c>
      <c r="DM50" s="418">
        <v>459</v>
      </c>
    </row>
    <row r="51" spans="1:117" x14ac:dyDescent="0.2">
      <c r="A51" s="56" t="s">
        <v>882</v>
      </c>
      <c r="B51" s="56" t="s">
        <v>1022</v>
      </c>
      <c r="C51" s="56" t="s">
        <v>932</v>
      </c>
      <c r="D51" s="56" t="s">
        <v>1077</v>
      </c>
      <c r="E51" s="415">
        <v>3643</v>
      </c>
      <c r="F51" s="78">
        <v>3643</v>
      </c>
      <c r="G51" s="71">
        <v>616</v>
      </c>
      <c r="H51" s="79">
        <f t="shared" si="69"/>
        <v>0.16900000000000001</v>
      </c>
      <c r="I51" s="71">
        <v>642</v>
      </c>
      <c r="J51" s="71">
        <v>227</v>
      </c>
      <c r="K51" s="79">
        <f t="shared" si="70"/>
        <v>0.35399999999999998</v>
      </c>
      <c r="L51" s="71">
        <v>69</v>
      </c>
      <c r="M51" s="71">
        <v>0</v>
      </c>
      <c r="N51" s="79">
        <f t="shared" si="71"/>
        <v>0</v>
      </c>
      <c r="O51" s="71">
        <v>573</v>
      </c>
      <c r="P51" s="71">
        <v>227</v>
      </c>
      <c r="Q51" s="79">
        <f t="shared" si="72"/>
        <v>0.39600000000000002</v>
      </c>
      <c r="R51" s="71">
        <v>2172</v>
      </c>
      <c r="S51" s="71">
        <v>308</v>
      </c>
      <c r="T51" s="79">
        <f t="shared" si="73"/>
        <v>0.14199999999999999</v>
      </c>
      <c r="U51" s="71">
        <v>837</v>
      </c>
      <c r="V51" s="71">
        <v>72</v>
      </c>
      <c r="W51" s="79">
        <f t="shared" si="74"/>
        <v>8.5999999999999993E-2</v>
      </c>
      <c r="X51" s="71">
        <v>1335</v>
      </c>
      <c r="Y51" s="71">
        <v>236</v>
      </c>
      <c r="Z51" s="79">
        <f t="shared" si="75"/>
        <v>0.17699999999999999</v>
      </c>
      <c r="AA51" s="71">
        <v>1076</v>
      </c>
      <c r="AB51" s="71">
        <v>104</v>
      </c>
      <c r="AC51" s="79">
        <f t="shared" si="76"/>
        <v>9.7000000000000003E-2</v>
      </c>
      <c r="AD51" s="71">
        <v>829</v>
      </c>
      <c r="AE51" s="71">
        <v>81</v>
      </c>
      <c r="AF51" s="79">
        <f t="shared" si="77"/>
        <v>9.8000000000000004E-2</v>
      </c>
      <c r="AG51" s="71">
        <v>1806</v>
      </c>
      <c r="AH51" s="71">
        <v>350</v>
      </c>
      <c r="AI51" s="79">
        <f t="shared" si="78"/>
        <v>0.19400000000000001</v>
      </c>
      <c r="AJ51" s="71">
        <v>1837</v>
      </c>
      <c r="AK51" s="71">
        <v>266</v>
      </c>
      <c r="AL51" s="79">
        <f t="shared" si="79"/>
        <v>0.14499999999999999</v>
      </c>
      <c r="AM51" s="419">
        <f t="shared" si="100"/>
        <v>3643</v>
      </c>
      <c r="AN51" s="60">
        <v>778</v>
      </c>
      <c r="AO51" s="60">
        <v>28</v>
      </c>
      <c r="AP51" s="104">
        <f t="shared" si="80"/>
        <v>3.5999999999999997E-2</v>
      </c>
      <c r="AQ51" s="60">
        <v>2234</v>
      </c>
      <c r="AR51" s="60">
        <v>202</v>
      </c>
      <c r="AS51" s="104">
        <f t="shared" si="81"/>
        <v>0.09</v>
      </c>
      <c r="AT51" s="60">
        <v>222</v>
      </c>
      <c r="AU51" s="60">
        <v>204</v>
      </c>
      <c r="AV51" s="104">
        <f t="shared" si="82"/>
        <v>0.91900000000000004</v>
      </c>
      <c r="AW51" s="60">
        <v>10</v>
      </c>
      <c r="AX51" s="60">
        <v>10</v>
      </c>
      <c r="AY51" s="104">
        <f>ROUND(AX51/AW51,3)</f>
        <v>1</v>
      </c>
      <c r="AZ51" s="60">
        <v>316</v>
      </c>
      <c r="BA51" s="60">
        <v>141</v>
      </c>
      <c r="BB51" s="104">
        <f t="shared" si="101"/>
        <v>0.44600000000000001</v>
      </c>
      <c r="BC51" s="60">
        <v>9</v>
      </c>
      <c r="BD51" s="60">
        <v>0</v>
      </c>
      <c r="BE51" s="104">
        <f>ROUND(BD51/BC51,3)</f>
        <v>0</v>
      </c>
      <c r="BF51" s="74">
        <v>74</v>
      </c>
      <c r="BG51" s="60">
        <v>13</v>
      </c>
      <c r="BH51" s="104">
        <f t="shared" si="83"/>
        <v>0.17567567567567569</v>
      </c>
      <c r="BI51" s="75">
        <v>2672</v>
      </c>
      <c r="BJ51" s="60">
        <v>342</v>
      </c>
      <c r="BK51" s="63">
        <f t="shared" si="84"/>
        <v>0.128</v>
      </c>
      <c r="BL51" s="60">
        <v>415</v>
      </c>
      <c r="BM51" s="60">
        <v>55</v>
      </c>
      <c r="BN51" s="63">
        <f t="shared" si="85"/>
        <v>0.13300000000000001</v>
      </c>
      <c r="BO51" s="60">
        <v>848</v>
      </c>
      <c r="BP51" s="60">
        <v>87</v>
      </c>
      <c r="BQ51" s="63">
        <f t="shared" si="86"/>
        <v>0.10299999999999999</v>
      </c>
      <c r="BR51" s="60">
        <v>905</v>
      </c>
      <c r="BS51" s="60">
        <v>144</v>
      </c>
      <c r="BT51" s="63">
        <f t="shared" si="87"/>
        <v>0.159</v>
      </c>
      <c r="BU51" s="60">
        <v>504</v>
      </c>
      <c r="BV51" s="60">
        <v>56</v>
      </c>
      <c r="BW51" s="63">
        <f t="shared" si="88"/>
        <v>0.111</v>
      </c>
      <c r="BX51" s="432">
        <v>1551</v>
      </c>
      <c r="BY51" s="60">
        <v>186</v>
      </c>
      <c r="BZ51" s="104">
        <f t="shared" si="89"/>
        <v>0.12</v>
      </c>
      <c r="CA51" s="436">
        <v>1428</v>
      </c>
      <c r="CB51" s="60">
        <v>86</v>
      </c>
      <c r="CC51" s="63">
        <f t="shared" si="90"/>
        <v>0.06</v>
      </c>
      <c r="CD51" s="60">
        <v>867</v>
      </c>
      <c r="CE51" s="60">
        <v>40</v>
      </c>
      <c r="CF51" s="63">
        <f t="shared" si="91"/>
        <v>4.5999999999999999E-2</v>
      </c>
      <c r="CG51" s="60">
        <v>561</v>
      </c>
      <c r="CH51" s="60">
        <v>46</v>
      </c>
      <c r="CI51" s="63">
        <f t="shared" si="92"/>
        <v>8.2000000000000003E-2</v>
      </c>
      <c r="CJ51" s="436">
        <v>123</v>
      </c>
      <c r="CK51" s="60">
        <v>100</v>
      </c>
      <c r="CL51" s="104">
        <f t="shared" si="93"/>
        <v>0.81299999999999994</v>
      </c>
      <c r="CM51" s="60">
        <v>72</v>
      </c>
      <c r="CN51" s="60">
        <v>66</v>
      </c>
      <c r="CO51" s="104">
        <f t="shared" ref="CO51:CO80" si="103">ROUND(CN51/CM51,3)</f>
        <v>0.91700000000000004</v>
      </c>
      <c r="CP51" s="60">
        <v>51</v>
      </c>
      <c r="CQ51" s="60">
        <v>34</v>
      </c>
      <c r="CR51" s="104">
        <f t="shared" si="94"/>
        <v>0.66700000000000004</v>
      </c>
      <c r="CS51" s="60">
        <v>3106</v>
      </c>
      <c r="CT51" s="60">
        <v>418</v>
      </c>
      <c r="CU51" s="63">
        <f t="shared" si="95"/>
        <v>0.13500000000000001</v>
      </c>
      <c r="CV51" s="60">
        <v>1565</v>
      </c>
      <c r="CW51" s="60">
        <v>931</v>
      </c>
      <c r="CX51" s="60">
        <v>15</v>
      </c>
      <c r="CY51" s="63">
        <f t="shared" si="96"/>
        <v>1.6E-2</v>
      </c>
      <c r="CZ51" s="60">
        <v>634</v>
      </c>
      <c r="DA51" s="60">
        <v>79</v>
      </c>
      <c r="DB51" s="63">
        <f t="shared" si="97"/>
        <v>0.125</v>
      </c>
      <c r="DC51" s="60">
        <v>1523</v>
      </c>
      <c r="DD51" s="60">
        <v>324</v>
      </c>
      <c r="DE51" s="63">
        <f t="shared" si="98"/>
        <v>0.21299999999999999</v>
      </c>
      <c r="DF51" s="416">
        <v>391</v>
      </c>
      <c r="DG51" s="417">
        <v>635</v>
      </c>
      <c r="DH51" s="417">
        <v>714</v>
      </c>
      <c r="DI51" s="417">
        <v>837</v>
      </c>
      <c r="DJ51" s="417">
        <v>838</v>
      </c>
      <c r="DK51" s="417">
        <v>1210</v>
      </c>
      <c r="DL51" s="417">
        <v>1930</v>
      </c>
      <c r="DM51" s="418">
        <v>2568</v>
      </c>
    </row>
    <row r="52" spans="1:117" x14ac:dyDescent="0.2">
      <c r="A52" s="56" t="s">
        <v>882</v>
      </c>
      <c r="B52" s="56" t="s">
        <v>1022</v>
      </c>
      <c r="C52" s="56" t="s">
        <v>933</v>
      </c>
      <c r="D52" s="56" t="s">
        <v>1078</v>
      </c>
      <c r="E52" s="415">
        <v>1464</v>
      </c>
      <c r="F52" s="78">
        <v>1464</v>
      </c>
      <c r="G52" s="71">
        <v>182</v>
      </c>
      <c r="H52" s="79">
        <f t="shared" si="69"/>
        <v>0.124</v>
      </c>
      <c r="I52" s="71">
        <v>350</v>
      </c>
      <c r="J52" s="71">
        <v>77</v>
      </c>
      <c r="K52" s="79">
        <f t="shared" si="70"/>
        <v>0.22</v>
      </c>
      <c r="L52" s="71">
        <v>101</v>
      </c>
      <c r="M52" s="71">
        <v>24</v>
      </c>
      <c r="N52" s="79">
        <f t="shared" si="71"/>
        <v>0.23799999999999999</v>
      </c>
      <c r="O52" s="71">
        <v>249</v>
      </c>
      <c r="P52" s="71">
        <v>53</v>
      </c>
      <c r="Q52" s="79">
        <f t="shared" si="72"/>
        <v>0.21299999999999999</v>
      </c>
      <c r="R52" s="71">
        <v>975</v>
      </c>
      <c r="S52" s="71">
        <v>99</v>
      </c>
      <c r="T52" s="79">
        <f t="shared" si="73"/>
        <v>0.10199999999999999</v>
      </c>
      <c r="U52" s="71">
        <v>477</v>
      </c>
      <c r="V52" s="71">
        <v>75</v>
      </c>
      <c r="W52" s="79">
        <f t="shared" si="74"/>
        <v>0.157</v>
      </c>
      <c r="X52" s="71">
        <v>498</v>
      </c>
      <c r="Y52" s="71">
        <v>24</v>
      </c>
      <c r="Z52" s="79">
        <f t="shared" si="75"/>
        <v>4.8000000000000001E-2</v>
      </c>
      <c r="AA52" s="71">
        <v>251</v>
      </c>
      <c r="AB52" s="71">
        <v>6</v>
      </c>
      <c r="AC52" s="79">
        <f t="shared" si="76"/>
        <v>2.4E-2</v>
      </c>
      <c r="AD52" s="71">
        <v>139</v>
      </c>
      <c r="AE52" s="71">
        <v>6</v>
      </c>
      <c r="AF52" s="79">
        <f t="shared" si="77"/>
        <v>4.2999999999999997E-2</v>
      </c>
      <c r="AG52" s="71">
        <v>682</v>
      </c>
      <c r="AH52" s="71">
        <v>55</v>
      </c>
      <c r="AI52" s="79">
        <f t="shared" si="78"/>
        <v>8.1000000000000003E-2</v>
      </c>
      <c r="AJ52" s="71">
        <v>782</v>
      </c>
      <c r="AK52" s="71">
        <v>127</v>
      </c>
      <c r="AL52" s="79">
        <f t="shared" si="79"/>
        <v>0.16200000000000001</v>
      </c>
      <c r="AM52" s="419">
        <f t="shared" si="100"/>
        <v>1464</v>
      </c>
      <c r="AN52" s="60">
        <v>769</v>
      </c>
      <c r="AO52" s="60">
        <v>168</v>
      </c>
      <c r="AP52" s="104">
        <f t="shared" si="80"/>
        <v>0.218</v>
      </c>
      <c r="AQ52" s="60">
        <v>522</v>
      </c>
      <c r="AR52" s="60">
        <v>14</v>
      </c>
      <c r="AS52" s="104">
        <f t="shared" si="81"/>
        <v>2.7E-2</v>
      </c>
      <c r="AT52" s="60">
        <v>19</v>
      </c>
      <c r="AU52" s="60">
        <v>0</v>
      </c>
      <c r="AV52" s="104">
        <f t="shared" si="82"/>
        <v>0</v>
      </c>
      <c r="AW52" s="60">
        <v>27</v>
      </c>
      <c r="AX52" s="60">
        <v>0</v>
      </c>
      <c r="AY52" s="104">
        <f>ROUND(AX52/AW52,3)</f>
        <v>0</v>
      </c>
      <c r="AZ52" s="60">
        <v>38</v>
      </c>
      <c r="BA52" s="60">
        <v>0</v>
      </c>
      <c r="BB52" s="104">
        <f t="shared" si="101"/>
        <v>0</v>
      </c>
      <c r="BC52" s="60">
        <v>0</v>
      </c>
      <c r="BD52" s="60">
        <v>0</v>
      </c>
      <c r="BE52" s="104"/>
      <c r="BF52" s="74">
        <v>89</v>
      </c>
      <c r="BG52" s="60">
        <v>4</v>
      </c>
      <c r="BH52" s="104">
        <f t="shared" si="83"/>
        <v>4.49438202247191E-2</v>
      </c>
      <c r="BI52" s="75">
        <v>953</v>
      </c>
      <c r="BJ52" s="60">
        <v>97</v>
      </c>
      <c r="BK52" s="63">
        <f t="shared" si="84"/>
        <v>0.10199999999999999</v>
      </c>
      <c r="BL52" s="60">
        <v>127</v>
      </c>
      <c r="BM52" s="60">
        <v>37</v>
      </c>
      <c r="BN52" s="63">
        <f t="shared" si="85"/>
        <v>0.29099999999999998</v>
      </c>
      <c r="BO52" s="60">
        <v>234</v>
      </c>
      <c r="BP52" s="60">
        <v>13</v>
      </c>
      <c r="BQ52" s="63">
        <f t="shared" si="86"/>
        <v>5.6000000000000001E-2</v>
      </c>
      <c r="BR52" s="60">
        <v>408</v>
      </c>
      <c r="BS52" s="60">
        <v>47</v>
      </c>
      <c r="BT52" s="63">
        <f t="shared" si="87"/>
        <v>0.115</v>
      </c>
      <c r="BU52" s="60">
        <v>184</v>
      </c>
      <c r="BV52" s="60">
        <v>0</v>
      </c>
      <c r="BW52" s="63">
        <f t="shared" si="88"/>
        <v>0</v>
      </c>
      <c r="BX52" s="432">
        <v>718</v>
      </c>
      <c r="BY52" s="60">
        <v>46</v>
      </c>
      <c r="BZ52" s="104">
        <f t="shared" si="89"/>
        <v>6.4000000000000001E-2</v>
      </c>
      <c r="CA52" s="436">
        <v>690</v>
      </c>
      <c r="CB52" s="60">
        <v>33</v>
      </c>
      <c r="CC52" s="63">
        <f t="shared" si="90"/>
        <v>4.8000000000000001E-2</v>
      </c>
      <c r="CD52" s="60">
        <v>354</v>
      </c>
      <c r="CE52" s="60">
        <v>0</v>
      </c>
      <c r="CF52" s="63">
        <f t="shared" si="91"/>
        <v>0</v>
      </c>
      <c r="CG52" s="60">
        <v>336</v>
      </c>
      <c r="CH52" s="60">
        <v>33</v>
      </c>
      <c r="CI52" s="63">
        <f t="shared" si="92"/>
        <v>9.8000000000000004E-2</v>
      </c>
      <c r="CJ52" s="436">
        <v>28</v>
      </c>
      <c r="CK52" s="60">
        <v>13</v>
      </c>
      <c r="CL52" s="104">
        <f t="shared" si="93"/>
        <v>0.46400000000000002</v>
      </c>
      <c r="CM52" s="60">
        <v>5</v>
      </c>
      <c r="CN52" s="60">
        <v>0</v>
      </c>
      <c r="CO52" s="104">
        <f t="shared" si="103"/>
        <v>0</v>
      </c>
      <c r="CP52" s="60">
        <v>23</v>
      </c>
      <c r="CQ52" s="60">
        <v>13</v>
      </c>
      <c r="CR52" s="104">
        <f t="shared" si="94"/>
        <v>0.56499999999999995</v>
      </c>
      <c r="CS52" s="60">
        <v>1114</v>
      </c>
      <c r="CT52" s="60">
        <v>105</v>
      </c>
      <c r="CU52" s="63">
        <f t="shared" si="95"/>
        <v>9.4E-2</v>
      </c>
      <c r="CV52" s="60">
        <v>833</v>
      </c>
      <c r="CW52" s="60">
        <v>568</v>
      </c>
      <c r="CX52" s="60">
        <v>0</v>
      </c>
      <c r="CY52" s="63">
        <f t="shared" si="96"/>
        <v>0</v>
      </c>
      <c r="CZ52" s="60">
        <v>265</v>
      </c>
      <c r="DA52" s="60">
        <v>52</v>
      </c>
      <c r="DB52" s="63">
        <f t="shared" si="97"/>
        <v>0.19600000000000001</v>
      </c>
      <c r="DC52" s="60">
        <v>281</v>
      </c>
      <c r="DD52" s="60">
        <v>53</v>
      </c>
      <c r="DE52" s="63">
        <f t="shared" si="98"/>
        <v>0.189</v>
      </c>
      <c r="DF52" s="416">
        <v>126</v>
      </c>
      <c r="DG52" s="417">
        <v>318</v>
      </c>
      <c r="DH52" s="417">
        <v>404</v>
      </c>
      <c r="DI52" s="417">
        <v>461</v>
      </c>
      <c r="DJ52" s="417">
        <v>464</v>
      </c>
      <c r="DK52" s="417">
        <v>539</v>
      </c>
      <c r="DL52" s="417">
        <v>670</v>
      </c>
      <c r="DM52" s="418">
        <v>863</v>
      </c>
    </row>
    <row r="53" spans="1:117" x14ac:dyDescent="0.2">
      <c r="A53" s="56" t="s">
        <v>882</v>
      </c>
      <c r="B53" s="56" t="s">
        <v>1022</v>
      </c>
      <c r="C53" s="56" t="s">
        <v>934</v>
      </c>
      <c r="D53" s="56" t="s">
        <v>1079</v>
      </c>
      <c r="E53" s="415">
        <v>5163</v>
      </c>
      <c r="F53" s="78">
        <v>5163</v>
      </c>
      <c r="G53" s="71">
        <v>391</v>
      </c>
      <c r="H53" s="79">
        <f t="shared" si="69"/>
        <v>7.5999999999999998E-2</v>
      </c>
      <c r="I53" s="71">
        <v>1292</v>
      </c>
      <c r="J53" s="71">
        <v>115</v>
      </c>
      <c r="K53" s="79">
        <f t="shared" si="70"/>
        <v>8.8999999999999996E-2</v>
      </c>
      <c r="L53" s="71">
        <v>300</v>
      </c>
      <c r="M53" s="71">
        <v>85</v>
      </c>
      <c r="N53" s="79">
        <f t="shared" si="71"/>
        <v>0.28299999999999997</v>
      </c>
      <c r="O53" s="71">
        <v>992</v>
      </c>
      <c r="P53" s="71">
        <v>30</v>
      </c>
      <c r="Q53" s="79">
        <f t="shared" si="72"/>
        <v>0.03</v>
      </c>
      <c r="R53" s="71">
        <v>3353</v>
      </c>
      <c r="S53" s="71">
        <v>269</v>
      </c>
      <c r="T53" s="79">
        <f t="shared" si="73"/>
        <v>0.08</v>
      </c>
      <c r="U53" s="71">
        <v>1342</v>
      </c>
      <c r="V53" s="71">
        <v>122</v>
      </c>
      <c r="W53" s="79">
        <f t="shared" si="74"/>
        <v>9.0999999999999998E-2</v>
      </c>
      <c r="X53" s="71">
        <v>2011</v>
      </c>
      <c r="Y53" s="71">
        <v>147</v>
      </c>
      <c r="Z53" s="79">
        <f t="shared" si="75"/>
        <v>7.2999999999999995E-2</v>
      </c>
      <c r="AA53" s="71">
        <v>936</v>
      </c>
      <c r="AB53" s="71">
        <v>32</v>
      </c>
      <c r="AC53" s="79">
        <f t="shared" si="76"/>
        <v>3.4000000000000002E-2</v>
      </c>
      <c r="AD53" s="71">
        <v>518</v>
      </c>
      <c r="AE53" s="71">
        <v>7</v>
      </c>
      <c r="AF53" s="79">
        <f t="shared" si="77"/>
        <v>1.4E-2</v>
      </c>
      <c r="AG53" s="71">
        <v>2446</v>
      </c>
      <c r="AH53" s="71">
        <v>215</v>
      </c>
      <c r="AI53" s="79">
        <f t="shared" si="78"/>
        <v>8.7999999999999995E-2</v>
      </c>
      <c r="AJ53" s="71">
        <v>2717</v>
      </c>
      <c r="AK53" s="71">
        <v>176</v>
      </c>
      <c r="AL53" s="79">
        <f t="shared" si="79"/>
        <v>6.5000000000000002E-2</v>
      </c>
      <c r="AM53" s="419">
        <f t="shared" si="100"/>
        <v>5163</v>
      </c>
      <c r="AN53" s="60">
        <v>2239</v>
      </c>
      <c r="AO53" s="60">
        <v>161</v>
      </c>
      <c r="AP53" s="104">
        <f t="shared" si="80"/>
        <v>7.1999999999999995E-2</v>
      </c>
      <c r="AQ53" s="60">
        <v>1440</v>
      </c>
      <c r="AR53" s="60">
        <v>115</v>
      </c>
      <c r="AS53" s="104">
        <f t="shared" si="81"/>
        <v>0.08</v>
      </c>
      <c r="AT53" s="60">
        <v>726</v>
      </c>
      <c r="AU53" s="60">
        <v>43</v>
      </c>
      <c r="AV53" s="104">
        <f t="shared" si="82"/>
        <v>5.8999999999999997E-2</v>
      </c>
      <c r="AW53" s="60">
        <v>9</v>
      </c>
      <c r="AX53" s="60">
        <v>0</v>
      </c>
      <c r="AY53" s="104">
        <f>ROUND(AX53/AW53,3)</f>
        <v>0</v>
      </c>
      <c r="AZ53" s="60">
        <v>489</v>
      </c>
      <c r="BA53" s="60">
        <v>19</v>
      </c>
      <c r="BB53" s="104">
        <f t="shared" si="101"/>
        <v>3.9E-2</v>
      </c>
      <c r="BC53" s="60">
        <v>64</v>
      </c>
      <c r="BD53" s="60">
        <v>64</v>
      </c>
      <c r="BE53" s="104">
        <f>ROUND(BD53/BC53,3)</f>
        <v>1</v>
      </c>
      <c r="BF53" s="74">
        <v>196</v>
      </c>
      <c r="BG53" s="60">
        <v>0</v>
      </c>
      <c r="BH53" s="104">
        <f t="shared" si="83"/>
        <v>0</v>
      </c>
      <c r="BI53" s="75">
        <v>3249</v>
      </c>
      <c r="BJ53" s="60">
        <v>229</v>
      </c>
      <c r="BK53" s="63">
        <f t="shared" si="84"/>
        <v>7.0000000000000007E-2</v>
      </c>
      <c r="BL53" s="60">
        <v>356</v>
      </c>
      <c r="BM53" s="60">
        <v>24</v>
      </c>
      <c r="BN53" s="63">
        <f t="shared" si="85"/>
        <v>6.7000000000000004E-2</v>
      </c>
      <c r="BO53" s="60">
        <v>742</v>
      </c>
      <c r="BP53" s="60">
        <v>85</v>
      </c>
      <c r="BQ53" s="63">
        <f t="shared" si="86"/>
        <v>0.115</v>
      </c>
      <c r="BR53" s="60">
        <v>1236</v>
      </c>
      <c r="BS53" s="60">
        <v>66</v>
      </c>
      <c r="BT53" s="63">
        <f t="shared" si="87"/>
        <v>5.2999999999999999E-2</v>
      </c>
      <c r="BU53" s="60">
        <v>915</v>
      </c>
      <c r="BV53" s="60">
        <v>54</v>
      </c>
      <c r="BW53" s="63">
        <f t="shared" si="88"/>
        <v>5.8999999999999997E-2</v>
      </c>
      <c r="BX53" s="432">
        <v>2607</v>
      </c>
      <c r="BY53" s="60">
        <v>156</v>
      </c>
      <c r="BZ53" s="104">
        <f t="shared" si="89"/>
        <v>0.06</v>
      </c>
      <c r="CA53" s="436">
        <v>2400</v>
      </c>
      <c r="CB53" s="60">
        <v>67</v>
      </c>
      <c r="CC53" s="63">
        <f t="shared" si="90"/>
        <v>2.8000000000000001E-2</v>
      </c>
      <c r="CD53" s="60">
        <v>1341</v>
      </c>
      <c r="CE53" s="60">
        <v>38</v>
      </c>
      <c r="CF53" s="63">
        <f t="shared" si="91"/>
        <v>2.8000000000000001E-2</v>
      </c>
      <c r="CG53" s="60">
        <v>1059</v>
      </c>
      <c r="CH53" s="60">
        <v>29</v>
      </c>
      <c r="CI53" s="63">
        <f t="shared" si="92"/>
        <v>2.7E-2</v>
      </c>
      <c r="CJ53" s="436">
        <v>207</v>
      </c>
      <c r="CK53" s="60">
        <v>89</v>
      </c>
      <c r="CL53" s="104">
        <f t="shared" si="93"/>
        <v>0.43</v>
      </c>
      <c r="CM53" s="60">
        <v>116</v>
      </c>
      <c r="CN53" s="60">
        <v>40</v>
      </c>
      <c r="CO53" s="104">
        <f t="shared" si="103"/>
        <v>0.34499999999999997</v>
      </c>
      <c r="CP53" s="60">
        <v>91</v>
      </c>
      <c r="CQ53" s="60">
        <v>49</v>
      </c>
      <c r="CR53" s="104">
        <f t="shared" si="94"/>
        <v>0.53800000000000003</v>
      </c>
      <c r="CS53" s="60">
        <v>4080</v>
      </c>
      <c r="CT53" s="60">
        <v>285</v>
      </c>
      <c r="CU53" s="63">
        <f t="shared" si="95"/>
        <v>7.0000000000000007E-2</v>
      </c>
      <c r="CV53" s="60">
        <v>2695</v>
      </c>
      <c r="CW53" s="60">
        <v>1880</v>
      </c>
      <c r="CX53" s="60">
        <v>47</v>
      </c>
      <c r="CY53" s="63">
        <f t="shared" si="96"/>
        <v>2.5000000000000001E-2</v>
      </c>
      <c r="CZ53" s="60">
        <v>815</v>
      </c>
      <c r="DA53" s="60">
        <v>44</v>
      </c>
      <c r="DB53" s="63">
        <f t="shared" si="97"/>
        <v>5.3999999999999999E-2</v>
      </c>
      <c r="DC53" s="60">
        <v>1385</v>
      </c>
      <c r="DD53" s="60">
        <v>194</v>
      </c>
      <c r="DE53" s="63">
        <f t="shared" si="98"/>
        <v>0.14000000000000001</v>
      </c>
      <c r="DF53" s="416">
        <v>139</v>
      </c>
      <c r="DG53" s="417">
        <v>433</v>
      </c>
      <c r="DH53" s="417">
        <v>534</v>
      </c>
      <c r="DI53" s="417">
        <v>992</v>
      </c>
      <c r="DJ53" s="417">
        <v>1020</v>
      </c>
      <c r="DK53" s="417">
        <v>1692</v>
      </c>
      <c r="DL53" s="417">
        <v>2548</v>
      </c>
      <c r="DM53" s="418">
        <v>3598</v>
      </c>
    </row>
    <row r="54" spans="1:117" x14ac:dyDescent="0.2">
      <c r="A54" s="56" t="s">
        <v>882</v>
      </c>
      <c r="B54" s="56" t="s">
        <v>1022</v>
      </c>
      <c r="C54" s="56" t="s">
        <v>935</v>
      </c>
      <c r="D54" s="56" t="s">
        <v>1080</v>
      </c>
      <c r="E54" s="415">
        <v>6628</v>
      </c>
      <c r="F54" s="78">
        <v>6588</v>
      </c>
      <c r="G54" s="71">
        <v>413</v>
      </c>
      <c r="H54" s="79">
        <f t="shared" si="69"/>
        <v>6.3E-2</v>
      </c>
      <c r="I54" s="71">
        <v>1864</v>
      </c>
      <c r="J54" s="71">
        <v>118</v>
      </c>
      <c r="K54" s="79">
        <f t="shared" si="70"/>
        <v>6.3E-2</v>
      </c>
      <c r="L54" s="71">
        <v>251</v>
      </c>
      <c r="M54" s="71">
        <v>20</v>
      </c>
      <c r="N54" s="79">
        <f t="shared" si="71"/>
        <v>0.08</v>
      </c>
      <c r="O54" s="71">
        <v>1613</v>
      </c>
      <c r="P54" s="71">
        <v>98</v>
      </c>
      <c r="Q54" s="79">
        <f t="shared" si="72"/>
        <v>6.0999999999999999E-2</v>
      </c>
      <c r="R54" s="71">
        <v>3955</v>
      </c>
      <c r="S54" s="71">
        <v>230</v>
      </c>
      <c r="T54" s="79">
        <f t="shared" si="73"/>
        <v>5.8000000000000003E-2</v>
      </c>
      <c r="U54" s="71">
        <v>1273</v>
      </c>
      <c r="V54" s="71">
        <v>84</v>
      </c>
      <c r="W54" s="79">
        <f t="shared" si="74"/>
        <v>6.6000000000000003E-2</v>
      </c>
      <c r="X54" s="71">
        <v>2682</v>
      </c>
      <c r="Y54" s="71">
        <v>146</v>
      </c>
      <c r="Z54" s="79">
        <f t="shared" si="75"/>
        <v>5.3999999999999999E-2</v>
      </c>
      <c r="AA54" s="71">
        <v>1056</v>
      </c>
      <c r="AB54" s="71">
        <v>99</v>
      </c>
      <c r="AC54" s="79">
        <f t="shared" si="76"/>
        <v>9.4E-2</v>
      </c>
      <c r="AD54" s="71">
        <v>769</v>
      </c>
      <c r="AE54" s="71">
        <v>65</v>
      </c>
      <c r="AF54" s="79">
        <f t="shared" si="77"/>
        <v>8.5000000000000006E-2</v>
      </c>
      <c r="AG54" s="71">
        <v>3068</v>
      </c>
      <c r="AH54" s="71">
        <v>187</v>
      </c>
      <c r="AI54" s="79">
        <f t="shared" si="78"/>
        <v>6.0999999999999999E-2</v>
      </c>
      <c r="AJ54" s="71">
        <v>3520</v>
      </c>
      <c r="AK54" s="71">
        <v>226</v>
      </c>
      <c r="AL54" s="79">
        <f t="shared" si="79"/>
        <v>6.4000000000000001E-2</v>
      </c>
      <c r="AM54" s="419">
        <f t="shared" si="100"/>
        <v>6588</v>
      </c>
      <c r="AN54" s="60">
        <v>3589</v>
      </c>
      <c r="AO54" s="60">
        <v>246</v>
      </c>
      <c r="AP54" s="104">
        <f t="shared" si="80"/>
        <v>6.9000000000000006E-2</v>
      </c>
      <c r="AQ54" s="60">
        <v>1425</v>
      </c>
      <c r="AR54" s="60">
        <v>87</v>
      </c>
      <c r="AS54" s="104">
        <f t="shared" si="81"/>
        <v>6.0999999999999999E-2</v>
      </c>
      <c r="AT54" s="60">
        <v>796</v>
      </c>
      <c r="AU54" s="60">
        <v>31</v>
      </c>
      <c r="AV54" s="104">
        <f t="shared" si="82"/>
        <v>3.9E-2</v>
      </c>
      <c r="AW54" s="60">
        <v>0</v>
      </c>
      <c r="AX54" s="60">
        <v>0</v>
      </c>
      <c r="AY54" s="104"/>
      <c r="AZ54" s="60">
        <v>479</v>
      </c>
      <c r="BA54" s="60">
        <v>16</v>
      </c>
      <c r="BB54" s="104">
        <f t="shared" si="101"/>
        <v>3.3000000000000002E-2</v>
      </c>
      <c r="BC54" s="60">
        <v>0</v>
      </c>
      <c r="BD54" s="60">
        <v>0</v>
      </c>
      <c r="BE54" s="104"/>
      <c r="BF54" s="74">
        <v>299</v>
      </c>
      <c r="BG54" s="60">
        <v>24</v>
      </c>
      <c r="BH54" s="104">
        <f t="shared" si="83"/>
        <v>8.0267558528428096E-2</v>
      </c>
      <c r="BI54" s="75">
        <v>4195</v>
      </c>
      <c r="BJ54" s="60">
        <v>276</v>
      </c>
      <c r="BK54" s="63">
        <f t="shared" si="84"/>
        <v>6.6000000000000003E-2</v>
      </c>
      <c r="BL54" s="60">
        <v>921</v>
      </c>
      <c r="BM54" s="60">
        <v>125</v>
      </c>
      <c r="BN54" s="63">
        <f t="shared" si="85"/>
        <v>0.13600000000000001</v>
      </c>
      <c r="BO54" s="60">
        <v>1040</v>
      </c>
      <c r="BP54" s="60">
        <v>74</v>
      </c>
      <c r="BQ54" s="63">
        <f t="shared" si="86"/>
        <v>7.0999999999999994E-2</v>
      </c>
      <c r="BR54" s="60">
        <v>1540</v>
      </c>
      <c r="BS54" s="60">
        <v>50</v>
      </c>
      <c r="BT54" s="63">
        <f t="shared" si="87"/>
        <v>3.2000000000000001E-2</v>
      </c>
      <c r="BU54" s="60">
        <v>694</v>
      </c>
      <c r="BV54" s="60">
        <v>27</v>
      </c>
      <c r="BW54" s="63">
        <f t="shared" si="88"/>
        <v>3.9E-2</v>
      </c>
      <c r="BX54" s="432">
        <v>3259</v>
      </c>
      <c r="BY54" s="60">
        <v>93</v>
      </c>
      <c r="BZ54" s="104">
        <f t="shared" si="89"/>
        <v>2.9000000000000001E-2</v>
      </c>
      <c r="CA54" s="436">
        <v>3042</v>
      </c>
      <c r="CB54" s="60">
        <v>50</v>
      </c>
      <c r="CC54" s="63">
        <f t="shared" si="90"/>
        <v>1.6E-2</v>
      </c>
      <c r="CD54" s="60">
        <v>1593</v>
      </c>
      <c r="CE54" s="60">
        <v>16</v>
      </c>
      <c r="CF54" s="63">
        <f t="shared" si="91"/>
        <v>0.01</v>
      </c>
      <c r="CG54" s="60">
        <v>1449</v>
      </c>
      <c r="CH54" s="60">
        <v>34</v>
      </c>
      <c r="CI54" s="63">
        <f t="shared" si="92"/>
        <v>2.3E-2</v>
      </c>
      <c r="CJ54" s="436">
        <v>217</v>
      </c>
      <c r="CK54" s="60">
        <v>43</v>
      </c>
      <c r="CL54" s="104">
        <f t="shared" si="93"/>
        <v>0.19800000000000001</v>
      </c>
      <c r="CM54" s="60">
        <v>79</v>
      </c>
      <c r="CN54" s="60">
        <v>31</v>
      </c>
      <c r="CO54" s="104">
        <f t="shared" si="103"/>
        <v>0.39200000000000002</v>
      </c>
      <c r="CP54" s="60">
        <v>138</v>
      </c>
      <c r="CQ54" s="60">
        <v>12</v>
      </c>
      <c r="CR54" s="104">
        <f t="shared" si="94"/>
        <v>8.6999999999999994E-2</v>
      </c>
      <c r="CS54" s="60">
        <v>4952</v>
      </c>
      <c r="CT54" s="60">
        <v>303</v>
      </c>
      <c r="CU54" s="63">
        <f t="shared" si="95"/>
        <v>6.0999999999999999E-2</v>
      </c>
      <c r="CV54" s="60">
        <v>3191</v>
      </c>
      <c r="CW54" s="60">
        <v>2306</v>
      </c>
      <c r="CX54" s="60">
        <v>15</v>
      </c>
      <c r="CY54" s="63">
        <f t="shared" si="96"/>
        <v>7.0000000000000001E-3</v>
      </c>
      <c r="CZ54" s="60">
        <v>885</v>
      </c>
      <c r="DA54" s="60">
        <v>57</v>
      </c>
      <c r="DB54" s="63">
        <f t="shared" si="97"/>
        <v>6.4000000000000001E-2</v>
      </c>
      <c r="DC54" s="60">
        <v>1761</v>
      </c>
      <c r="DD54" s="60">
        <v>231</v>
      </c>
      <c r="DE54" s="63">
        <f t="shared" si="98"/>
        <v>0.13100000000000001</v>
      </c>
      <c r="DF54" s="416">
        <v>245</v>
      </c>
      <c r="DG54" s="417">
        <v>908</v>
      </c>
      <c r="DH54" s="417">
        <v>1252</v>
      </c>
      <c r="DI54" s="417">
        <v>1731</v>
      </c>
      <c r="DJ54" s="417">
        <v>1857</v>
      </c>
      <c r="DK54" s="417">
        <v>2588</v>
      </c>
      <c r="DL54" s="417">
        <v>4232</v>
      </c>
      <c r="DM54" s="418">
        <v>4889</v>
      </c>
    </row>
    <row r="55" spans="1:117" x14ac:dyDescent="0.2">
      <c r="A55" s="56" t="s">
        <v>882</v>
      </c>
      <c r="B55" s="56" t="s">
        <v>1022</v>
      </c>
      <c r="C55" s="56" t="s">
        <v>936</v>
      </c>
      <c r="D55" s="56" t="s">
        <v>1081</v>
      </c>
      <c r="E55" s="415">
        <v>5503</v>
      </c>
      <c r="F55" s="78">
        <v>5362</v>
      </c>
      <c r="G55" s="71">
        <v>391</v>
      </c>
      <c r="H55" s="79">
        <f t="shared" si="69"/>
        <v>7.2999999999999995E-2</v>
      </c>
      <c r="I55" s="71">
        <v>1800</v>
      </c>
      <c r="J55" s="71">
        <v>200</v>
      </c>
      <c r="K55" s="79">
        <f t="shared" si="70"/>
        <v>0.111</v>
      </c>
      <c r="L55" s="71">
        <v>723</v>
      </c>
      <c r="M55" s="71">
        <v>126</v>
      </c>
      <c r="N55" s="79">
        <f t="shared" si="71"/>
        <v>0.17399999999999999</v>
      </c>
      <c r="O55" s="71">
        <v>1077</v>
      </c>
      <c r="P55" s="71">
        <v>74</v>
      </c>
      <c r="Q55" s="79">
        <f t="shared" si="72"/>
        <v>6.9000000000000006E-2</v>
      </c>
      <c r="R55" s="71">
        <v>3179</v>
      </c>
      <c r="S55" s="71">
        <v>160</v>
      </c>
      <c r="T55" s="79">
        <f t="shared" si="73"/>
        <v>0.05</v>
      </c>
      <c r="U55" s="71">
        <v>1286</v>
      </c>
      <c r="V55" s="71">
        <v>94</v>
      </c>
      <c r="W55" s="79">
        <f t="shared" si="74"/>
        <v>7.2999999999999995E-2</v>
      </c>
      <c r="X55" s="71">
        <v>1893</v>
      </c>
      <c r="Y55" s="71">
        <v>66</v>
      </c>
      <c r="Z55" s="79">
        <f t="shared" si="75"/>
        <v>3.5000000000000003E-2</v>
      </c>
      <c r="AA55" s="71">
        <v>673</v>
      </c>
      <c r="AB55" s="71">
        <v>71</v>
      </c>
      <c r="AC55" s="79">
        <f t="shared" si="76"/>
        <v>0.105</v>
      </c>
      <c r="AD55" s="71">
        <v>383</v>
      </c>
      <c r="AE55" s="71">
        <v>31</v>
      </c>
      <c r="AF55" s="79">
        <f t="shared" si="77"/>
        <v>8.1000000000000003E-2</v>
      </c>
      <c r="AG55" s="71">
        <v>2533</v>
      </c>
      <c r="AH55" s="71">
        <v>167</v>
      </c>
      <c r="AI55" s="79">
        <f t="shared" si="78"/>
        <v>6.6000000000000003E-2</v>
      </c>
      <c r="AJ55" s="71">
        <v>2829</v>
      </c>
      <c r="AK55" s="71">
        <v>224</v>
      </c>
      <c r="AL55" s="79">
        <f t="shared" si="79"/>
        <v>7.9000000000000001E-2</v>
      </c>
      <c r="AM55" s="419">
        <f t="shared" si="100"/>
        <v>5362</v>
      </c>
      <c r="AN55" s="60">
        <v>1805</v>
      </c>
      <c r="AO55" s="60">
        <v>5</v>
      </c>
      <c r="AP55" s="104">
        <f t="shared" si="80"/>
        <v>3.0000000000000001E-3</v>
      </c>
      <c r="AQ55" s="60">
        <v>2160</v>
      </c>
      <c r="AR55" s="60">
        <v>14</v>
      </c>
      <c r="AS55" s="104">
        <f t="shared" si="81"/>
        <v>6.0000000000000001E-3</v>
      </c>
      <c r="AT55" s="60">
        <v>666</v>
      </c>
      <c r="AU55" s="60">
        <v>218</v>
      </c>
      <c r="AV55" s="104">
        <f t="shared" si="82"/>
        <v>0.32700000000000001</v>
      </c>
      <c r="AW55" s="60">
        <v>0</v>
      </c>
      <c r="AX55" s="60">
        <v>0</v>
      </c>
      <c r="AY55" s="104"/>
      <c r="AZ55" s="60">
        <v>581</v>
      </c>
      <c r="BA55" s="60">
        <v>154</v>
      </c>
      <c r="BB55" s="104">
        <f t="shared" si="101"/>
        <v>0.26500000000000001</v>
      </c>
      <c r="BC55" s="60">
        <v>0</v>
      </c>
      <c r="BD55" s="60">
        <v>0</v>
      </c>
      <c r="BE55" s="104"/>
      <c r="BF55" s="74">
        <v>150</v>
      </c>
      <c r="BG55" s="60">
        <v>0</v>
      </c>
      <c r="BH55" s="104">
        <f t="shared" si="83"/>
        <v>0</v>
      </c>
      <c r="BI55" s="75">
        <v>3103</v>
      </c>
      <c r="BJ55" s="60">
        <v>133</v>
      </c>
      <c r="BK55" s="63">
        <f t="shared" si="84"/>
        <v>4.2999999999999997E-2</v>
      </c>
      <c r="BL55" s="60">
        <v>207</v>
      </c>
      <c r="BM55" s="60">
        <v>8</v>
      </c>
      <c r="BN55" s="63">
        <f t="shared" si="85"/>
        <v>3.9E-2</v>
      </c>
      <c r="BO55" s="60">
        <v>744</v>
      </c>
      <c r="BP55" s="60">
        <v>18</v>
      </c>
      <c r="BQ55" s="63">
        <f t="shared" si="86"/>
        <v>2.4E-2</v>
      </c>
      <c r="BR55" s="60">
        <v>1361</v>
      </c>
      <c r="BS55" s="60">
        <v>94</v>
      </c>
      <c r="BT55" s="63">
        <f t="shared" si="87"/>
        <v>6.9000000000000006E-2</v>
      </c>
      <c r="BU55" s="60">
        <v>791</v>
      </c>
      <c r="BV55" s="60">
        <v>13</v>
      </c>
      <c r="BW55" s="63">
        <f t="shared" si="88"/>
        <v>1.6E-2</v>
      </c>
      <c r="BX55" s="432">
        <v>2629</v>
      </c>
      <c r="BY55" s="60">
        <v>18</v>
      </c>
      <c r="BZ55" s="104">
        <f t="shared" si="89"/>
        <v>7.0000000000000001E-3</v>
      </c>
      <c r="CA55" s="436">
        <v>2541</v>
      </c>
      <c r="CB55" s="60">
        <v>18</v>
      </c>
      <c r="CC55" s="63">
        <f t="shared" si="90"/>
        <v>7.0000000000000001E-3</v>
      </c>
      <c r="CD55" s="60">
        <v>1194</v>
      </c>
      <c r="CE55" s="60">
        <v>13</v>
      </c>
      <c r="CF55" s="63">
        <f t="shared" si="91"/>
        <v>1.0999999999999999E-2</v>
      </c>
      <c r="CG55" s="60">
        <v>1347</v>
      </c>
      <c r="CH55" s="60">
        <v>5</v>
      </c>
      <c r="CI55" s="63">
        <f t="shared" si="92"/>
        <v>4.0000000000000001E-3</v>
      </c>
      <c r="CJ55" s="436">
        <v>88</v>
      </c>
      <c r="CK55" s="60">
        <v>0</v>
      </c>
      <c r="CL55" s="104">
        <f t="shared" si="93"/>
        <v>0</v>
      </c>
      <c r="CM55" s="60">
        <v>9</v>
      </c>
      <c r="CN55" s="60">
        <v>0</v>
      </c>
      <c r="CO55" s="104">
        <f t="shared" si="103"/>
        <v>0</v>
      </c>
      <c r="CP55" s="60">
        <v>79</v>
      </c>
      <c r="CQ55" s="60">
        <v>0</v>
      </c>
      <c r="CR55" s="104">
        <f t="shared" si="94"/>
        <v>0</v>
      </c>
      <c r="CS55" s="60">
        <v>3692</v>
      </c>
      <c r="CT55" s="60">
        <v>191</v>
      </c>
      <c r="CU55" s="63">
        <f t="shared" si="95"/>
        <v>5.1999999999999998E-2</v>
      </c>
      <c r="CV55" s="60">
        <v>2604</v>
      </c>
      <c r="CW55" s="60">
        <v>2050</v>
      </c>
      <c r="CX55" s="60">
        <v>0</v>
      </c>
      <c r="CY55" s="63">
        <f t="shared" si="96"/>
        <v>0</v>
      </c>
      <c r="CZ55" s="60">
        <v>554</v>
      </c>
      <c r="DA55" s="60">
        <v>18</v>
      </c>
      <c r="DB55" s="63">
        <f t="shared" si="97"/>
        <v>3.2000000000000001E-2</v>
      </c>
      <c r="DC55" s="60">
        <v>1088</v>
      </c>
      <c r="DD55" s="60">
        <v>173</v>
      </c>
      <c r="DE55" s="63">
        <f t="shared" si="98"/>
        <v>0.159</v>
      </c>
      <c r="DF55" s="416">
        <v>357</v>
      </c>
      <c r="DG55" s="417">
        <v>393</v>
      </c>
      <c r="DH55" s="417">
        <v>401</v>
      </c>
      <c r="DI55" s="417">
        <v>401</v>
      </c>
      <c r="DJ55" s="417">
        <v>420</v>
      </c>
      <c r="DK55" s="417">
        <v>1204</v>
      </c>
      <c r="DL55" s="417">
        <v>2094</v>
      </c>
      <c r="DM55" s="418">
        <v>3553</v>
      </c>
    </row>
    <row r="56" spans="1:117" x14ac:dyDescent="0.2">
      <c r="A56" s="56" t="s">
        <v>882</v>
      </c>
      <c r="B56" s="56" t="s">
        <v>1022</v>
      </c>
      <c r="C56" s="56" t="s">
        <v>937</v>
      </c>
      <c r="D56" s="56" t="s">
        <v>1082</v>
      </c>
      <c r="E56" s="415">
        <v>4415</v>
      </c>
      <c r="F56" s="78">
        <v>4415</v>
      </c>
      <c r="G56" s="71">
        <v>439</v>
      </c>
      <c r="H56" s="79">
        <f t="shared" si="69"/>
        <v>9.9000000000000005E-2</v>
      </c>
      <c r="I56" s="71">
        <v>1458</v>
      </c>
      <c r="J56" s="71">
        <v>148</v>
      </c>
      <c r="K56" s="79">
        <f t="shared" si="70"/>
        <v>0.10199999999999999</v>
      </c>
      <c r="L56" s="71">
        <v>449</v>
      </c>
      <c r="M56" s="71">
        <v>114</v>
      </c>
      <c r="N56" s="79">
        <f t="shared" si="71"/>
        <v>0.254</v>
      </c>
      <c r="O56" s="71">
        <v>1009</v>
      </c>
      <c r="P56" s="71">
        <v>34</v>
      </c>
      <c r="Q56" s="79">
        <f t="shared" si="72"/>
        <v>3.4000000000000002E-2</v>
      </c>
      <c r="R56" s="71">
        <v>2637</v>
      </c>
      <c r="S56" s="71">
        <v>225</v>
      </c>
      <c r="T56" s="79">
        <f t="shared" si="73"/>
        <v>8.5000000000000006E-2</v>
      </c>
      <c r="U56" s="71">
        <v>880</v>
      </c>
      <c r="V56" s="71">
        <v>60</v>
      </c>
      <c r="W56" s="79">
        <f t="shared" si="74"/>
        <v>6.8000000000000005E-2</v>
      </c>
      <c r="X56" s="71">
        <v>1757</v>
      </c>
      <c r="Y56" s="71">
        <v>165</v>
      </c>
      <c r="Z56" s="79">
        <f t="shared" si="75"/>
        <v>9.4E-2</v>
      </c>
      <c r="AA56" s="71">
        <v>448</v>
      </c>
      <c r="AB56" s="71">
        <v>66</v>
      </c>
      <c r="AC56" s="79">
        <f t="shared" si="76"/>
        <v>0.14699999999999999</v>
      </c>
      <c r="AD56" s="71">
        <v>320</v>
      </c>
      <c r="AE56" s="71">
        <v>66</v>
      </c>
      <c r="AF56" s="79">
        <f t="shared" si="77"/>
        <v>0.20599999999999999</v>
      </c>
      <c r="AG56" s="71">
        <v>2208</v>
      </c>
      <c r="AH56" s="71">
        <v>223</v>
      </c>
      <c r="AI56" s="79">
        <f t="shared" si="78"/>
        <v>0.10100000000000001</v>
      </c>
      <c r="AJ56" s="71">
        <v>2207</v>
      </c>
      <c r="AK56" s="71">
        <v>216</v>
      </c>
      <c r="AL56" s="79">
        <f t="shared" si="79"/>
        <v>9.8000000000000004E-2</v>
      </c>
      <c r="AM56" s="419">
        <f t="shared" si="100"/>
        <v>4415</v>
      </c>
      <c r="AN56" s="60">
        <v>2271</v>
      </c>
      <c r="AO56" s="60">
        <v>114</v>
      </c>
      <c r="AP56" s="104">
        <f t="shared" si="80"/>
        <v>0.05</v>
      </c>
      <c r="AQ56" s="60">
        <v>895</v>
      </c>
      <c r="AR56" s="60">
        <v>19</v>
      </c>
      <c r="AS56" s="104">
        <f t="shared" si="81"/>
        <v>2.1000000000000001E-2</v>
      </c>
      <c r="AT56" s="60">
        <v>650</v>
      </c>
      <c r="AU56" s="60">
        <v>86</v>
      </c>
      <c r="AV56" s="104">
        <f t="shared" si="82"/>
        <v>0.13200000000000001</v>
      </c>
      <c r="AW56" s="60">
        <v>0</v>
      </c>
      <c r="AX56" s="60">
        <v>0</v>
      </c>
      <c r="AY56" s="104"/>
      <c r="AZ56" s="60">
        <v>335</v>
      </c>
      <c r="BA56" s="60">
        <v>64</v>
      </c>
      <c r="BB56" s="104">
        <f t="shared" si="101"/>
        <v>0.191</v>
      </c>
      <c r="BC56" s="60">
        <v>68</v>
      </c>
      <c r="BD56" s="60">
        <v>0</v>
      </c>
      <c r="BE56" s="104">
        <f>ROUND(BD56/BC56,3)</f>
        <v>0</v>
      </c>
      <c r="BF56" s="74">
        <v>196</v>
      </c>
      <c r="BG56" s="60">
        <v>35</v>
      </c>
      <c r="BH56" s="104">
        <f t="shared" si="83"/>
        <v>0.17857142857142858</v>
      </c>
      <c r="BI56" s="75">
        <v>2726</v>
      </c>
      <c r="BJ56" s="60">
        <v>275</v>
      </c>
      <c r="BK56" s="63">
        <f t="shared" si="84"/>
        <v>0.10100000000000001</v>
      </c>
      <c r="BL56" s="60">
        <v>358</v>
      </c>
      <c r="BM56" s="60">
        <v>100</v>
      </c>
      <c r="BN56" s="63">
        <f t="shared" si="85"/>
        <v>0.27900000000000003</v>
      </c>
      <c r="BO56" s="60">
        <v>610</v>
      </c>
      <c r="BP56" s="60">
        <v>43</v>
      </c>
      <c r="BQ56" s="63">
        <f t="shared" si="86"/>
        <v>7.0000000000000007E-2</v>
      </c>
      <c r="BR56" s="60">
        <v>1091</v>
      </c>
      <c r="BS56" s="60">
        <v>98</v>
      </c>
      <c r="BT56" s="63">
        <f t="shared" si="87"/>
        <v>0.09</v>
      </c>
      <c r="BU56" s="60">
        <v>667</v>
      </c>
      <c r="BV56" s="60">
        <v>34</v>
      </c>
      <c r="BW56" s="63">
        <f t="shared" si="88"/>
        <v>5.0999999999999997E-2</v>
      </c>
      <c r="BX56" s="432">
        <v>1993</v>
      </c>
      <c r="BY56" s="60">
        <v>121</v>
      </c>
      <c r="BZ56" s="104">
        <f t="shared" si="89"/>
        <v>6.0999999999999999E-2</v>
      </c>
      <c r="CA56" s="436">
        <v>1847</v>
      </c>
      <c r="CB56" s="60">
        <v>48</v>
      </c>
      <c r="CC56" s="63">
        <f t="shared" si="90"/>
        <v>2.5999999999999999E-2</v>
      </c>
      <c r="CD56" s="60">
        <v>962</v>
      </c>
      <c r="CE56" s="60">
        <v>25</v>
      </c>
      <c r="CF56" s="63">
        <f t="shared" si="91"/>
        <v>2.5999999999999999E-2</v>
      </c>
      <c r="CG56" s="60">
        <v>885</v>
      </c>
      <c r="CH56" s="60">
        <v>23</v>
      </c>
      <c r="CI56" s="63">
        <f t="shared" si="92"/>
        <v>2.5999999999999999E-2</v>
      </c>
      <c r="CJ56" s="436">
        <v>146</v>
      </c>
      <c r="CK56" s="60">
        <v>73</v>
      </c>
      <c r="CL56" s="104">
        <f t="shared" si="93"/>
        <v>0.5</v>
      </c>
      <c r="CM56" s="60">
        <v>42</v>
      </c>
      <c r="CN56" s="60">
        <v>12</v>
      </c>
      <c r="CO56" s="104">
        <f t="shared" si="103"/>
        <v>0.28599999999999998</v>
      </c>
      <c r="CP56" s="60">
        <v>104</v>
      </c>
      <c r="CQ56" s="60">
        <v>61</v>
      </c>
      <c r="CR56" s="104">
        <f t="shared" si="94"/>
        <v>0.58699999999999997</v>
      </c>
      <c r="CS56" s="60">
        <v>3072</v>
      </c>
      <c r="CT56" s="60">
        <v>301</v>
      </c>
      <c r="CU56" s="63">
        <f t="shared" si="95"/>
        <v>9.8000000000000004E-2</v>
      </c>
      <c r="CV56" s="60">
        <v>1966</v>
      </c>
      <c r="CW56" s="60">
        <v>1495</v>
      </c>
      <c r="CX56" s="60">
        <v>23</v>
      </c>
      <c r="CY56" s="63">
        <f t="shared" si="96"/>
        <v>1.4999999999999999E-2</v>
      </c>
      <c r="CZ56" s="60">
        <v>471</v>
      </c>
      <c r="DA56" s="60">
        <v>25</v>
      </c>
      <c r="DB56" s="63">
        <f t="shared" si="97"/>
        <v>5.2999999999999999E-2</v>
      </c>
      <c r="DC56" s="60">
        <v>1106</v>
      </c>
      <c r="DD56" s="60">
        <v>253</v>
      </c>
      <c r="DE56" s="63">
        <f t="shared" si="98"/>
        <v>0.22900000000000001</v>
      </c>
      <c r="DF56" s="416">
        <v>301</v>
      </c>
      <c r="DG56" s="417">
        <v>586</v>
      </c>
      <c r="DH56" s="417">
        <v>586</v>
      </c>
      <c r="DI56" s="417">
        <v>667</v>
      </c>
      <c r="DJ56" s="417">
        <v>999</v>
      </c>
      <c r="DK56" s="417">
        <v>1663</v>
      </c>
      <c r="DL56" s="417">
        <v>2455</v>
      </c>
      <c r="DM56" s="418">
        <v>2982</v>
      </c>
    </row>
    <row r="57" spans="1:117" x14ac:dyDescent="0.2">
      <c r="A57" s="56" t="s">
        <v>882</v>
      </c>
      <c r="B57" s="56" t="s">
        <v>1022</v>
      </c>
      <c r="C57" s="56" t="s">
        <v>938</v>
      </c>
      <c r="D57" s="56" t="s">
        <v>1083</v>
      </c>
      <c r="E57" s="415">
        <v>4338</v>
      </c>
      <c r="F57" s="78">
        <v>4338</v>
      </c>
      <c r="G57" s="71">
        <v>990</v>
      </c>
      <c r="H57" s="79">
        <f t="shared" si="69"/>
        <v>0.22800000000000001</v>
      </c>
      <c r="I57" s="71">
        <v>1237</v>
      </c>
      <c r="J57" s="71">
        <v>332</v>
      </c>
      <c r="K57" s="79">
        <f t="shared" si="70"/>
        <v>0.26800000000000002</v>
      </c>
      <c r="L57" s="71">
        <v>337</v>
      </c>
      <c r="M57" s="71">
        <v>140</v>
      </c>
      <c r="N57" s="79">
        <f t="shared" si="71"/>
        <v>0.41499999999999998</v>
      </c>
      <c r="O57" s="71">
        <v>900</v>
      </c>
      <c r="P57" s="71">
        <v>192</v>
      </c>
      <c r="Q57" s="79">
        <f t="shared" si="72"/>
        <v>0.21299999999999999</v>
      </c>
      <c r="R57" s="71">
        <v>2339</v>
      </c>
      <c r="S57" s="71">
        <v>402</v>
      </c>
      <c r="T57" s="79">
        <f t="shared" si="73"/>
        <v>0.17199999999999999</v>
      </c>
      <c r="U57" s="71">
        <v>761</v>
      </c>
      <c r="V57" s="71">
        <v>61</v>
      </c>
      <c r="W57" s="79">
        <f t="shared" si="74"/>
        <v>0.08</v>
      </c>
      <c r="X57" s="71">
        <v>1578</v>
      </c>
      <c r="Y57" s="71">
        <v>341</v>
      </c>
      <c r="Z57" s="79">
        <f t="shared" si="75"/>
        <v>0.216</v>
      </c>
      <c r="AA57" s="71">
        <v>995</v>
      </c>
      <c r="AB57" s="71">
        <v>364</v>
      </c>
      <c r="AC57" s="79">
        <f t="shared" si="76"/>
        <v>0.36599999999999999</v>
      </c>
      <c r="AD57" s="71">
        <v>762</v>
      </c>
      <c r="AE57" s="71">
        <v>256</v>
      </c>
      <c r="AF57" s="79">
        <f t="shared" si="77"/>
        <v>0.33600000000000002</v>
      </c>
      <c r="AG57" s="71">
        <v>2044</v>
      </c>
      <c r="AH57" s="71">
        <v>412</v>
      </c>
      <c r="AI57" s="79">
        <f t="shared" si="78"/>
        <v>0.20200000000000001</v>
      </c>
      <c r="AJ57" s="71">
        <v>2294</v>
      </c>
      <c r="AK57" s="71">
        <v>578</v>
      </c>
      <c r="AL57" s="79">
        <f t="shared" si="79"/>
        <v>0.252</v>
      </c>
      <c r="AM57" s="419">
        <f t="shared" si="100"/>
        <v>4338</v>
      </c>
      <c r="AN57" s="60">
        <v>2371</v>
      </c>
      <c r="AO57" s="60">
        <v>620</v>
      </c>
      <c r="AP57" s="104">
        <f t="shared" si="80"/>
        <v>0.26100000000000001</v>
      </c>
      <c r="AQ57" s="60">
        <v>1384</v>
      </c>
      <c r="AR57" s="60">
        <v>269</v>
      </c>
      <c r="AS57" s="104">
        <f t="shared" si="81"/>
        <v>0.19400000000000001</v>
      </c>
      <c r="AT57" s="60">
        <v>323</v>
      </c>
      <c r="AU57" s="60">
        <v>75</v>
      </c>
      <c r="AV57" s="104">
        <f t="shared" si="82"/>
        <v>0.23200000000000001</v>
      </c>
      <c r="AW57" s="60">
        <v>0</v>
      </c>
      <c r="AX57" s="60">
        <v>0</v>
      </c>
      <c r="AY57" s="104"/>
      <c r="AZ57" s="60">
        <v>95</v>
      </c>
      <c r="BA57" s="60">
        <v>10</v>
      </c>
      <c r="BB57" s="104">
        <f t="shared" si="101"/>
        <v>0.105</v>
      </c>
      <c r="BC57" s="60">
        <v>0</v>
      </c>
      <c r="BD57" s="60">
        <v>0</v>
      </c>
      <c r="BE57" s="104"/>
      <c r="BF57" s="74">
        <v>165</v>
      </c>
      <c r="BG57" s="60">
        <v>6</v>
      </c>
      <c r="BH57" s="104">
        <f t="shared" si="83"/>
        <v>3.6363636363636362E-2</v>
      </c>
      <c r="BI57" s="75">
        <v>2789</v>
      </c>
      <c r="BJ57" s="60">
        <v>650</v>
      </c>
      <c r="BK57" s="63">
        <f t="shared" si="84"/>
        <v>0.23300000000000001</v>
      </c>
      <c r="BL57" s="60">
        <v>707</v>
      </c>
      <c r="BM57" s="60">
        <v>271</v>
      </c>
      <c r="BN57" s="63">
        <f t="shared" si="85"/>
        <v>0.38300000000000001</v>
      </c>
      <c r="BO57" s="60">
        <v>580</v>
      </c>
      <c r="BP57" s="60">
        <v>52</v>
      </c>
      <c r="BQ57" s="63">
        <f t="shared" si="86"/>
        <v>0.09</v>
      </c>
      <c r="BR57" s="60">
        <v>953</v>
      </c>
      <c r="BS57" s="60">
        <v>283</v>
      </c>
      <c r="BT57" s="63">
        <f t="shared" si="87"/>
        <v>0.29699999999999999</v>
      </c>
      <c r="BU57" s="60">
        <v>549</v>
      </c>
      <c r="BV57" s="60">
        <v>44</v>
      </c>
      <c r="BW57" s="63">
        <f t="shared" si="88"/>
        <v>0.08</v>
      </c>
      <c r="BX57" s="432">
        <v>1588</v>
      </c>
      <c r="BY57" s="60">
        <v>139</v>
      </c>
      <c r="BZ57" s="104">
        <f t="shared" si="89"/>
        <v>8.7999999999999995E-2</v>
      </c>
      <c r="CA57" s="436">
        <v>1494</v>
      </c>
      <c r="CB57" s="60">
        <v>101</v>
      </c>
      <c r="CC57" s="63">
        <f t="shared" si="90"/>
        <v>6.8000000000000005E-2</v>
      </c>
      <c r="CD57" s="60">
        <v>881</v>
      </c>
      <c r="CE57" s="60">
        <v>78</v>
      </c>
      <c r="CF57" s="63">
        <f t="shared" si="91"/>
        <v>8.8999999999999996E-2</v>
      </c>
      <c r="CG57" s="60">
        <v>613</v>
      </c>
      <c r="CH57" s="60">
        <v>23</v>
      </c>
      <c r="CI57" s="63">
        <f t="shared" si="92"/>
        <v>3.7999999999999999E-2</v>
      </c>
      <c r="CJ57" s="436">
        <v>94</v>
      </c>
      <c r="CK57" s="60">
        <v>38</v>
      </c>
      <c r="CL57" s="104">
        <f t="shared" si="93"/>
        <v>0.40400000000000003</v>
      </c>
      <c r="CM57" s="60">
        <v>26</v>
      </c>
      <c r="CN57" s="60">
        <v>26</v>
      </c>
      <c r="CO57" s="104">
        <f t="shared" si="103"/>
        <v>1</v>
      </c>
      <c r="CP57" s="60">
        <v>68</v>
      </c>
      <c r="CQ57" s="60">
        <v>12</v>
      </c>
      <c r="CR57" s="104">
        <f t="shared" si="94"/>
        <v>0.17599999999999999</v>
      </c>
      <c r="CS57" s="60">
        <v>3290</v>
      </c>
      <c r="CT57" s="60">
        <v>681</v>
      </c>
      <c r="CU57" s="63">
        <f t="shared" si="95"/>
        <v>0.20699999999999999</v>
      </c>
      <c r="CV57" s="60">
        <v>1654</v>
      </c>
      <c r="CW57" s="60">
        <v>1215</v>
      </c>
      <c r="CX57" s="60">
        <v>57</v>
      </c>
      <c r="CY57" s="63">
        <f t="shared" si="96"/>
        <v>4.7E-2</v>
      </c>
      <c r="CZ57" s="60">
        <v>446</v>
      </c>
      <c r="DA57" s="60">
        <v>56</v>
      </c>
      <c r="DB57" s="63">
        <f t="shared" si="97"/>
        <v>0.126</v>
      </c>
      <c r="DC57" s="60">
        <v>1629</v>
      </c>
      <c r="DD57" s="60">
        <v>568</v>
      </c>
      <c r="DE57" s="63">
        <f t="shared" si="98"/>
        <v>0.34899999999999998</v>
      </c>
      <c r="DF57" s="416">
        <v>381</v>
      </c>
      <c r="DG57" s="417">
        <v>1163</v>
      </c>
      <c r="DH57" s="417">
        <v>1249</v>
      </c>
      <c r="DI57" s="417">
        <v>1300</v>
      </c>
      <c r="DJ57" s="417">
        <v>1575</v>
      </c>
      <c r="DK57" s="417">
        <v>2491</v>
      </c>
      <c r="DL57" s="417">
        <v>3198</v>
      </c>
      <c r="DM57" s="418">
        <v>3660</v>
      </c>
    </row>
    <row r="58" spans="1:117" s="529" customFormat="1" x14ac:dyDescent="0.2">
      <c r="A58" s="527" t="s">
        <v>882</v>
      </c>
      <c r="B58" s="527" t="s">
        <v>2327</v>
      </c>
      <c r="C58" s="527" t="s">
        <v>939</v>
      </c>
      <c r="D58" s="527" t="s">
        <v>1084</v>
      </c>
      <c r="E58" s="530">
        <v>3938</v>
      </c>
      <c r="F58" s="539">
        <v>3938</v>
      </c>
      <c r="G58" s="531">
        <v>238</v>
      </c>
      <c r="H58" s="540">
        <f t="shared" si="69"/>
        <v>0.06</v>
      </c>
      <c r="I58" s="531">
        <v>770</v>
      </c>
      <c r="J58" s="531">
        <v>16</v>
      </c>
      <c r="K58" s="540">
        <f t="shared" si="70"/>
        <v>2.1000000000000001E-2</v>
      </c>
      <c r="L58" s="531">
        <v>96</v>
      </c>
      <c r="M58" s="531">
        <v>0</v>
      </c>
      <c r="N58" s="540">
        <f t="shared" si="71"/>
        <v>0</v>
      </c>
      <c r="O58" s="531">
        <v>674</v>
      </c>
      <c r="P58" s="531">
        <v>16</v>
      </c>
      <c r="Q58" s="540">
        <f t="shared" si="72"/>
        <v>2.4E-2</v>
      </c>
      <c r="R58" s="531">
        <v>2322</v>
      </c>
      <c r="S58" s="531">
        <v>127</v>
      </c>
      <c r="T58" s="540">
        <f t="shared" si="73"/>
        <v>5.5E-2</v>
      </c>
      <c r="U58" s="531">
        <v>589</v>
      </c>
      <c r="V58" s="531">
        <v>45</v>
      </c>
      <c r="W58" s="540">
        <f t="shared" si="74"/>
        <v>7.5999999999999998E-2</v>
      </c>
      <c r="X58" s="531">
        <v>1733</v>
      </c>
      <c r="Y58" s="531">
        <v>82</v>
      </c>
      <c r="Z58" s="540">
        <f t="shared" si="75"/>
        <v>4.7E-2</v>
      </c>
      <c r="AA58" s="531">
        <v>1135</v>
      </c>
      <c r="AB58" s="531">
        <v>153</v>
      </c>
      <c r="AC58" s="540">
        <f t="shared" si="76"/>
        <v>0.13500000000000001</v>
      </c>
      <c r="AD58" s="531">
        <v>846</v>
      </c>
      <c r="AE58" s="531">
        <v>95</v>
      </c>
      <c r="AF58" s="540">
        <f t="shared" si="77"/>
        <v>0.112</v>
      </c>
      <c r="AG58" s="531">
        <v>2170</v>
      </c>
      <c r="AH58" s="531">
        <v>127</v>
      </c>
      <c r="AI58" s="540">
        <f t="shared" si="78"/>
        <v>5.8999999999999997E-2</v>
      </c>
      <c r="AJ58" s="531">
        <v>1768</v>
      </c>
      <c r="AK58" s="531">
        <v>111</v>
      </c>
      <c r="AL58" s="540">
        <f t="shared" si="79"/>
        <v>6.3E-2</v>
      </c>
      <c r="AM58" s="504">
        <f t="shared" si="100"/>
        <v>3938</v>
      </c>
      <c r="AN58" s="529">
        <v>1262</v>
      </c>
      <c r="AO58" s="529">
        <v>0</v>
      </c>
      <c r="AP58" s="541">
        <f t="shared" si="80"/>
        <v>0</v>
      </c>
      <c r="AQ58" s="529">
        <v>2304</v>
      </c>
      <c r="AR58" s="529">
        <v>177</v>
      </c>
      <c r="AS58" s="541">
        <f t="shared" si="81"/>
        <v>7.6999999999999999E-2</v>
      </c>
      <c r="AT58" s="529">
        <v>203</v>
      </c>
      <c r="AU58" s="529">
        <v>36</v>
      </c>
      <c r="AV58" s="541">
        <f t="shared" si="82"/>
        <v>0.17699999999999999</v>
      </c>
      <c r="AW58" s="529">
        <v>14</v>
      </c>
      <c r="AX58" s="529">
        <v>0</v>
      </c>
      <c r="AY58" s="541">
        <f>ROUND(AX58/AW58,3)</f>
        <v>0</v>
      </c>
      <c r="AZ58" s="529">
        <v>59</v>
      </c>
      <c r="BA58" s="529">
        <v>18</v>
      </c>
      <c r="BB58" s="541">
        <f t="shared" si="101"/>
        <v>0.30499999999999999</v>
      </c>
      <c r="BC58" s="529">
        <v>18</v>
      </c>
      <c r="BD58" s="529">
        <v>0</v>
      </c>
      <c r="BE58" s="541">
        <f>ROUND(BD58/BC58,3)</f>
        <v>0</v>
      </c>
      <c r="BF58" s="504">
        <v>78</v>
      </c>
      <c r="BG58" s="529">
        <v>1</v>
      </c>
      <c r="BH58" s="541">
        <f t="shared" si="83"/>
        <v>1.282051282051282E-2</v>
      </c>
      <c r="BI58" s="504">
        <v>2881</v>
      </c>
      <c r="BJ58" s="529">
        <v>215</v>
      </c>
      <c r="BK58" s="542">
        <f t="shared" si="84"/>
        <v>7.4999999999999997E-2</v>
      </c>
      <c r="BL58" s="529">
        <v>294</v>
      </c>
      <c r="BM58" s="529">
        <v>8</v>
      </c>
      <c r="BN58" s="542">
        <f t="shared" si="85"/>
        <v>2.7E-2</v>
      </c>
      <c r="BO58" s="529">
        <v>601</v>
      </c>
      <c r="BP58" s="529">
        <v>53</v>
      </c>
      <c r="BQ58" s="542">
        <f t="shared" si="86"/>
        <v>8.7999999999999995E-2</v>
      </c>
      <c r="BR58" s="529">
        <v>1083</v>
      </c>
      <c r="BS58" s="529">
        <v>72</v>
      </c>
      <c r="BT58" s="542">
        <f t="shared" si="87"/>
        <v>6.6000000000000003E-2</v>
      </c>
      <c r="BU58" s="529">
        <v>903</v>
      </c>
      <c r="BV58" s="529">
        <v>82</v>
      </c>
      <c r="BW58" s="542">
        <f t="shared" si="88"/>
        <v>9.0999999999999998E-2</v>
      </c>
      <c r="BX58" s="568">
        <v>1863</v>
      </c>
      <c r="BY58" s="529">
        <v>20</v>
      </c>
      <c r="BZ58" s="541">
        <f t="shared" si="89"/>
        <v>1.0999999999999999E-2</v>
      </c>
      <c r="CA58" s="569">
        <v>1796</v>
      </c>
      <c r="CB58" s="529">
        <v>13</v>
      </c>
      <c r="CC58" s="542">
        <f t="shared" si="90"/>
        <v>7.0000000000000001E-3</v>
      </c>
      <c r="CD58" s="529">
        <v>1177</v>
      </c>
      <c r="CE58" s="529">
        <v>4</v>
      </c>
      <c r="CF58" s="542">
        <f t="shared" si="91"/>
        <v>3.0000000000000001E-3</v>
      </c>
      <c r="CG58" s="529">
        <v>619</v>
      </c>
      <c r="CH58" s="529">
        <v>9</v>
      </c>
      <c r="CI58" s="542">
        <f t="shared" si="92"/>
        <v>1.4999999999999999E-2</v>
      </c>
      <c r="CJ58" s="569">
        <v>67</v>
      </c>
      <c r="CK58" s="529">
        <v>7</v>
      </c>
      <c r="CL58" s="541">
        <f t="shared" si="93"/>
        <v>0.104</v>
      </c>
      <c r="CM58" s="529">
        <v>32</v>
      </c>
      <c r="CN58" s="529">
        <v>7</v>
      </c>
      <c r="CO58" s="541">
        <f t="shared" si="103"/>
        <v>0.219</v>
      </c>
      <c r="CP58" s="529">
        <v>35</v>
      </c>
      <c r="CQ58" s="529">
        <v>0</v>
      </c>
      <c r="CR58" s="541">
        <f t="shared" si="94"/>
        <v>0</v>
      </c>
      <c r="CS58" s="529">
        <v>3271</v>
      </c>
      <c r="CT58" s="529">
        <v>222</v>
      </c>
      <c r="CU58" s="542">
        <f t="shared" si="95"/>
        <v>6.8000000000000005E-2</v>
      </c>
      <c r="CV58" s="529">
        <v>1919</v>
      </c>
      <c r="CW58" s="529">
        <v>1408</v>
      </c>
      <c r="CX58" s="529">
        <v>13</v>
      </c>
      <c r="CY58" s="542">
        <f t="shared" si="96"/>
        <v>8.9999999999999993E-3</v>
      </c>
      <c r="CZ58" s="529">
        <v>511</v>
      </c>
      <c r="DA58" s="529">
        <v>37</v>
      </c>
      <c r="DB58" s="542">
        <f t="shared" si="97"/>
        <v>7.1999999999999995E-2</v>
      </c>
      <c r="DC58" s="529">
        <v>1352</v>
      </c>
      <c r="DD58" s="529">
        <v>172</v>
      </c>
      <c r="DE58" s="542">
        <f t="shared" si="98"/>
        <v>0.127</v>
      </c>
      <c r="DF58" s="543">
        <v>90</v>
      </c>
      <c r="DG58" s="544">
        <v>357</v>
      </c>
      <c r="DH58" s="544">
        <v>393</v>
      </c>
      <c r="DI58" s="544">
        <v>445</v>
      </c>
      <c r="DJ58" s="544">
        <v>468</v>
      </c>
      <c r="DK58" s="544">
        <v>781</v>
      </c>
      <c r="DL58" s="544">
        <v>1263</v>
      </c>
      <c r="DM58" s="545">
        <v>1891</v>
      </c>
    </row>
    <row r="59" spans="1:117" x14ac:dyDescent="0.2">
      <c r="A59" s="56" t="s">
        <v>882</v>
      </c>
      <c r="B59" s="56" t="s">
        <v>1022</v>
      </c>
      <c r="C59" s="56" t="s">
        <v>940</v>
      </c>
      <c r="D59" s="56" t="s">
        <v>1085</v>
      </c>
      <c r="E59" s="415">
        <v>5114</v>
      </c>
      <c r="F59" s="78">
        <v>5101</v>
      </c>
      <c r="G59" s="71">
        <v>291</v>
      </c>
      <c r="H59" s="79">
        <f t="shared" si="69"/>
        <v>5.7000000000000002E-2</v>
      </c>
      <c r="I59" s="71">
        <v>1210</v>
      </c>
      <c r="J59" s="71">
        <v>136</v>
      </c>
      <c r="K59" s="79">
        <f t="shared" si="70"/>
        <v>0.112</v>
      </c>
      <c r="L59" s="71">
        <v>278</v>
      </c>
      <c r="M59" s="71">
        <v>0</v>
      </c>
      <c r="N59" s="79">
        <f t="shared" si="71"/>
        <v>0</v>
      </c>
      <c r="O59" s="71">
        <v>932</v>
      </c>
      <c r="P59" s="71">
        <v>136</v>
      </c>
      <c r="Q59" s="79">
        <f t="shared" si="72"/>
        <v>0.14599999999999999</v>
      </c>
      <c r="R59" s="71">
        <v>2950</v>
      </c>
      <c r="S59" s="71">
        <v>155</v>
      </c>
      <c r="T59" s="79">
        <f t="shared" si="73"/>
        <v>5.2999999999999999E-2</v>
      </c>
      <c r="U59" s="71">
        <v>1157</v>
      </c>
      <c r="V59" s="71">
        <v>90</v>
      </c>
      <c r="W59" s="79">
        <f t="shared" si="74"/>
        <v>7.8E-2</v>
      </c>
      <c r="X59" s="71">
        <v>1793</v>
      </c>
      <c r="Y59" s="71">
        <v>65</v>
      </c>
      <c r="Z59" s="79">
        <f t="shared" si="75"/>
        <v>3.5999999999999997E-2</v>
      </c>
      <c r="AA59" s="71">
        <v>1368</v>
      </c>
      <c r="AB59" s="71">
        <v>20</v>
      </c>
      <c r="AC59" s="79">
        <f t="shared" si="76"/>
        <v>1.4999999999999999E-2</v>
      </c>
      <c r="AD59" s="71">
        <v>941</v>
      </c>
      <c r="AE59" s="71">
        <v>0</v>
      </c>
      <c r="AF59" s="79">
        <f t="shared" si="77"/>
        <v>0</v>
      </c>
      <c r="AG59" s="71">
        <v>2600</v>
      </c>
      <c r="AH59" s="71">
        <v>80</v>
      </c>
      <c r="AI59" s="79">
        <f t="shared" si="78"/>
        <v>3.1E-2</v>
      </c>
      <c r="AJ59" s="71">
        <v>2501</v>
      </c>
      <c r="AK59" s="71">
        <v>211</v>
      </c>
      <c r="AL59" s="79">
        <f t="shared" si="79"/>
        <v>8.4000000000000005E-2</v>
      </c>
      <c r="AM59" s="419">
        <f t="shared" si="100"/>
        <v>5101</v>
      </c>
      <c r="AN59" s="60">
        <v>2153</v>
      </c>
      <c r="AO59" s="60">
        <v>234</v>
      </c>
      <c r="AP59" s="104">
        <f t="shared" si="80"/>
        <v>0.109</v>
      </c>
      <c r="AQ59" s="60">
        <v>2215</v>
      </c>
      <c r="AR59" s="60">
        <v>27</v>
      </c>
      <c r="AS59" s="104">
        <f t="shared" si="81"/>
        <v>1.2E-2</v>
      </c>
      <c r="AT59" s="60">
        <v>357</v>
      </c>
      <c r="AU59" s="60">
        <v>10</v>
      </c>
      <c r="AV59" s="104">
        <f t="shared" si="82"/>
        <v>2.8000000000000001E-2</v>
      </c>
      <c r="AW59" s="60">
        <v>0</v>
      </c>
      <c r="AX59" s="60">
        <v>0</v>
      </c>
      <c r="AY59" s="104"/>
      <c r="AZ59" s="60">
        <v>143</v>
      </c>
      <c r="BA59" s="60">
        <v>20</v>
      </c>
      <c r="BB59" s="104">
        <f t="shared" si="101"/>
        <v>0.14000000000000001</v>
      </c>
      <c r="BC59" s="60">
        <v>0</v>
      </c>
      <c r="BD59" s="60">
        <v>0</v>
      </c>
      <c r="BE59" s="104"/>
      <c r="BF59" s="74">
        <v>233</v>
      </c>
      <c r="BG59" s="60">
        <v>10</v>
      </c>
      <c r="BH59" s="104">
        <f t="shared" si="83"/>
        <v>4.2918454935622317E-2</v>
      </c>
      <c r="BI59" s="75">
        <v>3574</v>
      </c>
      <c r="BJ59" s="60">
        <v>145</v>
      </c>
      <c r="BK59" s="63">
        <f t="shared" si="84"/>
        <v>4.1000000000000002E-2</v>
      </c>
      <c r="BL59" s="60">
        <v>292</v>
      </c>
      <c r="BM59" s="60">
        <v>0</v>
      </c>
      <c r="BN59" s="63">
        <f t="shared" si="85"/>
        <v>0</v>
      </c>
      <c r="BO59" s="60">
        <v>1041</v>
      </c>
      <c r="BP59" s="60">
        <v>40</v>
      </c>
      <c r="BQ59" s="63">
        <f t="shared" si="86"/>
        <v>3.7999999999999999E-2</v>
      </c>
      <c r="BR59" s="60">
        <v>1252</v>
      </c>
      <c r="BS59" s="60">
        <v>95</v>
      </c>
      <c r="BT59" s="63">
        <f t="shared" si="87"/>
        <v>7.5999999999999998E-2</v>
      </c>
      <c r="BU59" s="60">
        <v>989</v>
      </c>
      <c r="BV59" s="60">
        <v>10</v>
      </c>
      <c r="BW59" s="63">
        <f t="shared" si="88"/>
        <v>0.01</v>
      </c>
      <c r="BX59" s="432">
        <v>2467</v>
      </c>
      <c r="BY59" s="60">
        <v>75</v>
      </c>
      <c r="BZ59" s="104">
        <f t="shared" si="89"/>
        <v>0.03</v>
      </c>
      <c r="CA59" s="436">
        <v>2426</v>
      </c>
      <c r="CB59" s="60">
        <v>75</v>
      </c>
      <c r="CC59" s="63">
        <f t="shared" si="90"/>
        <v>3.1E-2</v>
      </c>
      <c r="CD59" s="60">
        <v>1339</v>
      </c>
      <c r="CE59" s="60">
        <v>8</v>
      </c>
      <c r="CF59" s="63">
        <f t="shared" si="91"/>
        <v>6.0000000000000001E-3</v>
      </c>
      <c r="CG59" s="60">
        <v>1087</v>
      </c>
      <c r="CH59" s="60">
        <v>67</v>
      </c>
      <c r="CI59" s="63">
        <f t="shared" si="92"/>
        <v>6.2E-2</v>
      </c>
      <c r="CJ59" s="436">
        <v>41</v>
      </c>
      <c r="CK59" s="60">
        <v>0</v>
      </c>
      <c r="CL59" s="104">
        <f t="shared" si="93"/>
        <v>0</v>
      </c>
      <c r="CM59" s="60">
        <v>19</v>
      </c>
      <c r="CN59" s="60">
        <v>0</v>
      </c>
      <c r="CO59" s="104">
        <f t="shared" si="103"/>
        <v>0</v>
      </c>
      <c r="CP59" s="60">
        <v>22</v>
      </c>
      <c r="CQ59" s="60">
        <v>0</v>
      </c>
      <c r="CR59" s="104">
        <f t="shared" si="94"/>
        <v>0</v>
      </c>
      <c r="CS59" s="60">
        <v>4066</v>
      </c>
      <c r="CT59" s="60">
        <v>178</v>
      </c>
      <c r="CU59" s="63">
        <f t="shared" si="95"/>
        <v>4.3999999999999997E-2</v>
      </c>
      <c r="CV59" s="60">
        <v>2513</v>
      </c>
      <c r="CW59" s="60">
        <v>1886</v>
      </c>
      <c r="CX59" s="60">
        <v>56</v>
      </c>
      <c r="CY59" s="63">
        <f t="shared" si="96"/>
        <v>0.03</v>
      </c>
      <c r="CZ59" s="60">
        <v>624</v>
      </c>
      <c r="DA59" s="60">
        <v>19</v>
      </c>
      <c r="DB59" s="63">
        <f t="shared" si="97"/>
        <v>0.03</v>
      </c>
      <c r="DC59" s="60">
        <v>1556</v>
      </c>
      <c r="DD59" s="60">
        <v>103</v>
      </c>
      <c r="DE59" s="63">
        <f t="shared" si="98"/>
        <v>6.6000000000000003E-2</v>
      </c>
      <c r="DF59" s="416">
        <v>86</v>
      </c>
      <c r="DG59" s="417">
        <v>391</v>
      </c>
      <c r="DH59" s="417">
        <v>435</v>
      </c>
      <c r="DI59" s="417">
        <v>497</v>
      </c>
      <c r="DJ59" s="417">
        <v>586</v>
      </c>
      <c r="DK59" s="417">
        <v>1736</v>
      </c>
      <c r="DL59" s="417">
        <v>2341</v>
      </c>
      <c r="DM59" s="418">
        <v>2908</v>
      </c>
    </row>
    <row r="60" spans="1:117" x14ac:dyDescent="0.2">
      <c r="A60" s="56" t="s">
        <v>882</v>
      </c>
      <c r="B60" s="56" t="s">
        <v>1022</v>
      </c>
      <c r="C60" s="56" t="s">
        <v>941</v>
      </c>
      <c r="D60" s="56" t="s">
        <v>1086</v>
      </c>
      <c r="E60" s="415">
        <v>5625</v>
      </c>
      <c r="F60" s="78">
        <v>5469</v>
      </c>
      <c r="G60" s="71">
        <v>168</v>
      </c>
      <c r="H60" s="79">
        <f t="shared" si="69"/>
        <v>3.1E-2</v>
      </c>
      <c r="I60" s="71">
        <v>1047</v>
      </c>
      <c r="J60" s="71">
        <v>13</v>
      </c>
      <c r="K60" s="79">
        <f t="shared" si="70"/>
        <v>1.2E-2</v>
      </c>
      <c r="L60" s="71">
        <v>264</v>
      </c>
      <c r="M60" s="71">
        <v>0</v>
      </c>
      <c r="N60" s="79">
        <f t="shared" si="71"/>
        <v>0</v>
      </c>
      <c r="O60" s="71">
        <v>783</v>
      </c>
      <c r="P60" s="71">
        <v>13</v>
      </c>
      <c r="Q60" s="79">
        <f t="shared" si="72"/>
        <v>1.7000000000000001E-2</v>
      </c>
      <c r="R60" s="71">
        <v>3712</v>
      </c>
      <c r="S60" s="71">
        <v>142</v>
      </c>
      <c r="T60" s="79">
        <f t="shared" si="73"/>
        <v>3.7999999999999999E-2</v>
      </c>
      <c r="U60" s="71">
        <v>1591</v>
      </c>
      <c r="V60" s="71">
        <v>99</v>
      </c>
      <c r="W60" s="79">
        <f t="shared" si="74"/>
        <v>6.2E-2</v>
      </c>
      <c r="X60" s="71">
        <v>2121</v>
      </c>
      <c r="Y60" s="71">
        <v>43</v>
      </c>
      <c r="Z60" s="79">
        <f t="shared" si="75"/>
        <v>0.02</v>
      </c>
      <c r="AA60" s="71">
        <v>946</v>
      </c>
      <c r="AB60" s="71">
        <v>14</v>
      </c>
      <c r="AC60" s="79">
        <f t="shared" si="76"/>
        <v>1.4999999999999999E-2</v>
      </c>
      <c r="AD60" s="71">
        <v>710</v>
      </c>
      <c r="AE60" s="71">
        <v>13</v>
      </c>
      <c r="AF60" s="79">
        <f t="shared" si="77"/>
        <v>1.7999999999999999E-2</v>
      </c>
      <c r="AG60" s="71">
        <v>2823</v>
      </c>
      <c r="AH60" s="71">
        <v>85</v>
      </c>
      <c r="AI60" s="79">
        <f t="shared" si="78"/>
        <v>0.03</v>
      </c>
      <c r="AJ60" s="71">
        <v>2646</v>
      </c>
      <c r="AK60" s="71">
        <v>83</v>
      </c>
      <c r="AL60" s="79">
        <f t="shared" si="79"/>
        <v>3.1E-2</v>
      </c>
      <c r="AM60" s="419">
        <f t="shared" si="100"/>
        <v>5469</v>
      </c>
      <c r="AN60" s="60">
        <v>2710</v>
      </c>
      <c r="AO60" s="60">
        <v>40</v>
      </c>
      <c r="AP60" s="104">
        <f t="shared" si="80"/>
        <v>1.4999999999999999E-2</v>
      </c>
      <c r="AQ60" s="60">
        <v>1670</v>
      </c>
      <c r="AR60" s="60">
        <v>120</v>
      </c>
      <c r="AS60" s="104">
        <f t="shared" si="81"/>
        <v>7.1999999999999995E-2</v>
      </c>
      <c r="AT60" s="60">
        <v>335</v>
      </c>
      <c r="AU60" s="60">
        <v>28</v>
      </c>
      <c r="AV60" s="104">
        <f t="shared" si="82"/>
        <v>8.4000000000000005E-2</v>
      </c>
      <c r="AW60" s="60">
        <v>8</v>
      </c>
      <c r="AX60" s="60">
        <v>8</v>
      </c>
      <c r="AY60" s="104">
        <f>ROUND(AX60/AW60,3)</f>
        <v>1</v>
      </c>
      <c r="AZ60" s="60">
        <v>438</v>
      </c>
      <c r="BA60" s="60">
        <v>0</v>
      </c>
      <c r="BB60" s="104">
        <f t="shared" si="101"/>
        <v>0</v>
      </c>
      <c r="BC60" s="60">
        <v>0</v>
      </c>
      <c r="BD60" s="60">
        <v>0</v>
      </c>
      <c r="BE60" s="104"/>
      <c r="BF60" s="74">
        <v>308</v>
      </c>
      <c r="BG60" s="60">
        <v>0</v>
      </c>
      <c r="BH60" s="104">
        <f t="shared" si="83"/>
        <v>0</v>
      </c>
      <c r="BI60" s="75">
        <v>3807</v>
      </c>
      <c r="BJ60" s="60">
        <v>116</v>
      </c>
      <c r="BK60" s="63">
        <f t="shared" si="84"/>
        <v>0.03</v>
      </c>
      <c r="BL60" s="60">
        <v>645</v>
      </c>
      <c r="BM60" s="60">
        <v>15</v>
      </c>
      <c r="BN60" s="63">
        <f t="shared" si="85"/>
        <v>2.3E-2</v>
      </c>
      <c r="BO60" s="60">
        <v>965</v>
      </c>
      <c r="BP60" s="60">
        <v>16</v>
      </c>
      <c r="BQ60" s="63">
        <f t="shared" si="86"/>
        <v>1.7000000000000001E-2</v>
      </c>
      <c r="BR60" s="60">
        <v>1367</v>
      </c>
      <c r="BS60" s="60">
        <v>0</v>
      </c>
      <c r="BT60" s="63">
        <f t="shared" si="87"/>
        <v>0</v>
      </c>
      <c r="BU60" s="60">
        <v>830</v>
      </c>
      <c r="BV60" s="60">
        <v>85</v>
      </c>
      <c r="BW60" s="63">
        <f t="shared" si="88"/>
        <v>0.10199999999999999</v>
      </c>
      <c r="BX60" s="432">
        <v>2742</v>
      </c>
      <c r="BY60" s="60">
        <v>97</v>
      </c>
      <c r="BZ60" s="104">
        <f t="shared" si="89"/>
        <v>3.5000000000000003E-2</v>
      </c>
      <c r="CA60" s="436">
        <v>2533</v>
      </c>
      <c r="CB60" s="60">
        <v>97</v>
      </c>
      <c r="CC60" s="63">
        <f t="shared" si="90"/>
        <v>3.7999999999999999E-2</v>
      </c>
      <c r="CD60" s="60">
        <v>1505</v>
      </c>
      <c r="CE60" s="60">
        <v>78</v>
      </c>
      <c r="CF60" s="63">
        <f t="shared" si="91"/>
        <v>5.1999999999999998E-2</v>
      </c>
      <c r="CG60" s="60">
        <v>1028</v>
      </c>
      <c r="CH60" s="60">
        <v>19</v>
      </c>
      <c r="CI60" s="63">
        <f t="shared" si="92"/>
        <v>1.7999999999999999E-2</v>
      </c>
      <c r="CJ60" s="436">
        <v>209</v>
      </c>
      <c r="CK60" s="60">
        <v>0</v>
      </c>
      <c r="CL60" s="104">
        <f t="shared" si="93"/>
        <v>0</v>
      </c>
      <c r="CM60" s="60">
        <v>185</v>
      </c>
      <c r="CN60" s="60">
        <v>0</v>
      </c>
      <c r="CO60" s="104">
        <f t="shared" si="103"/>
        <v>0</v>
      </c>
      <c r="CP60" s="60">
        <v>24</v>
      </c>
      <c r="CQ60" s="60">
        <v>0</v>
      </c>
      <c r="CR60" s="104">
        <f t="shared" si="94"/>
        <v>0</v>
      </c>
      <c r="CS60" s="60">
        <v>4551</v>
      </c>
      <c r="CT60" s="60">
        <v>161</v>
      </c>
      <c r="CU60" s="63">
        <f t="shared" si="95"/>
        <v>3.5000000000000003E-2</v>
      </c>
      <c r="CV60" s="60">
        <v>2634</v>
      </c>
      <c r="CW60" s="60">
        <v>1901</v>
      </c>
      <c r="CX60" s="60">
        <v>0</v>
      </c>
      <c r="CY60" s="63">
        <f t="shared" si="96"/>
        <v>0</v>
      </c>
      <c r="CZ60" s="60">
        <v>733</v>
      </c>
      <c r="DA60" s="60">
        <v>120</v>
      </c>
      <c r="DB60" s="63">
        <f t="shared" si="97"/>
        <v>0.16400000000000001</v>
      </c>
      <c r="DC60" s="60">
        <v>1917</v>
      </c>
      <c r="DD60" s="60">
        <v>41</v>
      </c>
      <c r="DE60" s="63">
        <f t="shared" si="98"/>
        <v>2.1000000000000001E-2</v>
      </c>
      <c r="DF60" s="416">
        <v>57</v>
      </c>
      <c r="DG60" s="417">
        <v>656</v>
      </c>
      <c r="DH60" s="417">
        <v>1040</v>
      </c>
      <c r="DI60" s="417">
        <v>1923</v>
      </c>
      <c r="DJ60" s="417">
        <v>2231</v>
      </c>
      <c r="DK60" s="417">
        <v>2710</v>
      </c>
      <c r="DL60" s="417">
        <v>3359</v>
      </c>
      <c r="DM60" s="418">
        <v>4023</v>
      </c>
    </row>
    <row r="61" spans="1:117" x14ac:dyDescent="0.2">
      <c r="A61" s="56" t="s">
        <v>882</v>
      </c>
      <c r="B61" s="56" t="s">
        <v>1022</v>
      </c>
      <c r="C61" s="56" t="s">
        <v>942</v>
      </c>
      <c r="D61" s="56" t="s">
        <v>1087</v>
      </c>
      <c r="E61" s="415">
        <v>4259</v>
      </c>
      <c r="F61" s="78">
        <v>4249</v>
      </c>
      <c r="G61" s="71">
        <v>769</v>
      </c>
      <c r="H61" s="79">
        <f t="shared" si="69"/>
        <v>0.18099999999999999</v>
      </c>
      <c r="I61" s="71">
        <v>1178</v>
      </c>
      <c r="J61" s="71">
        <v>374</v>
      </c>
      <c r="K61" s="79">
        <f t="shared" si="70"/>
        <v>0.317</v>
      </c>
      <c r="L61" s="71">
        <v>297</v>
      </c>
      <c r="M61" s="71">
        <v>48</v>
      </c>
      <c r="N61" s="79">
        <f t="shared" si="71"/>
        <v>0.16200000000000001</v>
      </c>
      <c r="O61" s="71">
        <v>881</v>
      </c>
      <c r="P61" s="71">
        <v>326</v>
      </c>
      <c r="Q61" s="79">
        <f t="shared" si="72"/>
        <v>0.37</v>
      </c>
      <c r="R61" s="71">
        <v>2641</v>
      </c>
      <c r="S61" s="71">
        <v>310</v>
      </c>
      <c r="T61" s="79">
        <f t="shared" si="73"/>
        <v>0.11700000000000001</v>
      </c>
      <c r="U61" s="71">
        <v>1021</v>
      </c>
      <c r="V61" s="71">
        <v>126</v>
      </c>
      <c r="W61" s="79">
        <f t="shared" si="74"/>
        <v>0.123</v>
      </c>
      <c r="X61" s="71">
        <v>1620</v>
      </c>
      <c r="Y61" s="71">
        <v>184</v>
      </c>
      <c r="Z61" s="79">
        <f t="shared" si="75"/>
        <v>0.114</v>
      </c>
      <c r="AA61" s="71">
        <v>625</v>
      </c>
      <c r="AB61" s="71">
        <v>104</v>
      </c>
      <c r="AC61" s="79">
        <f t="shared" si="76"/>
        <v>0.16600000000000001</v>
      </c>
      <c r="AD61" s="71">
        <v>430</v>
      </c>
      <c r="AE61" s="71">
        <v>85</v>
      </c>
      <c r="AF61" s="79">
        <f t="shared" si="77"/>
        <v>0.19800000000000001</v>
      </c>
      <c r="AG61" s="71">
        <v>2016</v>
      </c>
      <c r="AH61" s="71">
        <v>333</v>
      </c>
      <c r="AI61" s="79">
        <f t="shared" si="78"/>
        <v>0.16500000000000001</v>
      </c>
      <c r="AJ61" s="71">
        <v>2233</v>
      </c>
      <c r="AK61" s="71">
        <v>436</v>
      </c>
      <c r="AL61" s="79">
        <f t="shared" si="79"/>
        <v>0.19500000000000001</v>
      </c>
      <c r="AM61" s="419">
        <f t="shared" si="100"/>
        <v>4249</v>
      </c>
      <c r="AN61" s="60">
        <v>2789</v>
      </c>
      <c r="AO61" s="60">
        <v>456</v>
      </c>
      <c r="AP61" s="104">
        <f t="shared" si="80"/>
        <v>0.16300000000000001</v>
      </c>
      <c r="AQ61" s="60">
        <v>557</v>
      </c>
      <c r="AR61" s="60">
        <v>42</v>
      </c>
      <c r="AS61" s="104">
        <f t="shared" si="81"/>
        <v>7.4999999999999997E-2</v>
      </c>
      <c r="AT61" s="60">
        <v>411</v>
      </c>
      <c r="AU61" s="60">
        <v>100</v>
      </c>
      <c r="AV61" s="104">
        <f t="shared" si="82"/>
        <v>0.24299999999999999</v>
      </c>
      <c r="AW61" s="60">
        <v>141</v>
      </c>
      <c r="AX61" s="60">
        <v>141</v>
      </c>
      <c r="AY61" s="104">
        <f>ROUND(AX61/AW61,3)</f>
        <v>1</v>
      </c>
      <c r="AZ61" s="60">
        <v>234</v>
      </c>
      <c r="BA61" s="60">
        <v>30</v>
      </c>
      <c r="BB61" s="104">
        <f t="shared" si="101"/>
        <v>0.128</v>
      </c>
      <c r="BC61" s="60">
        <v>0</v>
      </c>
      <c r="BD61" s="60">
        <v>0</v>
      </c>
      <c r="BE61" s="104"/>
      <c r="BF61" s="74">
        <v>117</v>
      </c>
      <c r="BG61" s="60">
        <v>37</v>
      </c>
      <c r="BH61" s="104">
        <f t="shared" si="83"/>
        <v>0.31623931623931623</v>
      </c>
      <c r="BI61" s="75">
        <v>2620</v>
      </c>
      <c r="BJ61" s="60">
        <v>331</v>
      </c>
      <c r="BK61" s="63">
        <f t="shared" si="84"/>
        <v>0.126</v>
      </c>
      <c r="BL61" s="60">
        <v>733</v>
      </c>
      <c r="BM61" s="60">
        <v>108</v>
      </c>
      <c r="BN61" s="63">
        <f t="shared" si="85"/>
        <v>0.14699999999999999</v>
      </c>
      <c r="BO61" s="60">
        <v>693</v>
      </c>
      <c r="BP61" s="60">
        <v>73</v>
      </c>
      <c r="BQ61" s="63">
        <f t="shared" si="86"/>
        <v>0.105</v>
      </c>
      <c r="BR61" s="60">
        <v>873</v>
      </c>
      <c r="BS61" s="60">
        <v>129</v>
      </c>
      <c r="BT61" s="63">
        <f t="shared" si="87"/>
        <v>0.14799999999999999</v>
      </c>
      <c r="BU61" s="60">
        <v>321</v>
      </c>
      <c r="BV61" s="60">
        <v>21</v>
      </c>
      <c r="BW61" s="63">
        <f t="shared" si="88"/>
        <v>6.5000000000000002E-2</v>
      </c>
      <c r="BX61" s="432">
        <v>2011</v>
      </c>
      <c r="BY61" s="60">
        <v>184</v>
      </c>
      <c r="BZ61" s="104">
        <f t="shared" si="89"/>
        <v>9.0999999999999998E-2</v>
      </c>
      <c r="CA61" s="436">
        <v>1777</v>
      </c>
      <c r="CB61" s="60">
        <v>137</v>
      </c>
      <c r="CC61" s="63">
        <f t="shared" si="90"/>
        <v>7.6999999999999999E-2</v>
      </c>
      <c r="CD61" s="60">
        <v>975</v>
      </c>
      <c r="CE61" s="60">
        <v>63</v>
      </c>
      <c r="CF61" s="63">
        <f t="shared" si="91"/>
        <v>6.5000000000000002E-2</v>
      </c>
      <c r="CG61" s="60">
        <v>802</v>
      </c>
      <c r="CH61" s="60">
        <v>74</v>
      </c>
      <c r="CI61" s="63">
        <f t="shared" si="92"/>
        <v>9.1999999999999998E-2</v>
      </c>
      <c r="CJ61" s="436">
        <v>234</v>
      </c>
      <c r="CK61" s="60">
        <v>47</v>
      </c>
      <c r="CL61" s="104">
        <f t="shared" si="93"/>
        <v>0.20100000000000001</v>
      </c>
      <c r="CM61" s="60">
        <v>122</v>
      </c>
      <c r="CN61" s="60">
        <v>35</v>
      </c>
      <c r="CO61" s="104">
        <f t="shared" si="103"/>
        <v>0.28699999999999998</v>
      </c>
      <c r="CP61" s="60">
        <v>112</v>
      </c>
      <c r="CQ61" s="60">
        <v>12</v>
      </c>
      <c r="CR61" s="104">
        <f t="shared" si="94"/>
        <v>0.107</v>
      </c>
      <c r="CS61" s="60">
        <v>3186</v>
      </c>
      <c r="CT61" s="60">
        <v>454</v>
      </c>
      <c r="CU61" s="63">
        <f t="shared" si="95"/>
        <v>0.14199999999999999</v>
      </c>
      <c r="CV61" s="60">
        <v>1968</v>
      </c>
      <c r="CW61" s="60">
        <v>1247</v>
      </c>
      <c r="CX61" s="60">
        <v>71</v>
      </c>
      <c r="CY61" s="63">
        <f t="shared" si="96"/>
        <v>5.7000000000000002E-2</v>
      </c>
      <c r="CZ61" s="60">
        <v>721</v>
      </c>
      <c r="DA61" s="60">
        <v>107</v>
      </c>
      <c r="DB61" s="63">
        <f t="shared" si="97"/>
        <v>0.14799999999999999</v>
      </c>
      <c r="DC61" s="60">
        <v>1218</v>
      </c>
      <c r="DD61" s="60">
        <v>276</v>
      </c>
      <c r="DE61" s="63">
        <f t="shared" si="98"/>
        <v>0.22700000000000001</v>
      </c>
      <c r="DF61" s="416">
        <v>251</v>
      </c>
      <c r="DG61" s="417">
        <v>1095</v>
      </c>
      <c r="DH61" s="417">
        <v>1159</v>
      </c>
      <c r="DI61" s="417">
        <v>1873</v>
      </c>
      <c r="DJ61" s="417">
        <v>2029</v>
      </c>
      <c r="DK61" s="417">
        <v>3019</v>
      </c>
      <c r="DL61" s="417">
        <v>3869</v>
      </c>
      <c r="DM61" s="418">
        <v>4073</v>
      </c>
    </row>
    <row r="62" spans="1:117" x14ac:dyDescent="0.2">
      <c r="A62" s="56" t="s">
        <v>882</v>
      </c>
      <c r="B62" s="56" t="s">
        <v>1022</v>
      </c>
      <c r="C62" s="56" t="s">
        <v>943</v>
      </c>
      <c r="D62" s="56" t="s">
        <v>1088</v>
      </c>
      <c r="E62" s="415">
        <v>5563</v>
      </c>
      <c r="F62" s="78">
        <v>5547</v>
      </c>
      <c r="G62" s="71">
        <v>1869</v>
      </c>
      <c r="H62" s="79">
        <f t="shared" si="69"/>
        <v>0.33700000000000002</v>
      </c>
      <c r="I62" s="71">
        <v>2009</v>
      </c>
      <c r="J62" s="71">
        <v>867</v>
      </c>
      <c r="K62" s="79">
        <f t="shared" si="70"/>
        <v>0.432</v>
      </c>
      <c r="L62" s="71">
        <v>635</v>
      </c>
      <c r="M62" s="71">
        <v>245</v>
      </c>
      <c r="N62" s="79">
        <f t="shared" si="71"/>
        <v>0.38600000000000001</v>
      </c>
      <c r="O62" s="71">
        <v>1374</v>
      </c>
      <c r="P62" s="71">
        <v>622</v>
      </c>
      <c r="Q62" s="79">
        <f t="shared" si="72"/>
        <v>0.45300000000000001</v>
      </c>
      <c r="R62" s="71">
        <v>3268</v>
      </c>
      <c r="S62" s="71">
        <v>958</v>
      </c>
      <c r="T62" s="79">
        <f t="shared" si="73"/>
        <v>0.29299999999999998</v>
      </c>
      <c r="U62" s="71">
        <v>1493</v>
      </c>
      <c r="V62" s="71">
        <v>438</v>
      </c>
      <c r="W62" s="79">
        <f t="shared" si="74"/>
        <v>0.29299999999999998</v>
      </c>
      <c r="X62" s="71">
        <v>1775</v>
      </c>
      <c r="Y62" s="71">
        <v>520</v>
      </c>
      <c r="Z62" s="79">
        <f t="shared" si="75"/>
        <v>0.29299999999999998</v>
      </c>
      <c r="AA62" s="71">
        <v>448</v>
      </c>
      <c r="AB62" s="71">
        <v>106</v>
      </c>
      <c r="AC62" s="79">
        <f t="shared" si="76"/>
        <v>0.23699999999999999</v>
      </c>
      <c r="AD62" s="71">
        <v>270</v>
      </c>
      <c r="AE62" s="71">
        <v>44</v>
      </c>
      <c r="AF62" s="79">
        <f t="shared" si="77"/>
        <v>0.16300000000000001</v>
      </c>
      <c r="AG62" s="71">
        <v>2506</v>
      </c>
      <c r="AH62" s="71">
        <v>788</v>
      </c>
      <c r="AI62" s="79">
        <f t="shared" si="78"/>
        <v>0.314</v>
      </c>
      <c r="AJ62" s="71">
        <v>3041</v>
      </c>
      <c r="AK62" s="71">
        <v>1081</v>
      </c>
      <c r="AL62" s="79">
        <f t="shared" si="79"/>
        <v>0.35499999999999998</v>
      </c>
      <c r="AM62" s="419">
        <f t="shared" si="100"/>
        <v>5547</v>
      </c>
      <c r="AN62" s="60">
        <v>4003</v>
      </c>
      <c r="AO62" s="60">
        <v>1303</v>
      </c>
      <c r="AP62" s="104">
        <f t="shared" si="80"/>
        <v>0.32600000000000001</v>
      </c>
      <c r="AQ62" s="60">
        <v>335</v>
      </c>
      <c r="AR62" s="60">
        <v>125</v>
      </c>
      <c r="AS62" s="104">
        <f t="shared" si="81"/>
        <v>0.373</v>
      </c>
      <c r="AT62" s="60">
        <v>844</v>
      </c>
      <c r="AU62" s="60">
        <v>317</v>
      </c>
      <c r="AV62" s="104">
        <f t="shared" si="82"/>
        <v>0.376</v>
      </c>
      <c r="AW62" s="60">
        <v>164</v>
      </c>
      <c r="AX62" s="60">
        <v>73</v>
      </c>
      <c r="AY62" s="104">
        <f>ROUND(AX62/AW62,3)</f>
        <v>0.44500000000000001</v>
      </c>
      <c r="AZ62" s="60">
        <v>59</v>
      </c>
      <c r="BA62" s="60">
        <v>12</v>
      </c>
      <c r="BB62" s="104">
        <f t="shared" si="101"/>
        <v>0.20300000000000001</v>
      </c>
      <c r="BC62" s="60">
        <v>58</v>
      </c>
      <c r="BD62" s="60">
        <v>58</v>
      </c>
      <c r="BE62" s="104">
        <f>ROUND(BD62/BC62,3)</f>
        <v>1</v>
      </c>
      <c r="BF62" s="74">
        <v>84</v>
      </c>
      <c r="BG62" s="60">
        <v>51</v>
      </c>
      <c r="BH62" s="104">
        <f t="shared" si="83"/>
        <v>0.6071428571428571</v>
      </c>
      <c r="BI62" s="75">
        <v>2874</v>
      </c>
      <c r="BJ62" s="60">
        <v>849</v>
      </c>
      <c r="BK62" s="63">
        <f t="shared" si="84"/>
        <v>0.29499999999999998</v>
      </c>
      <c r="BL62" s="60">
        <v>1175</v>
      </c>
      <c r="BM62" s="60">
        <v>412</v>
      </c>
      <c r="BN62" s="63">
        <f t="shared" si="85"/>
        <v>0.35099999999999998</v>
      </c>
      <c r="BO62" s="60">
        <v>832</v>
      </c>
      <c r="BP62" s="60">
        <v>181</v>
      </c>
      <c r="BQ62" s="63">
        <f t="shared" si="86"/>
        <v>0.218</v>
      </c>
      <c r="BR62" s="60">
        <v>725</v>
      </c>
      <c r="BS62" s="60">
        <v>229</v>
      </c>
      <c r="BT62" s="63">
        <f t="shared" si="87"/>
        <v>0.316</v>
      </c>
      <c r="BU62" s="60">
        <v>142</v>
      </c>
      <c r="BV62" s="60">
        <v>27</v>
      </c>
      <c r="BW62" s="63">
        <f t="shared" si="88"/>
        <v>0.19</v>
      </c>
      <c r="BX62" s="432">
        <v>2225</v>
      </c>
      <c r="BY62" s="60">
        <v>454</v>
      </c>
      <c r="BZ62" s="104">
        <f t="shared" si="89"/>
        <v>0.20399999999999999</v>
      </c>
      <c r="CA62" s="436">
        <v>2082</v>
      </c>
      <c r="CB62" s="60">
        <v>413</v>
      </c>
      <c r="CC62" s="63">
        <f t="shared" si="90"/>
        <v>0.19800000000000001</v>
      </c>
      <c r="CD62" s="60">
        <v>961</v>
      </c>
      <c r="CE62" s="60">
        <v>145</v>
      </c>
      <c r="CF62" s="63">
        <f t="shared" si="91"/>
        <v>0.151</v>
      </c>
      <c r="CG62" s="60">
        <v>1121</v>
      </c>
      <c r="CH62" s="60">
        <v>268</v>
      </c>
      <c r="CI62" s="63">
        <f t="shared" si="92"/>
        <v>0.23899999999999999</v>
      </c>
      <c r="CJ62" s="436">
        <v>143</v>
      </c>
      <c r="CK62" s="60">
        <v>41</v>
      </c>
      <c r="CL62" s="104">
        <f t="shared" si="93"/>
        <v>0.28699999999999998</v>
      </c>
      <c r="CM62" s="60">
        <v>89</v>
      </c>
      <c r="CN62" s="60">
        <v>9</v>
      </c>
      <c r="CO62" s="104">
        <f t="shared" si="103"/>
        <v>0.10100000000000001</v>
      </c>
      <c r="CP62" s="60">
        <v>54</v>
      </c>
      <c r="CQ62" s="60">
        <v>32</v>
      </c>
      <c r="CR62" s="104">
        <f t="shared" si="94"/>
        <v>0.59299999999999997</v>
      </c>
      <c r="CS62" s="60">
        <v>3718</v>
      </c>
      <c r="CT62" s="60">
        <v>1077</v>
      </c>
      <c r="CU62" s="63">
        <f t="shared" si="95"/>
        <v>0.28999999999999998</v>
      </c>
      <c r="CV62" s="60">
        <v>2156</v>
      </c>
      <c r="CW62" s="60">
        <v>1416</v>
      </c>
      <c r="CX62" s="60">
        <v>194</v>
      </c>
      <c r="CY62" s="63">
        <f t="shared" si="96"/>
        <v>0.13700000000000001</v>
      </c>
      <c r="CZ62" s="60">
        <v>740</v>
      </c>
      <c r="DA62" s="60">
        <v>247</v>
      </c>
      <c r="DB62" s="63">
        <f t="shared" si="97"/>
        <v>0.33400000000000002</v>
      </c>
      <c r="DC62" s="60">
        <v>1562</v>
      </c>
      <c r="DD62" s="60">
        <v>636</v>
      </c>
      <c r="DE62" s="63">
        <f t="shared" si="98"/>
        <v>0.40699999999999997</v>
      </c>
      <c r="DF62" s="416">
        <v>578</v>
      </c>
      <c r="DG62" s="417">
        <v>2757</v>
      </c>
      <c r="DH62" s="417">
        <v>3145</v>
      </c>
      <c r="DI62" s="417">
        <v>3711</v>
      </c>
      <c r="DJ62" s="417">
        <v>3916</v>
      </c>
      <c r="DK62" s="417">
        <v>4804</v>
      </c>
      <c r="DL62" s="417">
        <v>5201</v>
      </c>
      <c r="DM62" s="418">
        <v>5440</v>
      </c>
    </row>
    <row r="63" spans="1:117" x14ac:dyDescent="0.2">
      <c r="A63" s="56" t="s">
        <v>882</v>
      </c>
      <c r="B63" s="56" t="s">
        <v>1022</v>
      </c>
      <c r="C63" s="56" t="s">
        <v>944</v>
      </c>
      <c r="D63" s="56" t="s">
        <v>1089</v>
      </c>
      <c r="E63" s="415">
        <v>5078</v>
      </c>
      <c r="F63" s="78">
        <v>5073</v>
      </c>
      <c r="G63" s="71">
        <v>1926</v>
      </c>
      <c r="H63" s="79">
        <f t="shared" si="69"/>
        <v>0.38</v>
      </c>
      <c r="I63" s="71">
        <v>1772</v>
      </c>
      <c r="J63" s="71">
        <v>759</v>
      </c>
      <c r="K63" s="79">
        <f t="shared" si="70"/>
        <v>0.42799999999999999</v>
      </c>
      <c r="L63" s="71">
        <v>478</v>
      </c>
      <c r="M63" s="71">
        <v>186</v>
      </c>
      <c r="N63" s="79">
        <f t="shared" si="71"/>
        <v>0.38900000000000001</v>
      </c>
      <c r="O63" s="71">
        <v>1294</v>
      </c>
      <c r="P63" s="71">
        <v>573</v>
      </c>
      <c r="Q63" s="79">
        <f t="shared" si="72"/>
        <v>0.443</v>
      </c>
      <c r="R63" s="71">
        <v>2820</v>
      </c>
      <c r="S63" s="71">
        <v>996</v>
      </c>
      <c r="T63" s="79">
        <f t="shared" si="73"/>
        <v>0.35299999999999998</v>
      </c>
      <c r="U63" s="71">
        <v>1330</v>
      </c>
      <c r="V63" s="71">
        <v>529</v>
      </c>
      <c r="W63" s="79">
        <f t="shared" si="74"/>
        <v>0.39800000000000002</v>
      </c>
      <c r="X63" s="71">
        <v>1490</v>
      </c>
      <c r="Y63" s="71">
        <v>467</v>
      </c>
      <c r="Z63" s="79">
        <f t="shared" si="75"/>
        <v>0.313</v>
      </c>
      <c r="AA63" s="71">
        <v>683</v>
      </c>
      <c r="AB63" s="71">
        <v>241</v>
      </c>
      <c r="AC63" s="79">
        <f t="shared" si="76"/>
        <v>0.35299999999999998</v>
      </c>
      <c r="AD63" s="71">
        <v>481</v>
      </c>
      <c r="AE63" s="71">
        <v>171</v>
      </c>
      <c r="AF63" s="79">
        <f t="shared" si="77"/>
        <v>0.35599999999999998</v>
      </c>
      <c r="AG63" s="71">
        <v>2315</v>
      </c>
      <c r="AH63" s="71">
        <v>726</v>
      </c>
      <c r="AI63" s="79">
        <f t="shared" si="78"/>
        <v>0.314</v>
      </c>
      <c r="AJ63" s="71">
        <v>2758</v>
      </c>
      <c r="AK63" s="71">
        <v>1200</v>
      </c>
      <c r="AL63" s="79">
        <f t="shared" si="79"/>
        <v>0.435</v>
      </c>
      <c r="AM63" s="419">
        <f t="shared" si="100"/>
        <v>5073</v>
      </c>
      <c r="AN63" s="60">
        <v>3290</v>
      </c>
      <c r="AO63" s="60">
        <v>957</v>
      </c>
      <c r="AP63" s="104">
        <f t="shared" si="80"/>
        <v>0.29099999999999998</v>
      </c>
      <c r="AQ63" s="60">
        <v>356</v>
      </c>
      <c r="AR63" s="60">
        <v>162</v>
      </c>
      <c r="AS63" s="104">
        <f t="shared" si="81"/>
        <v>0.45500000000000002</v>
      </c>
      <c r="AT63" s="60">
        <v>1284</v>
      </c>
      <c r="AU63" s="60">
        <v>786</v>
      </c>
      <c r="AV63" s="104">
        <f t="shared" si="82"/>
        <v>0.61199999999999999</v>
      </c>
      <c r="AW63" s="60">
        <v>0</v>
      </c>
      <c r="AX63" s="60">
        <v>0</v>
      </c>
      <c r="AY63" s="104"/>
      <c r="AZ63" s="60">
        <v>49</v>
      </c>
      <c r="BA63" s="60">
        <v>10</v>
      </c>
      <c r="BB63" s="104">
        <f t="shared" si="101"/>
        <v>0.20399999999999999</v>
      </c>
      <c r="BC63" s="60">
        <v>79</v>
      </c>
      <c r="BD63" s="60">
        <v>0</v>
      </c>
      <c r="BE63" s="104">
        <f>ROUND(BD63/BC63,3)</f>
        <v>0</v>
      </c>
      <c r="BF63" s="74">
        <v>15</v>
      </c>
      <c r="BG63" s="60">
        <v>1</v>
      </c>
      <c r="BH63" s="104">
        <f t="shared" si="83"/>
        <v>6.6666666666666666E-2</v>
      </c>
      <c r="BI63" s="75">
        <v>2685</v>
      </c>
      <c r="BJ63" s="60">
        <v>878</v>
      </c>
      <c r="BK63" s="63">
        <f t="shared" si="84"/>
        <v>0.32700000000000001</v>
      </c>
      <c r="BL63" s="60">
        <v>977</v>
      </c>
      <c r="BM63" s="60">
        <v>367</v>
      </c>
      <c r="BN63" s="63">
        <f t="shared" si="85"/>
        <v>0.376</v>
      </c>
      <c r="BO63" s="60">
        <v>845</v>
      </c>
      <c r="BP63" s="60">
        <v>219</v>
      </c>
      <c r="BQ63" s="63">
        <f t="shared" si="86"/>
        <v>0.25900000000000001</v>
      </c>
      <c r="BR63" s="60">
        <v>757</v>
      </c>
      <c r="BS63" s="60">
        <v>234</v>
      </c>
      <c r="BT63" s="63">
        <f t="shared" si="87"/>
        <v>0.309</v>
      </c>
      <c r="BU63" s="60">
        <v>106</v>
      </c>
      <c r="BV63" s="60">
        <v>58</v>
      </c>
      <c r="BW63" s="63">
        <f t="shared" si="88"/>
        <v>0.54700000000000004</v>
      </c>
      <c r="BX63" s="432">
        <v>1840</v>
      </c>
      <c r="BY63" s="60">
        <v>361</v>
      </c>
      <c r="BZ63" s="104">
        <f t="shared" si="89"/>
        <v>0.19600000000000001</v>
      </c>
      <c r="CA63" s="436">
        <v>1568</v>
      </c>
      <c r="CB63" s="60">
        <v>227</v>
      </c>
      <c r="CC63" s="63">
        <f t="shared" si="90"/>
        <v>0.14499999999999999</v>
      </c>
      <c r="CD63" s="60">
        <v>947</v>
      </c>
      <c r="CE63" s="60">
        <v>123</v>
      </c>
      <c r="CF63" s="63">
        <f t="shared" si="91"/>
        <v>0.13</v>
      </c>
      <c r="CG63" s="60">
        <v>621</v>
      </c>
      <c r="CH63" s="60">
        <v>104</v>
      </c>
      <c r="CI63" s="63">
        <f t="shared" si="92"/>
        <v>0.16700000000000001</v>
      </c>
      <c r="CJ63" s="436">
        <v>272</v>
      </c>
      <c r="CK63" s="60">
        <v>134</v>
      </c>
      <c r="CL63" s="104">
        <f t="shared" si="93"/>
        <v>0.49299999999999999</v>
      </c>
      <c r="CM63" s="60">
        <v>90</v>
      </c>
      <c r="CN63" s="60">
        <v>29</v>
      </c>
      <c r="CO63" s="104">
        <f t="shared" si="103"/>
        <v>0.32200000000000001</v>
      </c>
      <c r="CP63" s="60">
        <v>182</v>
      </c>
      <c r="CQ63" s="60">
        <v>105</v>
      </c>
      <c r="CR63" s="104">
        <f t="shared" si="94"/>
        <v>0.57699999999999996</v>
      </c>
      <c r="CS63" s="60">
        <v>3474</v>
      </c>
      <c r="CT63" s="60">
        <v>1257</v>
      </c>
      <c r="CU63" s="63">
        <f t="shared" si="95"/>
        <v>0.36199999999999999</v>
      </c>
      <c r="CV63" s="60">
        <v>1840</v>
      </c>
      <c r="CW63" s="60">
        <v>1186</v>
      </c>
      <c r="CX63" s="60">
        <v>81</v>
      </c>
      <c r="CY63" s="63">
        <f t="shared" si="96"/>
        <v>6.8000000000000005E-2</v>
      </c>
      <c r="CZ63" s="60">
        <v>654</v>
      </c>
      <c r="DA63" s="60">
        <v>296</v>
      </c>
      <c r="DB63" s="63">
        <f t="shared" si="97"/>
        <v>0.45300000000000001</v>
      </c>
      <c r="DC63" s="60">
        <v>1634</v>
      </c>
      <c r="DD63" s="60">
        <v>880</v>
      </c>
      <c r="DE63" s="63">
        <f t="shared" si="98"/>
        <v>0.53900000000000003</v>
      </c>
      <c r="DF63" s="416">
        <v>1046</v>
      </c>
      <c r="DG63" s="417">
        <v>2292</v>
      </c>
      <c r="DH63" s="417">
        <v>2570</v>
      </c>
      <c r="DI63" s="417">
        <v>3425</v>
      </c>
      <c r="DJ63" s="417">
        <v>3657</v>
      </c>
      <c r="DK63" s="417">
        <v>4579</v>
      </c>
      <c r="DL63" s="417">
        <v>4708</v>
      </c>
      <c r="DM63" s="418">
        <v>4888</v>
      </c>
    </row>
    <row r="64" spans="1:117" x14ac:dyDescent="0.2">
      <c r="A64" s="56" t="s">
        <v>882</v>
      </c>
      <c r="B64" s="56" t="s">
        <v>1022</v>
      </c>
      <c r="C64" s="56" t="s">
        <v>945</v>
      </c>
      <c r="D64" s="56" t="s">
        <v>1090</v>
      </c>
      <c r="E64" s="415">
        <v>4430</v>
      </c>
      <c r="F64" s="78">
        <v>4399</v>
      </c>
      <c r="G64" s="71">
        <v>1404</v>
      </c>
      <c r="H64" s="79">
        <f t="shared" si="69"/>
        <v>0.31900000000000001</v>
      </c>
      <c r="I64" s="71">
        <v>1380</v>
      </c>
      <c r="J64" s="71">
        <v>700</v>
      </c>
      <c r="K64" s="79">
        <f t="shared" si="70"/>
        <v>0.50700000000000001</v>
      </c>
      <c r="L64" s="71">
        <v>330</v>
      </c>
      <c r="M64" s="71">
        <v>165</v>
      </c>
      <c r="N64" s="79">
        <f t="shared" si="71"/>
        <v>0.5</v>
      </c>
      <c r="O64" s="71">
        <v>1050</v>
      </c>
      <c r="P64" s="71">
        <v>535</v>
      </c>
      <c r="Q64" s="79">
        <f t="shared" si="72"/>
        <v>0.51</v>
      </c>
      <c r="R64" s="71">
        <v>2470</v>
      </c>
      <c r="S64" s="71">
        <v>526</v>
      </c>
      <c r="T64" s="79">
        <f t="shared" si="73"/>
        <v>0.21299999999999999</v>
      </c>
      <c r="U64" s="71">
        <v>1115</v>
      </c>
      <c r="V64" s="71">
        <v>265</v>
      </c>
      <c r="W64" s="79">
        <f t="shared" si="74"/>
        <v>0.23799999999999999</v>
      </c>
      <c r="X64" s="71">
        <v>1355</v>
      </c>
      <c r="Y64" s="71">
        <v>261</v>
      </c>
      <c r="Z64" s="79">
        <f t="shared" si="75"/>
        <v>0.193</v>
      </c>
      <c r="AA64" s="71">
        <v>680</v>
      </c>
      <c r="AB64" s="71">
        <v>202</v>
      </c>
      <c r="AC64" s="79">
        <f t="shared" si="76"/>
        <v>0.29699999999999999</v>
      </c>
      <c r="AD64" s="71">
        <v>549</v>
      </c>
      <c r="AE64" s="71">
        <v>178</v>
      </c>
      <c r="AF64" s="79">
        <f t="shared" si="77"/>
        <v>0.32400000000000001</v>
      </c>
      <c r="AG64" s="71">
        <v>2204</v>
      </c>
      <c r="AH64" s="71">
        <v>595</v>
      </c>
      <c r="AI64" s="79">
        <f t="shared" si="78"/>
        <v>0.27</v>
      </c>
      <c r="AJ64" s="71">
        <v>2195</v>
      </c>
      <c r="AK64" s="71">
        <v>809</v>
      </c>
      <c r="AL64" s="79">
        <f t="shared" si="79"/>
        <v>0.36899999999999999</v>
      </c>
      <c r="AM64" s="419">
        <f t="shared" si="100"/>
        <v>4399</v>
      </c>
      <c r="AN64" s="60">
        <v>3275</v>
      </c>
      <c r="AO64" s="60">
        <v>806</v>
      </c>
      <c r="AP64" s="104">
        <f t="shared" si="80"/>
        <v>0.246</v>
      </c>
      <c r="AQ64" s="60">
        <v>420</v>
      </c>
      <c r="AR64" s="60">
        <v>109</v>
      </c>
      <c r="AS64" s="104">
        <f t="shared" si="81"/>
        <v>0.26</v>
      </c>
      <c r="AT64" s="60">
        <v>442</v>
      </c>
      <c r="AU64" s="60">
        <v>442</v>
      </c>
      <c r="AV64" s="104">
        <f t="shared" si="82"/>
        <v>1</v>
      </c>
      <c r="AW64" s="60">
        <v>0</v>
      </c>
      <c r="AX64" s="60">
        <v>0</v>
      </c>
      <c r="AY64" s="104"/>
      <c r="AZ64" s="60">
        <v>190</v>
      </c>
      <c r="BA64" s="60">
        <v>134</v>
      </c>
      <c r="BB64" s="104">
        <f t="shared" si="101"/>
        <v>0.70499999999999996</v>
      </c>
      <c r="BC64" s="60">
        <v>0</v>
      </c>
      <c r="BD64" s="60">
        <v>0</v>
      </c>
      <c r="BE64" s="104"/>
      <c r="BF64" s="74">
        <v>72</v>
      </c>
      <c r="BG64" s="60">
        <v>3</v>
      </c>
      <c r="BH64" s="104">
        <f t="shared" si="83"/>
        <v>4.1666666666666664E-2</v>
      </c>
      <c r="BI64" s="75">
        <v>2609</v>
      </c>
      <c r="BJ64" s="60">
        <v>613</v>
      </c>
      <c r="BK64" s="63">
        <f t="shared" si="84"/>
        <v>0.23499999999999999</v>
      </c>
      <c r="BL64" s="60">
        <v>943</v>
      </c>
      <c r="BM64" s="60">
        <v>239</v>
      </c>
      <c r="BN64" s="63">
        <f t="shared" si="85"/>
        <v>0.253</v>
      </c>
      <c r="BO64" s="60">
        <v>927</v>
      </c>
      <c r="BP64" s="60">
        <v>220</v>
      </c>
      <c r="BQ64" s="63">
        <f t="shared" si="86"/>
        <v>0.23699999999999999</v>
      </c>
      <c r="BR64" s="60">
        <v>479</v>
      </c>
      <c r="BS64" s="60">
        <v>58</v>
      </c>
      <c r="BT64" s="63">
        <f t="shared" si="87"/>
        <v>0.121</v>
      </c>
      <c r="BU64" s="60">
        <v>260</v>
      </c>
      <c r="BV64" s="60">
        <v>96</v>
      </c>
      <c r="BW64" s="63">
        <f t="shared" si="88"/>
        <v>0.36899999999999999</v>
      </c>
      <c r="BX64" s="432">
        <v>1731</v>
      </c>
      <c r="BY64" s="60">
        <v>225</v>
      </c>
      <c r="BZ64" s="104">
        <f t="shared" si="89"/>
        <v>0.13</v>
      </c>
      <c r="CA64" s="436">
        <v>1572</v>
      </c>
      <c r="CB64" s="60">
        <v>213</v>
      </c>
      <c r="CC64" s="63">
        <f t="shared" si="90"/>
        <v>0.13500000000000001</v>
      </c>
      <c r="CD64" s="60">
        <v>860</v>
      </c>
      <c r="CE64" s="60">
        <v>85</v>
      </c>
      <c r="CF64" s="63">
        <f t="shared" si="91"/>
        <v>9.9000000000000005E-2</v>
      </c>
      <c r="CG64" s="60">
        <v>712</v>
      </c>
      <c r="CH64" s="60">
        <v>128</v>
      </c>
      <c r="CI64" s="63">
        <f t="shared" si="92"/>
        <v>0.18</v>
      </c>
      <c r="CJ64" s="436">
        <v>159</v>
      </c>
      <c r="CK64" s="60">
        <v>12</v>
      </c>
      <c r="CL64" s="104">
        <f t="shared" si="93"/>
        <v>7.4999999999999997E-2</v>
      </c>
      <c r="CM64" s="60">
        <v>133</v>
      </c>
      <c r="CN64" s="60">
        <v>6</v>
      </c>
      <c r="CO64" s="104">
        <f t="shared" si="103"/>
        <v>4.4999999999999998E-2</v>
      </c>
      <c r="CP64" s="60">
        <v>26</v>
      </c>
      <c r="CQ64" s="60">
        <v>6</v>
      </c>
      <c r="CR64" s="104">
        <f t="shared" si="94"/>
        <v>0.23100000000000001</v>
      </c>
      <c r="CS64" s="60">
        <v>3088</v>
      </c>
      <c r="CT64" s="60">
        <v>704</v>
      </c>
      <c r="CU64" s="63">
        <f t="shared" si="95"/>
        <v>0.22800000000000001</v>
      </c>
      <c r="CV64" s="60">
        <v>1649</v>
      </c>
      <c r="CW64" s="60">
        <v>1178</v>
      </c>
      <c r="CX64" s="60">
        <v>120</v>
      </c>
      <c r="CY64" s="63">
        <f t="shared" si="96"/>
        <v>0.10199999999999999</v>
      </c>
      <c r="CZ64" s="60">
        <v>471</v>
      </c>
      <c r="DA64" s="60">
        <v>117</v>
      </c>
      <c r="DB64" s="63">
        <f t="shared" si="97"/>
        <v>0.248</v>
      </c>
      <c r="DC64" s="60">
        <v>1427</v>
      </c>
      <c r="DD64" s="60">
        <v>467</v>
      </c>
      <c r="DE64" s="63">
        <f t="shared" si="98"/>
        <v>0.32700000000000001</v>
      </c>
      <c r="DF64" s="416">
        <v>661</v>
      </c>
      <c r="DG64" s="417">
        <v>1973</v>
      </c>
      <c r="DH64" s="417">
        <v>2103</v>
      </c>
      <c r="DI64" s="417">
        <v>2540</v>
      </c>
      <c r="DJ64" s="417">
        <v>2569</v>
      </c>
      <c r="DK64" s="417">
        <v>3547</v>
      </c>
      <c r="DL64" s="417">
        <v>3978</v>
      </c>
      <c r="DM64" s="418">
        <v>4226</v>
      </c>
    </row>
    <row r="65" spans="1:117" x14ac:dyDescent="0.2">
      <c r="A65" s="56" t="s">
        <v>882</v>
      </c>
      <c r="B65" s="56" t="s">
        <v>1022</v>
      </c>
      <c r="C65" s="56" t="s">
        <v>946</v>
      </c>
      <c r="D65" s="56" t="s">
        <v>1091</v>
      </c>
      <c r="E65" s="415">
        <v>3951</v>
      </c>
      <c r="F65" s="78">
        <v>3951</v>
      </c>
      <c r="G65" s="71">
        <v>1180</v>
      </c>
      <c r="H65" s="79">
        <f t="shared" si="69"/>
        <v>0.29899999999999999</v>
      </c>
      <c r="I65" s="71">
        <v>1117</v>
      </c>
      <c r="J65" s="71">
        <v>518</v>
      </c>
      <c r="K65" s="79">
        <f t="shared" si="70"/>
        <v>0.46400000000000002</v>
      </c>
      <c r="L65" s="71">
        <v>328</v>
      </c>
      <c r="M65" s="71">
        <v>218</v>
      </c>
      <c r="N65" s="79">
        <f t="shared" si="71"/>
        <v>0.66500000000000004</v>
      </c>
      <c r="O65" s="71">
        <v>789</v>
      </c>
      <c r="P65" s="71">
        <v>300</v>
      </c>
      <c r="Q65" s="79">
        <f t="shared" si="72"/>
        <v>0.38</v>
      </c>
      <c r="R65" s="71">
        <v>2470</v>
      </c>
      <c r="S65" s="71">
        <v>600</v>
      </c>
      <c r="T65" s="79">
        <f t="shared" si="73"/>
        <v>0.24299999999999999</v>
      </c>
      <c r="U65" s="71">
        <v>1100</v>
      </c>
      <c r="V65" s="71">
        <v>255</v>
      </c>
      <c r="W65" s="79">
        <f t="shared" si="74"/>
        <v>0.23200000000000001</v>
      </c>
      <c r="X65" s="71">
        <v>1370</v>
      </c>
      <c r="Y65" s="71">
        <v>345</v>
      </c>
      <c r="Z65" s="79">
        <f t="shared" si="75"/>
        <v>0.252</v>
      </c>
      <c r="AA65" s="71">
        <v>487</v>
      </c>
      <c r="AB65" s="71">
        <v>108</v>
      </c>
      <c r="AC65" s="79">
        <f t="shared" si="76"/>
        <v>0.222</v>
      </c>
      <c r="AD65" s="71">
        <v>364</v>
      </c>
      <c r="AE65" s="71">
        <v>62</v>
      </c>
      <c r="AF65" s="79">
        <f t="shared" si="77"/>
        <v>0.17</v>
      </c>
      <c r="AG65" s="71">
        <v>1892</v>
      </c>
      <c r="AH65" s="71">
        <v>588</v>
      </c>
      <c r="AI65" s="79">
        <f t="shared" si="78"/>
        <v>0.311</v>
      </c>
      <c r="AJ65" s="71">
        <v>2059</v>
      </c>
      <c r="AK65" s="71">
        <v>592</v>
      </c>
      <c r="AL65" s="79">
        <f t="shared" si="79"/>
        <v>0.28799999999999998</v>
      </c>
      <c r="AM65" s="419">
        <f t="shared" si="100"/>
        <v>3951</v>
      </c>
      <c r="AN65" s="60">
        <v>2509</v>
      </c>
      <c r="AO65" s="60">
        <v>666</v>
      </c>
      <c r="AP65" s="104">
        <f t="shared" si="80"/>
        <v>0.26500000000000001</v>
      </c>
      <c r="AQ65" s="60">
        <v>521</v>
      </c>
      <c r="AR65" s="60">
        <v>103</v>
      </c>
      <c r="AS65" s="104">
        <f t="shared" si="81"/>
        <v>0.19800000000000001</v>
      </c>
      <c r="AT65" s="60">
        <v>723</v>
      </c>
      <c r="AU65" s="60">
        <v>411</v>
      </c>
      <c r="AV65" s="104">
        <f t="shared" si="82"/>
        <v>0.56799999999999995</v>
      </c>
      <c r="AW65" s="60">
        <v>0</v>
      </c>
      <c r="AX65" s="60">
        <v>0</v>
      </c>
      <c r="AY65" s="104"/>
      <c r="AZ65" s="60">
        <v>93</v>
      </c>
      <c r="BA65" s="60">
        <v>0</v>
      </c>
      <c r="BB65" s="104">
        <f t="shared" si="101"/>
        <v>0</v>
      </c>
      <c r="BC65" s="60">
        <v>105</v>
      </c>
      <c r="BD65" s="60">
        <v>0</v>
      </c>
      <c r="BE65" s="104">
        <f>ROUND(BD65/BC65,3)</f>
        <v>0</v>
      </c>
      <c r="BF65" s="74">
        <v>0</v>
      </c>
      <c r="BG65" s="60">
        <v>0</v>
      </c>
      <c r="BH65" s="104"/>
      <c r="BI65" s="75">
        <v>2289</v>
      </c>
      <c r="BJ65" s="60">
        <v>530</v>
      </c>
      <c r="BK65" s="63">
        <f t="shared" si="84"/>
        <v>0.23200000000000001</v>
      </c>
      <c r="BL65" s="60">
        <v>713</v>
      </c>
      <c r="BM65" s="60">
        <v>127</v>
      </c>
      <c r="BN65" s="63">
        <f t="shared" si="85"/>
        <v>0.17799999999999999</v>
      </c>
      <c r="BO65" s="60">
        <v>703</v>
      </c>
      <c r="BP65" s="60">
        <v>140</v>
      </c>
      <c r="BQ65" s="63">
        <f t="shared" si="86"/>
        <v>0.19900000000000001</v>
      </c>
      <c r="BR65" s="60">
        <v>682</v>
      </c>
      <c r="BS65" s="60">
        <v>219</v>
      </c>
      <c r="BT65" s="63">
        <f t="shared" si="87"/>
        <v>0.32100000000000001</v>
      </c>
      <c r="BU65" s="60">
        <v>191</v>
      </c>
      <c r="BV65" s="60">
        <v>44</v>
      </c>
      <c r="BW65" s="63">
        <f t="shared" si="88"/>
        <v>0.23</v>
      </c>
      <c r="BX65" s="432">
        <v>1616</v>
      </c>
      <c r="BY65" s="60">
        <v>259</v>
      </c>
      <c r="BZ65" s="104">
        <f t="shared" si="89"/>
        <v>0.16</v>
      </c>
      <c r="CA65" s="436">
        <v>1466</v>
      </c>
      <c r="CB65" s="60">
        <v>183</v>
      </c>
      <c r="CC65" s="63">
        <f t="shared" si="90"/>
        <v>0.125</v>
      </c>
      <c r="CD65" s="60">
        <v>668</v>
      </c>
      <c r="CE65" s="60">
        <v>33</v>
      </c>
      <c r="CF65" s="63">
        <f t="shared" si="91"/>
        <v>4.9000000000000002E-2</v>
      </c>
      <c r="CG65" s="60">
        <v>798</v>
      </c>
      <c r="CH65" s="60">
        <v>150</v>
      </c>
      <c r="CI65" s="63">
        <f t="shared" si="92"/>
        <v>0.188</v>
      </c>
      <c r="CJ65" s="436">
        <v>150</v>
      </c>
      <c r="CK65" s="60">
        <v>76</v>
      </c>
      <c r="CL65" s="104">
        <f t="shared" si="93"/>
        <v>0.50700000000000001</v>
      </c>
      <c r="CM65" s="60">
        <v>104</v>
      </c>
      <c r="CN65" s="60">
        <v>30</v>
      </c>
      <c r="CO65" s="104">
        <f t="shared" si="103"/>
        <v>0.28799999999999998</v>
      </c>
      <c r="CP65" s="60">
        <v>46</v>
      </c>
      <c r="CQ65" s="60">
        <v>46</v>
      </c>
      <c r="CR65" s="104">
        <f t="shared" si="94"/>
        <v>1</v>
      </c>
      <c r="CS65" s="60">
        <v>3009</v>
      </c>
      <c r="CT65" s="60">
        <v>707</v>
      </c>
      <c r="CU65" s="63">
        <f t="shared" si="95"/>
        <v>0.23499999999999999</v>
      </c>
      <c r="CV65" s="60">
        <v>1591</v>
      </c>
      <c r="CW65" s="60">
        <v>845</v>
      </c>
      <c r="CX65" s="60">
        <v>0</v>
      </c>
      <c r="CY65" s="63">
        <f t="shared" si="96"/>
        <v>0</v>
      </c>
      <c r="CZ65" s="60">
        <v>746</v>
      </c>
      <c r="DA65" s="60">
        <v>259</v>
      </c>
      <c r="DB65" s="63">
        <f t="shared" si="97"/>
        <v>0.34699999999999998</v>
      </c>
      <c r="DC65" s="60">
        <v>1418</v>
      </c>
      <c r="DD65" s="60">
        <v>448</v>
      </c>
      <c r="DE65" s="63">
        <f t="shared" si="98"/>
        <v>0.316</v>
      </c>
      <c r="DF65" s="416">
        <v>369</v>
      </c>
      <c r="DG65" s="417">
        <v>1456</v>
      </c>
      <c r="DH65" s="417">
        <v>1583</v>
      </c>
      <c r="DI65" s="417">
        <v>2308</v>
      </c>
      <c r="DJ65" s="417">
        <v>2421</v>
      </c>
      <c r="DK65" s="417">
        <v>3011</v>
      </c>
      <c r="DL65" s="417">
        <v>3509</v>
      </c>
      <c r="DM65" s="418">
        <v>3730</v>
      </c>
    </row>
    <row r="66" spans="1:117" x14ac:dyDescent="0.2">
      <c r="A66" s="56" t="s">
        <v>882</v>
      </c>
      <c r="B66" s="56" t="s">
        <v>1022</v>
      </c>
      <c r="C66" s="56" t="s">
        <v>947</v>
      </c>
      <c r="D66" s="56" t="s">
        <v>1092</v>
      </c>
      <c r="E66" s="415">
        <v>3409</v>
      </c>
      <c r="F66" s="78">
        <v>3409</v>
      </c>
      <c r="G66" s="71">
        <v>577</v>
      </c>
      <c r="H66" s="79">
        <f t="shared" si="69"/>
        <v>0.16900000000000001</v>
      </c>
      <c r="I66" s="71">
        <v>1122</v>
      </c>
      <c r="J66" s="71">
        <v>353</v>
      </c>
      <c r="K66" s="79">
        <f t="shared" si="70"/>
        <v>0.315</v>
      </c>
      <c r="L66" s="71">
        <v>169</v>
      </c>
      <c r="M66" s="71">
        <v>134</v>
      </c>
      <c r="N66" s="79">
        <f t="shared" si="71"/>
        <v>0.79300000000000004</v>
      </c>
      <c r="O66" s="71">
        <v>953</v>
      </c>
      <c r="P66" s="71">
        <v>219</v>
      </c>
      <c r="Q66" s="79">
        <f t="shared" si="72"/>
        <v>0.23</v>
      </c>
      <c r="R66" s="71">
        <v>1985</v>
      </c>
      <c r="S66" s="71">
        <v>209</v>
      </c>
      <c r="T66" s="79">
        <f t="shared" si="73"/>
        <v>0.105</v>
      </c>
      <c r="U66" s="71">
        <v>773</v>
      </c>
      <c r="V66" s="71">
        <v>80</v>
      </c>
      <c r="W66" s="79">
        <f t="shared" si="74"/>
        <v>0.10299999999999999</v>
      </c>
      <c r="X66" s="71">
        <v>1212</v>
      </c>
      <c r="Y66" s="71">
        <v>129</v>
      </c>
      <c r="Z66" s="79">
        <f t="shared" si="75"/>
        <v>0.106</v>
      </c>
      <c r="AA66" s="71">
        <v>462</v>
      </c>
      <c r="AB66" s="71">
        <v>15</v>
      </c>
      <c r="AC66" s="79">
        <f t="shared" si="76"/>
        <v>3.2000000000000001E-2</v>
      </c>
      <c r="AD66" s="71">
        <v>302</v>
      </c>
      <c r="AE66" s="71">
        <v>15</v>
      </c>
      <c r="AF66" s="79">
        <f t="shared" si="77"/>
        <v>0.05</v>
      </c>
      <c r="AG66" s="71">
        <v>1673</v>
      </c>
      <c r="AH66" s="71">
        <v>307</v>
      </c>
      <c r="AI66" s="79">
        <f t="shared" si="78"/>
        <v>0.184</v>
      </c>
      <c r="AJ66" s="71">
        <v>1736</v>
      </c>
      <c r="AK66" s="71">
        <v>270</v>
      </c>
      <c r="AL66" s="79">
        <f t="shared" si="79"/>
        <v>0.156</v>
      </c>
      <c r="AM66" s="419">
        <f t="shared" si="100"/>
        <v>3409</v>
      </c>
      <c r="AN66" s="60">
        <v>2542</v>
      </c>
      <c r="AO66" s="60">
        <v>271</v>
      </c>
      <c r="AP66" s="104">
        <f t="shared" si="80"/>
        <v>0.107</v>
      </c>
      <c r="AQ66" s="60">
        <v>379</v>
      </c>
      <c r="AR66" s="60">
        <v>17</v>
      </c>
      <c r="AS66" s="104">
        <f t="shared" si="81"/>
        <v>4.4999999999999998E-2</v>
      </c>
      <c r="AT66" s="60">
        <v>86</v>
      </c>
      <c r="AU66" s="60">
        <v>0</v>
      </c>
      <c r="AV66" s="104">
        <f t="shared" si="82"/>
        <v>0</v>
      </c>
      <c r="AW66" s="60">
        <v>284</v>
      </c>
      <c r="AX66" s="60">
        <v>284</v>
      </c>
      <c r="AY66" s="104">
        <f>ROUND(AX66/AW66,3)</f>
        <v>1</v>
      </c>
      <c r="AZ66" s="60">
        <v>57</v>
      </c>
      <c r="BA66" s="60">
        <v>5</v>
      </c>
      <c r="BB66" s="104">
        <f t="shared" si="101"/>
        <v>8.7999999999999995E-2</v>
      </c>
      <c r="BC66" s="60">
        <v>0</v>
      </c>
      <c r="BD66" s="60">
        <v>0</v>
      </c>
      <c r="BE66" s="104"/>
      <c r="BF66" s="74">
        <v>61</v>
      </c>
      <c r="BG66" s="60">
        <v>1</v>
      </c>
      <c r="BH66" s="104">
        <f>BG66/BF66</f>
        <v>1.6393442622950821E-2</v>
      </c>
      <c r="BI66" s="75">
        <v>1941</v>
      </c>
      <c r="BJ66" s="60">
        <v>144</v>
      </c>
      <c r="BK66" s="63">
        <f t="shared" si="84"/>
        <v>7.3999999999999996E-2</v>
      </c>
      <c r="BL66" s="60">
        <v>659</v>
      </c>
      <c r="BM66" s="60">
        <v>96</v>
      </c>
      <c r="BN66" s="63">
        <f t="shared" si="85"/>
        <v>0.14599999999999999</v>
      </c>
      <c r="BO66" s="60">
        <v>542</v>
      </c>
      <c r="BP66" s="60">
        <v>29</v>
      </c>
      <c r="BQ66" s="63">
        <f t="shared" si="86"/>
        <v>5.3999999999999999E-2</v>
      </c>
      <c r="BR66" s="60">
        <v>471</v>
      </c>
      <c r="BS66" s="60">
        <v>14</v>
      </c>
      <c r="BT66" s="63">
        <f t="shared" si="87"/>
        <v>0.03</v>
      </c>
      <c r="BU66" s="60">
        <v>269</v>
      </c>
      <c r="BV66" s="60">
        <v>5</v>
      </c>
      <c r="BW66" s="63">
        <f t="shared" si="88"/>
        <v>1.9E-2</v>
      </c>
      <c r="BX66" s="432">
        <v>1438</v>
      </c>
      <c r="BY66" s="60">
        <v>96</v>
      </c>
      <c r="BZ66" s="104">
        <f t="shared" si="89"/>
        <v>6.7000000000000004E-2</v>
      </c>
      <c r="CA66" s="436">
        <v>1322</v>
      </c>
      <c r="CB66" s="60">
        <v>53</v>
      </c>
      <c r="CC66" s="63">
        <f t="shared" si="90"/>
        <v>0.04</v>
      </c>
      <c r="CD66" s="60">
        <v>779</v>
      </c>
      <c r="CE66" s="60">
        <v>29</v>
      </c>
      <c r="CF66" s="63">
        <f t="shared" si="91"/>
        <v>3.6999999999999998E-2</v>
      </c>
      <c r="CG66" s="60">
        <v>543</v>
      </c>
      <c r="CH66" s="60">
        <v>24</v>
      </c>
      <c r="CI66" s="63">
        <f t="shared" si="92"/>
        <v>4.3999999999999997E-2</v>
      </c>
      <c r="CJ66" s="436">
        <v>116</v>
      </c>
      <c r="CK66" s="60">
        <v>43</v>
      </c>
      <c r="CL66" s="104">
        <f t="shared" si="93"/>
        <v>0.371</v>
      </c>
      <c r="CM66" s="60">
        <v>81</v>
      </c>
      <c r="CN66" s="60">
        <v>43</v>
      </c>
      <c r="CO66" s="104">
        <f t="shared" si="103"/>
        <v>0.53100000000000003</v>
      </c>
      <c r="CP66" s="60">
        <v>35</v>
      </c>
      <c r="CQ66" s="60">
        <v>0</v>
      </c>
      <c r="CR66" s="104">
        <f t="shared" si="94"/>
        <v>0</v>
      </c>
      <c r="CS66" s="60">
        <v>2423</v>
      </c>
      <c r="CT66" s="60">
        <v>271</v>
      </c>
      <c r="CU66" s="63">
        <f t="shared" si="95"/>
        <v>0.112</v>
      </c>
      <c r="CV66" s="60">
        <v>1454</v>
      </c>
      <c r="CW66" s="60">
        <v>989</v>
      </c>
      <c r="CX66" s="60">
        <v>22</v>
      </c>
      <c r="CY66" s="63">
        <f t="shared" si="96"/>
        <v>2.1999999999999999E-2</v>
      </c>
      <c r="CZ66" s="60">
        <v>465</v>
      </c>
      <c r="DA66" s="60">
        <v>74</v>
      </c>
      <c r="DB66" s="63">
        <f t="shared" si="97"/>
        <v>0.159</v>
      </c>
      <c r="DC66" s="60">
        <v>969</v>
      </c>
      <c r="DD66" s="60">
        <v>175</v>
      </c>
      <c r="DE66" s="63">
        <f t="shared" si="98"/>
        <v>0.18099999999999999</v>
      </c>
      <c r="DF66" s="416">
        <v>78</v>
      </c>
      <c r="DG66" s="417">
        <v>854</v>
      </c>
      <c r="DH66" s="417">
        <v>936</v>
      </c>
      <c r="DI66" s="417">
        <v>1216</v>
      </c>
      <c r="DJ66" s="417">
        <v>1524</v>
      </c>
      <c r="DK66" s="417">
        <v>2245</v>
      </c>
      <c r="DL66" s="417">
        <v>2599</v>
      </c>
      <c r="DM66" s="418">
        <v>2933</v>
      </c>
    </row>
    <row r="67" spans="1:117" x14ac:dyDescent="0.2">
      <c r="A67" s="56" t="s">
        <v>882</v>
      </c>
      <c r="B67" s="56" t="s">
        <v>1022</v>
      </c>
      <c r="C67" s="56" t="s">
        <v>948</v>
      </c>
      <c r="D67" s="56" t="s">
        <v>1093</v>
      </c>
      <c r="E67" s="415">
        <v>6158</v>
      </c>
      <c r="F67" s="78">
        <v>6150</v>
      </c>
      <c r="G67" s="71">
        <v>1016</v>
      </c>
      <c r="H67" s="79">
        <f t="shared" si="69"/>
        <v>0.16500000000000001</v>
      </c>
      <c r="I67" s="71">
        <v>1810</v>
      </c>
      <c r="J67" s="71">
        <v>351</v>
      </c>
      <c r="K67" s="79">
        <f t="shared" si="70"/>
        <v>0.19400000000000001</v>
      </c>
      <c r="L67" s="71">
        <v>336</v>
      </c>
      <c r="M67" s="71">
        <v>67</v>
      </c>
      <c r="N67" s="79">
        <f t="shared" si="71"/>
        <v>0.19900000000000001</v>
      </c>
      <c r="O67" s="71">
        <v>1474</v>
      </c>
      <c r="P67" s="71">
        <v>284</v>
      </c>
      <c r="Q67" s="79">
        <f t="shared" si="72"/>
        <v>0.193</v>
      </c>
      <c r="R67" s="71">
        <v>3839</v>
      </c>
      <c r="S67" s="71">
        <v>616</v>
      </c>
      <c r="T67" s="79">
        <f t="shared" si="73"/>
        <v>0.16</v>
      </c>
      <c r="U67" s="71">
        <v>1736</v>
      </c>
      <c r="V67" s="71">
        <v>261</v>
      </c>
      <c r="W67" s="79">
        <f t="shared" si="74"/>
        <v>0.15</v>
      </c>
      <c r="X67" s="71">
        <v>2103</v>
      </c>
      <c r="Y67" s="71">
        <v>355</v>
      </c>
      <c r="Z67" s="79">
        <f t="shared" si="75"/>
        <v>0.16900000000000001</v>
      </c>
      <c r="AA67" s="71">
        <v>723</v>
      </c>
      <c r="AB67" s="71">
        <v>85</v>
      </c>
      <c r="AC67" s="79">
        <f t="shared" si="76"/>
        <v>0.11799999999999999</v>
      </c>
      <c r="AD67" s="71">
        <v>501</v>
      </c>
      <c r="AE67" s="71">
        <v>49</v>
      </c>
      <c r="AF67" s="79">
        <f t="shared" si="77"/>
        <v>9.8000000000000004E-2</v>
      </c>
      <c r="AG67" s="71">
        <v>3201</v>
      </c>
      <c r="AH67" s="71">
        <v>529</v>
      </c>
      <c r="AI67" s="79">
        <f t="shared" si="78"/>
        <v>0.16500000000000001</v>
      </c>
      <c r="AJ67" s="71">
        <v>2949</v>
      </c>
      <c r="AK67" s="71">
        <v>487</v>
      </c>
      <c r="AL67" s="79">
        <f t="shared" si="79"/>
        <v>0.16500000000000001</v>
      </c>
      <c r="AM67" s="419">
        <f t="shared" si="100"/>
        <v>6150</v>
      </c>
      <c r="AN67" s="60">
        <v>4578</v>
      </c>
      <c r="AO67" s="60">
        <v>533</v>
      </c>
      <c r="AP67" s="104">
        <f t="shared" si="80"/>
        <v>0.11600000000000001</v>
      </c>
      <c r="AQ67" s="60">
        <v>702</v>
      </c>
      <c r="AR67" s="60">
        <v>72</v>
      </c>
      <c r="AS67" s="104">
        <f t="shared" si="81"/>
        <v>0.10299999999999999</v>
      </c>
      <c r="AT67" s="60">
        <v>790</v>
      </c>
      <c r="AU67" s="60">
        <v>386</v>
      </c>
      <c r="AV67" s="104">
        <f t="shared" si="82"/>
        <v>0.48899999999999999</v>
      </c>
      <c r="AW67" s="60">
        <v>0</v>
      </c>
      <c r="AX67" s="60">
        <v>0</v>
      </c>
      <c r="AY67" s="104"/>
      <c r="AZ67" s="60">
        <v>2</v>
      </c>
      <c r="BA67" s="60">
        <v>2</v>
      </c>
      <c r="BB67" s="104">
        <f t="shared" si="101"/>
        <v>1</v>
      </c>
      <c r="BC67" s="60">
        <v>23</v>
      </c>
      <c r="BD67" s="60">
        <v>23</v>
      </c>
      <c r="BE67" s="104">
        <f>ROUND(BD67/BC67,3)</f>
        <v>1</v>
      </c>
      <c r="BF67" s="74">
        <v>55</v>
      </c>
      <c r="BG67" s="60">
        <v>4</v>
      </c>
      <c r="BH67" s="104">
        <f>BG67/BF67</f>
        <v>7.2727272727272724E-2</v>
      </c>
      <c r="BI67" s="75">
        <v>3387</v>
      </c>
      <c r="BJ67" s="60">
        <v>473</v>
      </c>
      <c r="BK67" s="63">
        <f t="shared" si="84"/>
        <v>0.14000000000000001</v>
      </c>
      <c r="BL67" s="60">
        <v>1262</v>
      </c>
      <c r="BM67" s="60">
        <v>156</v>
      </c>
      <c r="BN67" s="63">
        <f t="shared" si="85"/>
        <v>0.124</v>
      </c>
      <c r="BO67" s="60">
        <v>1232</v>
      </c>
      <c r="BP67" s="60">
        <v>193</v>
      </c>
      <c r="BQ67" s="63">
        <f t="shared" si="86"/>
        <v>0.157</v>
      </c>
      <c r="BR67" s="60">
        <v>736</v>
      </c>
      <c r="BS67" s="60">
        <v>108</v>
      </c>
      <c r="BT67" s="63">
        <f t="shared" si="87"/>
        <v>0.14699999999999999</v>
      </c>
      <c r="BU67" s="60">
        <v>157</v>
      </c>
      <c r="BV67" s="60">
        <v>16</v>
      </c>
      <c r="BW67" s="63">
        <f t="shared" si="88"/>
        <v>0.10199999999999999</v>
      </c>
      <c r="BX67" s="432">
        <v>2565</v>
      </c>
      <c r="BY67" s="60">
        <v>294</v>
      </c>
      <c r="BZ67" s="104">
        <f t="shared" si="89"/>
        <v>0.115</v>
      </c>
      <c r="CA67" s="436">
        <v>2388</v>
      </c>
      <c r="CB67" s="60">
        <v>232</v>
      </c>
      <c r="CC67" s="63">
        <f t="shared" si="90"/>
        <v>9.7000000000000003E-2</v>
      </c>
      <c r="CD67" s="60">
        <v>1286</v>
      </c>
      <c r="CE67" s="60">
        <v>110</v>
      </c>
      <c r="CF67" s="63">
        <f t="shared" si="91"/>
        <v>8.5999999999999993E-2</v>
      </c>
      <c r="CG67" s="60">
        <v>1102</v>
      </c>
      <c r="CH67" s="60">
        <v>122</v>
      </c>
      <c r="CI67" s="63">
        <f t="shared" si="92"/>
        <v>0.111</v>
      </c>
      <c r="CJ67" s="436">
        <v>177</v>
      </c>
      <c r="CK67" s="60">
        <v>62</v>
      </c>
      <c r="CL67" s="104">
        <f t="shared" si="93"/>
        <v>0.35</v>
      </c>
      <c r="CM67" s="60">
        <v>97</v>
      </c>
      <c r="CN67" s="60">
        <v>57</v>
      </c>
      <c r="CO67" s="104">
        <f t="shared" si="103"/>
        <v>0.58799999999999997</v>
      </c>
      <c r="CP67" s="60">
        <v>80</v>
      </c>
      <c r="CQ67" s="60">
        <v>5</v>
      </c>
      <c r="CR67" s="104">
        <f t="shared" si="94"/>
        <v>6.3E-2</v>
      </c>
      <c r="CS67" s="60">
        <v>4693</v>
      </c>
      <c r="CT67" s="60">
        <v>752</v>
      </c>
      <c r="CU67" s="63">
        <f t="shared" si="95"/>
        <v>0.16</v>
      </c>
      <c r="CV67" s="60">
        <v>2607</v>
      </c>
      <c r="CW67" s="60">
        <v>1786</v>
      </c>
      <c r="CX67" s="60">
        <v>128</v>
      </c>
      <c r="CY67" s="63">
        <f t="shared" si="96"/>
        <v>7.1999999999999995E-2</v>
      </c>
      <c r="CZ67" s="60">
        <v>821</v>
      </c>
      <c r="DA67" s="60">
        <v>154</v>
      </c>
      <c r="DB67" s="63">
        <f t="shared" si="97"/>
        <v>0.188</v>
      </c>
      <c r="DC67" s="60">
        <v>2086</v>
      </c>
      <c r="DD67" s="60">
        <v>470</v>
      </c>
      <c r="DE67" s="63">
        <f t="shared" si="98"/>
        <v>0.22500000000000001</v>
      </c>
      <c r="DF67" s="416">
        <v>147</v>
      </c>
      <c r="DG67" s="417">
        <v>1601</v>
      </c>
      <c r="DH67" s="417">
        <v>2198</v>
      </c>
      <c r="DI67" s="417">
        <v>2350</v>
      </c>
      <c r="DJ67" s="417">
        <v>2435</v>
      </c>
      <c r="DK67" s="417">
        <v>4558</v>
      </c>
      <c r="DL67" s="417">
        <v>5300</v>
      </c>
      <c r="DM67" s="418">
        <v>5716</v>
      </c>
    </row>
    <row r="68" spans="1:117" x14ac:dyDescent="0.2">
      <c r="A68" s="56" t="s">
        <v>882</v>
      </c>
      <c r="B68" s="56" t="s">
        <v>1022</v>
      </c>
      <c r="C68" s="56" t="s">
        <v>949</v>
      </c>
      <c r="D68" s="56" t="s">
        <v>1094</v>
      </c>
      <c r="E68" s="415">
        <v>4381</v>
      </c>
      <c r="F68" s="78">
        <v>4381</v>
      </c>
      <c r="G68" s="71">
        <v>1074</v>
      </c>
      <c r="H68" s="79">
        <f t="shared" si="69"/>
        <v>0.245</v>
      </c>
      <c r="I68" s="71">
        <v>1205</v>
      </c>
      <c r="J68" s="71">
        <v>418</v>
      </c>
      <c r="K68" s="79">
        <f t="shared" si="70"/>
        <v>0.34699999999999998</v>
      </c>
      <c r="L68" s="71">
        <v>245</v>
      </c>
      <c r="M68" s="71">
        <v>21</v>
      </c>
      <c r="N68" s="79">
        <f t="shared" si="71"/>
        <v>8.5999999999999993E-2</v>
      </c>
      <c r="O68" s="71">
        <v>960</v>
      </c>
      <c r="P68" s="71">
        <v>397</v>
      </c>
      <c r="Q68" s="79">
        <f t="shared" si="72"/>
        <v>0.41399999999999998</v>
      </c>
      <c r="R68" s="71">
        <v>2706</v>
      </c>
      <c r="S68" s="71">
        <v>569</v>
      </c>
      <c r="T68" s="79">
        <f t="shared" si="73"/>
        <v>0.21</v>
      </c>
      <c r="U68" s="71">
        <v>1361</v>
      </c>
      <c r="V68" s="71">
        <v>262</v>
      </c>
      <c r="W68" s="79">
        <f t="shared" si="74"/>
        <v>0.193</v>
      </c>
      <c r="X68" s="71">
        <v>1345</v>
      </c>
      <c r="Y68" s="71">
        <v>307</v>
      </c>
      <c r="Z68" s="79">
        <f t="shared" si="75"/>
        <v>0.22800000000000001</v>
      </c>
      <c r="AA68" s="71">
        <v>668</v>
      </c>
      <c r="AB68" s="71">
        <v>139</v>
      </c>
      <c r="AC68" s="79">
        <f t="shared" si="76"/>
        <v>0.20799999999999999</v>
      </c>
      <c r="AD68" s="71">
        <v>470</v>
      </c>
      <c r="AE68" s="71">
        <v>87</v>
      </c>
      <c r="AF68" s="79">
        <f t="shared" si="77"/>
        <v>0.185</v>
      </c>
      <c r="AG68" s="71">
        <v>2059</v>
      </c>
      <c r="AH68" s="71">
        <v>431</v>
      </c>
      <c r="AI68" s="79">
        <f t="shared" si="78"/>
        <v>0.20899999999999999</v>
      </c>
      <c r="AJ68" s="71">
        <v>2322</v>
      </c>
      <c r="AK68" s="71">
        <v>643</v>
      </c>
      <c r="AL68" s="79">
        <f t="shared" si="79"/>
        <v>0.27700000000000002</v>
      </c>
      <c r="AM68" s="419">
        <f t="shared" si="100"/>
        <v>4381</v>
      </c>
      <c r="AN68" s="60">
        <v>2548</v>
      </c>
      <c r="AO68" s="60">
        <v>553</v>
      </c>
      <c r="AP68" s="104">
        <f t="shared" si="80"/>
        <v>0.217</v>
      </c>
      <c r="AQ68" s="60">
        <v>835</v>
      </c>
      <c r="AR68" s="60">
        <v>102</v>
      </c>
      <c r="AS68" s="104">
        <f t="shared" si="81"/>
        <v>0.122</v>
      </c>
      <c r="AT68" s="60">
        <v>722</v>
      </c>
      <c r="AU68" s="60">
        <v>406</v>
      </c>
      <c r="AV68" s="104">
        <f t="shared" si="82"/>
        <v>0.56200000000000006</v>
      </c>
      <c r="AW68" s="60">
        <v>0</v>
      </c>
      <c r="AX68" s="60">
        <v>0</v>
      </c>
      <c r="AY68" s="104"/>
      <c r="AZ68" s="60">
        <v>237</v>
      </c>
      <c r="BA68" s="60">
        <v>0</v>
      </c>
      <c r="BB68" s="104">
        <f t="shared" si="101"/>
        <v>0</v>
      </c>
      <c r="BC68" s="60">
        <v>39</v>
      </c>
      <c r="BD68" s="60">
        <v>0</v>
      </c>
      <c r="BE68" s="104">
        <f>ROUND(BD68/BC68,3)</f>
        <v>0</v>
      </c>
      <c r="BF68" s="74">
        <v>0</v>
      </c>
      <c r="BG68" s="60">
        <v>0</v>
      </c>
      <c r="BH68" s="104"/>
      <c r="BI68" s="75">
        <v>2525</v>
      </c>
      <c r="BJ68" s="60">
        <v>465</v>
      </c>
      <c r="BK68" s="63">
        <f t="shared" si="84"/>
        <v>0.184</v>
      </c>
      <c r="BL68" s="60">
        <v>689</v>
      </c>
      <c r="BM68" s="60">
        <v>98</v>
      </c>
      <c r="BN68" s="63">
        <f t="shared" si="85"/>
        <v>0.14199999999999999</v>
      </c>
      <c r="BO68" s="60">
        <v>851</v>
      </c>
      <c r="BP68" s="60">
        <v>288</v>
      </c>
      <c r="BQ68" s="63">
        <f t="shared" si="86"/>
        <v>0.33800000000000002</v>
      </c>
      <c r="BR68" s="60">
        <v>706</v>
      </c>
      <c r="BS68" s="60">
        <v>40</v>
      </c>
      <c r="BT68" s="63">
        <f t="shared" si="87"/>
        <v>5.7000000000000002E-2</v>
      </c>
      <c r="BU68" s="60">
        <v>279</v>
      </c>
      <c r="BV68" s="60">
        <v>39</v>
      </c>
      <c r="BW68" s="63">
        <f t="shared" si="88"/>
        <v>0.14000000000000001</v>
      </c>
      <c r="BX68" s="432">
        <v>2009</v>
      </c>
      <c r="BY68" s="60">
        <v>299</v>
      </c>
      <c r="BZ68" s="104">
        <f t="shared" si="89"/>
        <v>0.14899999999999999</v>
      </c>
      <c r="CA68" s="436">
        <v>1833</v>
      </c>
      <c r="CB68" s="60">
        <v>221</v>
      </c>
      <c r="CC68" s="63">
        <f t="shared" si="90"/>
        <v>0.121</v>
      </c>
      <c r="CD68" s="60">
        <v>938</v>
      </c>
      <c r="CE68" s="60">
        <v>114</v>
      </c>
      <c r="CF68" s="63">
        <f t="shared" si="91"/>
        <v>0.122</v>
      </c>
      <c r="CG68" s="60">
        <v>895</v>
      </c>
      <c r="CH68" s="60">
        <v>107</v>
      </c>
      <c r="CI68" s="63">
        <f t="shared" si="92"/>
        <v>0.12</v>
      </c>
      <c r="CJ68" s="436">
        <v>176</v>
      </c>
      <c r="CK68" s="60">
        <v>78</v>
      </c>
      <c r="CL68" s="104">
        <f t="shared" si="93"/>
        <v>0.443</v>
      </c>
      <c r="CM68" s="60">
        <v>75</v>
      </c>
      <c r="CN68" s="60">
        <v>0</v>
      </c>
      <c r="CO68" s="104">
        <f t="shared" si="103"/>
        <v>0</v>
      </c>
      <c r="CP68" s="60">
        <v>101</v>
      </c>
      <c r="CQ68" s="60">
        <v>78</v>
      </c>
      <c r="CR68" s="104">
        <f t="shared" si="94"/>
        <v>0.77200000000000002</v>
      </c>
      <c r="CS68" s="60">
        <v>3316</v>
      </c>
      <c r="CT68" s="60">
        <v>690</v>
      </c>
      <c r="CU68" s="63">
        <f t="shared" si="95"/>
        <v>0.20799999999999999</v>
      </c>
      <c r="CV68" s="60">
        <v>1998</v>
      </c>
      <c r="CW68" s="60">
        <v>1309</v>
      </c>
      <c r="CX68" s="60">
        <v>80</v>
      </c>
      <c r="CY68" s="63">
        <f t="shared" si="96"/>
        <v>6.0999999999999999E-2</v>
      </c>
      <c r="CZ68" s="60">
        <v>689</v>
      </c>
      <c r="DA68" s="60">
        <v>141</v>
      </c>
      <c r="DB68" s="63">
        <f t="shared" si="97"/>
        <v>0.20499999999999999</v>
      </c>
      <c r="DC68" s="60">
        <v>1318</v>
      </c>
      <c r="DD68" s="60">
        <v>469</v>
      </c>
      <c r="DE68" s="63">
        <f t="shared" si="98"/>
        <v>0.35599999999999998</v>
      </c>
      <c r="DF68" s="416">
        <v>463</v>
      </c>
      <c r="DG68" s="417">
        <v>1585</v>
      </c>
      <c r="DH68" s="417">
        <v>1917</v>
      </c>
      <c r="DI68" s="417">
        <v>2226</v>
      </c>
      <c r="DJ68" s="417">
        <v>2766</v>
      </c>
      <c r="DK68" s="417">
        <v>3308</v>
      </c>
      <c r="DL68" s="417">
        <v>3571</v>
      </c>
      <c r="DM68" s="418">
        <v>3730</v>
      </c>
    </row>
    <row r="69" spans="1:117" x14ac:dyDescent="0.2">
      <c r="A69" s="56" t="s">
        <v>882</v>
      </c>
      <c r="B69" s="56" t="s">
        <v>1022</v>
      </c>
      <c r="C69" s="56" t="s">
        <v>950</v>
      </c>
      <c r="D69" s="56" t="s">
        <v>1095</v>
      </c>
      <c r="E69" s="415">
        <v>4694</v>
      </c>
      <c r="F69" s="78">
        <v>4662</v>
      </c>
      <c r="G69" s="71">
        <v>672</v>
      </c>
      <c r="H69" s="79">
        <f t="shared" si="69"/>
        <v>0.14399999999999999</v>
      </c>
      <c r="I69" s="71">
        <v>1510</v>
      </c>
      <c r="J69" s="71">
        <v>345</v>
      </c>
      <c r="K69" s="79">
        <f t="shared" si="70"/>
        <v>0.22800000000000001</v>
      </c>
      <c r="L69" s="71">
        <v>395</v>
      </c>
      <c r="M69" s="71">
        <v>47</v>
      </c>
      <c r="N69" s="79">
        <f t="shared" si="71"/>
        <v>0.11899999999999999</v>
      </c>
      <c r="O69" s="71">
        <v>1115</v>
      </c>
      <c r="P69" s="71">
        <v>298</v>
      </c>
      <c r="Q69" s="79">
        <f t="shared" si="72"/>
        <v>0.26700000000000002</v>
      </c>
      <c r="R69" s="71">
        <v>2577</v>
      </c>
      <c r="S69" s="71">
        <v>321</v>
      </c>
      <c r="T69" s="79">
        <f t="shared" si="73"/>
        <v>0.125</v>
      </c>
      <c r="U69" s="71">
        <v>1125</v>
      </c>
      <c r="V69" s="71">
        <v>40</v>
      </c>
      <c r="W69" s="79">
        <f t="shared" si="74"/>
        <v>3.5999999999999997E-2</v>
      </c>
      <c r="X69" s="71">
        <v>1452</v>
      </c>
      <c r="Y69" s="71">
        <v>281</v>
      </c>
      <c r="Z69" s="79">
        <f t="shared" si="75"/>
        <v>0.19400000000000001</v>
      </c>
      <c r="AA69" s="71">
        <v>696</v>
      </c>
      <c r="AB69" s="71">
        <v>33</v>
      </c>
      <c r="AC69" s="79">
        <f t="shared" si="76"/>
        <v>4.7E-2</v>
      </c>
      <c r="AD69" s="71">
        <v>575</v>
      </c>
      <c r="AE69" s="71">
        <v>6</v>
      </c>
      <c r="AF69" s="79">
        <f t="shared" si="77"/>
        <v>0.01</v>
      </c>
      <c r="AG69" s="71">
        <v>2393</v>
      </c>
      <c r="AH69" s="71">
        <v>209</v>
      </c>
      <c r="AI69" s="79">
        <f t="shared" si="78"/>
        <v>8.6999999999999994E-2</v>
      </c>
      <c r="AJ69" s="71">
        <v>2269</v>
      </c>
      <c r="AK69" s="71">
        <v>463</v>
      </c>
      <c r="AL69" s="79">
        <f t="shared" si="79"/>
        <v>0.20399999999999999</v>
      </c>
      <c r="AM69" s="419">
        <f t="shared" si="100"/>
        <v>4662</v>
      </c>
      <c r="AN69" s="60">
        <v>3280</v>
      </c>
      <c r="AO69" s="60">
        <v>546</v>
      </c>
      <c r="AP69" s="104">
        <f t="shared" si="80"/>
        <v>0.16600000000000001</v>
      </c>
      <c r="AQ69" s="60">
        <v>807</v>
      </c>
      <c r="AR69" s="60">
        <v>77</v>
      </c>
      <c r="AS69" s="104">
        <f t="shared" si="81"/>
        <v>9.5000000000000001E-2</v>
      </c>
      <c r="AT69" s="60">
        <v>227</v>
      </c>
      <c r="AU69" s="60">
        <v>5</v>
      </c>
      <c r="AV69" s="104">
        <f t="shared" si="82"/>
        <v>2.1999999999999999E-2</v>
      </c>
      <c r="AW69" s="60">
        <v>0</v>
      </c>
      <c r="AX69" s="60">
        <v>0</v>
      </c>
      <c r="AY69" s="104"/>
      <c r="AZ69" s="60">
        <v>204</v>
      </c>
      <c r="BA69" s="60">
        <v>17</v>
      </c>
      <c r="BB69" s="104">
        <f t="shared" si="101"/>
        <v>8.3000000000000004E-2</v>
      </c>
      <c r="BC69" s="60">
        <v>0</v>
      </c>
      <c r="BD69" s="60">
        <v>0</v>
      </c>
      <c r="BE69" s="104"/>
      <c r="BF69" s="74">
        <v>144</v>
      </c>
      <c r="BG69" s="60">
        <v>15</v>
      </c>
      <c r="BH69" s="104">
        <f t="shared" ref="BH69:BH74" si="104">BG69/BF69</f>
        <v>0.10416666666666667</v>
      </c>
      <c r="BI69" s="75">
        <v>2761</v>
      </c>
      <c r="BJ69" s="60">
        <v>327</v>
      </c>
      <c r="BK69" s="63">
        <f t="shared" si="84"/>
        <v>0.11799999999999999</v>
      </c>
      <c r="BL69" s="60">
        <v>665</v>
      </c>
      <c r="BM69" s="60">
        <v>168</v>
      </c>
      <c r="BN69" s="63">
        <f t="shared" si="85"/>
        <v>0.253</v>
      </c>
      <c r="BO69" s="60">
        <v>877</v>
      </c>
      <c r="BP69" s="60">
        <v>60</v>
      </c>
      <c r="BQ69" s="63">
        <f t="shared" si="86"/>
        <v>6.8000000000000005E-2</v>
      </c>
      <c r="BR69" s="60">
        <v>1076</v>
      </c>
      <c r="BS69" s="60">
        <v>92</v>
      </c>
      <c r="BT69" s="63">
        <f t="shared" si="87"/>
        <v>8.5999999999999993E-2</v>
      </c>
      <c r="BU69" s="60">
        <v>143</v>
      </c>
      <c r="BV69" s="60">
        <v>7</v>
      </c>
      <c r="BW69" s="63">
        <f t="shared" si="88"/>
        <v>4.9000000000000002E-2</v>
      </c>
      <c r="BX69" s="432">
        <v>1725</v>
      </c>
      <c r="BY69" s="60">
        <v>116</v>
      </c>
      <c r="BZ69" s="104">
        <f t="shared" si="89"/>
        <v>6.7000000000000004E-2</v>
      </c>
      <c r="CA69" s="436">
        <v>1598</v>
      </c>
      <c r="CB69" s="60">
        <v>96</v>
      </c>
      <c r="CC69" s="63">
        <f t="shared" si="90"/>
        <v>0.06</v>
      </c>
      <c r="CD69" s="60">
        <v>968</v>
      </c>
      <c r="CE69" s="60">
        <v>41</v>
      </c>
      <c r="CF69" s="63">
        <f t="shared" si="91"/>
        <v>4.2000000000000003E-2</v>
      </c>
      <c r="CG69" s="60">
        <v>630</v>
      </c>
      <c r="CH69" s="60">
        <v>55</v>
      </c>
      <c r="CI69" s="63">
        <f t="shared" si="92"/>
        <v>8.6999999999999994E-2</v>
      </c>
      <c r="CJ69" s="436">
        <v>127</v>
      </c>
      <c r="CK69" s="60">
        <v>20</v>
      </c>
      <c r="CL69" s="104">
        <f t="shared" si="93"/>
        <v>0.157</v>
      </c>
      <c r="CM69" s="60">
        <v>71</v>
      </c>
      <c r="CN69" s="60">
        <v>0</v>
      </c>
      <c r="CO69" s="104">
        <f t="shared" si="103"/>
        <v>0</v>
      </c>
      <c r="CP69" s="60">
        <v>56</v>
      </c>
      <c r="CQ69" s="60">
        <v>20</v>
      </c>
      <c r="CR69" s="104">
        <f t="shared" si="94"/>
        <v>0.35699999999999998</v>
      </c>
      <c r="CS69" s="60">
        <v>3340</v>
      </c>
      <c r="CT69" s="60">
        <v>363</v>
      </c>
      <c r="CU69" s="63">
        <f t="shared" si="95"/>
        <v>0.109</v>
      </c>
      <c r="CV69" s="60">
        <v>1755</v>
      </c>
      <c r="CW69" s="60">
        <v>1107</v>
      </c>
      <c r="CX69" s="60">
        <v>108</v>
      </c>
      <c r="CY69" s="63">
        <f t="shared" si="96"/>
        <v>9.8000000000000004E-2</v>
      </c>
      <c r="CZ69" s="60">
        <v>648</v>
      </c>
      <c r="DA69" s="60">
        <v>18</v>
      </c>
      <c r="DB69" s="63">
        <f t="shared" si="97"/>
        <v>2.8000000000000001E-2</v>
      </c>
      <c r="DC69" s="60">
        <v>1585</v>
      </c>
      <c r="DD69" s="60">
        <v>237</v>
      </c>
      <c r="DE69" s="63">
        <f t="shared" si="98"/>
        <v>0.15</v>
      </c>
      <c r="DF69" s="416">
        <v>203</v>
      </c>
      <c r="DG69" s="417">
        <v>1321</v>
      </c>
      <c r="DH69" s="417">
        <v>1777</v>
      </c>
      <c r="DI69" s="417">
        <v>2348</v>
      </c>
      <c r="DJ69" s="417">
        <v>2510</v>
      </c>
      <c r="DK69" s="417">
        <v>3588</v>
      </c>
      <c r="DL69" s="417">
        <v>4324</v>
      </c>
      <c r="DM69" s="418">
        <v>4482</v>
      </c>
    </row>
    <row r="70" spans="1:117" x14ac:dyDescent="0.2">
      <c r="A70" s="56" t="s">
        <v>882</v>
      </c>
      <c r="B70" s="56" t="s">
        <v>1022</v>
      </c>
      <c r="C70" s="56" t="s">
        <v>951</v>
      </c>
      <c r="D70" s="56" t="s">
        <v>1096</v>
      </c>
      <c r="E70" s="415">
        <v>3154</v>
      </c>
      <c r="F70" s="78">
        <v>3082</v>
      </c>
      <c r="G70" s="71">
        <v>869</v>
      </c>
      <c r="H70" s="79">
        <f t="shared" si="69"/>
        <v>0.28199999999999997</v>
      </c>
      <c r="I70" s="71">
        <v>1063</v>
      </c>
      <c r="J70" s="71">
        <v>455</v>
      </c>
      <c r="K70" s="79">
        <f t="shared" si="70"/>
        <v>0.42799999999999999</v>
      </c>
      <c r="L70" s="71">
        <v>236</v>
      </c>
      <c r="M70" s="71">
        <v>105</v>
      </c>
      <c r="N70" s="79">
        <f t="shared" si="71"/>
        <v>0.44500000000000001</v>
      </c>
      <c r="O70" s="71">
        <v>827</v>
      </c>
      <c r="P70" s="71">
        <v>350</v>
      </c>
      <c r="Q70" s="79">
        <f t="shared" si="72"/>
        <v>0.42299999999999999</v>
      </c>
      <c r="R70" s="71">
        <v>1790</v>
      </c>
      <c r="S70" s="71">
        <v>391</v>
      </c>
      <c r="T70" s="79">
        <f t="shared" si="73"/>
        <v>0.218</v>
      </c>
      <c r="U70" s="71">
        <v>706</v>
      </c>
      <c r="V70" s="71">
        <v>160</v>
      </c>
      <c r="W70" s="79">
        <f t="shared" si="74"/>
        <v>0.22700000000000001</v>
      </c>
      <c r="X70" s="71">
        <v>1084</v>
      </c>
      <c r="Y70" s="71">
        <v>231</v>
      </c>
      <c r="Z70" s="79">
        <f t="shared" si="75"/>
        <v>0.21299999999999999</v>
      </c>
      <c r="AA70" s="71">
        <v>348</v>
      </c>
      <c r="AB70" s="71">
        <v>27</v>
      </c>
      <c r="AC70" s="79">
        <f t="shared" si="76"/>
        <v>7.8E-2</v>
      </c>
      <c r="AD70" s="71">
        <v>229</v>
      </c>
      <c r="AE70" s="71">
        <v>23</v>
      </c>
      <c r="AF70" s="79">
        <f t="shared" si="77"/>
        <v>0.1</v>
      </c>
      <c r="AG70" s="71">
        <v>1697</v>
      </c>
      <c r="AH70" s="71">
        <v>439</v>
      </c>
      <c r="AI70" s="79">
        <f t="shared" si="78"/>
        <v>0.25900000000000001</v>
      </c>
      <c r="AJ70" s="71">
        <v>1385</v>
      </c>
      <c r="AK70" s="71">
        <v>430</v>
      </c>
      <c r="AL70" s="79">
        <f t="shared" si="79"/>
        <v>0.31</v>
      </c>
      <c r="AM70" s="419">
        <f t="shared" si="100"/>
        <v>3082</v>
      </c>
      <c r="AN70" s="60">
        <v>2428</v>
      </c>
      <c r="AO70" s="60">
        <v>768</v>
      </c>
      <c r="AP70" s="104">
        <f t="shared" si="80"/>
        <v>0.316</v>
      </c>
      <c r="AQ70" s="60">
        <v>288</v>
      </c>
      <c r="AR70" s="60">
        <v>24</v>
      </c>
      <c r="AS70" s="104">
        <f t="shared" si="81"/>
        <v>8.3000000000000004E-2</v>
      </c>
      <c r="AT70" s="60">
        <v>155</v>
      </c>
      <c r="AU70" s="60">
        <v>60</v>
      </c>
      <c r="AV70" s="104">
        <f t="shared" si="82"/>
        <v>0.38700000000000001</v>
      </c>
      <c r="AW70" s="60">
        <v>0</v>
      </c>
      <c r="AX70" s="60">
        <v>0</v>
      </c>
      <c r="AY70" s="104"/>
      <c r="AZ70" s="60">
        <v>138</v>
      </c>
      <c r="BA70" s="60">
        <v>17</v>
      </c>
      <c r="BB70" s="104">
        <f t="shared" si="101"/>
        <v>0.123</v>
      </c>
      <c r="BC70" s="60">
        <v>0</v>
      </c>
      <c r="BD70" s="60">
        <v>0</v>
      </c>
      <c r="BE70" s="104"/>
      <c r="BF70" s="74">
        <v>73</v>
      </c>
      <c r="BG70" s="60">
        <v>27</v>
      </c>
      <c r="BH70" s="104">
        <f t="shared" si="104"/>
        <v>0.36986301369863012</v>
      </c>
      <c r="BI70" s="75">
        <v>1697</v>
      </c>
      <c r="BJ70" s="60">
        <v>361</v>
      </c>
      <c r="BK70" s="63">
        <f t="shared" si="84"/>
        <v>0.21299999999999999</v>
      </c>
      <c r="BL70" s="60">
        <v>752</v>
      </c>
      <c r="BM70" s="60">
        <v>195</v>
      </c>
      <c r="BN70" s="63">
        <f t="shared" si="85"/>
        <v>0.25900000000000001</v>
      </c>
      <c r="BO70" s="60">
        <v>375</v>
      </c>
      <c r="BP70" s="60">
        <v>71</v>
      </c>
      <c r="BQ70" s="63">
        <f t="shared" si="86"/>
        <v>0.189</v>
      </c>
      <c r="BR70" s="60">
        <v>461</v>
      </c>
      <c r="BS70" s="60">
        <v>76</v>
      </c>
      <c r="BT70" s="63">
        <f t="shared" si="87"/>
        <v>0.16500000000000001</v>
      </c>
      <c r="BU70" s="60">
        <v>109</v>
      </c>
      <c r="BV70" s="60">
        <v>19</v>
      </c>
      <c r="BW70" s="63">
        <f t="shared" si="88"/>
        <v>0.17399999999999999</v>
      </c>
      <c r="BX70" s="432">
        <v>1217</v>
      </c>
      <c r="BY70" s="60">
        <v>151</v>
      </c>
      <c r="BZ70" s="104">
        <f t="shared" si="89"/>
        <v>0.124</v>
      </c>
      <c r="CA70" s="436">
        <v>1105</v>
      </c>
      <c r="CB70" s="60">
        <v>145</v>
      </c>
      <c r="CC70" s="63">
        <f t="shared" si="90"/>
        <v>0.13100000000000001</v>
      </c>
      <c r="CD70" s="60">
        <v>738</v>
      </c>
      <c r="CE70" s="60">
        <v>67</v>
      </c>
      <c r="CF70" s="63">
        <f t="shared" si="91"/>
        <v>9.0999999999999998E-2</v>
      </c>
      <c r="CG70" s="60">
        <v>367</v>
      </c>
      <c r="CH70" s="60">
        <v>78</v>
      </c>
      <c r="CI70" s="63">
        <f t="shared" si="92"/>
        <v>0.21299999999999999</v>
      </c>
      <c r="CJ70" s="436">
        <v>112</v>
      </c>
      <c r="CK70" s="60">
        <v>6</v>
      </c>
      <c r="CL70" s="104">
        <f t="shared" si="93"/>
        <v>5.3999999999999999E-2</v>
      </c>
      <c r="CM70" s="60">
        <v>40</v>
      </c>
      <c r="CN70" s="60">
        <v>6</v>
      </c>
      <c r="CO70" s="104">
        <f t="shared" si="103"/>
        <v>0.15</v>
      </c>
      <c r="CP70" s="60">
        <v>72</v>
      </c>
      <c r="CQ70" s="60">
        <v>0</v>
      </c>
      <c r="CR70" s="104">
        <f t="shared" si="94"/>
        <v>0</v>
      </c>
      <c r="CS70" s="60">
        <v>2148</v>
      </c>
      <c r="CT70" s="60">
        <v>490</v>
      </c>
      <c r="CU70" s="63">
        <f t="shared" si="95"/>
        <v>0.22800000000000001</v>
      </c>
      <c r="CV70" s="60">
        <v>1186</v>
      </c>
      <c r="CW70" s="60">
        <v>657</v>
      </c>
      <c r="CX70" s="60">
        <v>36</v>
      </c>
      <c r="CY70" s="63">
        <f t="shared" si="96"/>
        <v>5.5E-2</v>
      </c>
      <c r="CZ70" s="60">
        <v>529</v>
      </c>
      <c r="DA70" s="60">
        <v>109</v>
      </c>
      <c r="DB70" s="63">
        <f t="shared" si="97"/>
        <v>0.20599999999999999</v>
      </c>
      <c r="DC70" s="60">
        <v>962</v>
      </c>
      <c r="DD70" s="60">
        <v>345</v>
      </c>
      <c r="DE70" s="63">
        <f t="shared" si="98"/>
        <v>0.35899999999999999</v>
      </c>
      <c r="DF70" s="416">
        <v>534</v>
      </c>
      <c r="DG70" s="417">
        <v>1136</v>
      </c>
      <c r="DH70" s="417">
        <v>1459</v>
      </c>
      <c r="DI70" s="417">
        <v>1810</v>
      </c>
      <c r="DJ70" s="417">
        <v>1856</v>
      </c>
      <c r="DK70" s="417">
        <v>2355</v>
      </c>
      <c r="DL70" s="417">
        <v>2594</v>
      </c>
      <c r="DM70" s="418">
        <v>2914</v>
      </c>
    </row>
    <row r="71" spans="1:117" x14ac:dyDescent="0.2">
      <c r="A71" s="56" t="s">
        <v>882</v>
      </c>
      <c r="B71" s="56" t="s">
        <v>1022</v>
      </c>
      <c r="C71" s="56" t="s">
        <v>952</v>
      </c>
      <c r="D71" s="56" t="s">
        <v>1097</v>
      </c>
      <c r="E71" s="415">
        <v>3736</v>
      </c>
      <c r="F71" s="78">
        <v>3653</v>
      </c>
      <c r="G71" s="71">
        <v>831</v>
      </c>
      <c r="H71" s="79">
        <f t="shared" ref="H71:H94" si="105">ROUND(G71/F71,3)</f>
        <v>0.22700000000000001</v>
      </c>
      <c r="I71" s="71">
        <v>1160</v>
      </c>
      <c r="J71" s="71">
        <v>408</v>
      </c>
      <c r="K71" s="79">
        <f t="shared" ref="K71:K94" si="106">ROUND(J71/I71,3)</f>
        <v>0.35199999999999998</v>
      </c>
      <c r="L71" s="71">
        <v>370</v>
      </c>
      <c r="M71" s="71">
        <v>139</v>
      </c>
      <c r="N71" s="79">
        <f t="shared" ref="N71:N94" si="107">ROUND(M71/L71,3)</f>
        <v>0.376</v>
      </c>
      <c r="O71" s="71">
        <v>790</v>
      </c>
      <c r="P71" s="71">
        <v>269</v>
      </c>
      <c r="Q71" s="79">
        <f t="shared" ref="Q71:Q94" si="108">ROUND(P71/O71,3)</f>
        <v>0.34100000000000003</v>
      </c>
      <c r="R71" s="71">
        <v>2050</v>
      </c>
      <c r="S71" s="71">
        <v>248</v>
      </c>
      <c r="T71" s="79">
        <f t="shared" ref="T71:T94" si="109">ROUND(S71/R71,3)</f>
        <v>0.121</v>
      </c>
      <c r="U71" s="71">
        <v>769</v>
      </c>
      <c r="V71" s="71">
        <v>24</v>
      </c>
      <c r="W71" s="79">
        <f t="shared" ref="W71:W94" si="110">ROUND(V71/U71,3)</f>
        <v>3.1E-2</v>
      </c>
      <c r="X71" s="71">
        <v>1281</v>
      </c>
      <c r="Y71" s="71">
        <v>224</v>
      </c>
      <c r="Z71" s="79">
        <f t="shared" ref="Z71:Z94" si="111">ROUND(Y71/X71,3)</f>
        <v>0.17499999999999999</v>
      </c>
      <c r="AA71" s="71">
        <v>652</v>
      </c>
      <c r="AB71" s="71">
        <v>193</v>
      </c>
      <c r="AC71" s="79">
        <f t="shared" ref="AC71:AC90" si="112">ROUND(AB71/AA71,3)</f>
        <v>0.29599999999999999</v>
      </c>
      <c r="AD71" s="71">
        <v>443</v>
      </c>
      <c r="AE71" s="71">
        <v>175</v>
      </c>
      <c r="AF71" s="79">
        <f t="shared" ref="AF71:AF94" si="113">ROUND(AE71/AD71,3)</f>
        <v>0.39500000000000002</v>
      </c>
      <c r="AG71" s="71">
        <v>1590</v>
      </c>
      <c r="AH71" s="71">
        <v>227</v>
      </c>
      <c r="AI71" s="79">
        <f t="shared" ref="AI71:AI94" si="114">ROUND(AH71/AG71,3)</f>
        <v>0.14299999999999999</v>
      </c>
      <c r="AJ71" s="71">
        <v>2063</v>
      </c>
      <c r="AK71" s="71">
        <v>604</v>
      </c>
      <c r="AL71" s="79">
        <f t="shared" ref="AL71:AL94" si="115">ROUND(AK71/AJ71,3)</f>
        <v>0.29299999999999998</v>
      </c>
      <c r="AM71" s="419">
        <f t="shared" si="100"/>
        <v>3653</v>
      </c>
      <c r="AN71" s="60">
        <v>2660</v>
      </c>
      <c r="AO71" s="60">
        <v>725</v>
      </c>
      <c r="AP71" s="104">
        <f t="shared" ref="AP71:AP94" si="116">ROUND(AO71/AN71,3)</f>
        <v>0.27300000000000002</v>
      </c>
      <c r="AQ71" s="60">
        <v>449</v>
      </c>
      <c r="AR71" s="60">
        <v>13</v>
      </c>
      <c r="AS71" s="104">
        <f t="shared" ref="AS71:AS94" si="117">ROUND(AR71/AQ71,3)</f>
        <v>2.9000000000000001E-2</v>
      </c>
      <c r="AT71" s="60">
        <v>495</v>
      </c>
      <c r="AU71" s="60">
        <v>93</v>
      </c>
      <c r="AV71" s="104">
        <f t="shared" si="82"/>
        <v>0.188</v>
      </c>
      <c r="AW71" s="60">
        <v>0</v>
      </c>
      <c r="AX71" s="60">
        <v>0</v>
      </c>
      <c r="AY71" s="104"/>
      <c r="AZ71" s="60">
        <v>22</v>
      </c>
      <c r="BA71" s="60">
        <v>0</v>
      </c>
      <c r="BB71" s="104">
        <f t="shared" si="101"/>
        <v>0</v>
      </c>
      <c r="BC71" s="60">
        <v>0</v>
      </c>
      <c r="BD71" s="60">
        <v>0</v>
      </c>
      <c r="BE71" s="104"/>
      <c r="BF71" s="74">
        <v>27</v>
      </c>
      <c r="BG71" s="60">
        <v>5</v>
      </c>
      <c r="BH71" s="104">
        <f t="shared" si="104"/>
        <v>0.18518518518518517</v>
      </c>
      <c r="BI71" s="75">
        <v>2265</v>
      </c>
      <c r="BJ71" s="60">
        <v>405</v>
      </c>
      <c r="BK71" s="63">
        <f t="shared" ref="BK71:BK94" si="118">ROUND(BJ71/BI71,3)</f>
        <v>0.17899999999999999</v>
      </c>
      <c r="BL71" s="60">
        <v>578</v>
      </c>
      <c r="BM71" s="60">
        <v>187</v>
      </c>
      <c r="BN71" s="63">
        <f t="shared" ref="BN71:BN94" si="119">ROUND(BM71/BL71,3)</f>
        <v>0.32400000000000001</v>
      </c>
      <c r="BO71" s="60">
        <v>658</v>
      </c>
      <c r="BP71" s="60">
        <v>167</v>
      </c>
      <c r="BQ71" s="63">
        <f t="shared" ref="BQ71:BQ94" si="120">ROUND(BP71/BO71,3)</f>
        <v>0.254</v>
      </c>
      <c r="BR71" s="60">
        <v>821</v>
      </c>
      <c r="BS71" s="60">
        <v>22</v>
      </c>
      <c r="BT71" s="63">
        <f t="shared" ref="BT71:BT94" si="121">ROUND(BS71/BR71,3)</f>
        <v>2.7E-2</v>
      </c>
      <c r="BU71" s="60">
        <v>208</v>
      </c>
      <c r="BV71" s="60">
        <v>29</v>
      </c>
      <c r="BW71" s="63">
        <f t="shared" ref="BW71:BW94" si="122">ROUND(BV71/BU71,3)</f>
        <v>0.13900000000000001</v>
      </c>
      <c r="BX71" s="432">
        <v>1561</v>
      </c>
      <c r="BY71" s="60">
        <v>156</v>
      </c>
      <c r="BZ71" s="104">
        <f t="shared" ref="BZ71:BZ94" si="123">ROUND(BY71/BX71,3)</f>
        <v>0.1</v>
      </c>
      <c r="CA71" s="436">
        <v>1440</v>
      </c>
      <c r="CB71" s="60">
        <v>139</v>
      </c>
      <c r="CC71" s="63">
        <f t="shared" ref="CC71:CC94" si="124">ROUND(CB71/CA71,3)</f>
        <v>9.7000000000000003E-2</v>
      </c>
      <c r="CD71" s="60">
        <v>812</v>
      </c>
      <c r="CE71" s="60">
        <v>75</v>
      </c>
      <c r="CF71" s="63">
        <f t="shared" ref="CF71:CF94" si="125">ROUND(CE71/CD71,3)</f>
        <v>9.1999999999999998E-2</v>
      </c>
      <c r="CG71" s="60">
        <v>628</v>
      </c>
      <c r="CH71" s="60">
        <v>64</v>
      </c>
      <c r="CI71" s="63">
        <f t="shared" ref="CI71:CI94" si="126">ROUND(CH71/CG71,3)</f>
        <v>0.10199999999999999</v>
      </c>
      <c r="CJ71" s="436">
        <v>121</v>
      </c>
      <c r="CK71" s="60">
        <v>17</v>
      </c>
      <c r="CL71" s="104">
        <f t="shared" ref="CL71:CL94" si="127">ROUND(CK71/CJ71,3)</f>
        <v>0.14000000000000001</v>
      </c>
      <c r="CM71" s="60">
        <v>85</v>
      </c>
      <c r="CN71" s="60">
        <v>17</v>
      </c>
      <c r="CO71" s="104">
        <f t="shared" si="103"/>
        <v>0.2</v>
      </c>
      <c r="CP71" s="60">
        <v>36</v>
      </c>
      <c r="CQ71" s="60">
        <v>0</v>
      </c>
      <c r="CR71" s="104">
        <f t="shared" ref="CR71:CR94" si="128">ROUND(CQ71/CP71,3)</f>
        <v>0</v>
      </c>
      <c r="CS71" s="60">
        <v>2563</v>
      </c>
      <c r="CT71" s="60">
        <v>423</v>
      </c>
      <c r="CU71" s="63">
        <f t="shared" ref="CU71:CU94" si="129">ROUND(CT71/CS71,3)</f>
        <v>0.16500000000000001</v>
      </c>
      <c r="CV71" s="60">
        <v>1559</v>
      </c>
      <c r="CW71" s="60">
        <v>959</v>
      </c>
      <c r="CX71" s="60">
        <v>43</v>
      </c>
      <c r="CY71" s="63">
        <f t="shared" ref="CY71:CY94" si="130">ROUND(CX71/CW71,3)</f>
        <v>4.4999999999999998E-2</v>
      </c>
      <c r="CZ71" s="60">
        <v>600</v>
      </c>
      <c r="DA71" s="60">
        <v>96</v>
      </c>
      <c r="DB71" s="63">
        <f t="shared" ref="DB71:DB94" si="131">ROUND(DA71/CZ71,3)</f>
        <v>0.16</v>
      </c>
      <c r="DC71" s="60">
        <v>1004</v>
      </c>
      <c r="DD71" s="60">
        <v>284</v>
      </c>
      <c r="DE71" s="63">
        <f t="shared" ref="DE71:DE94" si="132">ROUND(DD71/DC71,3)</f>
        <v>0.28299999999999997</v>
      </c>
      <c r="DF71" s="416">
        <v>411</v>
      </c>
      <c r="DG71" s="417">
        <v>1061</v>
      </c>
      <c r="DH71" s="417">
        <v>1500</v>
      </c>
      <c r="DI71" s="417">
        <v>1796</v>
      </c>
      <c r="DJ71" s="417">
        <v>1845</v>
      </c>
      <c r="DK71" s="417">
        <v>2421</v>
      </c>
      <c r="DL71" s="417">
        <v>3225</v>
      </c>
      <c r="DM71" s="418">
        <v>3421</v>
      </c>
    </row>
    <row r="72" spans="1:117" x14ac:dyDescent="0.2">
      <c r="A72" s="56" t="s">
        <v>882</v>
      </c>
      <c r="B72" s="56" t="s">
        <v>1022</v>
      </c>
      <c r="C72" s="56" t="s">
        <v>953</v>
      </c>
      <c r="D72" s="56" t="s">
        <v>1098</v>
      </c>
      <c r="E72" s="415">
        <v>3498</v>
      </c>
      <c r="F72" s="78">
        <v>3498</v>
      </c>
      <c r="G72" s="71">
        <v>688</v>
      </c>
      <c r="H72" s="79">
        <f t="shared" si="105"/>
        <v>0.19700000000000001</v>
      </c>
      <c r="I72" s="71">
        <v>895</v>
      </c>
      <c r="J72" s="71">
        <v>122</v>
      </c>
      <c r="K72" s="79">
        <f t="shared" si="106"/>
        <v>0.13600000000000001</v>
      </c>
      <c r="L72" s="71">
        <v>176</v>
      </c>
      <c r="M72" s="71">
        <v>0</v>
      </c>
      <c r="N72" s="79">
        <f t="shared" si="107"/>
        <v>0</v>
      </c>
      <c r="O72" s="71">
        <v>719</v>
      </c>
      <c r="P72" s="71">
        <v>122</v>
      </c>
      <c r="Q72" s="79">
        <f t="shared" si="108"/>
        <v>0.17</v>
      </c>
      <c r="R72" s="71">
        <v>2070</v>
      </c>
      <c r="S72" s="71">
        <v>256</v>
      </c>
      <c r="T72" s="79">
        <f t="shared" si="109"/>
        <v>0.124</v>
      </c>
      <c r="U72" s="71">
        <v>987</v>
      </c>
      <c r="V72" s="71">
        <v>119</v>
      </c>
      <c r="W72" s="79">
        <f t="shared" si="110"/>
        <v>0.121</v>
      </c>
      <c r="X72" s="71">
        <v>1083</v>
      </c>
      <c r="Y72" s="71">
        <v>137</v>
      </c>
      <c r="Z72" s="79">
        <f t="shared" si="111"/>
        <v>0.127</v>
      </c>
      <c r="AA72" s="71">
        <v>751</v>
      </c>
      <c r="AB72" s="71">
        <v>356</v>
      </c>
      <c r="AC72" s="79">
        <f t="shared" si="112"/>
        <v>0.47399999999999998</v>
      </c>
      <c r="AD72" s="71">
        <v>533</v>
      </c>
      <c r="AE72" s="71">
        <v>310</v>
      </c>
      <c r="AF72" s="79">
        <f t="shared" si="113"/>
        <v>0.58199999999999996</v>
      </c>
      <c r="AG72" s="71">
        <v>1570</v>
      </c>
      <c r="AH72" s="71">
        <v>177</v>
      </c>
      <c r="AI72" s="79">
        <f t="shared" si="114"/>
        <v>0.113</v>
      </c>
      <c r="AJ72" s="71">
        <v>1928</v>
      </c>
      <c r="AK72" s="71">
        <v>511</v>
      </c>
      <c r="AL72" s="79">
        <f t="shared" si="115"/>
        <v>0.26500000000000001</v>
      </c>
      <c r="AM72" s="419">
        <f t="shared" ref="AM72:AM90" si="133">AT72+AW72+AZ72+BC72+BF72+AN72+AQ72</f>
        <v>3498</v>
      </c>
      <c r="AN72" s="60">
        <v>2328</v>
      </c>
      <c r="AO72" s="60">
        <v>321</v>
      </c>
      <c r="AP72" s="104">
        <f t="shared" si="116"/>
        <v>0.13800000000000001</v>
      </c>
      <c r="AQ72" s="60">
        <v>562</v>
      </c>
      <c r="AR72" s="60">
        <v>159</v>
      </c>
      <c r="AS72" s="104">
        <f t="shared" si="117"/>
        <v>0.28299999999999997</v>
      </c>
      <c r="AT72" s="60">
        <v>391</v>
      </c>
      <c r="AU72" s="60">
        <v>108</v>
      </c>
      <c r="AV72" s="104">
        <f t="shared" si="82"/>
        <v>0.27600000000000002</v>
      </c>
      <c r="AW72" s="60">
        <v>0</v>
      </c>
      <c r="AX72" s="60">
        <v>0</v>
      </c>
      <c r="AY72" s="104"/>
      <c r="AZ72" s="60">
        <v>143</v>
      </c>
      <c r="BA72" s="60">
        <v>100</v>
      </c>
      <c r="BB72" s="104">
        <f t="shared" si="101"/>
        <v>0.69899999999999995</v>
      </c>
      <c r="BC72" s="60">
        <v>0</v>
      </c>
      <c r="BD72" s="60">
        <v>0</v>
      </c>
      <c r="BE72" s="104"/>
      <c r="BF72" s="74">
        <v>74</v>
      </c>
      <c r="BG72" s="60">
        <v>0</v>
      </c>
      <c r="BH72" s="104">
        <f t="shared" si="104"/>
        <v>0</v>
      </c>
      <c r="BI72" s="75">
        <v>2226</v>
      </c>
      <c r="BJ72" s="60">
        <v>541</v>
      </c>
      <c r="BK72" s="63">
        <f t="shared" si="118"/>
        <v>0.24299999999999999</v>
      </c>
      <c r="BL72" s="60">
        <v>495</v>
      </c>
      <c r="BM72" s="60">
        <v>101</v>
      </c>
      <c r="BN72" s="63">
        <f t="shared" si="119"/>
        <v>0.20399999999999999</v>
      </c>
      <c r="BO72" s="60">
        <v>674</v>
      </c>
      <c r="BP72" s="60">
        <v>109</v>
      </c>
      <c r="BQ72" s="63">
        <f t="shared" si="120"/>
        <v>0.16200000000000001</v>
      </c>
      <c r="BR72" s="60">
        <v>848</v>
      </c>
      <c r="BS72" s="60">
        <v>306</v>
      </c>
      <c r="BT72" s="63">
        <f t="shared" si="121"/>
        <v>0.36099999999999999</v>
      </c>
      <c r="BU72" s="60">
        <v>209</v>
      </c>
      <c r="BV72" s="60">
        <v>25</v>
      </c>
      <c r="BW72" s="63">
        <f t="shared" si="122"/>
        <v>0.12</v>
      </c>
      <c r="BX72" s="432">
        <v>1288</v>
      </c>
      <c r="BY72" s="60">
        <v>96</v>
      </c>
      <c r="BZ72" s="104">
        <f t="shared" si="123"/>
        <v>7.4999999999999997E-2</v>
      </c>
      <c r="CA72" s="436">
        <v>1183</v>
      </c>
      <c r="CB72" s="60">
        <v>68</v>
      </c>
      <c r="CC72" s="63">
        <f t="shared" si="124"/>
        <v>5.7000000000000002E-2</v>
      </c>
      <c r="CD72" s="60">
        <v>671</v>
      </c>
      <c r="CE72" s="60">
        <v>26</v>
      </c>
      <c r="CF72" s="63">
        <f t="shared" si="125"/>
        <v>3.9E-2</v>
      </c>
      <c r="CG72" s="60">
        <v>512</v>
      </c>
      <c r="CH72" s="60">
        <v>42</v>
      </c>
      <c r="CI72" s="63">
        <f t="shared" si="126"/>
        <v>8.2000000000000003E-2</v>
      </c>
      <c r="CJ72" s="436">
        <v>105</v>
      </c>
      <c r="CK72" s="60">
        <v>28</v>
      </c>
      <c r="CL72" s="104">
        <f t="shared" si="127"/>
        <v>0.26700000000000002</v>
      </c>
      <c r="CM72" s="60">
        <v>70</v>
      </c>
      <c r="CN72" s="60">
        <v>0</v>
      </c>
      <c r="CO72" s="104">
        <f t="shared" si="103"/>
        <v>0</v>
      </c>
      <c r="CP72" s="60">
        <v>35</v>
      </c>
      <c r="CQ72" s="60">
        <v>28</v>
      </c>
      <c r="CR72" s="104">
        <f t="shared" si="128"/>
        <v>0.8</v>
      </c>
      <c r="CS72" s="60">
        <v>2714</v>
      </c>
      <c r="CT72" s="60">
        <v>584</v>
      </c>
      <c r="CU72" s="63">
        <f t="shared" si="129"/>
        <v>0.215</v>
      </c>
      <c r="CV72" s="60">
        <v>1294</v>
      </c>
      <c r="CW72" s="60">
        <v>825</v>
      </c>
      <c r="CX72" s="60">
        <v>10</v>
      </c>
      <c r="CY72" s="63">
        <f t="shared" si="130"/>
        <v>1.2E-2</v>
      </c>
      <c r="CZ72" s="60">
        <v>469</v>
      </c>
      <c r="DA72" s="60">
        <v>58</v>
      </c>
      <c r="DB72" s="63">
        <f t="shared" si="131"/>
        <v>0.124</v>
      </c>
      <c r="DC72" s="60">
        <v>1420</v>
      </c>
      <c r="DD72" s="60">
        <v>516</v>
      </c>
      <c r="DE72" s="63">
        <f t="shared" si="132"/>
        <v>0.36299999999999999</v>
      </c>
      <c r="DF72" s="416">
        <v>127</v>
      </c>
      <c r="DG72" s="417">
        <v>1112</v>
      </c>
      <c r="DH72" s="417">
        <v>1347</v>
      </c>
      <c r="DI72" s="417">
        <v>1504</v>
      </c>
      <c r="DJ72" s="417">
        <v>1795</v>
      </c>
      <c r="DK72" s="417">
        <v>2657</v>
      </c>
      <c r="DL72" s="417">
        <v>3035</v>
      </c>
      <c r="DM72" s="418">
        <v>3356</v>
      </c>
    </row>
    <row r="73" spans="1:117" x14ac:dyDescent="0.2">
      <c r="A73" s="56" t="s">
        <v>882</v>
      </c>
      <c r="B73" s="56" t="s">
        <v>1022</v>
      </c>
      <c r="C73" s="56" t="s">
        <v>954</v>
      </c>
      <c r="D73" s="56" t="s">
        <v>1099</v>
      </c>
      <c r="E73" s="415">
        <v>6170</v>
      </c>
      <c r="F73" s="78">
        <v>6170</v>
      </c>
      <c r="G73" s="71">
        <v>919</v>
      </c>
      <c r="H73" s="79">
        <f t="shared" si="105"/>
        <v>0.14899999999999999</v>
      </c>
      <c r="I73" s="71">
        <v>2199</v>
      </c>
      <c r="J73" s="71">
        <v>408</v>
      </c>
      <c r="K73" s="79">
        <f t="shared" si="106"/>
        <v>0.186</v>
      </c>
      <c r="L73" s="71">
        <v>531</v>
      </c>
      <c r="M73" s="71">
        <v>176</v>
      </c>
      <c r="N73" s="79">
        <f t="shared" si="107"/>
        <v>0.33100000000000002</v>
      </c>
      <c r="O73" s="71">
        <v>1668</v>
      </c>
      <c r="P73" s="71">
        <v>232</v>
      </c>
      <c r="Q73" s="79">
        <f t="shared" si="108"/>
        <v>0.13900000000000001</v>
      </c>
      <c r="R73" s="71">
        <v>3628</v>
      </c>
      <c r="S73" s="71">
        <v>494</v>
      </c>
      <c r="T73" s="79">
        <f t="shared" si="109"/>
        <v>0.13600000000000001</v>
      </c>
      <c r="U73" s="71">
        <v>1248</v>
      </c>
      <c r="V73" s="71">
        <v>155</v>
      </c>
      <c r="W73" s="79">
        <f t="shared" si="110"/>
        <v>0.124</v>
      </c>
      <c r="X73" s="71">
        <v>2380</v>
      </c>
      <c r="Y73" s="71">
        <v>339</v>
      </c>
      <c r="Z73" s="79">
        <f t="shared" si="111"/>
        <v>0.14199999999999999</v>
      </c>
      <c r="AA73" s="71">
        <v>633</v>
      </c>
      <c r="AB73" s="71">
        <v>36</v>
      </c>
      <c r="AC73" s="79">
        <f t="shared" si="112"/>
        <v>5.7000000000000002E-2</v>
      </c>
      <c r="AD73" s="71">
        <v>343</v>
      </c>
      <c r="AE73" s="71">
        <v>17</v>
      </c>
      <c r="AF73" s="79">
        <f t="shared" si="113"/>
        <v>0.05</v>
      </c>
      <c r="AG73" s="71">
        <v>2885</v>
      </c>
      <c r="AH73" s="71">
        <v>286</v>
      </c>
      <c r="AI73" s="79">
        <f t="shared" si="114"/>
        <v>9.9000000000000005E-2</v>
      </c>
      <c r="AJ73" s="71">
        <v>3285</v>
      </c>
      <c r="AK73" s="71">
        <v>633</v>
      </c>
      <c r="AL73" s="79">
        <f t="shared" si="115"/>
        <v>0.193</v>
      </c>
      <c r="AM73" s="419">
        <f t="shared" si="133"/>
        <v>6170</v>
      </c>
      <c r="AN73" s="60">
        <v>4400</v>
      </c>
      <c r="AO73" s="60">
        <v>707</v>
      </c>
      <c r="AP73" s="104">
        <f t="shared" si="116"/>
        <v>0.161</v>
      </c>
      <c r="AQ73" s="60">
        <v>551</v>
      </c>
      <c r="AR73" s="60">
        <v>39</v>
      </c>
      <c r="AS73" s="104">
        <f t="shared" si="117"/>
        <v>7.0999999999999994E-2</v>
      </c>
      <c r="AT73" s="60">
        <v>1008</v>
      </c>
      <c r="AU73" s="60">
        <v>155</v>
      </c>
      <c r="AV73" s="104">
        <f t="shared" si="82"/>
        <v>0.154</v>
      </c>
      <c r="AW73" s="60">
        <v>102</v>
      </c>
      <c r="AX73" s="60">
        <v>66</v>
      </c>
      <c r="AY73" s="104">
        <f>ROUND(AX73/AW73,3)</f>
        <v>0.64700000000000002</v>
      </c>
      <c r="AZ73" s="60">
        <v>23</v>
      </c>
      <c r="BA73" s="60">
        <v>0</v>
      </c>
      <c r="BB73" s="104">
        <f t="shared" si="101"/>
        <v>0</v>
      </c>
      <c r="BC73" s="60">
        <v>37</v>
      </c>
      <c r="BD73" s="60">
        <v>0</v>
      </c>
      <c r="BE73" s="104">
        <f>ROUND(BD73/BC73,3)</f>
        <v>0</v>
      </c>
      <c r="BF73" s="74">
        <v>49</v>
      </c>
      <c r="BG73" s="60">
        <v>14</v>
      </c>
      <c r="BH73" s="104">
        <f t="shared" si="104"/>
        <v>0.2857142857142857</v>
      </c>
      <c r="BI73" s="75">
        <v>3284</v>
      </c>
      <c r="BJ73" s="60">
        <v>408</v>
      </c>
      <c r="BK73" s="63">
        <f t="shared" si="118"/>
        <v>0.124</v>
      </c>
      <c r="BL73" s="60">
        <v>922</v>
      </c>
      <c r="BM73" s="60">
        <v>165</v>
      </c>
      <c r="BN73" s="63">
        <f t="shared" si="119"/>
        <v>0.17899999999999999</v>
      </c>
      <c r="BO73" s="60">
        <v>1051</v>
      </c>
      <c r="BP73" s="60">
        <v>138</v>
      </c>
      <c r="BQ73" s="63">
        <f t="shared" si="120"/>
        <v>0.13100000000000001</v>
      </c>
      <c r="BR73" s="60">
        <v>1057</v>
      </c>
      <c r="BS73" s="60">
        <v>62</v>
      </c>
      <c r="BT73" s="63">
        <f t="shared" si="121"/>
        <v>5.8999999999999997E-2</v>
      </c>
      <c r="BU73" s="60">
        <v>254</v>
      </c>
      <c r="BV73" s="60">
        <v>43</v>
      </c>
      <c r="BW73" s="63">
        <f t="shared" si="122"/>
        <v>0.16900000000000001</v>
      </c>
      <c r="BX73" s="432">
        <v>2540</v>
      </c>
      <c r="BY73" s="60">
        <v>234</v>
      </c>
      <c r="BZ73" s="104">
        <f t="shared" si="123"/>
        <v>9.1999999999999998E-2</v>
      </c>
      <c r="CA73" s="436">
        <v>2335</v>
      </c>
      <c r="CB73" s="60">
        <v>147</v>
      </c>
      <c r="CC73" s="63">
        <f t="shared" si="124"/>
        <v>6.3E-2</v>
      </c>
      <c r="CD73" s="60">
        <v>1299</v>
      </c>
      <c r="CE73" s="60">
        <v>66</v>
      </c>
      <c r="CF73" s="63">
        <f t="shared" si="125"/>
        <v>5.0999999999999997E-2</v>
      </c>
      <c r="CG73" s="60">
        <v>1036</v>
      </c>
      <c r="CH73" s="60">
        <v>81</v>
      </c>
      <c r="CI73" s="63">
        <f t="shared" si="126"/>
        <v>7.8E-2</v>
      </c>
      <c r="CJ73" s="436">
        <v>205</v>
      </c>
      <c r="CK73" s="60">
        <v>87</v>
      </c>
      <c r="CL73" s="104">
        <f t="shared" si="127"/>
        <v>0.42399999999999999</v>
      </c>
      <c r="CM73" s="60">
        <v>31</v>
      </c>
      <c r="CN73" s="60">
        <v>0</v>
      </c>
      <c r="CO73" s="104">
        <f t="shared" si="103"/>
        <v>0</v>
      </c>
      <c r="CP73" s="60">
        <v>174</v>
      </c>
      <c r="CQ73" s="60">
        <v>87</v>
      </c>
      <c r="CR73" s="104">
        <f t="shared" si="128"/>
        <v>0.5</v>
      </c>
      <c r="CS73" s="60">
        <v>4323</v>
      </c>
      <c r="CT73" s="60">
        <v>565</v>
      </c>
      <c r="CU73" s="63">
        <f t="shared" si="129"/>
        <v>0.13100000000000001</v>
      </c>
      <c r="CV73" s="60">
        <v>2561</v>
      </c>
      <c r="CW73" s="60">
        <v>1588</v>
      </c>
      <c r="CX73" s="60">
        <v>26</v>
      </c>
      <c r="CY73" s="63">
        <f t="shared" si="130"/>
        <v>1.6E-2</v>
      </c>
      <c r="CZ73" s="60">
        <v>973</v>
      </c>
      <c r="DA73" s="60">
        <v>189</v>
      </c>
      <c r="DB73" s="63">
        <f t="shared" si="131"/>
        <v>0.19400000000000001</v>
      </c>
      <c r="DC73" s="60">
        <v>1762</v>
      </c>
      <c r="DD73" s="60">
        <v>350</v>
      </c>
      <c r="DE73" s="63">
        <f t="shared" si="132"/>
        <v>0.19900000000000001</v>
      </c>
      <c r="DF73" s="416">
        <v>425</v>
      </c>
      <c r="DG73" s="417">
        <v>1490</v>
      </c>
      <c r="DH73" s="417">
        <v>2061</v>
      </c>
      <c r="DI73" s="417">
        <v>2879</v>
      </c>
      <c r="DJ73" s="417">
        <v>2939</v>
      </c>
      <c r="DK73" s="417">
        <v>4188</v>
      </c>
      <c r="DL73" s="417">
        <v>5214</v>
      </c>
      <c r="DM73" s="418">
        <v>5499</v>
      </c>
    </row>
    <row r="74" spans="1:117" x14ac:dyDescent="0.2">
      <c r="A74" s="56" t="s">
        <v>882</v>
      </c>
      <c r="B74" s="56" t="s">
        <v>1022</v>
      </c>
      <c r="C74" s="56" t="s">
        <v>955</v>
      </c>
      <c r="D74" s="56" t="s">
        <v>1100</v>
      </c>
      <c r="E74" s="415">
        <v>4803</v>
      </c>
      <c r="F74" s="78">
        <v>4778</v>
      </c>
      <c r="G74" s="71">
        <v>862</v>
      </c>
      <c r="H74" s="79">
        <f t="shared" si="105"/>
        <v>0.18</v>
      </c>
      <c r="I74" s="71">
        <v>1524</v>
      </c>
      <c r="J74" s="71">
        <v>505</v>
      </c>
      <c r="K74" s="79">
        <f t="shared" si="106"/>
        <v>0.33100000000000002</v>
      </c>
      <c r="L74" s="71">
        <v>594</v>
      </c>
      <c r="M74" s="71">
        <v>317</v>
      </c>
      <c r="N74" s="79">
        <f t="shared" si="107"/>
        <v>0.53400000000000003</v>
      </c>
      <c r="O74" s="71">
        <v>930</v>
      </c>
      <c r="P74" s="71">
        <v>188</v>
      </c>
      <c r="Q74" s="79">
        <f t="shared" si="108"/>
        <v>0.20200000000000001</v>
      </c>
      <c r="R74" s="71">
        <v>2777</v>
      </c>
      <c r="S74" s="71">
        <v>332</v>
      </c>
      <c r="T74" s="79">
        <f t="shared" si="109"/>
        <v>0.12</v>
      </c>
      <c r="U74" s="71">
        <v>1206</v>
      </c>
      <c r="V74" s="71">
        <v>186</v>
      </c>
      <c r="W74" s="79">
        <f t="shared" si="110"/>
        <v>0.154</v>
      </c>
      <c r="X74" s="71">
        <v>1571</v>
      </c>
      <c r="Y74" s="71">
        <v>146</v>
      </c>
      <c r="Z74" s="79">
        <f t="shared" si="111"/>
        <v>9.2999999999999999E-2</v>
      </c>
      <c r="AA74" s="71">
        <v>725</v>
      </c>
      <c r="AB74" s="71">
        <v>98</v>
      </c>
      <c r="AC74" s="79">
        <f t="shared" si="112"/>
        <v>0.13500000000000001</v>
      </c>
      <c r="AD74" s="71">
        <v>477</v>
      </c>
      <c r="AE74" s="71">
        <v>25</v>
      </c>
      <c r="AF74" s="79">
        <f t="shared" si="113"/>
        <v>5.1999999999999998E-2</v>
      </c>
      <c r="AG74" s="71">
        <v>2169</v>
      </c>
      <c r="AH74" s="71">
        <v>280</v>
      </c>
      <c r="AI74" s="79">
        <f t="shared" si="114"/>
        <v>0.129</v>
      </c>
      <c r="AJ74" s="71">
        <v>2609</v>
      </c>
      <c r="AK74" s="71">
        <v>582</v>
      </c>
      <c r="AL74" s="79">
        <f t="shared" si="115"/>
        <v>0.223</v>
      </c>
      <c r="AM74" s="419">
        <f t="shared" si="133"/>
        <v>4778</v>
      </c>
      <c r="AN74" s="60">
        <v>3083</v>
      </c>
      <c r="AO74" s="60">
        <v>340</v>
      </c>
      <c r="AP74" s="104">
        <f t="shared" si="116"/>
        <v>0.11</v>
      </c>
      <c r="AQ74" s="60">
        <v>690</v>
      </c>
      <c r="AR74" s="60">
        <v>73</v>
      </c>
      <c r="AS74" s="104">
        <f t="shared" si="117"/>
        <v>0.106</v>
      </c>
      <c r="AT74" s="60">
        <v>695</v>
      </c>
      <c r="AU74" s="60">
        <v>294</v>
      </c>
      <c r="AV74" s="104">
        <f t="shared" si="82"/>
        <v>0.42299999999999999</v>
      </c>
      <c r="AW74" s="60">
        <v>162</v>
      </c>
      <c r="AX74" s="60">
        <v>162</v>
      </c>
      <c r="AY74" s="104">
        <f>ROUND(AX74/AW74,3)</f>
        <v>1</v>
      </c>
      <c r="AZ74" s="60">
        <v>104</v>
      </c>
      <c r="BA74" s="60">
        <v>0</v>
      </c>
      <c r="BB74" s="104">
        <f t="shared" si="101"/>
        <v>0</v>
      </c>
      <c r="BC74" s="60">
        <v>0</v>
      </c>
      <c r="BD74" s="60">
        <v>0</v>
      </c>
      <c r="BE74" s="104"/>
      <c r="BF74" s="74">
        <v>44</v>
      </c>
      <c r="BG74" s="60">
        <v>6</v>
      </c>
      <c r="BH74" s="104">
        <f t="shared" si="104"/>
        <v>0.13636363636363635</v>
      </c>
      <c r="BI74" s="75">
        <v>2873</v>
      </c>
      <c r="BJ74" s="60">
        <v>333</v>
      </c>
      <c r="BK74" s="63">
        <f t="shared" si="118"/>
        <v>0.11600000000000001</v>
      </c>
      <c r="BL74" s="60">
        <v>708</v>
      </c>
      <c r="BM74" s="60">
        <v>56</v>
      </c>
      <c r="BN74" s="63">
        <f t="shared" si="119"/>
        <v>7.9000000000000001E-2</v>
      </c>
      <c r="BO74" s="60">
        <v>933</v>
      </c>
      <c r="BP74" s="60">
        <v>119</v>
      </c>
      <c r="BQ74" s="63">
        <f t="shared" si="120"/>
        <v>0.128</v>
      </c>
      <c r="BR74" s="60">
        <v>961</v>
      </c>
      <c r="BS74" s="60">
        <v>152</v>
      </c>
      <c r="BT74" s="63">
        <f t="shared" si="121"/>
        <v>0.158</v>
      </c>
      <c r="BU74" s="60">
        <v>271</v>
      </c>
      <c r="BV74" s="60">
        <v>6</v>
      </c>
      <c r="BW74" s="63">
        <f t="shared" si="122"/>
        <v>2.1999999999999999E-2</v>
      </c>
      <c r="BX74" s="432">
        <v>2163</v>
      </c>
      <c r="BY74" s="60">
        <v>173</v>
      </c>
      <c r="BZ74" s="104">
        <f t="shared" si="123"/>
        <v>0.08</v>
      </c>
      <c r="CA74" s="436">
        <v>1978</v>
      </c>
      <c r="CB74" s="60">
        <v>119</v>
      </c>
      <c r="CC74" s="63">
        <f t="shared" si="124"/>
        <v>0.06</v>
      </c>
      <c r="CD74" s="60">
        <v>1117</v>
      </c>
      <c r="CE74" s="60">
        <v>0</v>
      </c>
      <c r="CF74" s="63">
        <f t="shared" si="125"/>
        <v>0</v>
      </c>
      <c r="CG74" s="60">
        <v>861</v>
      </c>
      <c r="CH74" s="60">
        <v>119</v>
      </c>
      <c r="CI74" s="63">
        <f t="shared" si="126"/>
        <v>0.13800000000000001</v>
      </c>
      <c r="CJ74" s="436">
        <v>185</v>
      </c>
      <c r="CK74" s="60">
        <v>54</v>
      </c>
      <c r="CL74" s="104">
        <f t="shared" si="127"/>
        <v>0.29199999999999998</v>
      </c>
      <c r="CM74" s="60">
        <v>36</v>
      </c>
      <c r="CN74" s="60">
        <v>15</v>
      </c>
      <c r="CO74" s="104">
        <f t="shared" si="103"/>
        <v>0.41699999999999998</v>
      </c>
      <c r="CP74" s="60">
        <v>149</v>
      </c>
      <c r="CQ74" s="60">
        <v>39</v>
      </c>
      <c r="CR74" s="104">
        <f t="shared" si="128"/>
        <v>0.26200000000000001</v>
      </c>
      <c r="CS74" s="60">
        <v>3381</v>
      </c>
      <c r="CT74" s="60">
        <v>357</v>
      </c>
      <c r="CU74" s="63">
        <f t="shared" si="129"/>
        <v>0.106</v>
      </c>
      <c r="CV74" s="60">
        <v>2142</v>
      </c>
      <c r="CW74" s="60">
        <v>1203</v>
      </c>
      <c r="CX74" s="60">
        <v>0</v>
      </c>
      <c r="CY74" s="63">
        <f t="shared" si="130"/>
        <v>0</v>
      </c>
      <c r="CZ74" s="60">
        <v>939</v>
      </c>
      <c r="DA74" s="60">
        <v>169</v>
      </c>
      <c r="DB74" s="63">
        <f t="shared" si="131"/>
        <v>0.18</v>
      </c>
      <c r="DC74" s="60">
        <v>1239</v>
      </c>
      <c r="DD74" s="60">
        <v>188</v>
      </c>
      <c r="DE74" s="63">
        <f t="shared" si="132"/>
        <v>0.152</v>
      </c>
      <c r="DF74" s="416">
        <v>458</v>
      </c>
      <c r="DG74" s="417">
        <v>1054</v>
      </c>
      <c r="DH74" s="417">
        <v>1399</v>
      </c>
      <c r="DI74" s="417">
        <v>1866</v>
      </c>
      <c r="DJ74" s="417">
        <v>1881</v>
      </c>
      <c r="DK74" s="417">
        <v>2916</v>
      </c>
      <c r="DL74" s="417">
        <v>3857</v>
      </c>
      <c r="DM74" s="418">
        <v>4409</v>
      </c>
    </row>
    <row r="75" spans="1:117" x14ac:dyDescent="0.2">
      <c r="A75" s="56" t="s">
        <v>882</v>
      </c>
      <c r="B75" s="56" t="s">
        <v>1022</v>
      </c>
      <c r="C75" s="56" t="s">
        <v>956</v>
      </c>
      <c r="D75" s="56" t="s">
        <v>1101</v>
      </c>
      <c r="E75" s="415">
        <v>1758</v>
      </c>
      <c r="F75" s="78">
        <v>1753</v>
      </c>
      <c r="G75" s="71">
        <v>99</v>
      </c>
      <c r="H75" s="79">
        <f t="shared" si="105"/>
        <v>5.6000000000000001E-2</v>
      </c>
      <c r="I75" s="71">
        <v>537</v>
      </c>
      <c r="J75" s="71">
        <v>0</v>
      </c>
      <c r="K75" s="79">
        <f t="shared" si="106"/>
        <v>0</v>
      </c>
      <c r="L75" s="71">
        <v>127</v>
      </c>
      <c r="M75" s="71">
        <v>0</v>
      </c>
      <c r="N75" s="79">
        <f t="shared" si="107"/>
        <v>0</v>
      </c>
      <c r="O75" s="71">
        <v>410</v>
      </c>
      <c r="P75" s="71">
        <v>0</v>
      </c>
      <c r="Q75" s="79">
        <f t="shared" si="108"/>
        <v>0</v>
      </c>
      <c r="R75" s="71">
        <v>969</v>
      </c>
      <c r="S75" s="71">
        <v>85</v>
      </c>
      <c r="T75" s="79">
        <f t="shared" si="109"/>
        <v>8.7999999999999995E-2</v>
      </c>
      <c r="U75" s="71">
        <v>265</v>
      </c>
      <c r="V75" s="71">
        <v>30</v>
      </c>
      <c r="W75" s="79">
        <f t="shared" si="110"/>
        <v>0.113</v>
      </c>
      <c r="X75" s="71">
        <v>704</v>
      </c>
      <c r="Y75" s="71">
        <v>55</v>
      </c>
      <c r="Z75" s="79">
        <f t="shared" si="111"/>
        <v>7.8E-2</v>
      </c>
      <c r="AA75" s="71">
        <v>367</v>
      </c>
      <c r="AB75" s="71">
        <v>33</v>
      </c>
      <c r="AC75" s="79">
        <f t="shared" si="112"/>
        <v>0.09</v>
      </c>
      <c r="AD75" s="71">
        <v>247</v>
      </c>
      <c r="AE75" s="71">
        <v>14</v>
      </c>
      <c r="AF75" s="79">
        <f t="shared" si="113"/>
        <v>5.7000000000000002E-2</v>
      </c>
      <c r="AG75" s="71">
        <v>908</v>
      </c>
      <c r="AH75" s="71">
        <v>64</v>
      </c>
      <c r="AI75" s="79">
        <f t="shared" si="114"/>
        <v>7.0000000000000007E-2</v>
      </c>
      <c r="AJ75" s="71">
        <v>845</v>
      </c>
      <c r="AK75" s="71">
        <v>35</v>
      </c>
      <c r="AL75" s="79">
        <f t="shared" si="115"/>
        <v>4.1000000000000002E-2</v>
      </c>
      <c r="AM75" s="419">
        <f t="shared" si="133"/>
        <v>1753</v>
      </c>
      <c r="AN75" s="60">
        <v>834</v>
      </c>
      <c r="AO75" s="60">
        <v>10</v>
      </c>
      <c r="AP75" s="104">
        <f t="shared" si="116"/>
        <v>1.2E-2</v>
      </c>
      <c r="AQ75" s="60">
        <v>725</v>
      </c>
      <c r="AR75" s="60">
        <v>66</v>
      </c>
      <c r="AS75" s="104">
        <f t="shared" si="117"/>
        <v>9.0999999999999998E-2</v>
      </c>
      <c r="AT75" s="60">
        <v>130</v>
      </c>
      <c r="AU75" s="60">
        <v>23</v>
      </c>
      <c r="AV75" s="104">
        <f t="shared" si="82"/>
        <v>0.17699999999999999</v>
      </c>
      <c r="AW75" s="60">
        <v>0</v>
      </c>
      <c r="AX75" s="60">
        <v>0</v>
      </c>
      <c r="AY75" s="104"/>
      <c r="AZ75" s="60">
        <v>64</v>
      </c>
      <c r="BA75" s="60">
        <v>0</v>
      </c>
      <c r="BB75" s="104">
        <f t="shared" si="101"/>
        <v>0</v>
      </c>
      <c r="BC75" s="60">
        <v>0</v>
      </c>
      <c r="BD75" s="60">
        <v>0</v>
      </c>
      <c r="BE75" s="104"/>
      <c r="BF75" s="74">
        <v>0</v>
      </c>
      <c r="BG75" s="60">
        <v>0</v>
      </c>
      <c r="BH75" s="104"/>
      <c r="BI75" s="75">
        <v>1113</v>
      </c>
      <c r="BJ75" s="60">
        <v>92</v>
      </c>
      <c r="BK75" s="63">
        <f t="shared" si="118"/>
        <v>8.3000000000000004E-2</v>
      </c>
      <c r="BL75" s="60">
        <v>157</v>
      </c>
      <c r="BM75" s="60">
        <v>0</v>
      </c>
      <c r="BN75" s="63">
        <f t="shared" si="119"/>
        <v>0</v>
      </c>
      <c r="BO75" s="60">
        <v>408</v>
      </c>
      <c r="BP75" s="60">
        <v>62</v>
      </c>
      <c r="BQ75" s="63">
        <f t="shared" si="120"/>
        <v>0.152</v>
      </c>
      <c r="BR75" s="60">
        <v>371</v>
      </c>
      <c r="BS75" s="60">
        <v>24</v>
      </c>
      <c r="BT75" s="63">
        <f t="shared" si="121"/>
        <v>6.5000000000000002E-2</v>
      </c>
      <c r="BU75" s="60">
        <v>177</v>
      </c>
      <c r="BV75" s="60">
        <v>6</v>
      </c>
      <c r="BW75" s="63">
        <f t="shared" si="122"/>
        <v>3.4000000000000002E-2</v>
      </c>
      <c r="BX75" s="432">
        <v>776</v>
      </c>
      <c r="BY75" s="60">
        <v>39</v>
      </c>
      <c r="BZ75" s="104">
        <f t="shared" si="123"/>
        <v>0.05</v>
      </c>
      <c r="CA75" s="436">
        <v>737</v>
      </c>
      <c r="CB75" s="60">
        <v>39</v>
      </c>
      <c r="CC75" s="63">
        <f t="shared" si="124"/>
        <v>5.2999999999999999E-2</v>
      </c>
      <c r="CD75" s="60">
        <v>393</v>
      </c>
      <c r="CE75" s="60">
        <v>23</v>
      </c>
      <c r="CF75" s="63">
        <f t="shared" si="125"/>
        <v>5.8999999999999997E-2</v>
      </c>
      <c r="CG75" s="60">
        <v>344</v>
      </c>
      <c r="CH75" s="60">
        <v>16</v>
      </c>
      <c r="CI75" s="63">
        <f t="shared" si="126"/>
        <v>4.7E-2</v>
      </c>
      <c r="CJ75" s="436">
        <v>39</v>
      </c>
      <c r="CK75" s="60">
        <v>0</v>
      </c>
      <c r="CL75" s="104">
        <f t="shared" si="127"/>
        <v>0</v>
      </c>
      <c r="CM75" s="60">
        <v>23</v>
      </c>
      <c r="CN75" s="60">
        <v>0</v>
      </c>
      <c r="CO75" s="104">
        <f t="shared" si="103"/>
        <v>0</v>
      </c>
      <c r="CP75" s="60">
        <v>16</v>
      </c>
      <c r="CQ75" s="60">
        <v>0</v>
      </c>
      <c r="CR75" s="104">
        <f t="shared" si="128"/>
        <v>0</v>
      </c>
      <c r="CS75" s="60">
        <v>1315</v>
      </c>
      <c r="CT75" s="60">
        <v>99</v>
      </c>
      <c r="CU75" s="63">
        <f t="shared" si="129"/>
        <v>7.4999999999999997E-2</v>
      </c>
      <c r="CV75" s="60">
        <v>782</v>
      </c>
      <c r="CW75" s="60">
        <v>513</v>
      </c>
      <c r="CX75" s="60">
        <v>23</v>
      </c>
      <c r="CY75" s="63">
        <f t="shared" si="130"/>
        <v>4.4999999999999998E-2</v>
      </c>
      <c r="CZ75" s="60">
        <v>269</v>
      </c>
      <c r="DA75" s="60">
        <v>16</v>
      </c>
      <c r="DB75" s="63">
        <f t="shared" si="131"/>
        <v>5.8999999999999997E-2</v>
      </c>
      <c r="DC75" s="60">
        <v>533</v>
      </c>
      <c r="DD75" s="60">
        <v>60</v>
      </c>
      <c r="DE75" s="63">
        <f t="shared" si="132"/>
        <v>0.113</v>
      </c>
      <c r="DF75" s="416">
        <v>94</v>
      </c>
      <c r="DG75" s="417">
        <v>106</v>
      </c>
      <c r="DH75" s="417">
        <v>411</v>
      </c>
      <c r="DI75" s="417">
        <v>473</v>
      </c>
      <c r="DJ75" s="417">
        <v>508</v>
      </c>
      <c r="DK75" s="417">
        <v>858</v>
      </c>
      <c r="DL75" s="417">
        <v>1108</v>
      </c>
      <c r="DM75" s="418">
        <v>1336</v>
      </c>
    </row>
    <row r="76" spans="1:117" x14ac:dyDescent="0.2">
      <c r="A76" s="56" t="s">
        <v>882</v>
      </c>
      <c r="B76" s="56" t="s">
        <v>1022</v>
      </c>
      <c r="C76" s="56" t="s">
        <v>957</v>
      </c>
      <c r="D76" s="56" t="s">
        <v>1102</v>
      </c>
      <c r="E76" s="415">
        <v>3046</v>
      </c>
      <c r="F76" s="78">
        <v>2976</v>
      </c>
      <c r="G76" s="71">
        <v>201</v>
      </c>
      <c r="H76" s="79">
        <f t="shared" si="105"/>
        <v>6.8000000000000005E-2</v>
      </c>
      <c r="I76" s="71">
        <v>602</v>
      </c>
      <c r="J76" s="71">
        <v>21</v>
      </c>
      <c r="K76" s="79">
        <f t="shared" si="106"/>
        <v>3.5000000000000003E-2</v>
      </c>
      <c r="L76" s="71">
        <v>159</v>
      </c>
      <c r="M76" s="71">
        <v>15</v>
      </c>
      <c r="N76" s="79">
        <f t="shared" si="107"/>
        <v>9.4E-2</v>
      </c>
      <c r="O76" s="71">
        <v>443</v>
      </c>
      <c r="P76" s="71">
        <v>6</v>
      </c>
      <c r="Q76" s="79">
        <f t="shared" si="108"/>
        <v>1.4E-2</v>
      </c>
      <c r="R76" s="71">
        <v>1945</v>
      </c>
      <c r="S76" s="71">
        <v>154</v>
      </c>
      <c r="T76" s="79">
        <f t="shared" si="109"/>
        <v>7.9000000000000001E-2</v>
      </c>
      <c r="U76" s="71">
        <v>733</v>
      </c>
      <c r="V76" s="71">
        <v>50</v>
      </c>
      <c r="W76" s="79">
        <f t="shared" si="110"/>
        <v>6.8000000000000005E-2</v>
      </c>
      <c r="X76" s="71">
        <v>1212</v>
      </c>
      <c r="Y76" s="71">
        <v>104</v>
      </c>
      <c r="Z76" s="79">
        <f t="shared" si="111"/>
        <v>8.5999999999999993E-2</v>
      </c>
      <c r="AA76" s="71">
        <v>587</v>
      </c>
      <c r="AB76" s="71">
        <v>29</v>
      </c>
      <c r="AC76" s="79">
        <f t="shared" si="112"/>
        <v>4.9000000000000002E-2</v>
      </c>
      <c r="AD76" s="71">
        <v>429</v>
      </c>
      <c r="AE76" s="71">
        <v>26</v>
      </c>
      <c r="AF76" s="79">
        <f t="shared" si="113"/>
        <v>6.0999999999999999E-2</v>
      </c>
      <c r="AG76" s="71">
        <v>1412</v>
      </c>
      <c r="AH76" s="71">
        <v>75</v>
      </c>
      <c r="AI76" s="79">
        <f t="shared" si="114"/>
        <v>5.2999999999999999E-2</v>
      </c>
      <c r="AJ76" s="71">
        <v>1564</v>
      </c>
      <c r="AK76" s="71">
        <v>126</v>
      </c>
      <c r="AL76" s="79">
        <f t="shared" si="115"/>
        <v>8.1000000000000003E-2</v>
      </c>
      <c r="AM76" s="419">
        <f t="shared" si="133"/>
        <v>2976</v>
      </c>
      <c r="AN76" s="60">
        <v>2122</v>
      </c>
      <c r="AO76" s="60">
        <v>61</v>
      </c>
      <c r="AP76" s="104">
        <f t="shared" si="116"/>
        <v>2.9000000000000001E-2</v>
      </c>
      <c r="AQ76" s="60">
        <v>330</v>
      </c>
      <c r="AR76" s="60">
        <v>102</v>
      </c>
      <c r="AS76" s="104">
        <f t="shared" si="117"/>
        <v>0.309</v>
      </c>
      <c r="AT76" s="60">
        <v>416</v>
      </c>
      <c r="AU76" s="60">
        <v>30</v>
      </c>
      <c r="AV76" s="104">
        <f t="shared" si="82"/>
        <v>7.1999999999999995E-2</v>
      </c>
      <c r="AW76" s="60">
        <v>0</v>
      </c>
      <c r="AX76" s="60">
        <v>0</v>
      </c>
      <c r="AY76" s="104"/>
      <c r="AZ76" s="60">
        <v>43</v>
      </c>
      <c r="BA76" s="60">
        <v>1</v>
      </c>
      <c r="BB76" s="104">
        <f t="shared" si="101"/>
        <v>2.3E-2</v>
      </c>
      <c r="BC76" s="60">
        <v>0</v>
      </c>
      <c r="BD76" s="60">
        <v>0</v>
      </c>
      <c r="BE76" s="104"/>
      <c r="BF76" s="74">
        <v>65</v>
      </c>
      <c r="BG76" s="60">
        <v>3</v>
      </c>
      <c r="BH76" s="104">
        <f>BG76/BF76</f>
        <v>4.6153846153846156E-2</v>
      </c>
      <c r="BI76" s="75">
        <v>2077</v>
      </c>
      <c r="BJ76" s="60">
        <v>130</v>
      </c>
      <c r="BK76" s="63">
        <f t="shared" si="118"/>
        <v>6.3E-2</v>
      </c>
      <c r="BL76" s="60">
        <v>685</v>
      </c>
      <c r="BM76" s="60">
        <v>29</v>
      </c>
      <c r="BN76" s="63">
        <f t="shared" si="119"/>
        <v>4.2000000000000003E-2</v>
      </c>
      <c r="BO76" s="60">
        <v>657</v>
      </c>
      <c r="BP76" s="60">
        <v>83</v>
      </c>
      <c r="BQ76" s="63">
        <f t="shared" si="120"/>
        <v>0.126</v>
      </c>
      <c r="BR76" s="60">
        <v>450</v>
      </c>
      <c r="BS76" s="60">
        <v>14</v>
      </c>
      <c r="BT76" s="63">
        <f t="shared" si="121"/>
        <v>3.1E-2</v>
      </c>
      <c r="BU76" s="60">
        <v>285</v>
      </c>
      <c r="BV76" s="60">
        <v>4</v>
      </c>
      <c r="BW76" s="63">
        <f t="shared" si="122"/>
        <v>1.4E-2</v>
      </c>
      <c r="BX76" s="432">
        <v>1402</v>
      </c>
      <c r="BY76" s="60">
        <v>88</v>
      </c>
      <c r="BZ76" s="104">
        <f t="shared" si="123"/>
        <v>6.3E-2</v>
      </c>
      <c r="CA76" s="436">
        <v>1278</v>
      </c>
      <c r="CB76" s="60">
        <v>56</v>
      </c>
      <c r="CC76" s="63">
        <f t="shared" si="124"/>
        <v>4.3999999999999997E-2</v>
      </c>
      <c r="CD76" s="60">
        <v>657</v>
      </c>
      <c r="CE76" s="60">
        <v>33</v>
      </c>
      <c r="CF76" s="63">
        <f t="shared" si="125"/>
        <v>0.05</v>
      </c>
      <c r="CG76" s="60">
        <v>621</v>
      </c>
      <c r="CH76" s="60">
        <v>23</v>
      </c>
      <c r="CI76" s="63">
        <f t="shared" si="126"/>
        <v>3.6999999999999998E-2</v>
      </c>
      <c r="CJ76" s="436">
        <v>124</v>
      </c>
      <c r="CK76" s="60">
        <v>32</v>
      </c>
      <c r="CL76" s="104">
        <f t="shared" si="127"/>
        <v>0.25800000000000001</v>
      </c>
      <c r="CM76" s="60">
        <v>68</v>
      </c>
      <c r="CN76" s="60">
        <v>21</v>
      </c>
      <c r="CO76" s="104">
        <f t="shared" si="103"/>
        <v>0.309</v>
      </c>
      <c r="CP76" s="60">
        <v>56</v>
      </c>
      <c r="CQ76" s="60">
        <v>11</v>
      </c>
      <c r="CR76" s="104">
        <f t="shared" si="128"/>
        <v>0.19600000000000001</v>
      </c>
      <c r="CS76" s="60">
        <v>2461</v>
      </c>
      <c r="CT76" s="60">
        <v>186</v>
      </c>
      <c r="CU76" s="63">
        <f t="shared" si="129"/>
        <v>7.5999999999999998E-2</v>
      </c>
      <c r="CV76" s="60">
        <v>1355</v>
      </c>
      <c r="CW76" s="60">
        <v>810</v>
      </c>
      <c r="CX76" s="60">
        <v>0</v>
      </c>
      <c r="CY76" s="63">
        <f t="shared" si="130"/>
        <v>0</v>
      </c>
      <c r="CZ76" s="60">
        <v>545</v>
      </c>
      <c r="DA76" s="60">
        <v>69</v>
      </c>
      <c r="DB76" s="63">
        <f t="shared" si="131"/>
        <v>0.127</v>
      </c>
      <c r="DC76" s="60">
        <v>1106</v>
      </c>
      <c r="DD76" s="60">
        <v>117</v>
      </c>
      <c r="DE76" s="63">
        <f t="shared" si="132"/>
        <v>0.106</v>
      </c>
      <c r="DF76" s="416">
        <v>149</v>
      </c>
      <c r="DG76" s="417">
        <v>435</v>
      </c>
      <c r="DH76" s="417">
        <v>469</v>
      </c>
      <c r="DI76" s="417">
        <v>610</v>
      </c>
      <c r="DJ76" s="417">
        <v>971</v>
      </c>
      <c r="DK76" s="417">
        <v>1872</v>
      </c>
      <c r="DL76" s="417">
        <v>2477</v>
      </c>
      <c r="DM76" s="418">
        <v>2697</v>
      </c>
    </row>
    <row r="77" spans="1:117" x14ac:dyDescent="0.2">
      <c r="A77" s="56" t="s">
        <v>882</v>
      </c>
      <c r="B77" s="56" t="s">
        <v>1022</v>
      </c>
      <c r="C77" s="56" t="s">
        <v>958</v>
      </c>
      <c r="D77" s="56" t="s">
        <v>1103</v>
      </c>
      <c r="E77" s="415">
        <v>6310</v>
      </c>
      <c r="F77" s="78">
        <v>6210</v>
      </c>
      <c r="G77" s="71">
        <v>1162</v>
      </c>
      <c r="H77" s="79">
        <f t="shared" si="105"/>
        <v>0.187</v>
      </c>
      <c r="I77" s="71">
        <v>1816</v>
      </c>
      <c r="J77" s="71">
        <v>389</v>
      </c>
      <c r="K77" s="79">
        <f t="shared" si="106"/>
        <v>0.214</v>
      </c>
      <c r="L77" s="71">
        <v>292</v>
      </c>
      <c r="M77" s="71">
        <v>55</v>
      </c>
      <c r="N77" s="79">
        <f t="shared" si="107"/>
        <v>0.188</v>
      </c>
      <c r="O77" s="71">
        <v>1524</v>
      </c>
      <c r="P77" s="71">
        <v>334</v>
      </c>
      <c r="Q77" s="79">
        <f t="shared" si="108"/>
        <v>0.219</v>
      </c>
      <c r="R77" s="71">
        <v>3792</v>
      </c>
      <c r="S77" s="71">
        <v>677</v>
      </c>
      <c r="T77" s="79">
        <f t="shared" si="109"/>
        <v>0.17899999999999999</v>
      </c>
      <c r="U77" s="71">
        <v>1829</v>
      </c>
      <c r="V77" s="71">
        <v>370</v>
      </c>
      <c r="W77" s="79">
        <f t="shared" si="110"/>
        <v>0.20200000000000001</v>
      </c>
      <c r="X77" s="71">
        <v>1963</v>
      </c>
      <c r="Y77" s="71">
        <v>307</v>
      </c>
      <c r="Z77" s="79">
        <f t="shared" si="111"/>
        <v>0.156</v>
      </c>
      <c r="AA77" s="71">
        <v>1012</v>
      </c>
      <c r="AB77" s="71">
        <v>185</v>
      </c>
      <c r="AC77" s="79">
        <f t="shared" si="112"/>
        <v>0.183</v>
      </c>
      <c r="AD77" s="71">
        <v>602</v>
      </c>
      <c r="AE77" s="71">
        <v>96</v>
      </c>
      <c r="AF77" s="79">
        <f t="shared" si="113"/>
        <v>0.159</v>
      </c>
      <c r="AG77" s="71">
        <v>3265</v>
      </c>
      <c r="AH77" s="71">
        <v>427</v>
      </c>
      <c r="AI77" s="79">
        <f t="shared" si="114"/>
        <v>0.13100000000000001</v>
      </c>
      <c r="AJ77" s="71">
        <v>2945</v>
      </c>
      <c r="AK77" s="71">
        <v>735</v>
      </c>
      <c r="AL77" s="79">
        <f t="shared" si="115"/>
        <v>0.25</v>
      </c>
      <c r="AM77" s="419">
        <f t="shared" si="133"/>
        <v>6210</v>
      </c>
      <c r="AN77" s="60">
        <v>4757</v>
      </c>
      <c r="AO77" s="60">
        <v>481</v>
      </c>
      <c r="AP77" s="104">
        <f t="shared" si="116"/>
        <v>0.10100000000000001</v>
      </c>
      <c r="AQ77" s="60">
        <v>464</v>
      </c>
      <c r="AR77" s="60">
        <v>174</v>
      </c>
      <c r="AS77" s="104">
        <f t="shared" si="117"/>
        <v>0.375</v>
      </c>
      <c r="AT77" s="60">
        <v>774</v>
      </c>
      <c r="AU77" s="60">
        <v>518</v>
      </c>
      <c r="AV77" s="104">
        <f t="shared" si="82"/>
        <v>0.66900000000000004</v>
      </c>
      <c r="AW77" s="60">
        <v>28</v>
      </c>
      <c r="AX77" s="60">
        <v>0</v>
      </c>
      <c r="AY77" s="104">
        <f>ROUND(AX77/AW77,3)</f>
        <v>0</v>
      </c>
      <c r="AZ77" s="60">
        <v>163</v>
      </c>
      <c r="BA77" s="60">
        <v>0</v>
      </c>
      <c r="BB77" s="104">
        <f t="shared" si="101"/>
        <v>0</v>
      </c>
      <c r="BC77" s="60">
        <v>0</v>
      </c>
      <c r="BD77" s="60">
        <v>0</v>
      </c>
      <c r="BE77" s="104"/>
      <c r="BF77" s="74">
        <v>24</v>
      </c>
      <c r="BG77" s="60">
        <v>2</v>
      </c>
      <c r="BH77" s="104">
        <f>BG77/BF77</f>
        <v>8.3333333333333329E-2</v>
      </c>
      <c r="BI77" s="75">
        <v>3591</v>
      </c>
      <c r="BJ77" s="60">
        <v>586</v>
      </c>
      <c r="BK77" s="63">
        <f t="shared" si="118"/>
        <v>0.16300000000000001</v>
      </c>
      <c r="BL77" s="60">
        <v>1009</v>
      </c>
      <c r="BM77" s="60">
        <v>149</v>
      </c>
      <c r="BN77" s="63">
        <f t="shared" si="119"/>
        <v>0.14799999999999999</v>
      </c>
      <c r="BO77" s="60">
        <v>1327</v>
      </c>
      <c r="BP77" s="60">
        <v>275</v>
      </c>
      <c r="BQ77" s="63">
        <f t="shared" si="120"/>
        <v>0.20699999999999999</v>
      </c>
      <c r="BR77" s="60">
        <v>1071</v>
      </c>
      <c r="BS77" s="60">
        <v>162</v>
      </c>
      <c r="BT77" s="63">
        <f t="shared" si="121"/>
        <v>0.151</v>
      </c>
      <c r="BU77" s="60">
        <v>184</v>
      </c>
      <c r="BV77" s="60">
        <v>0</v>
      </c>
      <c r="BW77" s="63">
        <f t="shared" si="122"/>
        <v>0</v>
      </c>
      <c r="BX77" s="432">
        <v>2639</v>
      </c>
      <c r="BY77" s="60">
        <v>277</v>
      </c>
      <c r="BZ77" s="104">
        <f t="shared" si="123"/>
        <v>0.105</v>
      </c>
      <c r="CA77" s="436">
        <v>2408</v>
      </c>
      <c r="CB77" s="60">
        <v>185</v>
      </c>
      <c r="CC77" s="63">
        <f t="shared" si="124"/>
        <v>7.6999999999999999E-2</v>
      </c>
      <c r="CD77" s="60">
        <v>1278</v>
      </c>
      <c r="CE77" s="60">
        <v>84</v>
      </c>
      <c r="CF77" s="63">
        <f t="shared" si="125"/>
        <v>6.6000000000000003E-2</v>
      </c>
      <c r="CG77" s="60">
        <v>1130</v>
      </c>
      <c r="CH77" s="60">
        <v>101</v>
      </c>
      <c r="CI77" s="63">
        <f t="shared" si="126"/>
        <v>8.8999999999999996E-2</v>
      </c>
      <c r="CJ77" s="436">
        <v>231</v>
      </c>
      <c r="CK77" s="60">
        <v>92</v>
      </c>
      <c r="CL77" s="104">
        <f t="shared" si="127"/>
        <v>0.39800000000000002</v>
      </c>
      <c r="CM77" s="60">
        <v>89</v>
      </c>
      <c r="CN77" s="60">
        <v>23</v>
      </c>
      <c r="CO77" s="104">
        <f t="shared" si="103"/>
        <v>0.25800000000000001</v>
      </c>
      <c r="CP77" s="60">
        <v>142</v>
      </c>
      <c r="CQ77" s="60">
        <v>69</v>
      </c>
      <c r="CR77" s="104">
        <f t="shared" si="128"/>
        <v>0.48599999999999999</v>
      </c>
      <c r="CS77" s="60">
        <v>4691</v>
      </c>
      <c r="CT77" s="60">
        <v>815</v>
      </c>
      <c r="CU77" s="63">
        <f t="shared" si="129"/>
        <v>0.17399999999999999</v>
      </c>
      <c r="CV77" s="60">
        <v>2648</v>
      </c>
      <c r="CW77" s="60">
        <v>1652</v>
      </c>
      <c r="CX77" s="60">
        <v>110</v>
      </c>
      <c r="CY77" s="63">
        <f t="shared" si="130"/>
        <v>6.7000000000000004E-2</v>
      </c>
      <c r="CZ77" s="60">
        <v>996</v>
      </c>
      <c r="DA77" s="60">
        <v>119</v>
      </c>
      <c r="DB77" s="63">
        <f t="shared" si="131"/>
        <v>0.11899999999999999</v>
      </c>
      <c r="DC77" s="60">
        <v>2043</v>
      </c>
      <c r="DD77" s="60">
        <v>586</v>
      </c>
      <c r="DE77" s="63">
        <f t="shared" si="132"/>
        <v>0.28699999999999998</v>
      </c>
      <c r="DF77" s="416">
        <v>170</v>
      </c>
      <c r="DG77" s="417">
        <v>1508</v>
      </c>
      <c r="DH77" s="417">
        <v>2066</v>
      </c>
      <c r="DI77" s="417">
        <v>2522</v>
      </c>
      <c r="DJ77" s="417">
        <v>2788</v>
      </c>
      <c r="DK77" s="417">
        <v>4203</v>
      </c>
      <c r="DL77" s="417">
        <v>5521</v>
      </c>
      <c r="DM77" s="418">
        <v>5823</v>
      </c>
    </row>
    <row r="78" spans="1:117" x14ac:dyDescent="0.2">
      <c r="A78" s="56" t="s">
        <v>882</v>
      </c>
      <c r="B78" s="56" t="s">
        <v>1022</v>
      </c>
      <c r="C78" s="56" t="s">
        <v>959</v>
      </c>
      <c r="D78" s="56" t="s">
        <v>1104</v>
      </c>
      <c r="E78" s="415">
        <v>3661</v>
      </c>
      <c r="F78" s="78">
        <v>3562</v>
      </c>
      <c r="G78" s="71">
        <v>408</v>
      </c>
      <c r="H78" s="79">
        <f t="shared" si="105"/>
        <v>0.115</v>
      </c>
      <c r="I78" s="71">
        <v>1065</v>
      </c>
      <c r="J78" s="71">
        <v>182</v>
      </c>
      <c r="K78" s="79">
        <f t="shared" si="106"/>
        <v>0.17100000000000001</v>
      </c>
      <c r="L78" s="71">
        <v>299</v>
      </c>
      <c r="M78" s="71">
        <v>31</v>
      </c>
      <c r="N78" s="79">
        <f t="shared" si="107"/>
        <v>0.104</v>
      </c>
      <c r="O78" s="71">
        <v>766</v>
      </c>
      <c r="P78" s="71">
        <v>151</v>
      </c>
      <c r="Q78" s="79">
        <f t="shared" si="108"/>
        <v>0.19700000000000001</v>
      </c>
      <c r="R78" s="71">
        <v>2320</v>
      </c>
      <c r="S78" s="71">
        <v>206</v>
      </c>
      <c r="T78" s="79">
        <f t="shared" si="109"/>
        <v>8.8999999999999996E-2</v>
      </c>
      <c r="U78" s="71">
        <v>832</v>
      </c>
      <c r="V78" s="71">
        <v>85</v>
      </c>
      <c r="W78" s="79">
        <f t="shared" si="110"/>
        <v>0.10199999999999999</v>
      </c>
      <c r="X78" s="71">
        <v>1488</v>
      </c>
      <c r="Y78" s="71">
        <v>121</v>
      </c>
      <c r="Z78" s="79">
        <f t="shared" si="111"/>
        <v>8.1000000000000003E-2</v>
      </c>
      <c r="AA78" s="71">
        <v>426</v>
      </c>
      <c r="AB78" s="71">
        <v>33</v>
      </c>
      <c r="AC78" s="79">
        <f t="shared" si="112"/>
        <v>7.6999999999999999E-2</v>
      </c>
      <c r="AD78" s="71">
        <v>177</v>
      </c>
      <c r="AE78" s="71">
        <v>20</v>
      </c>
      <c r="AF78" s="79">
        <f t="shared" si="113"/>
        <v>0.113</v>
      </c>
      <c r="AG78" s="71">
        <v>1865</v>
      </c>
      <c r="AH78" s="71">
        <v>192</v>
      </c>
      <c r="AI78" s="79">
        <f t="shared" si="114"/>
        <v>0.10299999999999999</v>
      </c>
      <c r="AJ78" s="71">
        <v>1697</v>
      </c>
      <c r="AK78" s="71">
        <v>216</v>
      </c>
      <c r="AL78" s="79">
        <f t="shared" si="115"/>
        <v>0.127</v>
      </c>
      <c r="AM78" s="419">
        <f t="shared" si="133"/>
        <v>3562</v>
      </c>
      <c r="AN78" s="60">
        <v>2777</v>
      </c>
      <c r="AO78" s="60">
        <v>287</v>
      </c>
      <c r="AP78" s="104">
        <f t="shared" si="116"/>
        <v>0.10299999999999999</v>
      </c>
      <c r="AQ78" s="60">
        <v>220</v>
      </c>
      <c r="AR78" s="60">
        <v>15</v>
      </c>
      <c r="AS78" s="104">
        <f t="shared" si="117"/>
        <v>6.8000000000000005E-2</v>
      </c>
      <c r="AT78" s="60">
        <v>405</v>
      </c>
      <c r="AU78" s="60">
        <v>98</v>
      </c>
      <c r="AV78" s="104">
        <f t="shared" si="82"/>
        <v>0.24199999999999999</v>
      </c>
      <c r="AW78" s="60">
        <v>0</v>
      </c>
      <c r="AX78" s="60">
        <v>0</v>
      </c>
      <c r="AY78" s="104"/>
      <c r="AZ78" s="60">
        <v>44</v>
      </c>
      <c r="BA78" s="60">
        <v>0</v>
      </c>
      <c r="BB78" s="104">
        <f t="shared" si="101"/>
        <v>0</v>
      </c>
      <c r="BC78" s="60">
        <v>0</v>
      </c>
      <c r="BD78" s="60">
        <v>0</v>
      </c>
      <c r="BE78" s="104"/>
      <c r="BF78" s="74">
        <v>116</v>
      </c>
      <c r="BG78" s="60">
        <v>24</v>
      </c>
      <c r="BH78" s="104">
        <f>BG78/BF78</f>
        <v>0.20689655172413793</v>
      </c>
      <c r="BI78" s="75">
        <v>2017</v>
      </c>
      <c r="BJ78" s="60">
        <v>196</v>
      </c>
      <c r="BK78" s="63">
        <f t="shared" si="118"/>
        <v>9.7000000000000003E-2</v>
      </c>
      <c r="BL78" s="60">
        <v>604</v>
      </c>
      <c r="BM78" s="60">
        <v>89</v>
      </c>
      <c r="BN78" s="63">
        <f t="shared" si="119"/>
        <v>0.14699999999999999</v>
      </c>
      <c r="BO78" s="60">
        <v>707</v>
      </c>
      <c r="BP78" s="60">
        <v>34</v>
      </c>
      <c r="BQ78" s="63">
        <f t="shared" si="120"/>
        <v>4.8000000000000001E-2</v>
      </c>
      <c r="BR78" s="60">
        <v>518</v>
      </c>
      <c r="BS78" s="60">
        <v>36</v>
      </c>
      <c r="BT78" s="63">
        <f t="shared" si="121"/>
        <v>6.9000000000000006E-2</v>
      </c>
      <c r="BU78" s="60">
        <v>188</v>
      </c>
      <c r="BV78" s="60">
        <v>37</v>
      </c>
      <c r="BW78" s="63">
        <f t="shared" si="122"/>
        <v>0.19700000000000001</v>
      </c>
      <c r="BX78" s="432">
        <v>1640</v>
      </c>
      <c r="BY78" s="60">
        <v>119</v>
      </c>
      <c r="BZ78" s="104">
        <f t="shared" si="123"/>
        <v>7.2999999999999995E-2</v>
      </c>
      <c r="CA78" s="436">
        <v>1552</v>
      </c>
      <c r="CB78" s="60">
        <v>96</v>
      </c>
      <c r="CC78" s="63">
        <f t="shared" si="124"/>
        <v>6.2E-2</v>
      </c>
      <c r="CD78" s="60">
        <v>962</v>
      </c>
      <c r="CE78" s="60">
        <v>71</v>
      </c>
      <c r="CF78" s="63">
        <f t="shared" si="125"/>
        <v>7.3999999999999996E-2</v>
      </c>
      <c r="CG78" s="60">
        <v>590</v>
      </c>
      <c r="CH78" s="60">
        <v>25</v>
      </c>
      <c r="CI78" s="63">
        <f t="shared" si="126"/>
        <v>4.2000000000000003E-2</v>
      </c>
      <c r="CJ78" s="436">
        <v>88</v>
      </c>
      <c r="CK78" s="60">
        <v>23</v>
      </c>
      <c r="CL78" s="104">
        <f t="shared" si="127"/>
        <v>0.26100000000000001</v>
      </c>
      <c r="CM78" s="60">
        <v>37</v>
      </c>
      <c r="CN78" s="60">
        <v>17</v>
      </c>
      <c r="CO78" s="104">
        <f t="shared" si="103"/>
        <v>0.45900000000000002</v>
      </c>
      <c r="CP78" s="60">
        <v>51</v>
      </c>
      <c r="CQ78" s="60">
        <v>6</v>
      </c>
      <c r="CR78" s="104">
        <f t="shared" si="128"/>
        <v>0.11799999999999999</v>
      </c>
      <c r="CS78" s="60">
        <v>2679</v>
      </c>
      <c r="CT78" s="60">
        <v>264</v>
      </c>
      <c r="CU78" s="63">
        <f t="shared" si="129"/>
        <v>9.9000000000000005E-2</v>
      </c>
      <c r="CV78" s="60">
        <v>1603</v>
      </c>
      <c r="CW78" s="60">
        <v>1160</v>
      </c>
      <c r="CX78" s="60">
        <v>58</v>
      </c>
      <c r="CY78" s="63">
        <f t="shared" si="130"/>
        <v>0.05</v>
      </c>
      <c r="CZ78" s="60">
        <v>443</v>
      </c>
      <c r="DA78" s="60">
        <v>38</v>
      </c>
      <c r="DB78" s="63">
        <f t="shared" si="131"/>
        <v>8.5999999999999993E-2</v>
      </c>
      <c r="DC78" s="60">
        <v>1076</v>
      </c>
      <c r="DD78" s="60">
        <v>168</v>
      </c>
      <c r="DE78" s="63">
        <f t="shared" si="132"/>
        <v>0.156</v>
      </c>
      <c r="DF78" s="416">
        <v>115</v>
      </c>
      <c r="DG78" s="417">
        <v>602</v>
      </c>
      <c r="DH78" s="417">
        <v>965</v>
      </c>
      <c r="DI78" s="417">
        <v>1496</v>
      </c>
      <c r="DJ78" s="417">
        <v>1701</v>
      </c>
      <c r="DK78" s="417">
        <v>2672</v>
      </c>
      <c r="DL78" s="417">
        <v>2919</v>
      </c>
      <c r="DM78" s="418">
        <v>3301</v>
      </c>
    </row>
    <row r="79" spans="1:117" x14ac:dyDescent="0.2">
      <c r="A79" s="56" t="s">
        <v>882</v>
      </c>
      <c r="B79" s="56" t="s">
        <v>1022</v>
      </c>
      <c r="C79" s="56" t="s">
        <v>960</v>
      </c>
      <c r="D79" s="56" t="s">
        <v>1105</v>
      </c>
      <c r="E79" s="415">
        <v>6076</v>
      </c>
      <c r="F79" s="78">
        <v>6067</v>
      </c>
      <c r="G79" s="71">
        <v>439</v>
      </c>
      <c r="H79" s="79">
        <f t="shared" si="105"/>
        <v>7.1999999999999995E-2</v>
      </c>
      <c r="I79" s="71">
        <v>1647</v>
      </c>
      <c r="J79" s="71">
        <v>100</v>
      </c>
      <c r="K79" s="79">
        <f t="shared" si="106"/>
        <v>6.0999999999999999E-2</v>
      </c>
      <c r="L79" s="71">
        <v>566</v>
      </c>
      <c r="M79" s="71">
        <v>36</v>
      </c>
      <c r="N79" s="79">
        <f t="shared" si="107"/>
        <v>6.4000000000000001E-2</v>
      </c>
      <c r="O79" s="71">
        <v>1081</v>
      </c>
      <c r="P79" s="71">
        <v>64</v>
      </c>
      <c r="Q79" s="79">
        <f t="shared" si="108"/>
        <v>5.8999999999999997E-2</v>
      </c>
      <c r="R79" s="71">
        <v>4027</v>
      </c>
      <c r="S79" s="71">
        <v>304</v>
      </c>
      <c r="T79" s="79">
        <f t="shared" si="109"/>
        <v>7.4999999999999997E-2</v>
      </c>
      <c r="U79" s="71">
        <v>1379</v>
      </c>
      <c r="V79" s="71">
        <v>57</v>
      </c>
      <c r="W79" s="79">
        <f t="shared" si="110"/>
        <v>4.1000000000000002E-2</v>
      </c>
      <c r="X79" s="71">
        <v>2648</v>
      </c>
      <c r="Y79" s="71">
        <v>247</v>
      </c>
      <c r="Z79" s="79">
        <f t="shared" si="111"/>
        <v>9.2999999999999999E-2</v>
      </c>
      <c r="AA79" s="71">
        <v>768</v>
      </c>
      <c r="AB79" s="71">
        <v>91</v>
      </c>
      <c r="AC79" s="79">
        <f t="shared" si="112"/>
        <v>0.11799999999999999</v>
      </c>
      <c r="AD79" s="71">
        <v>393</v>
      </c>
      <c r="AE79" s="71">
        <v>35</v>
      </c>
      <c r="AF79" s="79">
        <f t="shared" si="113"/>
        <v>8.8999999999999996E-2</v>
      </c>
      <c r="AG79" s="71">
        <v>3080</v>
      </c>
      <c r="AH79" s="71">
        <v>147</v>
      </c>
      <c r="AI79" s="79">
        <f t="shared" si="114"/>
        <v>4.8000000000000001E-2</v>
      </c>
      <c r="AJ79" s="71">
        <v>2987</v>
      </c>
      <c r="AK79" s="71">
        <v>292</v>
      </c>
      <c r="AL79" s="79">
        <f t="shared" si="115"/>
        <v>9.8000000000000004E-2</v>
      </c>
      <c r="AM79" s="419">
        <f t="shared" si="133"/>
        <v>6067</v>
      </c>
      <c r="AN79" s="60">
        <v>4291</v>
      </c>
      <c r="AO79" s="60">
        <v>248</v>
      </c>
      <c r="AP79" s="104">
        <f t="shared" si="116"/>
        <v>5.8000000000000003E-2</v>
      </c>
      <c r="AQ79" s="60">
        <v>583</v>
      </c>
      <c r="AR79" s="60">
        <v>45</v>
      </c>
      <c r="AS79" s="104">
        <f t="shared" si="117"/>
        <v>7.6999999999999999E-2</v>
      </c>
      <c r="AT79" s="60">
        <v>730</v>
      </c>
      <c r="AU79" s="60">
        <v>146</v>
      </c>
      <c r="AV79" s="104">
        <f t="shared" si="82"/>
        <v>0.2</v>
      </c>
      <c r="AW79" s="60">
        <v>18</v>
      </c>
      <c r="AX79" s="60">
        <v>0</v>
      </c>
      <c r="AY79" s="104">
        <f>ROUND(AX79/AW79,3)</f>
        <v>0</v>
      </c>
      <c r="AZ79" s="60">
        <v>323</v>
      </c>
      <c r="BA79" s="60">
        <v>0</v>
      </c>
      <c r="BB79" s="104">
        <f t="shared" si="101"/>
        <v>0</v>
      </c>
      <c r="BC79" s="60">
        <v>0</v>
      </c>
      <c r="BD79" s="60">
        <v>0</v>
      </c>
      <c r="BE79" s="104"/>
      <c r="BF79" s="74">
        <v>122</v>
      </c>
      <c r="BG79" s="60">
        <v>0</v>
      </c>
      <c r="BH79" s="104">
        <f>BG79/BF79</f>
        <v>0</v>
      </c>
      <c r="BI79" s="75">
        <v>3765</v>
      </c>
      <c r="BJ79" s="60">
        <v>322</v>
      </c>
      <c r="BK79" s="63">
        <f t="shared" si="118"/>
        <v>8.5999999999999993E-2</v>
      </c>
      <c r="BL79" s="60">
        <v>1043</v>
      </c>
      <c r="BM79" s="60">
        <v>50</v>
      </c>
      <c r="BN79" s="63">
        <f t="shared" si="119"/>
        <v>4.8000000000000001E-2</v>
      </c>
      <c r="BO79" s="60">
        <v>1247</v>
      </c>
      <c r="BP79" s="60">
        <v>197</v>
      </c>
      <c r="BQ79" s="63">
        <f t="shared" si="120"/>
        <v>0.158</v>
      </c>
      <c r="BR79" s="60">
        <v>1027</v>
      </c>
      <c r="BS79" s="60">
        <v>75</v>
      </c>
      <c r="BT79" s="63">
        <f t="shared" si="121"/>
        <v>7.2999999999999995E-2</v>
      </c>
      <c r="BU79" s="60">
        <v>448</v>
      </c>
      <c r="BV79" s="60">
        <v>0</v>
      </c>
      <c r="BW79" s="63">
        <f t="shared" si="122"/>
        <v>0</v>
      </c>
      <c r="BX79" s="432">
        <v>2932</v>
      </c>
      <c r="BY79" s="60">
        <v>87</v>
      </c>
      <c r="BZ79" s="104">
        <f t="shared" si="123"/>
        <v>0.03</v>
      </c>
      <c r="CA79" s="436">
        <v>2607</v>
      </c>
      <c r="CB79" s="60">
        <v>71</v>
      </c>
      <c r="CC79" s="63">
        <f t="shared" si="124"/>
        <v>2.7E-2</v>
      </c>
      <c r="CD79" s="60">
        <v>1553</v>
      </c>
      <c r="CE79" s="60">
        <v>45</v>
      </c>
      <c r="CF79" s="63">
        <f t="shared" si="125"/>
        <v>2.9000000000000001E-2</v>
      </c>
      <c r="CG79" s="60">
        <v>1054</v>
      </c>
      <c r="CH79" s="60">
        <v>26</v>
      </c>
      <c r="CI79" s="63">
        <f t="shared" si="126"/>
        <v>2.5000000000000001E-2</v>
      </c>
      <c r="CJ79" s="436">
        <v>325</v>
      </c>
      <c r="CK79" s="60">
        <v>16</v>
      </c>
      <c r="CL79" s="104">
        <f t="shared" si="127"/>
        <v>4.9000000000000002E-2</v>
      </c>
      <c r="CM79" s="60">
        <v>209</v>
      </c>
      <c r="CN79" s="60">
        <v>16</v>
      </c>
      <c r="CO79" s="104">
        <f t="shared" si="103"/>
        <v>7.6999999999999999E-2</v>
      </c>
      <c r="CP79" s="60">
        <v>116</v>
      </c>
      <c r="CQ79" s="60">
        <v>0</v>
      </c>
      <c r="CR79" s="104">
        <f t="shared" si="128"/>
        <v>0</v>
      </c>
      <c r="CS79" s="60">
        <v>4708</v>
      </c>
      <c r="CT79" s="60">
        <v>365</v>
      </c>
      <c r="CU79" s="63">
        <f t="shared" si="129"/>
        <v>7.8E-2</v>
      </c>
      <c r="CV79" s="60">
        <v>2964</v>
      </c>
      <c r="CW79" s="60">
        <v>1813</v>
      </c>
      <c r="CX79" s="60">
        <v>0</v>
      </c>
      <c r="CY79" s="63">
        <f t="shared" si="130"/>
        <v>0</v>
      </c>
      <c r="CZ79" s="60">
        <v>1151</v>
      </c>
      <c r="DA79" s="60">
        <v>92</v>
      </c>
      <c r="DB79" s="63">
        <f t="shared" si="131"/>
        <v>0.08</v>
      </c>
      <c r="DC79" s="60">
        <v>1744</v>
      </c>
      <c r="DD79" s="60">
        <v>273</v>
      </c>
      <c r="DE79" s="63">
        <f t="shared" si="132"/>
        <v>0.157</v>
      </c>
      <c r="DF79" s="416">
        <v>294</v>
      </c>
      <c r="DG79" s="417">
        <v>665</v>
      </c>
      <c r="DH79" s="417">
        <v>1815</v>
      </c>
      <c r="DI79" s="417">
        <v>2441</v>
      </c>
      <c r="DJ79" s="417">
        <v>2801</v>
      </c>
      <c r="DK79" s="417">
        <v>4321</v>
      </c>
      <c r="DL79" s="417">
        <v>5259</v>
      </c>
      <c r="DM79" s="418">
        <v>5703</v>
      </c>
    </row>
    <row r="80" spans="1:117" x14ac:dyDescent="0.2">
      <c r="A80" s="56" t="s">
        <v>882</v>
      </c>
      <c r="B80" s="56" t="s">
        <v>1022</v>
      </c>
      <c r="C80" s="56" t="s">
        <v>961</v>
      </c>
      <c r="D80" s="56" t="s">
        <v>1106</v>
      </c>
      <c r="E80" s="415">
        <v>5916</v>
      </c>
      <c r="F80" s="78">
        <v>5850</v>
      </c>
      <c r="G80" s="71">
        <v>801</v>
      </c>
      <c r="H80" s="79">
        <f t="shared" si="105"/>
        <v>0.13700000000000001</v>
      </c>
      <c r="I80" s="71">
        <v>1533</v>
      </c>
      <c r="J80" s="71">
        <v>262</v>
      </c>
      <c r="K80" s="79">
        <f t="shared" si="106"/>
        <v>0.17100000000000001</v>
      </c>
      <c r="L80" s="71">
        <v>497</v>
      </c>
      <c r="M80" s="71">
        <v>69</v>
      </c>
      <c r="N80" s="79">
        <f t="shared" si="107"/>
        <v>0.13900000000000001</v>
      </c>
      <c r="O80" s="71">
        <v>1036</v>
      </c>
      <c r="P80" s="71">
        <v>193</v>
      </c>
      <c r="Q80" s="79">
        <f t="shared" si="108"/>
        <v>0.186</v>
      </c>
      <c r="R80" s="71">
        <v>3852</v>
      </c>
      <c r="S80" s="71">
        <v>430</v>
      </c>
      <c r="T80" s="79">
        <f t="shared" si="109"/>
        <v>0.112</v>
      </c>
      <c r="U80" s="71">
        <v>1621</v>
      </c>
      <c r="V80" s="71">
        <v>164</v>
      </c>
      <c r="W80" s="79">
        <f t="shared" si="110"/>
        <v>0.10100000000000001</v>
      </c>
      <c r="X80" s="71">
        <v>2231</v>
      </c>
      <c r="Y80" s="71">
        <v>266</v>
      </c>
      <c r="Z80" s="79">
        <f t="shared" si="111"/>
        <v>0.11899999999999999</v>
      </c>
      <c r="AA80" s="71">
        <v>691</v>
      </c>
      <c r="AB80" s="71">
        <v>142</v>
      </c>
      <c r="AC80" s="79">
        <f t="shared" si="112"/>
        <v>0.20499999999999999</v>
      </c>
      <c r="AD80" s="71">
        <v>465</v>
      </c>
      <c r="AE80" s="71">
        <v>109</v>
      </c>
      <c r="AF80" s="79">
        <f t="shared" si="113"/>
        <v>0.23400000000000001</v>
      </c>
      <c r="AG80" s="71">
        <v>3058</v>
      </c>
      <c r="AH80" s="71">
        <v>372</v>
      </c>
      <c r="AI80" s="79">
        <f t="shared" si="114"/>
        <v>0.122</v>
      </c>
      <c r="AJ80" s="71">
        <v>2792</v>
      </c>
      <c r="AK80" s="71">
        <v>429</v>
      </c>
      <c r="AL80" s="79">
        <f t="shared" si="115"/>
        <v>0.154</v>
      </c>
      <c r="AM80" s="419">
        <f t="shared" si="133"/>
        <v>5850</v>
      </c>
      <c r="AN80" s="60">
        <v>4130</v>
      </c>
      <c r="AO80" s="60">
        <v>544</v>
      </c>
      <c r="AP80" s="104">
        <f t="shared" si="116"/>
        <v>0.13200000000000001</v>
      </c>
      <c r="AQ80" s="60">
        <v>857</v>
      </c>
      <c r="AR80" s="60">
        <v>111</v>
      </c>
      <c r="AS80" s="104">
        <f t="shared" si="117"/>
        <v>0.13</v>
      </c>
      <c r="AT80" s="60">
        <v>757</v>
      </c>
      <c r="AU80" s="60">
        <v>146</v>
      </c>
      <c r="AV80" s="104">
        <f t="shared" si="82"/>
        <v>0.193</v>
      </c>
      <c r="AW80" s="60">
        <v>0</v>
      </c>
      <c r="AX80" s="60">
        <v>0</v>
      </c>
      <c r="AY80" s="104"/>
      <c r="AZ80" s="60">
        <v>59</v>
      </c>
      <c r="BA80" s="60">
        <v>0</v>
      </c>
      <c r="BB80" s="104">
        <f t="shared" si="101"/>
        <v>0</v>
      </c>
      <c r="BC80" s="60">
        <v>0</v>
      </c>
      <c r="BD80" s="60">
        <v>0</v>
      </c>
      <c r="BE80" s="104"/>
      <c r="BF80" s="74">
        <v>47</v>
      </c>
      <c r="BG80" s="60">
        <v>11</v>
      </c>
      <c r="BH80" s="104">
        <f>BG80/BF80</f>
        <v>0.23404255319148937</v>
      </c>
      <c r="BI80" s="75">
        <v>3570</v>
      </c>
      <c r="BJ80" s="60">
        <v>505</v>
      </c>
      <c r="BK80" s="63">
        <f t="shared" si="118"/>
        <v>0.14099999999999999</v>
      </c>
      <c r="BL80" s="60">
        <v>944</v>
      </c>
      <c r="BM80" s="60">
        <v>200</v>
      </c>
      <c r="BN80" s="63">
        <f t="shared" si="119"/>
        <v>0.21199999999999999</v>
      </c>
      <c r="BO80" s="60">
        <v>1040</v>
      </c>
      <c r="BP80" s="60">
        <v>64</v>
      </c>
      <c r="BQ80" s="63">
        <f t="shared" si="120"/>
        <v>6.2E-2</v>
      </c>
      <c r="BR80" s="60">
        <v>1136</v>
      </c>
      <c r="BS80" s="60">
        <v>171</v>
      </c>
      <c r="BT80" s="63">
        <f t="shared" si="121"/>
        <v>0.151</v>
      </c>
      <c r="BU80" s="60">
        <v>450</v>
      </c>
      <c r="BV80" s="60">
        <v>70</v>
      </c>
      <c r="BW80" s="63">
        <f t="shared" si="122"/>
        <v>0.156</v>
      </c>
      <c r="BX80" s="432">
        <v>2742</v>
      </c>
      <c r="BY80" s="60">
        <v>71</v>
      </c>
      <c r="BZ80" s="104">
        <f t="shared" si="123"/>
        <v>2.5999999999999999E-2</v>
      </c>
      <c r="CA80" s="436">
        <v>2539</v>
      </c>
      <c r="CB80" s="60">
        <v>49</v>
      </c>
      <c r="CC80" s="63">
        <f t="shared" si="124"/>
        <v>1.9E-2</v>
      </c>
      <c r="CD80" s="60">
        <v>1556</v>
      </c>
      <c r="CE80" s="60">
        <v>7</v>
      </c>
      <c r="CF80" s="63">
        <f t="shared" si="125"/>
        <v>4.0000000000000001E-3</v>
      </c>
      <c r="CG80" s="60">
        <v>983</v>
      </c>
      <c r="CH80" s="60">
        <v>42</v>
      </c>
      <c r="CI80" s="63">
        <f t="shared" si="126"/>
        <v>4.2999999999999997E-2</v>
      </c>
      <c r="CJ80" s="436">
        <v>203</v>
      </c>
      <c r="CK80" s="60">
        <v>22</v>
      </c>
      <c r="CL80" s="104">
        <f t="shared" si="127"/>
        <v>0.108</v>
      </c>
      <c r="CM80" s="60">
        <v>96</v>
      </c>
      <c r="CN80" s="60">
        <v>14</v>
      </c>
      <c r="CO80" s="104">
        <f t="shared" si="103"/>
        <v>0.14599999999999999</v>
      </c>
      <c r="CP80" s="60">
        <v>107</v>
      </c>
      <c r="CQ80" s="60">
        <v>8</v>
      </c>
      <c r="CR80" s="104">
        <f t="shared" si="128"/>
        <v>7.4999999999999997E-2</v>
      </c>
      <c r="CS80" s="60">
        <v>4452</v>
      </c>
      <c r="CT80" s="60">
        <v>543</v>
      </c>
      <c r="CU80" s="63">
        <f t="shared" si="129"/>
        <v>0.122</v>
      </c>
      <c r="CV80" s="60">
        <v>2761</v>
      </c>
      <c r="CW80" s="60">
        <v>1955</v>
      </c>
      <c r="CX80" s="60">
        <v>7</v>
      </c>
      <c r="CY80" s="63">
        <f t="shared" si="130"/>
        <v>4.0000000000000001E-3</v>
      </c>
      <c r="CZ80" s="60">
        <v>806</v>
      </c>
      <c r="DA80" s="60">
        <v>64</v>
      </c>
      <c r="DB80" s="63">
        <f t="shared" si="131"/>
        <v>7.9000000000000001E-2</v>
      </c>
      <c r="DC80" s="60">
        <v>1691</v>
      </c>
      <c r="DD80" s="60">
        <v>472</v>
      </c>
      <c r="DE80" s="63">
        <f t="shared" si="132"/>
        <v>0.27900000000000003</v>
      </c>
      <c r="DF80" s="416">
        <v>493</v>
      </c>
      <c r="DG80" s="417">
        <v>1196</v>
      </c>
      <c r="DH80" s="417">
        <v>1438</v>
      </c>
      <c r="DI80" s="417">
        <v>1795</v>
      </c>
      <c r="DJ80" s="417">
        <v>2065</v>
      </c>
      <c r="DK80" s="417">
        <v>3089</v>
      </c>
      <c r="DL80" s="417">
        <v>3785</v>
      </c>
      <c r="DM80" s="418">
        <v>4445</v>
      </c>
    </row>
    <row r="81" spans="1:117" x14ac:dyDescent="0.2">
      <c r="A81" s="56" t="s">
        <v>882</v>
      </c>
      <c r="B81" s="56" t="s">
        <v>1022</v>
      </c>
      <c r="C81" s="56" t="s">
        <v>962</v>
      </c>
      <c r="D81" s="56" t="s">
        <v>1107</v>
      </c>
      <c r="E81" s="415">
        <v>2329</v>
      </c>
      <c r="F81" s="78">
        <v>2329</v>
      </c>
      <c r="G81" s="71">
        <v>185</v>
      </c>
      <c r="H81" s="79">
        <f t="shared" si="105"/>
        <v>7.9000000000000001E-2</v>
      </c>
      <c r="I81" s="71">
        <v>708</v>
      </c>
      <c r="J81" s="71">
        <v>13</v>
      </c>
      <c r="K81" s="79">
        <f t="shared" si="106"/>
        <v>1.7999999999999999E-2</v>
      </c>
      <c r="L81" s="71">
        <v>9</v>
      </c>
      <c r="M81" s="71">
        <v>0</v>
      </c>
      <c r="N81" s="79">
        <f t="shared" si="107"/>
        <v>0</v>
      </c>
      <c r="O81" s="71">
        <v>699</v>
      </c>
      <c r="P81" s="71">
        <v>13</v>
      </c>
      <c r="Q81" s="79">
        <f t="shared" si="108"/>
        <v>1.9E-2</v>
      </c>
      <c r="R81" s="71">
        <v>1277</v>
      </c>
      <c r="S81" s="71">
        <v>114</v>
      </c>
      <c r="T81" s="79">
        <f t="shared" si="109"/>
        <v>8.8999999999999996E-2</v>
      </c>
      <c r="U81" s="71">
        <v>389</v>
      </c>
      <c r="V81" s="71">
        <v>5</v>
      </c>
      <c r="W81" s="79">
        <f t="shared" si="110"/>
        <v>1.2999999999999999E-2</v>
      </c>
      <c r="X81" s="71">
        <v>888</v>
      </c>
      <c r="Y81" s="71">
        <v>109</v>
      </c>
      <c r="Z81" s="79">
        <f t="shared" si="111"/>
        <v>0.123</v>
      </c>
      <c r="AA81" s="71">
        <v>417</v>
      </c>
      <c r="AB81" s="71">
        <v>128</v>
      </c>
      <c r="AC81" s="79">
        <f t="shared" si="112"/>
        <v>0.307</v>
      </c>
      <c r="AD81" s="71">
        <v>344</v>
      </c>
      <c r="AE81" s="71">
        <v>58</v>
      </c>
      <c r="AF81" s="79">
        <f t="shared" si="113"/>
        <v>0.16900000000000001</v>
      </c>
      <c r="AG81" s="71">
        <v>1259</v>
      </c>
      <c r="AH81" s="71">
        <v>90</v>
      </c>
      <c r="AI81" s="79">
        <f t="shared" si="114"/>
        <v>7.0999999999999994E-2</v>
      </c>
      <c r="AJ81" s="71">
        <v>1070</v>
      </c>
      <c r="AK81" s="71">
        <v>95</v>
      </c>
      <c r="AL81" s="79">
        <f t="shared" si="115"/>
        <v>8.8999999999999996E-2</v>
      </c>
      <c r="AM81" s="419">
        <f t="shared" si="133"/>
        <v>2329</v>
      </c>
      <c r="AN81" s="60">
        <v>2039</v>
      </c>
      <c r="AO81" s="60">
        <v>1</v>
      </c>
      <c r="AP81" s="104">
        <f t="shared" si="116"/>
        <v>0</v>
      </c>
      <c r="AQ81" s="60">
        <v>119</v>
      </c>
      <c r="AR81" s="60">
        <v>58</v>
      </c>
      <c r="AS81" s="104">
        <f t="shared" si="117"/>
        <v>0.48699999999999999</v>
      </c>
      <c r="AT81" s="60">
        <v>171</v>
      </c>
      <c r="AU81" s="60">
        <v>126</v>
      </c>
      <c r="AV81" s="104">
        <f t="shared" si="82"/>
        <v>0.73699999999999999</v>
      </c>
      <c r="AW81" s="60">
        <v>0</v>
      </c>
      <c r="AX81" s="60">
        <v>0</v>
      </c>
      <c r="AY81" s="104"/>
      <c r="AZ81" s="60">
        <v>0</v>
      </c>
      <c r="BA81" s="60">
        <v>0</v>
      </c>
      <c r="BB81" s="104"/>
      <c r="BC81" s="60">
        <v>0</v>
      </c>
      <c r="BD81" s="60">
        <v>0</v>
      </c>
      <c r="BE81" s="104"/>
      <c r="BF81" s="74">
        <v>0</v>
      </c>
      <c r="BG81" s="60">
        <v>0</v>
      </c>
      <c r="BH81" s="104"/>
      <c r="BI81" s="75">
        <v>1393</v>
      </c>
      <c r="BJ81" s="60">
        <v>172</v>
      </c>
      <c r="BK81" s="63">
        <f t="shared" si="118"/>
        <v>0.123</v>
      </c>
      <c r="BL81" s="60">
        <v>170</v>
      </c>
      <c r="BM81" s="60">
        <v>4</v>
      </c>
      <c r="BN81" s="63">
        <f t="shared" si="119"/>
        <v>2.4E-2</v>
      </c>
      <c r="BO81" s="60">
        <v>595</v>
      </c>
      <c r="BP81" s="60">
        <v>89</v>
      </c>
      <c r="BQ81" s="63">
        <f t="shared" si="120"/>
        <v>0.15</v>
      </c>
      <c r="BR81" s="60">
        <v>348</v>
      </c>
      <c r="BS81" s="60">
        <v>25</v>
      </c>
      <c r="BT81" s="63">
        <f t="shared" si="121"/>
        <v>7.1999999999999995E-2</v>
      </c>
      <c r="BU81" s="60">
        <v>280</v>
      </c>
      <c r="BV81" s="60">
        <v>54</v>
      </c>
      <c r="BW81" s="63">
        <f t="shared" si="122"/>
        <v>0.193</v>
      </c>
      <c r="BX81" s="432">
        <v>917</v>
      </c>
      <c r="BY81" s="60">
        <v>12</v>
      </c>
      <c r="BZ81" s="104">
        <f t="shared" si="123"/>
        <v>1.2999999999999999E-2</v>
      </c>
      <c r="CA81" s="436">
        <v>875</v>
      </c>
      <c r="CB81" s="60">
        <v>12</v>
      </c>
      <c r="CC81" s="63">
        <f t="shared" si="124"/>
        <v>1.4E-2</v>
      </c>
      <c r="CD81" s="60">
        <v>559</v>
      </c>
      <c r="CE81" s="60">
        <v>0</v>
      </c>
      <c r="CF81" s="63">
        <f t="shared" si="125"/>
        <v>0</v>
      </c>
      <c r="CG81" s="60">
        <v>316</v>
      </c>
      <c r="CH81" s="60">
        <v>12</v>
      </c>
      <c r="CI81" s="63">
        <f t="shared" si="126"/>
        <v>3.7999999999999999E-2</v>
      </c>
      <c r="CJ81" s="436">
        <v>42</v>
      </c>
      <c r="CK81" s="60">
        <v>0</v>
      </c>
      <c r="CL81" s="104">
        <f t="shared" si="127"/>
        <v>0</v>
      </c>
      <c r="CM81" s="60">
        <v>0</v>
      </c>
      <c r="CN81" s="60">
        <v>0</v>
      </c>
      <c r="CO81" s="104"/>
      <c r="CP81" s="60">
        <v>42</v>
      </c>
      <c r="CQ81" s="60">
        <v>0</v>
      </c>
      <c r="CR81" s="104">
        <f t="shared" si="128"/>
        <v>0</v>
      </c>
      <c r="CS81" s="60">
        <v>1766</v>
      </c>
      <c r="CT81" s="60">
        <v>172</v>
      </c>
      <c r="CU81" s="63">
        <f t="shared" si="129"/>
        <v>9.7000000000000003E-2</v>
      </c>
      <c r="CV81" s="60">
        <v>973</v>
      </c>
      <c r="CW81" s="60">
        <v>727</v>
      </c>
      <c r="CX81" s="60">
        <v>11</v>
      </c>
      <c r="CY81" s="63">
        <f t="shared" si="130"/>
        <v>1.4999999999999999E-2</v>
      </c>
      <c r="CZ81" s="60">
        <v>246</v>
      </c>
      <c r="DA81" s="60">
        <v>1</v>
      </c>
      <c r="DB81" s="63">
        <f t="shared" si="131"/>
        <v>4.0000000000000001E-3</v>
      </c>
      <c r="DC81" s="60">
        <v>793</v>
      </c>
      <c r="DD81" s="60">
        <v>160</v>
      </c>
      <c r="DE81" s="63">
        <f t="shared" si="132"/>
        <v>0.20200000000000001</v>
      </c>
      <c r="DF81" s="416">
        <v>30</v>
      </c>
      <c r="DG81" s="417">
        <v>187</v>
      </c>
      <c r="DH81" s="417">
        <v>406</v>
      </c>
      <c r="DI81" s="417">
        <v>408</v>
      </c>
      <c r="DJ81" s="417">
        <v>408</v>
      </c>
      <c r="DK81" s="417">
        <v>1079</v>
      </c>
      <c r="DL81" s="417">
        <v>1167</v>
      </c>
      <c r="DM81" s="418">
        <v>1661</v>
      </c>
    </row>
    <row r="82" spans="1:117" x14ac:dyDescent="0.2">
      <c r="A82" s="56" t="s">
        <v>882</v>
      </c>
      <c r="B82" s="56" t="s">
        <v>1022</v>
      </c>
      <c r="C82" s="56" t="s">
        <v>963</v>
      </c>
      <c r="D82" s="56" t="s">
        <v>1108</v>
      </c>
      <c r="E82" s="415">
        <v>4930</v>
      </c>
      <c r="F82" s="78">
        <v>4930</v>
      </c>
      <c r="G82" s="71">
        <v>497</v>
      </c>
      <c r="H82" s="79">
        <f t="shared" si="105"/>
        <v>0.10100000000000001</v>
      </c>
      <c r="I82" s="71">
        <v>1296</v>
      </c>
      <c r="J82" s="71">
        <v>83</v>
      </c>
      <c r="K82" s="79">
        <f t="shared" si="106"/>
        <v>6.4000000000000001E-2</v>
      </c>
      <c r="L82" s="71">
        <v>174</v>
      </c>
      <c r="M82" s="71">
        <v>0</v>
      </c>
      <c r="N82" s="79">
        <f t="shared" si="107"/>
        <v>0</v>
      </c>
      <c r="O82" s="71">
        <v>1122</v>
      </c>
      <c r="P82" s="71">
        <v>83</v>
      </c>
      <c r="Q82" s="79">
        <f t="shared" si="108"/>
        <v>7.3999999999999996E-2</v>
      </c>
      <c r="R82" s="71">
        <v>3357</v>
      </c>
      <c r="S82" s="71">
        <v>414</v>
      </c>
      <c r="T82" s="79">
        <f t="shared" si="109"/>
        <v>0.123</v>
      </c>
      <c r="U82" s="71">
        <v>1314</v>
      </c>
      <c r="V82" s="71">
        <v>167</v>
      </c>
      <c r="W82" s="79">
        <f t="shared" si="110"/>
        <v>0.127</v>
      </c>
      <c r="X82" s="71">
        <v>2043</v>
      </c>
      <c r="Y82" s="71">
        <v>247</v>
      </c>
      <c r="Z82" s="79">
        <f t="shared" si="111"/>
        <v>0.121</v>
      </c>
      <c r="AA82" s="71">
        <v>510</v>
      </c>
      <c r="AB82" s="71">
        <v>52</v>
      </c>
      <c r="AC82" s="79">
        <f t="shared" si="112"/>
        <v>0.10199999999999999</v>
      </c>
      <c r="AD82" s="71">
        <v>277</v>
      </c>
      <c r="AE82" s="71">
        <v>0</v>
      </c>
      <c r="AF82" s="79">
        <f t="shared" si="113"/>
        <v>0</v>
      </c>
      <c r="AG82" s="71">
        <v>2642</v>
      </c>
      <c r="AH82" s="71">
        <v>232</v>
      </c>
      <c r="AI82" s="79">
        <f t="shared" si="114"/>
        <v>8.7999999999999995E-2</v>
      </c>
      <c r="AJ82" s="71">
        <v>2288</v>
      </c>
      <c r="AK82" s="71">
        <v>265</v>
      </c>
      <c r="AL82" s="79">
        <f t="shared" si="115"/>
        <v>0.11600000000000001</v>
      </c>
      <c r="AM82" s="419">
        <f t="shared" si="133"/>
        <v>4930</v>
      </c>
      <c r="AN82" s="60">
        <v>3892</v>
      </c>
      <c r="AO82" s="60">
        <v>371</v>
      </c>
      <c r="AP82" s="104">
        <f t="shared" si="116"/>
        <v>9.5000000000000001E-2</v>
      </c>
      <c r="AQ82" s="60">
        <v>501</v>
      </c>
      <c r="AR82" s="60">
        <v>116</v>
      </c>
      <c r="AS82" s="104">
        <f t="shared" si="117"/>
        <v>0.23200000000000001</v>
      </c>
      <c r="AT82" s="60">
        <v>183</v>
      </c>
      <c r="AU82" s="60">
        <v>10</v>
      </c>
      <c r="AV82" s="104">
        <f t="shared" si="82"/>
        <v>5.5E-2</v>
      </c>
      <c r="AW82" s="60">
        <v>40</v>
      </c>
      <c r="AX82" s="60">
        <v>29</v>
      </c>
      <c r="AY82" s="104">
        <f>ROUND(AX82/AW82,3)</f>
        <v>0.72499999999999998</v>
      </c>
      <c r="AZ82" s="60">
        <v>49</v>
      </c>
      <c r="BA82" s="60">
        <v>0</v>
      </c>
      <c r="BB82" s="104">
        <f t="shared" ref="BB82:BB95" si="134">ROUND(BA82/AZ82,3)</f>
        <v>0</v>
      </c>
      <c r="BC82" s="60">
        <v>0</v>
      </c>
      <c r="BD82" s="60">
        <v>0</v>
      </c>
      <c r="BE82" s="104"/>
      <c r="BF82" s="74">
        <v>265</v>
      </c>
      <c r="BG82" s="60">
        <v>13</v>
      </c>
      <c r="BH82" s="104">
        <f>BG82/BF82</f>
        <v>4.9056603773584909E-2</v>
      </c>
      <c r="BI82" s="75">
        <v>2934</v>
      </c>
      <c r="BJ82" s="60">
        <v>331</v>
      </c>
      <c r="BK82" s="63">
        <f t="shared" si="118"/>
        <v>0.113</v>
      </c>
      <c r="BL82" s="60">
        <v>1058</v>
      </c>
      <c r="BM82" s="60">
        <v>100</v>
      </c>
      <c r="BN82" s="63">
        <f t="shared" si="119"/>
        <v>9.5000000000000001E-2</v>
      </c>
      <c r="BO82" s="60">
        <v>707</v>
      </c>
      <c r="BP82" s="60">
        <v>145</v>
      </c>
      <c r="BQ82" s="63">
        <f t="shared" si="120"/>
        <v>0.20499999999999999</v>
      </c>
      <c r="BR82" s="60">
        <v>776</v>
      </c>
      <c r="BS82" s="60">
        <v>56</v>
      </c>
      <c r="BT82" s="63">
        <f t="shared" si="121"/>
        <v>7.1999999999999995E-2</v>
      </c>
      <c r="BU82" s="60">
        <v>393</v>
      </c>
      <c r="BV82" s="60">
        <v>30</v>
      </c>
      <c r="BW82" s="63">
        <f t="shared" si="122"/>
        <v>7.5999999999999998E-2</v>
      </c>
      <c r="BX82" s="432">
        <v>2350</v>
      </c>
      <c r="BY82" s="60">
        <v>166</v>
      </c>
      <c r="BZ82" s="104">
        <f t="shared" si="123"/>
        <v>7.0999999999999994E-2</v>
      </c>
      <c r="CA82" s="436">
        <v>2261</v>
      </c>
      <c r="CB82" s="60">
        <v>140</v>
      </c>
      <c r="CC82" s="63">
        <f t="shared" si="124"/>
        <v>6.2E-2</v>
      </c>
      <c r="CD82" s="60">
        <v>1365</v>
      </c>
      <c r="CE82" s="60">
        <v>71</v>
      </c>
      <c r="CF82" s="63">
        <f t="shared" si="125"/>
        <v>5.1999999999999998E-2</v>
      </c>
      <c r="CG82" s="60">
        <v>896</v>
      </c>
      <c r="CH82" s="60">
        <v>69</v>
      </c>
      <c r="CI82" s="63">
        <f t="shared" si="126"/>
        <v>7.6999999999999999E-2</v>
      </c>
      <c r="CJ82" s="436">
        <v>89</v>
      </c>
      <c r="CK82" s="60">
        <v>26</v>
      </c>
      <c r="CL82" s="104">
        <f t="shared" si="127"/>
        <v>0.29199999999999998</v>
      </c>
      <c r="CM82" s="60">
        <v>68</v>
      </c>
      <c r="CN82" s="60">
        <v>26</v>
      </c>
      <c r="CO82" s="104">
        <f t="shared" ref="CO82:CO95" si="135">ROUND(CN82/CM82,3)</f>
        <v>0.38200000000000001</v>
      </c>
      <c r="CP82" s="60">
        <v>21</v>
      </c>
      <c r="CQ82" s="60">
        <v>0</v>
      </c>
      <c r="CR82" s="104">
        <f t="shared" si="128"/>
        <v>0</v>
      </c>
      <c r="CS82" s="60">
        <v>3713</v>
      </c>
      <c r="CT82" s="60">
        <v>441</v>
      </c>
      <c r="CU82" s="63">
        <f t="shared" si="129"/>
        <v>0.11899999999999999</v>
      </c>
      <c r="CV82" s="60">
        <v>2458</v>
      </c>
      <c r="CW82" s="60">
        <v>1489</v>
      </c>
      <c r="CX82" s="60">
        <v>36</v>
      </c>
      <c r="CY82" s="63">
        <f t="shared" si="130"/>
        <v>2.4E-2</v>
      </c>
      <c r="CZ82" s="60">
        <v>969</v>
      </c>
      <c r="DA82" s="60">
        <v>104</v>
      </c>
      <c r="DB82" s="63">
        <f t="shared" si="131"/>
        <v>0.107</v>
      </c>
      <c r="DC82" s="60">
        <v>1255</v>
      </c>
      <c r="DD82" s="60">
        <v>301</v>
      </c>
      <c r="DE82" s="63">
        <f t="shared" si="132"/>
        <v>0.24</v>
      </c>
      <c r="DF82" s="416">
        <v>214</v>
      </c>
      <c r="DG82" s="417">
        <v>754</v>
      </c>
      <c r="DH82" s="417">
        <v>1351</v>
      </c>
      <c r="DI82" s="417">
        <v>1981</v>
      </c>
      <c r="DJ82" s="417">
        <v>2050</v>
      </c>
      <c r="DK82" s="417">
        <v>2867</v>
      </c>
      <c r="DL82" s="417">
        <v>3429</v>
      </c>
      <c r="DM82" s="418">
        <v>3848</v>
      </c>
    </row>
    <row r="83" spans="1:117" x14ac:dyDescent="0.2">
      <c r="A83" s="56" t="s">
        <v>882</v>
      </c>
      <c r="B83" s="56" t="s">
        <v>1022</v>
      </c>
      <c r="C83" s="56" t="s">
        <v>964</v>
      </c>
      <c r="D83" s="56" t="s">
        <v>1109</v>
      </c>
      <c r="E83" s="415">
        <v>3828</v>
      </c>
      <c r="F83" s="78">
        <v>3797</v>
      </c>
      <c r="G83" s="71">
        <v>586</v>
      </c>
      <c r="H83" s="79">
        <f t="shared" si="105"/>
        <v>0.154</v>
      </c>
      <c r="I83" s="71">
        <v>1118</v>
      </c>
      <c r="J83" s="71">
        <v>341</v>
      </c>
      <c r="K83" s="79">
        <f t="shared" si="106"/>
        <v>0.30499999999999999</v>
      </c>
      <c r="L83" s="71">
        <v>184</v>
      </c>
      <c r="M83" s="71">
        <v>119</v>
      </c>
      <c r="N83" s="79">
        <f t="shared" si="107"/>
        <v>0.64700000000000002</v>
      </c>
      <c r="O83" s="71">
        <v>934</v>
      </c>
      <c r="P83" s="71">
        <v>222</v>
      </c>
      <c r="Q83" s="79">
        <f t="shared" si="108"/>
        <v>0.23799999999999999</v>
      </c>
      <c r="R83" s="71">
        <v>2320</v>
      </c>
      <c r="S83" s="71">
        <v>165</v>
      </c>
      <c r="T83" s="79">
        <f t="shared" si="109"/>
        <v>7.0999999999999994E-2</v>
      </c>
      <c r="U83" s="71">
        <v>821</v>
      </c>
      <c r="V83" s="71">
        <v>42</v>
      </c>
      <c r="W83" s="79">
        <f t="shared" si="110"/>
        <v>5.0999999999999997E-2</v>
      </c>
      <c r="X83" s="71">
        <v>1499</v>
      </c>
      <c r="Y83" s="71">
        <v>123</v>
      </c>
      <c r="Z83" s="79">
        <f t="shared" si="111"/>
        <v>8.2000000000000003E-2</v>
      </c>
      <c r="AA83" s="71">
        <v>605</v>
      </c>
      <c r="AB83" s="71">
        <v>86</v>
      </c>
      <c r="AC83" s="79">
        <f t="shared" si="112"/>
        <v>0.14199999999999999</v>
      </c>
      <c r="AD83" s="71">
        <v>359</v>
      </c>
      <c r="AE83" s="71">
        <v>80</v>
      </c>
      <c r="AF83" s="79">
        <f t="shared" si="113"/>
        <v>0.223</v>
      </c>
      <c r="AG83" s="71">
        <v>1772</v>
      </c>
      <c r="AH83" s="71">
        <v>246</v>
      </c>
      <c r="AI83" s="79">
        <f t="shared" si="114"/>
        <v>0.13900000000000001</v>
      </c>
      <c r="AJ83" s="71">
        <v>2025</v>
      </c>
      <c r="AK83" s="71">
        <v>340</v>
      </c>
      <c r="AL83" s="79">
        <f t="shared" si="115"/>
        <v>0.16800000000000001</v>
      </c>
      <c r="AM83" s="419">
        <f t="shared" si="133"/>
        <v>3797</v>
      </c>
      <c r="AN83" s="60">
        <v>2446</v>
      </c>
      <c r="AO83" s="60">
        <v>306</v>
      </c>
      <c r="AP83" s="104">
        <f t="shared" si="116"/>
        <v>0.125</v>
      </c>
      <c r="AQ83" s="60">
        <v>194</v>
      </c>
      <c r="AR83" s="60">
        <v>0</v>
      </c>
      <c r="AS83" s="104">
        <f t="shared" si="117"/>
        <v>0</v>
      </c>
      <c r="AT83" s="60">
        <v>1022</v>
      </c>
      <c r="AU83" s="60">
        <v>280</v>
      </c>
      <c r="AV83" s="104">
        <f t="shared" si="82"/>
        <v>0.27400000000000002</v>
      </c>
      <c r="AW83" s="60">
        <v>0</v>
      </c>
      <c r="AX83" s="60">
        <v>0</v>
      </c>
      <c r="AY83" s="104"/>
      <c r="AZ83" s="60">
        <v>135</v>
      </c>
      <c r="BA83" s="60">
        <v>0</v>
      </c>
      <c r="BB83" s="104">
        <f t="shared" si="134"/>
        <v>0</v>
      </c>
      <c r="BC83" s="60">
        <v>0</v>
      </c>
      <c r="BD83" s="60">
        <v>0</v>
      </c>
      <c r="BE83" s="104"/>
      <c r="BF83" s="74">
        <v>0</v>
      </c>
      <c r="BG83" s="60">
        <v>0</v>
      </c>
      <c r="BH83" s="104"/>
      <c r="BI83" s="75">
        <v>2161</v>
      </c>
      <c r="BJ83" s="60">
        <v>203</v>
      </c>
      <c r="BK83" s="63">
        <f t="shared" si="118"/>
        <v>9.4E-2</v>
      </c>
      <c r="BL83" s="60">
        <v>553</v>
      </c>
      <c r="BM83" s="60">
        <v>110</v>
      </c>
      <c r="BN83" s="63">
        <f t="shared" si="119"/>
        <v>0.19900000000000001</v>
      </c>
      <c r="BO83" s="60">
        <v>761</v>
      </c>
      <c r="BP83" s="60">
        <v>57</v>
      </c>
      <c r="BQ83" s="63">
        <f t="shared" si="120"/>
        <v>7.4999999999999997E-2</v>
      </c>
      <c r="BR83" s="60">
        <v>592</v>
      </c>
      <c r="BS83" s="60">
        <v>30</v>
      </c>
      <c r="BT83" s="63">
        <f t="shared" si="121"/>
        <v>5.0999999999999997E-2</v>
      </c>
      <c r="BU83" s="60">
        <v>255</v>
      </c>
      <c r="BV83" s="60">
        <v>6</v>
      </c>
      <c r="BW83" s="63">
        <f t="shared" si="122"/>
        <v>2.4E-2</v>
      </c>
      <c r="BX83" s="432">
        <v>1505</v>
      </c>
      <c r="BY83" s="60">
        <v>67</v>
      </c>
      <c r="BZ83" s="104">
        <f t="shared" si="123"/>
        <v>4.4999999999999998E-2</v>
      </c>
      <c r="CA83" s="436">
        <v>1399</v>
      </c>
      <c r="CB83" s="60">
        <v>61</v>
      </c>
      <c r="CC83" s="63">
        <f t="shared" si="124"/>
        <v>4.3999999999999997E-2</v>
      </c>
      <c r="CD83" s="60">
        <v>723</v>
      </c>
      <c r="CE83" s="60">
        <v>16</v>
      </c>
      <c r="CF83" s="63">
        <f t="shared" si="125"/>
        <v>2.1999999999999999E-2</v>
      </c>
      <c r="CG83" s="60">
        <v>676</v>
      </c>
      <c r="CH83" s="60">
        <v>45</v>
      </c>
      <c r="CI83" s="63">
        <f t="shared" si="126"/>
        <v>6.7000000000000004E-2</v>
      </c>
      <c r="CJ83" s="436">
        <v>106</v>
      </c>
      <c r="CK83" s="60">
        <v>6</v>
      </c>
      <c r="CL83" s="104">
        <f t="shared" si="127"/>
        <v>5.7000000000000002E-2</v>
      </c>
      <c r="CM83" s="60">
        <v>66</v>
      </c>
      <c r="CN83" s="60">
        <v>6</v>
      </c>
      <c r="CO83" s="104">
        <f t="shared" si="135"/>
        <v>9.0999999999999998E-2</v>
      </c>
      <c r="CP83" s="60">
        <v>40</v>
      </c>
      <c r="CQ83" s="60">
        <v>0</v>
      </c>
      <c r="CR83" s="104">
        <f t="shared" si="128"/>
        <v>0</v>
      </c>
      <c r="CS83" s="60">
        <v>2846</v>
      </c>
      <c r="CT83" s="60">
        <v>308</v>
      </c>
      <c r="CU83" s="63">
        <f t="shared" si="129"/>
        <v>0.108</v>
      </c>
      <c r="CV83" s="60">
        <v>1477</v>
      </c>
      <c r="CW83" s="60">
        <v>961</v>
      </c>
      <c r="CX83" s="60">
        <v>22</v>
      </c>
      <c r="CY83" s="63">
        <f t="shared" si="130"/>
        <v>2.3E-2</v>
      </c>
      <c r="CZ83" s="60">
        <v>516</v>
      </c>
      <c r="DA83" s="60">
        <v>39</v>
      </c>
      <c r="DB83" s="63">
        <f t="shared" si="131"/>
        <v>7.5999999999999998E-2</v>
      </c>
      <c r="DC83" s="60">
        <v>1369</v>
      </c>
      <c r="DD83" s="60">
        <v>247</v>
      </c>
      <c r="DE83" s="63">
        <f t="shared" si="132"/>
        <v>0.18</v>
      </c>
      <c r="DF83" s="416">
        <v>586</v>
      </c>
      <c r="DG83" s="417">
        <v>778</v>
      </c>
      <c r="DH83" s="417">
        <v>778</v>
      </c>
      <c r="DI83" s="417">
        <v>785</v>
      </c>
      <c r="DJ83" s="417">
        <v>893</v>
      </c>
      <c r="DK83" s="417">
        <v>3029</v>
      </c>
      <c r="DL83" s="417">
        <v>3349</v>
      </c>
      <c r="DM83" s="418">
        <v>3556</v>
      </c>
    </row>
    <row r="84" spans="1:117" x14ac:dyDescent="0.2">
      <c r="A84" s="56" t="s">
        <v>882</v>
      </c>
      <c r="B84" s="56" t="s">
        <v>1022</v>
      </c>
      <c r="C84" s="56" t="s">
        <v>965</v>
      </c>
      <c r="D84" s="56" t="s">
        <v>1110</v>
      </c>
      <c r="E84" s="415">
        <v>4591</v>
      </c>
      <c r="F84" s="78">
        <v>4591</v>
      </c>
      <c r="G84" s="71">
        <v>1419</v>
      </c>
      <c r="H84" s="79">
        <f t="shared" si="105"/>
        <v>0.309</v>
      </c>
      <c r="I84" s="71">
        <v>1172</v>
      </c>
      <c r="J84" s="71">
        <v>778</v>
      </c>
      <c r="K84" s="79">
        <f t="shared" si="106"/>
        <v>0.66400000000000003</v>
      </c>
      <c r="L84" s="71">
        <v>456</v>
      </c>
      <c r="M84" s="71">
        <v>356</v>
      </c>
      <c r="N84" s="79">
        <f t="shared" si="107"/>
        <v>0.78100000000000003</v>
      </c>
      <c r="O84" s="71">
        <v>716</v>
      </c>
      <c r="P84" s="71">
        <v>422</v>
      </c>
      <c r="Q84" s="79">
        <f t="shared" si="108"/>
        <v>0.58899999999999997</v>
      </c>
      <c r="R84" s="71">
        <v>2671</v>
      </c>
      <c r="S84" s="71">
        <v>557</v>
      </c>
      <c r="T84" s="79">
        <f t="shared" si="109"/>
        <v>0.20899999999999999</v>
      </c>
      <c r="U84" s="71">
        <v>892</v>
      </c>
      <c r="V84" s="71">
        <v>206</v>
      </c>
      <c r="W84" s="79">
        <f t="shared" si="110"/>
        <v>0.23100000000000001</v>
      </c>
      <c r="X84" s="71">
        <v>1779</v>
      </c>
      <c r="Y84" s="71">
        <v>351</v>
      </c>
      <c r="Z84" s="79">
        <f t="shared" si="111"/>
        <v>0.19700000000000001</v>
      </c>
      <c r="AA84" s="71">
        <v>1064</v>
      </c>
      <c r="AB84" s="71">
        <v>84</v>
      </c>
      <c r="AC84" s="79">
        <f t="shared" si="112"/>
        <v>7.9000000000000001E-2</v>
      </c>
      <c r="AD84" s="71">
        <v>748</v>
      </c>
      <c r="AE84" s="71">
        <v>84</v>
      </c>
      <c r="AF84" s="79">
        <f t="shared" si="113"/>
        <v>0.112</v>
      </c>
      <c r="AG84" s="71">
        <v>2213</v>
      </c>
      <c r="AH84" s="71">
        <v>637</v>
      </c>
      <c r="AI84" s="79">
        <f t="shared" si="114"/>
        <v>0.28799999999999998</v>
      </c>
      <c r="AJ84" s="71">
        <v>2378</v>
      </c>
      <c r="AK84" s="71">
        <v>782</v>
      </c>
      <c r="AL84" s="79">
        <f t="shared" si="115"/>
        <v>0.32900000000000001</v>
      </c>
      <c r="AM84" s="419">
        <f t="shared" si="133"/>
        <v>4591</v>
      </c>
      <c r="AN84" s="60">
        <v>2945</v>
      </c>
      <c r="AO84" s="60">
        <v>1190</v>
      </c>
      <c r="AP84" s="104">
        <f t="shared" si="116"/>
        <v>0.40400000000000003</v>
      </c>
      <c r="AQ84" s="60">
        <v>1005</v>
      </c>
      <c r="AR84" s="60">
        <v>168</v>
      </c>
      <c r="AS84" s="104">
        <f t="shared" si="117"/>
        <v>0.16700000000000001</v>
      </c>
      <c r="AT84" s="60">
        <v>354</v>
      </c>
      <c r="AU84" s="60">
        <v>61</v>
      </c>
      <c r="AV84" s="104">
        <f t="shared" si="82"/>
        <v>0.17199999999999999</v>
      </c>
      <c r="AW84" s="60">
        <v>0</v>
      </c>
      <c r="AX84" s="60">
        <v>0</v>
      </c>
      <c r="AY84" s="104"/>
      <c r="AZ84" s="60">
        <v>287</v>
      </c>
      <c r="BA84" s="60">
        <v>0</v>
      </c>
      <c r="BB84" s="104">
        <f t="shared" si="134"/>
        <v>0</v>
      </c>
      <c r="BC84" s="60">
        <v>0</v>
      </c>
      <c r="BD84" s="60">
        <v>0</v>
      </c>
      <c r="BE84" s="104"/>
      <c r="BF84" s="74">
        <v>0</v>
      </c>
      <c r="BG84" s="60">
        <v>0</v>
      </c>
      <c r="BH84" s="104"/>
      <c r="BI84" s="75">
        <v>3035</v>
      </c>
      <c r="BJ84" s="60">
        <v>586</v>
      </c>
      <c r="BK84" s="63">
        <f t="shared" si="118"/>
        <v>0.193</v>
      </c>
      <c r="BL84" s="60">
        <v>880</v>
      </c>
      <c r="BM84" s="60">
        <v>215</v>
      </c>
      <c r="BN84" s="63">
        <f t="shared" si="119"/>
        <v>0.24399999999999999</v>
      </c>
      <c r="BO84" s="60">
        <v>937</v>
      </c>
      <c r="BP84" s="60">
        <v>214</v>
      </c>
      <c r="BQ84" s="63">
        <f t="shared" si="120"/>
        <v>0.22800000000000001</v>
      </c>
      <c r="BR84" s="60">
        <v>662</v>
      </c>
      <c r="BS84" s="60">
        <v>157</v>
      </c>
      <c r="BT84" s="63">
        <f t="shared" si="121"/>
        <v>0.23699999999999999</v>
      </c>
      <c r="BU84" s="60">
        <v>556</v>
      </c>
      <c r="BV84" s="60">
        <v>0</v>
      </c>
      <c r="BW84" s="63">
        <f t="shared" si="122"/>
        <v>0</v>
      </c>
      <c r="BX84" s="432">
        <v>1939</v>
      </c>
      <c r="BY84" s="60">
        <v>263</v>
      </c>
      <c r="BZ84" s="104">
        <f t="shared" si="123"/>
        <v>0.13600000000000001</v>
      </c>
      <c r="CA84" s="436">
        <v>1690</v>
      </c>
      <c r="CB84" s="60">
        <v>153</v>
      </c>
      <c r="CC84" s="63">
        <f t="shared" si="124"/>
        <v>9.0999999999999998E-2</v>
      </c>
      <c r="CD84" s="60">
        <v>914</v>
      </c>
      <c r="CE84" s="60">
        <v>81</v>
      </c>
      <c r="CF84" s="63">
        <f t="shared" si="125"/>
        <v>8.8999999999999996E-2</v>
      </c>
      <c r="CG84" s="60">
        <v>776</v>
      </c>
      <c r="CH84" s="60">
        <v>72</v>
      </c>
      <c r="CI84" s="63">
        <f t="shared" si="126"/>
        <v>9.2999999999999999E-2</v>
      </c>
      <c r="CJ84" s="436">
        <v>249</v>
      </c>
      <c r="CK84" s="60">
        <v>110</v>
      </c>
      <c r="CL84" s="104">
        <f t="shared" si="127"/>
        <v>0.442</v>
      </c>
      <c r="CM84" s="60">
        <v>170</v>
      </c>
      <c r="CN84" s="60">
        <v>110</v>
      </c>
      <c r="CO84" s="104">
        <f t="shared" si="135"/>
        <v>0.64700000000000002</v>
      </c>
      <c r="CP84" s="60">
        <v>79</v>
      </c>
      <c r="CQ84" s="60">
        <v>0</v>
      </c>
      <c r="CR84" s="104">
        <f t="shared" si="128"/>
        <v>0</v>
      </c>
      <c r="CS84" s="60">
        <v>3495</v>
      </c>
      <c r="CT84" s="60">
        <v>717</v>
      </c>
      <c r="CU84" s="63">
        <f t="shared" si="129"/>
        <v>0.20499999999999999</v>
      </c>
      <c r="CV84" s="60">
        <v>1799</v>
      </c>
      <c r="CW84" s="60">
        <v>1016</v>
      </c>
      <c r="CX84" s="60">
        <v>90</v>
      </c>
      <c r="CY84" s="63">
        <f t="shared" si="130"/>
        <v>8.8999999999999996E-2</v>
      </c>
      <c r="CZ84" s="60">
        <v>783</v>
      </c>
      <c r="DA84" s="60">
        <v>88</v>
      </c>
      <c r="DB84" s="63">
        <f t="shared" si="131"/>
        <v>0.112</v>
      </c>
      <c r="DC84" s="60">
        <v>1696</v>
      </c>
      <c r="DD84" s="60">
        <v>539</v>
      </c>
      <c r="DE84" s="63">
        <f t="shared" si="132"/>
        <v>0.318</v>
      </c>
      <c r="DF84" s="416">
        <v>973</v>
      </c>
      <c r="DG84" s="417">
        <v>1555</v>
      </c>
      <c r="DH84" s="417">
        <v>1655</v>
      </c>
      <c r="DI84" s="417">
        <v>1772</v>
      </c>
      <c r="DJ84" s="417">
        <v>1848</v>
      </c>
      <c r="DK84" s="417">
        <v>2617</v>
      </c>
      <c r="DL84" s="417">
        <v>3382</v>
      </c>
      <c r="DM84" s="418">
        <v>3832</v>
      </c>
    </row>
    <row r="85" spans="1:117" x14ac:dyDescent="0.2">
      <c r="A85" s="56" t="s">
        <v>882</v>
      </c>
      <c r="B85" s="56" t="s">
        <v>1022</v>
      </c>
      <c r="C85" s="56" t="s">
        <v>966</v>
      </c>
      <c r="D85" s="56" t="s">
        <v>1111</v>
      </c>
      <c r="E85" s="415">
        <v>3247</v>
      </c>
      <c r="F85" s="78">
        <v>3247</v>
      </c>
      <c r="G85" s="71">
        <v>307</v>
      </c>
      <c r="H85" s="79">
        <f t="shared" si="105"/>
        <v>9.5000000000000001E-2</v>
      </c>
      <c r="I85" s="71">
        <v>1243</v>
      </c>
      <c r="J85" s="71">
        <v>215</v>
      </c>
      <c r="K85" s="79">
        <f t="shared" si="106"/>
        <v>0.17299999999999999</v>
      </c>
      <c r="L85" s="71">
        <v>257</v>
      </c>
      <c r="M85" s="71">
        <v>148</v>
      </c>
      <c r="N85" s="79">
        <f t="shared" si="107"/>
        <v>0.57599999999999996</v>
      </c>
      <c r="O85" s="71">
        <v>986</v>
      </c>
      <c r="P85" s="71">
        <v>67</v>
      </c>
      <c r="Q85" s="79">
        <f t="shared" si="108"/>
        <v>6.8000000000000005E-2</v>
      </c>
      <c r="R85" s="71">
        <v>1685</v>
      </c>
      <c r="S85" s="71">
        <v>92</v>
      </c>
      <c r="T85" s="79">
        <f t="shared" si="109"/>
        <v>5.5E-2</v>
      </c>
      <c r="U85" s="71">
        <v>411</v>
      </c>
      <c r="V85" s="71">
        <v>74</v>
      </c>
      <c r="W85" s="79">
        <f t="shared" si="110"/>
        <v>0.18</v>
      </c>
      <c r="X85" s="71">
        <v>1274</v>
      </c>
      <c r="Y85" s="71">
        <v>18</v>
      </c>
      <c r="Z85" s="79">
        <f t="shared" si="111"/>
        <v>1.4E-2</v>
      </c>
      <c r="AA85" s="71">
        <v>432</v>
      </c>
      <c r="AB85" s="71">
        <v>1</v>
      </c>
      <c r="AC85" s="79">
        <f t="shared" si="112"/>
        <v>2E-3</v>
      </c>
      <c r="AD85" s="71">
        <v>319</v>
      </c>
      <c r="AE85" s="71">
        <v>0</v>
      </c>
      <c r="AF85" s="79">
        <f t="shared" si="113"/>
        <v>0</v>
      </c>
      <c r="AG85" s="71">
        <v>1769</v>
      </c>
      <c r="AH85" s="71">
        <v>185</v>
      </c>
      <c r="AI85" s="79">
        <f t="shared" si="114"/>
        <v>0.105</v>
      </c>
      <c r="AJ85" s="71">
        <v>1478</v>
      </c>
      <c r="AK85" s="71">
        <v>122</v>
      </c>
      <c r="AL85" s="79">
        <f t="shared" si="115"/>
        <v>8.3000000000000004E-2</v>
      </c>
      <c r="AM85" s="419">
        <f t="shared" si="133"/>
        <v>3247</v>
      </c>
      <c r="AN85" s="60">
        <v>1496</v>
      </c>
      <c r="AO85" s="60">
        <v>242</v>
      </c>
      <c r="AP85" s="104">
        <f t="shared" si="116"/>
        <v>0.16200000000000001</v>
      </c>
      <c r="AQ85" s="60">
        <v>1224</v>
      </c>
      <c r="AR85" s="60">
        <v>2</v>
      </c>
      <c r="AS85" s="104">
        <f t="shared" si="117"/>
        <v>2E-3</v>
      </c>
      <c r="AT85" s="60">
        <v>322</v>
      </c>
      <c r="AU85" s="60">
        <v>61</v>
      </c>
      <c r="AV85" s="104">
        <f t="shared" si="82"/>
        <v>0.189</v>
      </c>
      <c r="AW85" s="60">
        <v>0</v>
      </c>
      <c r="AX85" s="60">
        <v>0</v>
      </c>
      <c r="AY85" s="104"/>
      <c r="AZ85" s="60">
        <v>203</v>
      </c>
      <c r="BA85" s="60">
        <v>0</v>
      </c>
      <c r="BB85" s="104">
        <f t="shared" si="134"/>
        <v>0</v>
      </c>
      <c r="BC85" s="60">
        <v>0</v>
      </c>
      <c r="BD85" s="60">
        <v>0</v>
      </c>
      <c r="BE85" s="104"/>
      <c r="BF85" s="74">
        <v>2</v>
      </c>
      <c r="BG85" s="60">
        <v>0</v>
      </c>
      <c r="BH85" s="104">
        <f t="shared" ref="BH85:BH95" si="136">BG85/BF85</f>
        <v>0</v>
      </c>
      <c r="BI85" s="75">
        <v>1868</v>
      </c>
      <c r="BJ85" s="60">
        <v>91</v>
      </c>
      <c r="BK85" s="63">
        <f t="shared" si="118"/>
        <v>4.9000000000000002E-2</v>
      </c>
      <c r="BL85" s="60">
        <v>521</v>
      </c>
      <c r="BM85" s="60">
        <v>16</v>
      </c>
      <c r="BN85" s="63">
        <f t="shared" si="119"/>
        <v>3.1E-2</v>
      </c>
      <c r="BO85" s="60">
        <v>381</v>
      </c>
      <c r="BP85" s="60">
        <v>73</v>
      </c>
      <c r="BQ85" s="63">
        <f t="shared" si="120"/>
        <v>0.192</v>
      </c>
      <c r="BR85" s="60">
        <v>785</v>
      </c>
      <c r="BS85" s="60">
        <v>2</v>
      </c>
      <c r="BT85" s="63">
        <f t="shared" si="121"/>
        <v>3.0000000000000001E-3</v>
      </c>
      <c r="BU85" s="60">
        <v>181</v>
      </c>
      <c r="BV85" s="60">
        <v>0</v>
      </c>
      <c r="BW85" s="63">
        <f t="shared" si="122"/>
        <v>0</v>
      </c>
      <c r="BX85" s="432">
        <v>1379</v>
      </c>
      <c r="BY85" s="60">
        <v>50</v>
      </c>
      <c r="BZ85" s="104">
        <f t="shared" si="123"/>
        <v>3.5999999999999997E-2</v>
      </c>
      <c r="CA85" s="436">
        <v>1243</v>
      </c>
      <c r="CB85" s="60">
        <v>50</v>
      </c>
      <c r="CC85" s="63">
        <f t="shared" si="124"/>
        <v>0.04</v>
      </c>
      <c r="CD85" s="60">
        <v>822</v>
      </c>
      <c r="CE85" s="60">
        <v>37</v>
      </c>
      <c r="CF85" s="63">
        <f t="shared" si="125"/>
        <v>4.4999999999999998E-2</v>
      </c>
      <c r="CG85" s="60">
        <v>421</v>
      </c>
      <c r="CH85" s="60">
        <v>13</v>
      </c>
      <c r="CI85" s="63">
        <f t="shared" si="126"/>
        <v>3.1E-2</v>
      </c>
      <c r="CJ85" s="436">
        <v>136</v>
      </c>
      <c r="CK85" s="60">
        <v>0</v>
      </c>
      <c r="CL85" s="104">
        <f t="shared" si="127"/>
        <v>0</v>
      </c>
      <c r="CM85" s="60">
        <v>108</v>
      </c>
      <c r="CN85" s="60">
        <v>0</v>
      </c>
      <c r="CO85" s="104">
        <f t="shared" si="135"/>
        <v>0</v>
      </c>
      <c r="CP85" s="60">
        <v>28</v>
      </c>
      <c r="CQ85" s="60">
        <v>0</v>
      </c>
      <c r="CR85" s="104">
        <f t="shared" si="128"/>
        <v>0</v>
      </c>
      <c r="CS85" s="60">
        <v>2094</v>
      </c>
      <c r="CT85" s="60">
        <v>105</v>
      </c>
      <c r="CU85" s="63">
        <f t="shared" si="129"/>
        <v>0.05</v>
      </c>
      <c r="CV85" s="60">
        <v>1279</v>
      </c>
      <c r="CW85" s="60">
        <v>1035</v>
      </c>
      <c r="CX85" s="60">
        <v>37</v>
      </c>
      <c r="CY85" s="63">
        <f t="shared" si="130"/>
        <v>3.5999999999999997E-2</v>
      </c>
      <c r="CZ85" s="60">
        <v>244</v>
      </c>
      <c r="DA85" s="60">
        <v>13</v>
      </c>
      <c r="DB85" s="63">
        <f t="shared" si="131"/>
        <v>5.2999999999999999E-2</v>
      </c>
      <c r="DC85" s="60">
        <v>815</v>
      </c>
      <c r="DD85" s="60">
        <v>55</v>
      </c>
      <c r="DE85" s="63">
        <f t="shared" si="132"/>
        <v>6.7000000000000004E-2</v>
      </c>
      <c r="DF85" s="416">
        <v>3</v>
      </c>
      <c r="DG85" s="417">
        <v>741</v>
      </c>
      <c r="DH85" s="417">
        <v>767</v>
      </c>
      <c r="DI85" s="417">
        <v>1493</v>
      </c>
      <c r="DJ85" s="417">
        <v>1632</v>
      </c>
      <c r="DK85" s="417">
        <v>2117</v>
      </c>
      <c r="DL85" s="417">
        <v>2404</v>
      </c>
      <c r="DM85" s="418">
        <v>2737</v>
      </c>
    </row>
    <row r="86" spans="1:117" x14ac:dyDescent="0.2">
      <c r="A86" s="56" t="s">
        <v>882</v>
      </c>
      <c r="B86" s="56" t="s">
        <v>1022</v>
      </c>
      <c r="C86" s="56" t="s">
        <v>967</v>
      </c>
      <c r="D86" s="56" t="s">
        <v>1112</v>
      </c>
      <c r="E86" s="415">
        <v>2986</v>
      </c>
      <c r="F86" s="78">
        <v>2986</v>
      </c>
      <c r="G86" s="71">
        <v>254</v>
      </c>
      <c r="H86" s="79">
        <f t="shared" si="105"/>
        <v>8.5000000000000006E-2</v>
      </c>
      <c r="I86" s="71">
        <v>577</v>
      </c>
      <c r="J86" s="71">
        <v>28</v>
      </c>
      <c r="K86" s="79">
        <f t="shared" si="106"/>
        <v>4.9000000000000002E-2</v>
      </c>
      <c r="L86" s="71">
        <v>86</v>
      </c>
      <c r="M86" s="71">
        <v>9</v>
      </c>
      <c r="N86" s="79">
        <f t="shared" si="107"/>
        <v>0.105</v>
      </c>
      <c r="O86" s="71">
        <v>491</v>
      </c>
      <c r="P86" s="71">
        <v>19</v>
      </c>
      <c r="Q86" s="79">
        <f t="shared" si="108"/>
        <v>3.9E-2</v>
      </c>
      <c r="R86" s="71">
        <v>1930</v>
      </c>
      <c r="S86" s="71">
        <v>176</v>
      </c>
      <c r="T86" s="79">
        <f t="shared" si="109"/>
        <v>9.0999999999999998E-2</v>
      </c>
      <c r="U86" s="71">
        <v>469</v>
      </c>
      <c r="V86" s="71">
        <v>32</v>
      </c>
      <c r="W86" s="79">
        <f t="shared" si="110"/>
        <v>6.8000000000000005E-2</v>
      </c>
      <c r="X86" s="71">
        <v>1461</v>
      </c>
      <c r="Y86" s="71">
        <v>144</v>
      </c>
      <c r="Z86" s="79">
        <f t="shared" si="111"/>
        <v>9.9000000000000005E-2</v>
      </c>
      <c r="AA86" s="71">
        <v>722</v>
      </c>
      <c r="AB86" s="71">
        <v>93</v>
      </c>
      <c r="AC86" s="79">
        <f t="shared" si="112"/>
        <v>0.129</v>
      </c>
      <c r="AD86" s="71">
        <v>479</v>
      </c>
      <c r="AE86" s="71">
        <v>50</v>
      </c>
      <c r="AF86" s="79">
        <f t="shared" si="113"/>
        <v>0.104</v>
      </c>
      <c r="AG86" s="71">
        <v>1489</v>
      </c>
      <c r="AH86" s="71">
        <v>81</v>
      </c>
      <c r="AI86" s="79">
        <f t="shared" si="114"/>
        <v>5.3999999999999999E-2</v>
      </c>
      <c r="AJ86" s="71">
        <v>1497</v>
      </c>
      <c r="AK86" s="71">
        <v>173</v>
      </c>
      <c r="AL86" s="79">
        <f t="shared" si="115"/>
        <v>0.11600000000000001</v>
      </c>
      <c r="AM86" s="419">
        <f t="shared" si="133"/>
        <v>2986</v>
      </c>
      <c r="AN86" s="60">
        <v>1062</v>
      </c>
      <c r="AO86" s="60">
        <v>110</v>
      </c>
      <c r="AP86" s="104">
        <f t="shared" si="116"/>
        <v>0.104</v>
      </c>
      <c r="AQ86" s="60">
        <v>1835</v>
      </c>
      <c r="AR86" s="60">
        <v>144</v>
      </c>
      <c r="AS86" s="104">
        <f t="shared" si="117"/>
        <v>7.8E-2</v>
      </c>
      <c r="AT86" s="60">
        <v>0</v>
      </c>
      <c r="AU86" s="60">
        <v>0</v>
      </c>
      <c r="AV86" s="104"/>
      <c r="AW86" s="60">
        <v>0</v>
      </c>
      <c r="AX86" s="60">
        <v>0</v>
      </c>
      <c r="AY86" s="104"/>
      <c r="AZ86" s="60">
        <v>81</v>
      </c>
      <c r="BA86" s="60">
        <v>0</v>
      </c>
      <c r="BB86" s="104">
        <f t="shared" si="134"/>
        <v>0</v>
      </c>
      <c r="BC86" s="60">
        <v>0</v>
      </c>
      <c r="BD86" s="60">
        <v>0</v>
      </c>
      <c r="BE86" s="104"/>
      <c r="BF86" s="74">
        <v>8</v>
      </c>
      <c r="BG86" s="60">
        <v>0</v>
      </c>
      <c r="BH86" s="104">
        <f t="shared" si="136"/>
        <v>0</v>
      </c>
      <c r="BI86" s="75">
        <v>2172</v>
      </c>
      <c r="BJ86" s="60">
        <v>226</v>
      </c>
      <c r="BK86" s="63">
        <f t="shared" si="118"/>
        <v>0.104</v>
      </c>
      <c r="BL86" s="60">
        <v>211</v>
      </c>
      <c r="BM86" s="60">
        <v>59</v>
      </c>
      <c r="BN86" s="63">
        <f t="shared" si="119"/>
        <v>0.28000000000000003</v>
      </c>
      <c r="BO86" s="60">
        <v>528</v>
      </c>
      <c r="BP86" s="60">
        <v>84</v>
      </c>
      <c r="BQ86" s="63">
        <f t="shared" si="120"/>
        <v>0.159</v>
      </c>
      <c r="BR86" s="60">
        <v>974</v>
      </c>
      <c r="BS86" s="60">
        <v>68</v>
      </c>
      <c r="BT86" s="63">
        <f t="shared" si="121"/>
        <v>7.0000000000000007E-2</v>
      </c>
      <c r="BU86" s="60">
        <v>459</v>
      </c>
      <c r="BV86" s="60">
        <v>15</v>
      </c>
      <c r="BW86" s="63">
        <f t="shared" si="122"/>
        <v>3.3000000000000002E-2</v>
      </c>
      <c r="BX86" s="432">
        <v>1499</v>
      </c>
      <c r="BY86" s="60">
        <v>109</v>
      </c>
      <c r="BZ86" s="104">
        <f t="shared" si="123"/>
        <v>7.2999999999999995E-2</v>
      </c>
      <c r="CA86" s="436">
        <v>1443</v>
      </c>
      <c r="CB86" s="60">
        <v>109</v>
      </c>
      <c r="CC86" s="63">
        <f t="shared" si="124"/>
        <v>7.5999999999999998E-2</v>
      </c>
      <c r="CD86" s="60">
        <v>883</v>
      </c>
      <c r="CE86" s="60">
        <v>40</v>
      </c>
      <c r="CF86" s="63">
        <f t="shared" si="125"/>
        <v>4.4999999999999998E-2</v>
      </c>
      <c r="CG86" s="60">
        <v>560</v>
      </c>
      <c r="CH86" s="60">
        <v>69</v>
      </c>
      <c r="CI86" s="63">
        <f t="shared" si="126"/>
        <v>0.123</v>
      </c>
      <c r="CJ86" s="436">
        <v>56</v>
      </c>
      <c r="CK86" s="60">
        <v>0</v>
      </c>
      <c r="CL86" s="104">
        <f t="shared" si="127"/>
        <v>0</v>
      </c>
      <c r="CM86" s="60">
        <v>31</v>
      </c>
      <c r="CN86" s="60">
        <v>0</v>
      </c>
      <c r="CO86" s="104">
        <f t="shared" si="135"/>
        <v>0</v>
      </c>
      <c r="CP86" s="60">
        <v>25</v>
      </c>
      <c r="CQ86" s="60">
        <v>0</v>
      </c>
      <c r="CR86" s="104">
        <f t="shared" si="128"/>
        <v>0</v>
      </c>
      <c r="CS86" s="60">
        <v>2511</v>
      </c>
      <c r="CT86" s="60">
        <v>226</v>
      </c>
      <c r="CU86" s="63">
        <f t="shared" si="129"/>
        <v>0.09</v>
      </c>
      <c r="CV86" s="60">
        <v>1561</v>
      </c>
      <c r="CW86" s="60">
        <v>1059</v>
      </c>
      <c r="CX86" s="60">
        <v>25</v>
      </c>
      <c r="CY86" s="63">
        <f t="shared" si="130"/>
        <v>2.4E-2</v>
      </c>
      <c r="CZ86" s="60">
        <v>502</v>
      </c>
      <c r="DA86" s="60">
        <v>97</v>
      </c>
      <c r="DB86" s="63">
        <f t="shared" si="131"/>
        <v>0.193</v>
      </c>
      <c r="DC86" s="60">
        <v>950</v>
      </c>
      <c r="DD86" s="60">
        <v>104</v>
      </c>
      <c r="DE86" s="63">
        <f t="shared" si="132"/>
        <v>0.109</v>
      </c>
      <c r="DF86" s="416">
        <v>116</v>
      </c>
      <c r="DG86" s="417">
        <v>412</v>
      </c>
      <c r="DH86" s="417">
        <v>428</v>
      </c>
      <c r="DI86" s="417">
        <v>612</v>
      </c>
      <c r="DJ86" s="417">
        <v>772</v>
      </c>
      <c r="DK86" s="417">
        <v>1122</v>
      </c>
      <c r="DL86" s="417">
        <v>1407</v>
      </c>
      <c r="DM86" s="418">
        <v>1583</v>
      </c>
    </row>
    <row r="87" spans="1:117" x14ac:dyDescent="0.2">
      <c r="A87" s="56" t="s">
        <v>882</v>
      </c>
      <c r="B87" s="56" t="s">
        <v>1022</v>
      </c>
      <c r="C87" s="56" t="s">
        <v>968</v>
      </c>
      <c r="D87" s="56" t="s">
        <v>1113</v>
      </c>
      <c r="E87" s="415">
        <v>3553</v>
      </c>
      <c r="F87" s="78">
        <v>3553</v>
      </c>
      <c r="G87" s="71">
        <v>38</v>
      </c>
      <c r="H87" s="79">
        <f t="shared" si="105"/>
        <v>1.0999999999999999E-2</v>
      </c>
      <c r="I87" s="71">
        <v>798</v>
      </c>
      <c r="J87" s="71">
        <v>0</v>
      </c>
      <c r="K87" s="79">
        <f t="shared" si="106"/>
        <v>0</v>
      </c>
      <c r="L87" s="71">
        <v>199</v>
      </c>
      <c r="M87" s="71">
        <v>0</v>
      </c>
      <c r="N87" s="79">
        <f t="shared" si="107"/>
        <v>0</v>
      </c>
      <c r="O87" s="71">
        <v>599</v>
      </c>
      <c r="P87" s="71">
        <v>0</v>
      </c>
      <c r="Q87" s="79">
        <f t="shared" si="108"/>
        <v>0</v>
      </c>
      <c r="R87" s="71">
        <v>2248</v>
      </c>
      <c r="S87" s="71">
        <v>36</v>
      </c>
      <c r="T87" s="79">
        <f t="shared" si="109"/>
        <v>1.6E-2</v>
      </c>
      <c r="U87" s="71">
        <v>615</v>
      </c>
      <c r="V87" s="71">
        <v>2</v>
      </c>
      <c r="W87" s="79">
        <f t="shared" si="110"/>
        <v>3.0000000000000001E-3</v>
      </c>
      <c r="X87" s="71">
        <v>1633</v>
      </c>
      <c r="Y87" s="71">
        <v>34</v>
      </c>
      <c r="Z87" s="79">
        <f t="shared" si="111"/>
        <v>2.1000000000000001E-2</v>
      </c>
      <c r="AA87" s="71">
        <v>655</v>
      </c>
      <c r="AB87" s="71">
        <v>2</v>
      </c>
      <c r="AC87" s="79">
        <f t="shared" si="112"/>
        <v>3.0000000000000001E-3</v>
      </c>
      <c r="AD87" s="71">
        <v>507</v>
      </c>
      <c r="AE87" s="71">
        <v>2</v>
      </c>
      <c r="AF87" s="79">
        <f t="shared" si="113"/>
        <v>4.0000000000000001E-3</v>
      </c>
      <c r="AG87" s="71">
        <v>1630</v>
      </c>
      <c r="AH87" s="71">
        <v>21</v>
      </c>
      <c r="AI87" s="79">
        <f t="shared" si="114"/>
        <v>1.2999999999999999E-2</v>
      </c>
      <c r="AJ87" s="71">
        <v>1923</v>
      </c>
      <c r="AK87" s="71">
        <v>17</v>
      </c>
      <c r="AL87" s="79">
        <f t="shared" si="115"/>
        <v>8.9999999999999993E-3</v>
      </c>
      <c r="AM87" s="419">
        <f t="shared" si="133"/>
        <v>3553</v>
      </c>
      <c r="AN87" s="60">
        <v>1094</v>
      </c>
      <c r="AO87" s="60">
        <v>14</v>
      </c>
      <c r="AP87" s="104">
        <f t="shared" si="116"/>
        <v>1.2999999999999999E-2</v>
      </c>
      <c r="AQ87" s="60">
        <v>2107</v>
      </c>
      <c r="AR87" s="60">
        <v>23</v>
      </c>
      <c r="AS87" s="104">
        <f t="shared" si="117"/>
        <v>1.0999999999999999E-2</v>
      </c>
      <c r="AT87" s="60">
        <v>199</v>
      </c>
      <c r="AU87" s="60">
        <v>1</v>
      </c>
      <c r="AV87" s="104">
        <f t="shared" ref="AV87:AV95" si="137">ROUND(AU87/AT87,3)</f>
        <v>5.0000000000000001E-3</v>
      </c>
      <c r="AW87" s="60">
        <v>0</v>
      </c>
      <c r="AX87" s="60">
        <v>0</v>
      </c>
      <c r="AY87" s="104"/>
      <c r="AZ87" s="60">
        <v>23</v>
      </c>
      <c r="BA87" s="60">
        <v>0</v>
      </c>
      <c r="BB87" s="104">
        <f t="shared" si="134"/>
        <v>0</v>
      </c>
      <c r="BC87" s="60">
        <v>0</v>
      </c>
      <c r="BD87" s="60">
        <v>0</v>
      </c>
      <c r="BE87" s="104"/>
      <c r="BF87" s="74">
        <v>130</v>
      </c>
      <c r="BG87" s="60">
        <v>0</v>
      </c>
      <c r="BH87" s="104">
        <f t="shared" si="136"/>
        <v>0</v>
      </c>
      <c r="BI87" s="75">
        <v>2491</v>
      </c>
      <c r="BJ87" s="60">
        <v>37</v>
      </c>
      <c r="BK87" s="63">
        <f t="shared" si="118"/>
        <v>1.4999999999999999E-2</v>
      </c>
      <c r="BL87" s="60">
        <v>180</v>
      </c>
      <c r="BM87" s="60">
        <v>1</v>
      </c>
      <c r="BN87" s="63">
        <f t="shared" si="119"/>
        <v>6.0000000000000001E-3</v>
      </c>
      <c r="BO87" s="60">
        <v>545</v>
      </c>
      <c r="BP87" s="60">
        <v>1</v>
      </c>
      <c r="BQ87" s="63">
        <f t="shared" si="120"/>
        <v>2E-3</v>
      </c>
      <c r="BR87" s="60">
        <v>1150</v>
      </c>
      <c r="BS87" s="60">
        <v>35</v>
      </c>
      <c r="BT87" s="63">
        <f t="shared" si="121"/>
        <v>0.03</v>
      </c>
      <c r="BU87" s="60">
        <v>616</v>
      </c>
      <c r="BV87" s="60">
        <v>0</v>
      </c>
      <c r="BW87" s="63">
        <f t="shared" si="122"/>
        <v>0</v>
      </c>
      <c r="BX87" s="432">
        <v>1839</v>
      </c>
      <c r="BY87" s="60">
        <v>23</v>
      </c>
      <c r="BZ87" s="104">
        <f t="shared" si="123"/>
        <v>1.2999999999999999E-2</v>
      </c>
      <c r="CA87" s="436">
        <v>1741</v>
      </c>
      <c r="CB87" s="60">
        <v>1</v>
      </c>
      <c r="CC87" s="63">
        <f t="shared" si="124"/>
        <v>1E-3</v>
      </c>
      <c r="CD87" s="60">
        <v>993</v>
      </c>
      <c r="CE87" s="60">
        <v>0</v>
      </c>
      <c r="CF87" s="63">
        <f t="shared" si="125"/>
        <v>0</v>
      </c>
      <c r="CG87" s="60">
        <v>748</v>
      </c>
      <c r="CH87" s="60">
        <v>1</v>
      </c>
      <c r="CI87" s="63">
        <f t="shared" si="126"/>
        <v>1E-3</v>
      </c>
      <c r="CJ87" s="436">
        <v>98</v>
      </c>
      <c r="CK87" s="60">
        <v>22</v>
      </c>
      <c r="CL87" s="104">
        <f t="shared" si="127"/>
        <v>0.224</v>
      </c>
      <c r="CM87" s="60">
        <v>69</v>
      </c>
      <c r="CN87" s="60">
        <v>21</v>
      </c>
      <c r="CO87" s="104">
        <f t="shared" si="135"/>
        <v>0.30399999999999999</v>
      </c>
      <c r="CP87" s="60">
        <v>29</v>
      </c>
      <c r="CQ87" s="60">
        <v>1</v>
      </c>
      <c r="CR87" s="104">
        <f t="shared" si="128"/>
        <v>3.4000000000000002E-2</v>
      </c>
      <c r="CS87" s="60">
        <v>2790</v>
      </c>
      <c r="CT87" s="60">
        <v>38</v>
      </c>
      <c r="CU87" s="63">
        <f t="shared" si="129"/>
        <v>1.4E-2</v>
      </c>
      <c r="CV87" s="60">
        <v>1872</v>
      </c>
      <c r="CW87" s="60">
        <v>1222</v>
      </c>
      <c r="CX87" s="60">
        <v>1</v>
      </c>
      <c r="CY87" s="63">
        <f t="shared" si="130"/>
        <v>1E-3</v>
      </c>
      <c r="CZ87" s="60">
        <v>650</v>
      </c>
      <c r="DA87" s="60">
        <v>1</v>
      </c>
      <c r="DB87" s="63">
        <f t="shared" si="131"/>
        <v>2E-3</v>
      </c>
      <c r="DC87" s="60">
        <v>918</v>
      </c>
      <c r="DD87" s="60">
        <v>36</v>
      </c>
      <c r="DE87" s="63">
        <f t="shared" si="132"/>
        <v>3.9E-2</v>
      </c>
      <c r="DF87" s="416">
        <v>36</v>
      </c>
      <c r="DG87" s="417">
        <v>98</v>
      </c>
      <c r="DH87" s="417">
        <v>320</v>
      </c>
      <c r="DI87" s="417">
        <v>483</v>
      </c>
      <c r="DJ87" s="417">
        <v>607</v>
      </c>
      <c r="DK87" s="417">
        <v>1373</v>
      </c>
      <c r="DL87" s="417">
        <v>1715</v>
      </c>
      <c r="DM87" s="418">
        <v>2359</v>
      </c>
    </row>
    <row r="88" spans="1:117" x14ac:dyDescent="0.2">
      <c r="A88" s="56" t="s">
        <v>882</v>
      </c>
      <c r="B88" s="56" t="s">
        <v>1022</v>
      </c>
      <c r="C88" s="56" t="s">
        <v>969</v>
      </c>
      <c r="D88" s="56" t="s">
        <v>1114</v>
      </c>
      <c r="E88" s="415">
        <v>2573</v>
      </c>
      <c r="F88" s="78">
        <v>2566</v>
      </c>
      <c r="G88" s="71">
        <v>72</v>
      </c>
      <c r="H88" s="79">
        <f t="shared" si="105"/>
        <v>2.8000000000000001E-2</v>
      </c>
      <c r="I88" s="71">
        <v>758</v>
      </c>
      <c r="J88" s="71">
        <v>31</v>
      </c>
      <c r="K88" s="79">
        <f t="shared" si="106"/>
        <v>4.1000000000000002E-2</v>
      </c>
      <c r="L88" s="71">
        <v>153</v>
      </c>
      <c r="M88" s="71">
        <v>13</v>
      </c>
      <c r="N88" s="79">
        <f t="shared" si="107"/>
        <v>8.5000000000000006E-2</v>
      </c>
      <c r="O88" s="71">
        <v>605</v>
      </c>
      <c r="P88" s="71">
        <v>18</v>
      </c>
      <c r="Q88" s="79">
        <f t="shared" si="108"/>
        <v>0.03</v>
      </c>
      <c r="R88" s="71">
        <v>1560</v>
      </c>
      <c r="S88" s="71">
        <v>31</v>
      </c>
      <c r="T88" s="79">
        <f t="shared" si="109"/>
        <v>0.02</v>
      </c>
      <c r="U88" s="71">
        <v>437</v>
      </c>
      <c r="V88" s="71">
        <v>11</v>
      </c>
      <c r="W88" s="79">
        <f t="shared" si="110"/>
        <v>2.5000000000000001E-2</v>
      </c>
      <c r="X88" s="71">
        <v>1123</v>
      </c>
      <c r="Y88" s="71">
        <v>20</v>
      </c>
      <c r="Z88" s="79">
        <f t="shared" si="111"/>
        <v>1.7999999999999999E-2</v>
      </c>
      <c r="AA88" s="71">
        <v>377</v>
      </c>
      <c r="AB88" s="71">
        <v>25</v>
      </c>
      <c r="AC88" s="79">
        <f t="shared" si="112"/>
        <v>6.6000000000000003E-2</v>
      </c>
      <c r="AD88" s="71">
        <v>248</v>
      </c>
      <c r="AE88" s="71">
        <v>10</v>
      </c>
      <c r="AF88" s="79">
        <f t="shared" si="113"/>
        <v>0.04</v>
      </c>
      <c r="AG88" s="71">
        <v>1462</v>
      </c>
      <c r="AH88" s="71">
        <v>34</v>
      </c>
      <c r="AI88" s="79">
        <f t="shared" si="114"/>
        <v>2.3E-2</v>
      </c>
      <c r="AJ88" s="71">
        <v>1104</v>
      </c>
      <c r="AK88" s="71">
        <v>38</v>
      </c>
      <c r="AL88" s="79">
        <f t="shared" si="115"/>
        <v>3.4000000000000002E-2</v>
      </c>
      <c r="AM88" s="419">
        <f t="shared" si="133"/>
        <v>2566</v>
      </c>
      <c r="AN88" s="60">
        <v>426</v>
      </c>
      <c r="AO88" s="60">
        <v>40</v>
      </c>
      <c r="AP88" s="104">
        <f t="shared" si="116"/>
        <v>9.4E-2</v>
      </c>
      <c r="AQ88" s="60">
        <v>1474</v>
      </c>
      <c r="AR88" s="60">
        <v>32</v>
      </c>
      <c r="AS88" s="104">
        <f t="shared" si="117"/>
        <v>2.1999999999999999E-2</v>
      </c>
      <c r="AT88" s="60">
        <v>219</v>
      </c>
      <c r="AU88" s="60">
        <v>0</v>
      </c>
      <c r="AV88" s="104">
        <f t="shared" si="137"/>
        <v>0</v>
      </c>
      <c r="AW88" s="60">
        <v>99</v>
      </c>
      <c r="AX88" s="60">
        <v>0</v>
      </c>
      <c r="AY88" s="104">
        <f>ROUND(AX88/AW88,3)</f>
        <v>0</v>
      </c>
      <c r="AZ88" s="60">
        <v>302</v>
      </c>
      <c r="BA88" s="60">
        <v>0</v>
      </c>
      <c r="BB88" s="104">
        <f t="shared" si="134"/>
        <v>0</v>
      </c>
      <c r="BC88" s="60">
        <v>0</v>
      </c>
      <c r="BD88" s="60">
        <v>0</v>
      </c>
      <c r="BE88" s="104"/>
      <c r="BF88" s="74">
        <v>46</v>
      </c>
      <c r="BG88" s="60">
        <v>7</v>
      </c>
      <c r="BH88" s="104">
        <f t="shared" si="136"/>
        <v>0.15217391304347827</v>
      </c>
      <c r="BI88" s="75">
        <v>1626</v>
      </c>
      <c r="BJ88" s="60">
        <v>41</v>
      </c>
      <c r="BK88" s="63">
        <f t="shared" si="118"/>
        <v>2.5000000000000001E-2</v>
      </c>
      <c r="BL88" s="60">
        <v>62</v>
      </c>
      <c r="BM88" s="60">
        <v>0</v>
      </c>
      <c r="BN88" s="63">
        <f t="shared" si="119"/>
        <v>0</v>
      </c>
      <c r="BO88" s="60">
        <v>351</v>
      </c>
      <c r="BP88" s="60">
        <v>32</v>
      </c>
      <c r="BQ88" s="63">
        <f t="shared" si="120"/>
        <v>9.0999999999999998E-2</v>
      </c>
      <c r="BR88" s="60">
        <v>578</v>
      </c>
      <c r="BS88" s="60">
        <v>9</v>
      </c>
      <c r="BT88" s="63">
        <f t="shared" si="121"/>
        <v>1.6E-2</v>
      </c>
      <c r="BU88" s="60">
        <v>635</v>
      </c>
      <c r="BV88" s="60">
        <v>0</v>
      </c>
      <c r="BW88" s="63">
        <f t="shared" si="122"/>
        <v>0</v>
      </c>
      <c r="BX88" s="432">
        <v>1336</v>
      </c>
      <c r="BY88" s="60">
        <v>27</v>
      </c>
      <c r="BZ88" s="104">
        <f t="shared" si="123"/>
        <v>0.02</v>
      </c>
      <c r="CA88" s="436">
        <v>1280</v>
      </c>
      <c r="CB88" s="60">
        <v>22</v>
      </c>
      <c r="CC88" s="63">
        <f t="shared" si="124"/>
        <v>1.7000000000000001E-2</v>
      </c>
      <c r="CD88" s="60">
        <v>760</v>
      </c>
      <c r="CE88" s="60">
        <v>0</v>
      </c>
      <c r="CF88" s="63">
        <f t="shared" si="125"/>
        <v>0</v>
      </c>
      <c r="CG88" s="60">
        <v>520</v>
      </c>
      <c r="CH88" s="60">
        <v>22</v>
      </c>
      <c r="CI88" s="63">
        <f t="shared" si="126"/>
        <v>4.2000000000000003E-2</v>
      </c>
      <c r="CJ88" s="436">
        <v>56</v>
      </c>
      <c r="CK88" s="60">
        <v>5</v>
      </c>
      <c r="CL88" s="104">
        <f t="shared" si="127"/>
        <v>8.8999999999999996E-2</v>
      </c>
      <c r="CM88" s="60">
        <v>25</v>
      </c>
      <c r="CN88" s="60">
        <v>0</v>
      </c>
      <c r="CO88" s="104">
        <f t="shared" si="135"/>
        <v>0</v>
      </c>
      <c r="CP88" s="60">
        <v>31</v>
      </c>
      <c r="CQ88" s="60">
        <v>5</v>
      </c>
      <c r="CR88" s="104">
        <f t="shared" si="128"/>
        <v>0.161</v>
      </c>
      <c r="CS88" s="60">
        <v>1909</v>
      </c>
      <c r="CT88" s="60">
        <v>48</v>
      </c>
      <c r="CU88" s="63">
        <f t="shared" si="129"/>
        <v>2.5000000000000001E-2</v>
      </c>
      <c r="CV88" s="60">
        <v>1355</v>
      </c>
      <c r="CW88" s="60">
        <v>923</v>
      </c>
      <c r="CX88" s="60">
        <v>0</v>
      </c>
      <c r="CY88" s="63">
        <f t="shared" si="130"/>
        <v>0</v>
      </c>
      <c r="CZ88" s="60">
        <v>432</v>
      </c>
      <c r="DA88" s="60">
        <v>22</v>
      </c>
      <c r="DB88" s="63">
        <f t="shared" si="131"/>
        <v>5.0999999999999997E-2</v>
      </c>
      <c r="DC88" s="60">
        <v>554</v>
      </c>
      <c r="DD88" s="60">
        <v>26</v>
      </c>
      <c r="DE88" s="63">
        <f t="shared" si="132"/>
        <v>4.7E-2</v>
      </c>
      <c r="DF88" s="416">
        <v>26</v>
      </c>
      <c r="DG88" s="417">
        <v>82</v>
      </c>
      <c r="DH88" s="417">
        <v>93</v>
      </c>
      <c r="DI88" s="417">
        <v>123</v>
      </c>
      <c r="DJ88" s="417">
        <v>166</v>
      </c>
      <c r="DK88" s="417">
        <v>549</v>
      </c>
      <c r="DL88" s="417">
        <v>772</v>
      </c>
      <c r="DM88" s="418">
        <v>1339</v>
      </c>
    </row>
    <row r="89" spans="1:117" x14ac:dyDescent="0.2">
      <c r="A89" s="56" t="s">
        <v>882</v>
      </c>
      <c r="B89" s="56" t="s">
        <v>1022</v>
      </c>
      <c r="C89" s="56" t="s">
        <v>970</v>
      </c>
      <c r="D89" s="56" t="s">
        <v>1115</v>
      </c>
      <c r="E89" s="415">
        <v>3870</v>
      </c>
      <c r="F89" s="78">
        <v>3852</v>
      </c>
      <c r="G89" s="71">
        <v>238</v>
      </c>
      <c r="H89" s="79">
        <f t="shared" si="105"/>
        <v>6.2E-2</v>
      </c>
      <c r="I89" s="71">
        <v>676</v>
      </c>
      <c r="J89" s="71">
        <v>13</v>
      </c>
      <c r="K89" s="79">
        <f t="shared" si="106"/>
        <v>1.9E-2</v>
      </c>
      <c r="L89" s="71">
        <v>178</v>
      </c>
      <c r="M89" s="71">
        <v>0</v>
      </c>
      <c r="N89" s="79">
        <f t="shared" si="107"/>
        <v>0</v>
      </c>
      <c r="O89" s="71">
        <v>498</v>
      </c>
      <c r="P89" s="71">
        <v>13</v>
      </c>
      <c r="Q89" s="79">
        <f t="shared" si="108"/>
        <v>2.5999999999999999E-2</v>
      </c>
      <c r="R89" s="71">
        <v>2367</v>
      </c>
      <c r="S89" s="71">
        <v>151</v>
      </c>
      <c r="T89" s="79">
        <f t="shared" si="109"/>
        <v>6.4000000000000001E-2</v>
      </c>
      <c r="U89" s="71">
        <v>795</v>
      </c>
      <c r="V89" s="71">
        <v>88</v>
      </c>
      <c r="W89" s="79">
        <f t="shared" si="110"/>
        <v>0.111</v>
      </c>
      <c r="X89" s="71">
        <v>1572</v>
      </c>
      <c r="Y89" s="71">
        <v>63</v>
      </c>
      <c r="Z89" s="79">
        <f t="shared" si="111"/>
        <v>0.04</v>
      </c>
      <c r="AA89" s="71">
        <v>1193</v>
      </c>
      <c r="AB89" s="71">
        <v>97</v>
      </c>
      <c r="AC89" s="79">
        <f t="shared" si="112"/>
        <v>8.1000000000000003E-2</v>
      </c>
      <c r="AD89" s="71">
        <v>809</v>
      </c>
      <c r="AE89" s="71">
        <v>74</v>
      </c>
      <c r="AF89" s="79">
        <f t="shared" si="113"/>
        <v>9.0999999999999998E-2</v>
      </c>
      <c r="AG89" s="71">
        <v>1984</v>
      </c>
      <c r="AH89" s="71">
        <v>131</v>
      </c>
      <c r="AI89" s="79">
        <f t="shared" si="114"/>
        <v>6.6000000000000003E-2</v>
      </c>
      <c r="AJ89" s="71">
        <v>1868</v>
      </c>
      <c r="AK89" s="71">
        <v>107</v>
      </c>
      <c r="AL89" s="79">
        <f t="shared" si="115"/>
        <v>5.7000000000000002E-2</v>
      </c>
      <c r="AM89" s="419">
        <f t="shared" si="133"/>
        <v>3852</v>
      </c>
      <c r="AN89" s="60">
        <v>899</v>
      </c>
      <c r="AO89" s="60">
        <v>93</v>
      </c>
      <c r="AP89" s="104">
        <f t="shared" si="116"/>
        <v>0.10299999999999999</v>
      </c>
      <c r="AQ89" s="60">
        <v>2713</v>
      </c>
      <c r="AR89" s="60">
        <v>104</v>
      </c>
      <c r="AS89" s="104">
        <f t="shared" si="117"/>
        <v>3.7999999999999999E-2</v>
      </c>
      <c r="AT89" s="60">
        <v>4</v>
      </c>
      <c r="AU89" s="60">
        <v>0</v>
      </c>
      <c r="AV89" s="104">
        <f t="shared" si="137"/>
        <v>0</v>
      </c>
      <c r="AW89" s="60">
        <v>0</v>
      </c>
      <c r="AX89" s="60">
        <v>0</v>
      </c>
      <c r="AY89" s="104"/>
      <c r="AZ89" s="60">
        <v>106</v>
      </c>
      <c r="BA89" s="60">
        <v>26</v>
      </c>
      <c r="BB89" s="104">
        <f t="shared" si="134"/>
        <v>0.245</v>
      </c>
      <c r="BC89" s="60">
        <v>0</v>
      </c>
      <c r="BD89" s="60">
        <v>0</v>
      </c>
      <c r="BE89" s="104"/>
      <c r="BF89" s="74">
        <v>130</v>
      </c>
      <c r="BG89" s="60">
        <v>14</v>
      </c>
      <c r="BH89" s="104">
        <f t="shared" si="136"/>
        <v>0.1076923076923077</v>
      </c>
      <c r="BI89" s="75">
        <v>2916</v>
      </c>
      <c r="BJ89" s="60">
        <v>199</v>
      </c>
      <c r="BK89" s="63">
        <f t="shared" si="118"/>
        <v>6.8000000000000005E-2</v>
      </c>
      <c r="BL89" s="60">
        <v>282</v>
      </c>
      <c r="BM89" s="60">
        <v>22</v>
      </c>
      <c r="BN89" s="63">
        <f t="shared" si="119"/>
        <v>7.8E-2</v>
      </c>
      <c r="BO89" s="60">
        <v>740</v>
      </c>
      <c r="BP89" s="60">
        <v>96</v>
      </c>
      <c r="BQ89" s="63">
        <f t="shared" si="120"/>
        <v>0.13</v>
      </c>
      <c r="BR89" s="60">
        <v>988</v>
      </c>
      <c r="BS89" s="60">
        <v>50</v>
      </c>
      <c r="BT89" s="63">
        <f t="shared" si="121"/>
        <v>5.0999999999999997E-2</v>
      </c>
      <c r="BU89" s="60">
        <v>906</v>
      </c>
      <c r="BV89" s="60">
        <v>31</v>
      </c>
      <c r="BW89" s="63">
        <f t="shared" si="122"/>
        <v>3.4000000000000002E-2</v>
      </c>
      <c r="BX89" s="432">
        <v>1780</v>
      </c>
      <c r="BY89" s="60">
        <v>41</v>
      </c>
      <c r="BZ89" s="104">
        <f t="shared" si="123"/>
        <v>2.3E-2</v>
      </c>
      <c r="CA89" s="436">
        <v>1720</v>
      </c>
      <c r="CB89" s="60">
        <v>32</v>
      </c>
      <c r="CC89" s="63">
        <f t="shared" si="124"/>
        <v>1.9E-2</v>
      </c>
      <c r="CD89" s="60">
        <v>947</v>
      </c>
      <c r="CE89" s="60">
        <v>16</v>
      </c>
      <c r="CF89" s="63">
        <f t="shared" si="125"/>
        <v>1.7000000000000001E-2</v>
      </c>
      <c r="CG89" s="60">
        <v>773</v>
      </c>
      <c r="CH89" s="60">
        <v>16</v>
      </c>
      <c r="CI89" s="63">
        <f t="shared" si="126"/>
        <v>2.1000000000000001E-2</v>
      </c>
      <c r="CJ89" s="436">
        <v>60</v>
      </c>
      <c r="CK89" s="60">
        <v>9</v>
      </c>
      <c r="CL89" s="104">
        <f t="shared" si="127"/>
        <v>0.15</v>
      </c>
      <c r="CM89" s="60">
        <v>29</v>
      </c>
      <c r="CN89" s="60">
        <v>9</v>
      </c>
      <c r="CO89" s="104">
        <f t="shared" si="135"/>
        <v>0.31</v>
      </c>
      <c r="CP89" s="60">
        <v>31</v>
      </c>
      <c r="CQ89" s="60">
        <v>0</v>
      </c>
      <c r="CR89" s="104">
        <f t="shared" si="128"/>
        <v>0</v>
      </c>
      <c r="CS89" s="60">
        <v>3258</v>
      </c>
      <c r="CT89" s="60">
        <v>232</v>
      </c>
      <c r="CU89" s="63">
        <f t="shared" si="129"/>
        <v>7.0999999999999994E-2</v>
      </c>
      <c r="CV89" s="60">
        <v>1988</v>
      </c>
      <c r="CW89" s="60">
        <v>1159</v>
      </c>
      <c r="CX89" s="60">
        <v>8</v>
      </c>
      <c r="CY89" s="63">
        <f t="shared" si="130"/>
        <v>7.0000000000000001E-3</v>
      </c>
      <c r="CZ89" s="60">
        <v>829</v>
      </c>
      <c r="DA89" s="60">
        <v>30</v>
      </c>
      <c r="DB89" s="63">
        <f t="shared" si="131"/>
        <v>3.5999999999999997E-2</v>
      </c>
      <c r="DC89" s="60">
        <v>1270</v>
      </c>
      <c r="DD89" s="60">
        <v>194</v>
      </c>
      <c r="DE89" s="63">
        <f t="shared" si="132"/>
        <v>0.153</v>
      </c>
      <c r="DF89" s="416">
        <v>136</v>
      </c>
      <c r="DG89" s="417">
        <v>403</v>
      </c>
      <c r="DH89" s="417">
        <v>432</v>
      </c>
      <c r="DI89" s="417">
        <v>485</v>
      </c>
      <c r="DJ89" s="417">
        <v>495</v>
      </c>
      <c r="DK89" s="417">
        <v>1141</v>
      </c>
      <c r="DL89" s="417">
        <v>1788</v>
      </c>
      <c r="DM89" s="418">
        <v>2200</v>
      </c>
    </row>
    <row r="90" spans="1:117" s="529" customFormat="1" x14ac:dyDescent="0.2">
      <c r="A90" s="527" t="s">
        <v>882</v>
      </c>
      <c r="B90" s="527" t="s">
        <v>2326</v>
      </c>
      <c r="C90" s="527" t="s">
        <v>971</v>
      </c>
      <c r="D90" s="527" t="s">
        <v>1116</v>
      </c>
      <c r="E90" s="530">
        <v>8380</v>
      </c>
      <c r="F90" s="539">
        <v>8306</v>
      </c>
      <c r="G90" s="531">
        <v>1748</v>
      </c>
      <c r="H90" s="540">
        <f t="shared" si="105"/>
        <v>0.21</v>
      </c>
      <c r="I90" s="531">
        <v>2310</v>
      </c>
      <c r="J90" s="531">
        <v>730</v>
      </c>
      <c r="K90" s="540">
        <f t="shared" si="106"/>
        <v>0.316</v>
      </c>
      <c r="L90" s="531">
        <v>760</v>
      </c>
      <c r="M90" s="531">
        <v>213</v>
      </c>
      <c r="N90" s="540">
        <f t="shared" si="107"/>
        <v>0.28000000000000003</v>
      </c>
      <c r="O90" s="531">
        <v>1550</v>
      </c>
      <c r="P90" s="531">
        <v>517</v>
      </c>
      <c r="Q90" s="540">
        <f t="shared" si="108"/>
        <v>0.33400000000000002</v>
      </c>
      <c r="R90" s="531">
        <v>5128</v>
      </c>
      <c r="S90" s="531">
        <v>899</v>
      </c>
      <c r="T90" s="540">
        <f t="shared" si="109"/>
        <v>0.17499999999999999</v>
      </c>
      <c r="U90" s="531">
        <v>2220</v>
      </c>
      <c r="V90" s="531">
        <v>356</v>
      </c>
      <c r="W90" s="540">
        <f t="shared" si="110"/>
        <v>0.16</v>
      </c>
      <c r="X90" s="531">
        <v>2908</v>
      </c>
      <c r="Y90" s="531">
        <v>543</v>
      </c>
      <c r="Z90" s="540">
        <f t="shared" si="111"/>
        <v>0.187</v>
      </c>
      <c r="AA90" s="531">
        <v>1400</v>
      </c>
      <c r="AB90" s="531">
        <v>194</v>
      </c>
      <c r="AC90" s="540">
        <f t="shared" si="112"/>
        <v>0.13900000000000001</v>
      </c>
      <c r="AD90" s="531">
        <v>868</v>
      </c>
      <c r="AE90" s="531">
        <v>119</v>
      </c>
      <c r="AF90" s="540">
        <f t="shared" si="113"/>
        <v>0.13700000000000001</v>
      </c>
      <c r="AG90" s="531">
        <v>4158</v>
      </c>
      <c r="AH90" s="531">
        <v>838</v>
      </c>
      <c r="AI90" s="540">
        <f t="shared" si="114"/>
        <v>0.20200000000000001</v>
      </c>
      <c r="AJ90" s="531">
        <v>4148</v>
      </c>
      <c r="AK90" s="531">
        <v>910</v>
      </c>
      <c r="AL90" s="540">
        <f t="shared" si="115"/>
        <v>0.219</v>
      </c>
      <c r="AM90" s="504">
        <f t="shared" si="133"/>
        <v>8306</v>
      </c>
      <c r="AN90" s="529">
        <v>6127</v>
      </c>
      <c r="AO90" s="529">
        <v>1301</v>
      </c>
      <c r="AP90" s="541">
        <f t="shared" si="116"/>
        <v>0.21199999999999999</v>
      </c>
      <c r="AQ90" s="529">
        <v>1091</v>
      </c>
      <c r="AR90" s="529">
        <v>278</v>
      </c>
      <c r="AS90" s="541">
        <f t="shared" si="117"/>
        <v>0.255</v>
      </c>
      <c r="AT90" s="529">
        <v>767</v>
      </c>
      <c r="AU90" s="529">
        <v>162</v>
      </c>
      <c r="AV90" s="541">
        <f t="shared" si="137"/>
        <v>0.21099999999999999</v>
      </c>
      <c r="AW90" s="529">
        <v>30</v>
      </c>
      <c r="AX90" s="529">
        <v>8</v>
      </c>
      <c r="AY90" s="541">
        <f t="shared" ref="AY90:AY95" si="138">ROUND(AX90/AW90,3)</f>
        <v>0.26700000000000002</v>
      </c>
      <c r="AZ90" s="529">
        <v>119</v>
      </c>
      <c r="BA90" s="529">
        <v>10</v>
      </c>
      <c r="BB90" s="541">
        <f t="shared" si="134"/>
        <v>8.4000000000000005E-2</v>
      </c>
      <c r="BC90" s="529">
        <v>0</v>
      </c>
      <c r="BD90" s="529">
        <v>0</v>
      </c>
      <c r="BE90" s="541"/>
      <c r="BF90" s="504">
        <v>172</v>
      </c>
      <c r="BG90" s="529">
        <v>50</v>
      </c>
      <c r="BH90" s="541">
        <f t="shared" si="136"/>
        <v>0.29069767441860467</v>
      </c>
      <c r="BI90" s="504">
        <v>4899</v>
      </c>
      <c r="BJ90" s="529">
        <v>816</v>
      </c>
      <c r="BK90" s="542">
        <f t="shared" si="118"/>
        <v>0.16700000000000001</v>
      </c>
      <c r="BL90" s="529">
        <v>1850</v>
      </c>
      <c r="BM90" s="529">
        <v>385</v>
      </c>
      <c r="BN90" s="542">
        <f t="shared" si="119"/>
        <v>0.20799999999999999</v>
      </c>
      <c r="BO90" s="529">
        <v>1454</v>
      </c>
      <c r="BP90" s="529">
        <v>259</v>
      </c>
      <c r="BQ90" s="542">
        <f t="shared" si="120"/>
        <v>0.17799999999999999</v>
      </c>
      <c r="BR90" s="529">
        <v>1308</v>
      </c>
      <c r="BS90" s="529">
        <v>130</v>
      </c>
      <c r="BT90" s="542">
        <f t="shared" si="121"/>
        <v>9.9000000000000005E-2</v>
      </c>
      <c r="BU90" s="529">
        <v>287</v>
      </c>
      <c r="BV90" s="529">
        <v>42</v>
      </c>
      <c r="BW90" s="542">
        <f t="shared" si="122"/>
        <v>0.14599999999999999</v>
      </c>
      <c r="BX90" s="568">
        <v>3324</v>
      </c>
      <c r="BY90" s="529">
        <v>417</v>
      </c>
      <c r="BZ90" s="541">
        <f t="shared" si="123"/>
        <v>0.125</v>
      </c>
      <c r="CA90" s="569">
        <v>3024</v>
      </c>
      <c r="CB90" s="529">
        <v>292</v>
      </c>
      <c r="CC90" s="542">
        <f t="shared" si="124"/>
        <v>9.7000000000000003E-2</v>
      </c>
      <c r="CD90" s="529">
        <v>1995</v>
      </c>
      <c r="CE90" s="529">
        <v>160</v>
      </c>
      <c r="CF90" s="542">
        <f t="shared" si="125"/>
        <v>0.08</v>
      </c>
      <c r="CG90" s="529">
        <v>1029</v>
      </c>
      <c r="CH90" s="529">
        <v>132</v>
      </c>
      <c r="CI90" s="542">
        <f t="shared" si="126"/>
        <v>0.128</v>
      </c>
      <c r="CJ90" s="569">
        <v>300</v>
      </c>
      <c r="CK90" s="529">
        <v>125</v>
      </c>
      <c r="CL90" s="541">
        <f t="shared" si="127"/>
        <v>0.41699999999999998</v>
      </c>
      <c r="CM90" s="529">
        <v>176</v>
      </c>
      <c r="CN90" s="529">
        <v>92</v>
      </c>
      <c r="CO90" s="541">
        <f t="shared" si="135"/>
        <v>0.52300000000000002</v>
      </c>
      <c r="CP90" s="529">
        <v>124</v>
      </c>
      <c r="CQ90" s="529">
        <v>33</v>
      </c>
      <c r="CR90" s="541">
        <f t="shared" si="128"/>
        <v>0.26600000000000001</v>
      </c>
      <c r="CS90" s="529">
        <v>6230</v>
      </c>
      <c r="CT90" s="529">
        <v>1085</v>
      </c>
      <c r="CU90" s="542">
        <f t="shared" si="129"/>
        <v>0.17399999999999999</v>
      </c>
      <c r="CV90" s="529">
        <v>3374</v>
      </c>
      <c r="CW90" s="529">
        <v>2432</v>
      </c>
      <c r="CX90" s="529">
        <v>128</v>
      </c>
      <c r="CY90" s="542">
        <f t="shared" si="130"/>
        <v>5.2999999999999999E-2</v>
      </c>
      <c r="CZ90" s="529">
        <v>942</v>
      </c>
      <c r="DA90" s="529">
        <v>223</v>
      </c>
      <c r="DB90" s="542">
        <f t="shared" si="131"/>
        <v>0.23699999999999999</v>
      </c>
      <c r="DC90" s="529">
        <v>2856</v>
      </c>
      <c r="DD90" s="529">
        <v>734</v>
      </c>
      <c r="DE90" s="542">
        <f t="shared" si="132"/>
        <v>0.25700000000000001</v>
      </c>
      <c r="DF90" s="543">
        <v>986</v>
      </c>
      <c r="DG90" s="544">
        <v>2145</v>
      </c>
      <c r="DH90" s="544">
        <v>2833</v>
      </c>
      <c r="DI90" s="544">
        <v>3995</v>
      </c>
      <c r="DJ90" s="544">
        <v>4174</v>
      </c>
      <c r="DK90" s="544">
        <v>6256</v>
      </c>
      <c r="DL90" s="544">
        <v>7227</v>
      </c>
      <c r="DM90" s="545">
        <v>7522</v>
      </c>
    </row>
    <row r="91" spans="1:117" s="84" customFormat="1" x14ac:dyDescent="0.2">
      <c r="A91" s="81" t="s">
        <v>882</v>
      </c>
      <c r="B91" s="81" t="s">
        <v>1022</v>
      </c>
      <c r="C91" s="81"/>
      <c r="D91" s="81"/>
      <c r="E91" s="420">
        <f>SUM(E40:E90)</f>
        <v>221791</v>
      </c>
      <c r="F91" s="95">
        <f>SUM(F40:F90)</f>
        <v>220516</v>
      </c>
      <c r="G91" s="96">
        <f>SUM(G40:G90)</f>
        <v>33834</v>
      </c>
      <c r="H91" s="79">
        <f t="shared" si="105"/>
        <v>0.153</v>
      </c>
      <c r="I91" s="96">
        <f>SUM(I40:I90)</f>
        <v>62606</v>
      </c>
      <c r="J91" s="96">
        <f>SUM(J40:J90)</f>
        <v>13462</v>
      </c>
      <c r="K91" s="79">
        <f t="shared" si="106"/>
        <v>0.215</v>
      </c>
      <c r="L91" s="96">
        <f>SUM(L40:L90)</f>
        <v>15591</v>
      </c>
      <c r="M91" s="96">
        <f>SUM(M40:M90)</f>
        <v>3904</v>
      </c>
      <c r="N91" s="79">
        <f t="shared" si="107"/>
        <v>0.25</v>
      </c>
      <c r="O91" s="96">
        <f>SUM(O40:O90)</f>
        <v>47015</v>
      </c>
      <c r="P91" s="96">
        <f>SUM(P40:P90)</f>
        <v>9558</v>
      </c>
      <c r="Q91" s="79">
        <f t="shared" si="108"/>
        <v>0.20300000000000001</v>
      </c>
      <c r="R91" s="96">
        <f>SUM(R40:R90)</f>
        <v>133099</v>
      </c>
      <c r="S91" s="96">
        <f>SUM(S40:S90)</f>
        <v>16858</v>
      </c>
      <c r="T91" s="79">
        <f t="shared" si="109"/>
        <v>0.127</v>
      </c>
      <c r="U91" s="96">
        <f>SUM(U40:U90)</f>
        <v>49949</v>
      </c>
      <c r="V91" s="96">
        <f>SUM(V40:V90)</f>
        <v>6812</v>
      </c>
      <c r="W91" s="79">
        <f t="shared" si="110"/>
        <v>0.13600000000000001</v>
      </c>
      <c r="X91" s="96">
        <f>SUM(X40:X90)</f>
        <v>83150</v>
      </c>
      <c r="Y91" s="96">
        <f>SUM(Y40:Y90)</f>
        <v>10046</v>
      </c>
      <c r="Z91" s="79">
        <f t="shared" si="111"/>
        <v>0.121</v>
      </c>
      <c r="AA91" s="96">
        <f>SUM(AA40:AA90)</f>
        <v>37440</v>
      </c>
      <c r="AB91" s="96">
        <f>SUM(AB40:AB90)</f>
        <v>5325</v>
      </c>
      <c r="AC91" s="99"/>
      <c r="AD91" s="96">
        <f>SUM(AD40:AD90)</f>
        <v>24811</v>
      </c>
      <c r="AE91" s="96">
        <f>SUM(AE40:AE90)</f>
        <v>3514</v>
      </c>
      <c r="AF91" s="79">
        <f t="shared" si="113"/>
        <v>0.14199999999999999</v>
      </c>
      <c r="AG91" s="96">
        <f>SUM(AG40:AG90)</f>
        <v>108592</v>
      </c>
      <c r="AH91" s="96">
        <f>SUM(AH40:AH90)</f>
        <v>14104</v>
      </c>
      <c r="AI91" s="79">
        <f t="shared" si="114"/>
        <v>0.13</v>
      </c>
      <c r="AJ91" s="96">
        <f>SUM(AJ40:AJ90)</f>
        <v>111924</v>
      </c>
      <c r="AK91" s="96">
        <f>SUM(AK40:AK90)</f>
        <v>19730</v>
      </c>
      <c r="AL91" s="79">
        <f t="shared" si="115"/>
        <v>0.17599999999999999</v>
      </c>
      <c r="AM91" s="421">
        <f>SUM(AM40:AM90)</f>
        <v>220516</v>
      </c>
      <c r="AN91" s="84">
        <f>SUM(AN40:AN90)</f>
        <v>125562</v>
      </c>
      <c r="AO91" s="84">
        <f>SUM(AO40:AO90)</f>
        <v>19716</v>
      </c>
      <c r="AP91" s="104">
        <f t="shared" si="116"/>
        <v>0.157</v>
      </c>
      <c r="AQ91" s="84">
        <f>SUM(AQ40:AQ90)</f>
        <v>57037</v>
      </c>
      <c r="AR91" s="84">
        <f>SUM(AR40:AR90)</f>
        <v>5458</v>
      </c>
      <c r="AS91" s="104">
        <f t="shared" si="117"/>
        <v>9.6000000000000002E-2</v>
      </c>
      <c r="AT91" s="84">
        <f>SUM(AT40:AT90)</f>
        <v>22235</v>
      </c>
      <c r="AU91" s="84">
        <f>SUM(AU40:AU90)</f>
        <v>6507</v>
      </c>
      <c r="AV91" s="104">
        <f t="shared" si="137"/>
        <v>0.29299999999999998</v>
      </c>
      <c r="AW91" s="84">
        <f>SUM(AW40:AW90)</f>
        <v>1550</v>
      </c>
      <c r="AX91" s="84">
        <f>SUM(AX40:AX90)</f>
        <v>953</v>
      </c>
      <c r="AY91" s="104">
        <f t="shared" si="138"/>
        <v>0.61499999999999999</v>
      </c>
      <c r="AZ91" s="84">
        <f>SUM(AZ40:AZ90)</f>
        <v>8708</v>
      </c>
      <c r="BA91" s="84">
        <f>SUM(BA40:BA90)</f>
        <v>824</v>
      </c>
      <c r="BB91" s="104">
        <f t="shared" si="134"/>
        <v>9.5000000000000001E-2</v>
      </c>
      <c r="BC91" s="84">
        <f>SUM(BC40:BC90)</f>
        <v>513</v>
      </c>
      <c r="BD91" s="84">
        <f>SUM(BD40:BD90)</f>
        <v>145</v>
      </c>
      <c r="BE91" s="104">
        <f>ROUND(BD91/BC91,3)</f>
        <v>0.28299999999999997</v>
      </c>
      <c r="BF91" s="90">
        <f>SUM(BF40:BF90)</f>
        <v>4911</v>
      </c>
      <c r="BG91" s="84">
        <f>SUM(BG40:BG90)</f>
        <v>544</v>
      </c>
      <c r="BH91" s="104">
        <f t="shared" si="136"/>
        <v>0.11077173691712482</v>
      </c>
      <c r="BI91" s="92">
        <f>SUM(BI40:BI90)</f>
        <v>136594</v>
      </c>
      <c r="BJ91" s="84">
        <f>SUM(BJ40:BJ90)</f>
        <v>17301</v>
      </c>
      <c r="BK91" s="63">
        <f t="shared" si="118"/>
        <v>0.127</v>
      </c>
      <c r="BL91" s="84">
        <f>SUM(BL40:BL90)</f>
        <v>31136</v>
      </c>
      <c r="BM91" s="84">
        <f>SUM(BM40:BM90)</f>
        <v>5772</v>
      </c>
      <c r="BN91" s="63">
        <f t="shared" si="119"/>
        <v>0.185</v>
      </c>
      <c r="BO91" s="84">
        <f>SUM(BO40:BO90)</f>
        <v>38804</v>
      </c>
      <c r="BP91" s="84">
        <f>SUM(BP40:BP90)</f>
        <v>5457</v>
      </c>
      <c r="BQ91" s="63">
        <f t="shared" si="120"/>
        <v>0.14099999999999999</v>
      </c>
      <c r="BR91" s="84">
        <f>SUM(BR40:BR90)</f>
        <v>43778</v>
      </c>
      <c r="BS91" s="84">
        <f>SUM(BS40:BS90)</f>
        <v>4712</v>
      </c>
      <c r="BT91" s="63">
        <f t="shared" si="121"/>
        <v>0.108</v>
      </c>
      <c r="BU91" s="84">
        <f>SUM(BU40:BU90)</f>
        <v>22876</v>
      </c>
      <c r="BV91" s="84">
        <f>SUM(BV40:BV90)</f>
        <v>1360</v>
      </c>
      <c r="BW91" s="63">
        <f t="shared" si="122"/>
        <v>5.8999999999999997E-2</v>
      </c>
      <c r="BX91" s="433">
        <f>SUM(BX40:BX90)</f>
        <v>96606</v>
      </c>
      <c r="BY91" s="84">
        <f>SUM(BY40:BY90)</f>
        <v>7101</v>
      </c>
      <c r="BZ91" s="104">
        <f t="shared" si="123"/>
        <v>7.3999999999999996E-2</v>
      </c>
      <c r="CA91" s="437">
        <f>SUM(CA40:CA90)</f>
        <v>89675</v>
      </c>
      <c r="CB91" s="84">
        <f>SUM(CB40:CB90)</f>
        <v>5202</v>
      </c>
      <c r="CC91" s="63">
        <f t="shared" si="124"/>
        <v>5.8000000000000003E-2</v>
      </c>
      <c r="CD91" s="84">
        <f>SUM(CD40:CD90)</f>
        <v>50598</v>
      </c>
      <c r="CE91" s="84">
        <f>SUM(CE40:CE90)</f>
        <v>2352</v>
      </c>
      <c r="CF91" s="63">
        <f t="shared" si="125"/>
        <v>4.5999999999999999E-2</v>
      </c>
      <c r="CG91" s="84">
        <f>SUM(CG40:CG90)</f>
        <v>39077</v>
      </c>
      <c r="CH91" s="84">
        <f>SUM(CH40:CH90)</f>
        <v>2850</v>
      </c>
      <c r="CI91" s="63">
        <f t="shared" si="126"/>
        <v>7.2999999999999995E-2</v>
      </c>
      <c r="CJ91" s="437">
        <f>SUM(CJ40:CJ90)</f>
        <v>6931</v>
      </c>
      <c r="CK91" s="84">
        <f>SUM(CK40:CK90)</f>
        <v>1899</v>
      </c>
      <c r="CL91" s="104">
        <f t="shared" si="127"/>
        <v>0.27400000000000002</v>
      </c>
      <c r="CM91" s="84">
        <f>SUM(CM40:CM90)</f>
        <v>3538</v>
      </c>
      <c r="CN91" s="84">
        <f>SUM(CN40:CN90)</f>
        <v>944</v>
      </c>
      <c r="CO91" s="104">
        <f t="shared" si="135"/>
        <v>0.26700000000000002</v>
      </c>
      <c r="CP91" s="84">
        <f>SUM(CP40:CP90)</f>
        <v>3393</v>
      </c>
      <c r="CQ91" s="84">
        <f>SUM(CQ40:CQ90)</f>
        <v>955</v>
      </c>
      <c r="CR91" s="104">
        <f t="shared" si="128"/>
        <v>0.28100000000000003</v>
      </c>
      <c r="CS91" s="84">
        <f>SUM(CS40:CS90)</f>
        <v>165518</v>
      </c>
      <c r="CT91" s="84">
        <f>SUM(CT40:CT90)</f>
        <v>21768</v>
      </c>
      <c r="CU91" s="63">
        <f t="shared" si="129"/>
        <v>0.13200000000000001</v>
      </c>
      <c r="CV91" s="84">
        <f>SUM(CV40:CV90)</f>
        <v>97239</v>
      </c>
      <c r="CW91" s="84">
        <f>SUM(CW40:CW90)</f>
        <v>65352</v>
      </c>
      <c r="CX91" s="84">
        <f>SUM(CX40:CX90)</f>
        <v>1962</v>
      </c>
      <c r="CY91" s="63">
        <f t="shared" si="130"/>
        <v>0.03</v>
      </c>
      <c r="CZ91" s="84">
        <f>SUM(CZ40:CZ90)</f>
        <v>31891</v>
      </c>
      <c r="DA91" s="84">
        <f>SUM(DA40:DA90)</f>
        <v>4390</v>
      </c>
      <c r="DB91" s="63">
        <f t="shared" si="131"/>
        <v>0.13800000000000001</v>
      </c>
      <c r="DC91" s="84">
        <f>SUM(DC40:DC90)</f>
        <v>68245</v>
      </c>
      <c r="DD91" s="84">
        <f>SUM(DD40:DD90)</f>
        <v>15416</v>
      </c>
      <c r="DE91" s="63">
        <f t="shared" si="132"/>
        <v>0.22600000000000001</v>
      </c>
      <c r="DF91" s="422">
        <f t="shared" ref="DF91:DM91" si="139">SUM(DF40:DF90)</f>
        <v>16446</v>
      </c>
      <c r="DG91" s="423">
        <f t="shared" si="139"/>
        <v>46677</v>
      </c>
      <c r="DH91" s="423">
        <f t="shared" si="139"/>
        <v>59879</v>
      </c>
      <c r="DI91" s="423">
        <f t="shared" si="139"/>
        <v>76892</v>
      </c>
      <c r="DJ91" s="423">
        <f t="shared" si="139"/>
        <v>83811</v>
      </c>
      <c r="DK91" s="423">
        <f t="shared" si="139"/>
        <v>126153</v>
      </c>
      <c r="DL91" s="423">
        <f t="shared" si="139"/>
        <v>156574</v>
      </c>
      <c r="DM91" s="424">
        <f t="shared" si="139"/>
        <v>177016</v>
      </c>
    </row>
    <row r="92" spans="1:117" s="84" customFormat="1" x14ac:dyDescent="0.2">
      <c r="A92" s="81" t="s">
        <v>882</v>
      </c>
      <c r="B92" s="82" t="s">
        <v>1026</v>
      </c>
      <c r="C92" s="81"/>
      <c r="D92" s="81"/>
      <c r="E92" s="420">
        <f>E39+E91</f>
        <v>380052</v>
      </c>
      <c r="F92" s="95">
        <f>F39+F91</f>
        <v>370964</v>
      </c>
      <c r="G92" s="96">
        <f>G39+G91</f>
        <v>64456</v>
      </c>
      <c r="H92" s="79">
        <f t="shared" si="105"/>
        <v>0.17399999999999999</v>
      </c>
      <c r="I92" s="96">
        <f>I39+I91</f>
        <v>104795</v>
      </c>
      <c r="J92" s="96">
        <f>J39+J91</f>
        <v>25217</v>
      </c>
      <c r="K92" s="79">
        <f t="shared" si="106"/>
        <v>0.24099999999999999</v>
      </c>
      <c r="L92" s="96">
        <f>L39+L91</f>
        <v>26075</v>
      </c>
      <c r="M92" s="96">
        <f>M39+M91</f>
        <v>6776</v>
      </c>
      <c r="N92" s="79">
        <f t="shared" si="107"/>
        <v>0.26</v>
      </c>
      <c r="O92" s="96">
        <f>O39+O91</f>
        <v>78720</v>
      </c>
      <c r="P92" s="96">
        <f>P39+P91</f>
        <v>18441</v>
      </c>
      <c r="Q92" s="79">
        <f t="shared" si="108"/>
        <v>0.23400000000000001</v>
      </c>
      <c r="R92" s="96">
        <f>R39+R91</f>
        <v>224624</v>
      </c>
      <c r="S92" s="96">
        <f>S39+S91</f>
        <v>33009</v>
      </c>
      <c r="T92" s="79">
        <f t="shared" si="109"/>
        <v>0.14699999999999999</v>
      </c>
      <c r="U92" s="96">
        <f>U39+U91</f>
        <v>85401</v>
      </c>
      <c r="V92" s="96">
        <f>V39+V91</f>
        <v>13330</v>
      </c>
      <c r="W92" s="79">
        <f t="shared" si="110"/>
        <v>0.156</v>
      </c>
      <c r="X92" s="96">
        <f>X39+X91</f>
        <v>139223</v>
      </c>
      <c r="Y92" s="96">
        <f>Y39+Y91</f>
        <v>19679</v>
      </c>
      <c r="Z92" s="79">
        <f t="shared" si="111"/>
        <v>0.14099999999999999</v>
      </c>
      <c r="AA92" s="96">
        <f>AA39+AA91</f>
        <v>62562</v>
      </c>
      <c r="AB92" s="96">
        <f>AB39+AB91</f>
        <v>9928</v>
      </c>
      <c r="AC92" s="79">
        <f t="shared" ref="AC92:AC95" si="140">ROUND(AB92/AA92,3)</f>
        <v>0.159</v>
      </c>
      <c r="AD92" s="96">
        <f>AD39+AD91</f>
        <v>41545</v>
      </c>
      <c r="AE92" s="96">
        <f>AE39+AE91</f>
        <v>6230</v>
      </c>
      <c r="AF92" s="79">
        <f t="shared" si="113"/>
        <v>0.15</v>
      </c>
      <c r="AG92" s="96">
        <f>AG39+AG91</f>
        <v>181650</v>
      </c>
      <c r="AH92" s="96">
        <f>AH39+AH91</f>
        <v>27984</v>
      </c>
      <c r="AI92" s="79">
        <f t="shared" si="114"/>
        <v>0.154</v>
      </c>
      <c r="AJ92" s="96">
        <f>AJ39+AJ91</f>
        <v>189314</v>
      </c>
      <c r="AK92" s="96">
        <f>AK39+AK91</f>
        <v>36472</v>
      </c>
      <c r="AL92" s="79">
        <f t="shared" si="115"/>
        <v>0.193</v>
      </c>
      <c r="AM92" s="421">
        <f>AM39+AM91</f>
        <v>370964</v>
      </c>
      <c r="AN92" s="84">
        <f>AN39+AN91</f>
        <v>189291</v>
      </c>
      <c r="AO92" s="84">
        <f>AO39+AO91</f>
        <v>33855</v>
      </c>
      <c r="AP92" s="104">
        <f t="shared" si="116"/>
        <v>0.17899999999999999</v>
      </c>
      <c r="AQ92" s="96">
        <f>AQ39+AQ91</f>
        <v>101200</v>
      </c>
      <c r="AR92" s="96">
        <f>AR39+AR91</f>
        <v>11885</v>
      </c>
      <c r="AS92" s="104">
        <f t="shared" si="117"/>
        <v>0.11700000000000001</v>
      </c>
      <c r="AT92" s="96">
        <f>AT39+AT91</f>
        <v>52851</v>
      </c>
      <c r="AU92" s="96">
        <f>AU39+AU91</f>
        <v>15086</v>
      </c>
      <c r="AV92" s="104">
        <f t="shared" si="137"/>
        <v>0.28499999999999998</v>
      </c>
      <c r="AW92" s="96">
        <f>AW39+AW91</f>
        <v>2228</v>
      </c>
      <c r="AX92" s="96">
        <f>AX39+AX91</f>
        <v>1212</v>
      </c>
      <c r="AY92" s="104">
        <f t="shared" si="138"/>
        <v>0.54400000000000004</v>
      </c>
      <c r="AZ92" s="96">
        <f>AZ39+AZ91</f>
        <v>15011</v>
      </c>
      <c r="BA92" s="96">
        <f>BA39+BA91</f>
        <v>1342</v>
      </c>
      <c r="BB92" s="104">
        <f t="shared" si="134"/>
        <v>8.8999999999999996E-2</v>
      </c>
      <c r="BC92" s="96">
        <f>BC39+BC91</f>
        <v>611</v>
      </c>
      <c r="BD92" s="96">
        <f>BD39+BD91</f>
        <v>160</v>
      </c>
      <c r="BE92" s="104">
        <f t="shared" ref="BE92:BE95" si="141">ROUND(BD92/BC92,3)</f>
        <v>0.26200000000000001</v>
      </c>
      <c r="BF92" s="90">
        <f>BF39+BF91</f>
        <v>9772</v>
      </c>
      <c r="BG92" s="96">
        <f>BG39+BG91</f>
        <v>1314</v>
      </c>
      <c r="BH92" s="104">
        <f t="shared" si="136"/>
        <v>0.13446582071223906</v>
      </c>
      <c r="BI92" s="92">
        <f>BI39+BI91</f>
        <v>231203</v>
      </c>
      <c r="BJ92" s="96">
        <f>BJ39+BJ91</f>
        <v>33036</v>
      </c>
      <c r="BK92" s="63">
        <f t="shared" si="118"/>
        <v>0.14299999999999999</v>
      </c>
      <c r="BL92" s="96">
        <f>BL39+BL91</f>
        <v>47623</v>
      </c>
      <c r="BM92" s="96">
        <f>BM39+BM91</f>
        <v>10310</v>
      </c>
      <c r="BN92" s="63">
        <f t="shared" si="119"/>
        <v>0.216</v>
      </c>
      <c r="BO92" s="96">
        <f>BO39+BO91</f>
        <v>66711</v>
      </c>
      <c r="BP92" s="96">
        <f>BP39+BP91</f>
        <v>10833</v>
      </c>
      <c r="BQ92" s="63">
        <f t="shared" si="120"/>
        <v>0.16200000000000001</v>
      </c>
      <c r="BR92" s="96">
        <f>BR39+BR91</f>
        <v>76016</v>
      </c>
      <c r="BS92" s="96">
        <f>BS39+BS91</f>
        <v>9203</v>
      </c>
      <c r="BT92" s="63">
        <f t="shared" si="121"/>
        <v>0.121</v>
      </c>
      <c r="BU92" s="96">
        <f>BU39+BU91</f>
        <v>40853</v>
      </c>
      <c r="BV92" s="96">
        <f>BV39+BV91</f>
        <v>2690</v>
      </c>
      <c r="BW92" s="63">
        <f t="shared" si="122"/>
        <v>6.6000000000000003E-2</v>
      </c>
      <c r="BX92" s="433">
        <f>BX39+BX91</f>
        <v>158533</v>
      </c>
      <c r="BY92" s="96">
        <f>BY39+BY91</f>
        <v>11934</v>
      </c>
      <c r="BZ92" s="104">
        <f t="shared" si="123"/>
        <v>7.4999999999999997E-2</v>
      </c>
      <c r="CA92" s="437">
        <f>CA39+CA91</f>
        <v>147477</v>
      </c>
      <c r="CB92" s="96">
        <f>CB39+CB91</f>
        <v>8763</v>
      </c>
      <c r="CC92" s="63">
        <f t="shared" si="124"/>
        <v>5.8999999999999997E-2</v>
      </c>
      <c r="CD92" s="96">
        <f>CD39+CD91</f>
        <v>81769</v>
      </c>
      <c r="CE92" s="96">
        <f>CE39+CE91</f>
        <v>3953</v>
      </c>
      <c r="CF92" s="63">
        <f t="shared" si="125"/>
        <v>4.8000000000000001E-2</v>
      </c>
      <c r="CG92" s="96">
        <f>CG39+CG91</f>
        <v>65708</v>
      </c>
      <c r="CH92" s="96">
        <f>CH39+CH91</f>
        <v>4810</v>
      </c>
      <c r="CI92" s="63">
        <f t="shared" si="126"/>
        <v>7.2999999999999995E-2</v>
      </c>
      <c r="CJ92" s="437">
        <f>CJ39+CJ91</f>
        <v>11056</v>
      </c>
      <c r="CK92" s="96">
        <f>CK39+CK91</f>
        <v>3171</v>
      </c>
      <c r="CL92" s="104">
        <f t="shared" si="127"/>
        <v>0.28699999999999998</v>
      </c>
      <c r="CM92" s="96">
        <f>CM39+CM91</f>
        <v>5846</v>
      </c>
      <c r="CN92" s="96">
        <f>CN39+CN91</f>
        <v>1553</v>
      </c>
      <c r="CO92" s="104">
        <f t="shared" si="135"/>
        <v>0.26600000000000001</v>
      </c>
      <c r="CP92" s="96">
        <f>CP39+CP91</f>
        <v>5210</v>
      </c>
      <c r="CQ92" s="96">
        <f>CQ39+CQ91</f>
        <v>1618</v>
      </c>
      <c r="CR92" s="104">
        <f t="shared" si="128"/>
        <v>0.311</v>
      </c>
      <c r="CS92" s="96">
        <f>CS39+CS91</f>
        <v>278854</v>
      </c>
      <c r="CT92" s="96">
        <f>CT39+CT91</f>
        <v>42131</v>
      </c>
      <c r="CU92" s="63">
        <f t="shared" si="129"/>
        <v>0.151</v>
      </c>
      <c r="CV92" s="84">
        <f>CV39+CV91</f>
        <v>160458</v>
      </c>
      <c r="CW92" s="96">
        <f>CW39+CW91</f>
        <v>110352</v>
      </c>
      <c r="CX92" s="96">
        <f>CX39+CX91</f>
        <v>3414</v>
      </c>
      <c r="CY92" s="63">
        <f t="shared" si="130"/>
        <v>3.1E-2</v>
      </c>
      <c r="CZ92" s="96">
        <f>CZ39+CZ91</f>
        <v>49175</v>
      </c>
      <c r="DA92" s="96">
        <f>DA39+DA91</f>
        <v>7428</v>
      </c>
      <c r="DB92" s="63">
        <f t="shared" si="131"/>
        <v>0.151</v>
      </c>
      <c r="DC92" s="96">
        <f>DC39+DC91</f>
        <v>119293</v>
      </c>
      <c r="DD92" s="96">
        <f>DD39+DD91</f>
        <v>31289</v>
      </c>
      <c r="DE92" s="63">
        <f t="shared" si="132"/>
        <v>0.26200000000000001</v>
      </c>
      <c r="DF92" s="422">
        <f t="shared" ref="DF92:DM92" si="142">DF39+DF91</f>
        <v>32310</v>
      </c>
      <c r="DG92" s="423">
        <f t="shared" si="142"/>
        <v>86262</v>
      </c>
      <c r="DH92" s="423">
        <f t="shared" si="142"/>
        <v>107304</v>
      </c>
      <c r="DI92" s="423">
        <f t="shared" si="142"/>
        <v>134722</v>
      </c>
      <c r="DJ92" s="423">
        <f t="shared" si="142"/>
        <v>147519</v>
      </c>
      <c r="DK92" s="423">
        <f t="shared" si="142"/>
        <v>216295</v>
      </c>
      <c r="DL92" s="423">
        <f t="shared" si="142"/>
        <v>267793</v>
      </c>
      <c r="DM92" s="424">
        <f t="shared" si="142"/>
        <v>301188</v>
      </c>
    </row>
    <row r="93" spans="1:117" x14ac:dyDescent="0.2">
      <c r="A93" s="56" t="s">
        <v>882</v>
      </c>
      <c r="B93" s="56" t="s">
        <v>1023</v>
      </c>
      <c r="C93" s="60" t="s">
        <v>972</v>
      </c>
      <c r="D93" s="56" t="s">
        <v>1117</v>
      </c>
      <c r="E93" s="415">
        <v>10040682</v>
      </c>
      <c r="F93" s="78">
        <v>9884138</v>
      </c>
      <c r="G93" s="71">
        <v>1401656</v>
      </c>
      <c r="H93" s="79">
        <f t="shared" si="105"/>
        <v>0.14199999999999999</v>
      </c>
      <c r="I93" s="71">
        <v>2145717</v>
      </c>
      <c r="J93" s="71">
        <v>419142</v>
      </c>
      <c r="K93" s="79">
        <f t="shared" si="106"/>
        <v>0.19500000000000001</v>
      </c>
      <c r="L93" s="71">
        <v>582527</v>
      </c>
      <c r="M93" s="71">
        <v>110344</v>
      </c>
      <c r="N93" s="72">
        <f t="shared" si="107"/>
        <v>0.189</v>
      </c>
      <c r="O93" s="71">
        <v>1563190</v>
      </c>
      <c r="P93" s="71">
        <v>308798</v>
      </c>
      <c r="Q93" s="79">
        <f t="shared" si="108"/>
        <v>0.19800000000000001</v>
      </c>
      <c r="R93" s="71">
        <v>6395886</v>
      </c>
      <c r="S93" s="71">
        <v>804430</v>
      </c>
      <c r="T93" s="79">
        <f t="shared" si="109"/>
        <v>0.126</v>
      </c>
      <c r="U93" s="71">
        <v>2506182</v>
      </c>
      <c r="V93" s="71">
        <v>343985</v>
      </c>
      <c r="W93" s="79">
        <f t="shared" si="110"/>
        <v>0.13700000000000001</v>
      </c>
      <c r="X93" s="71">
        <v>3889704</v>
      </c>
      <c r="Y93" s="71">
        <v>460445</v>
      </c>
      <c r="Z93" s="79">
        <f t="shared" si="111"/>
        <v>0.11799999999999999</v>
      </c>
      <c r="AA93" s="71">
        <v>1902863</v>
      </c>
      <c r="AB93" s="71">
        <v>248664</v>
      </c>
      <c r="AC93" s="79">
        <f t="shared" si="140"/>
        <v>0.13100000000000001</v>
      </c>
      <c r="AD93" s="71">
        <v>1342535</v>
      </c>
      <c r="AE93" s="71">
        <v>178084</v>
      </c>
      <c r="AF93" s="79">
        <f t="shared" si="113"/>
        <v>0.13300000000000001</v>
      </c>
      <c r="AG93" s="71">
        <v>4865252</v>
      </c>
      <c r="AH93" s="71">
        <v>630981</v>
      </c>
      <c r="AI93" s="79">
        <f t="shared" si="114"/>
        <v>0.13</v>
      </c>
      <c r="AJ93" s="71">
        <v>5018886</v>
      </c>
      <c r="AK93" s="71">
        <v>770675</v>
      </c>
      <c r="AL93" s="79">
        <f t="shared" si="115"/>
        <v>0.154</v>
      </c>
      <c r="AM93" s="419">
        <f>AT93+AW93+AZ93+BC93+BF93+AN93+AQ93</f>
        <v>9884138</v>
      </c>
      <c r="AN93" s="60">
        <v>4797018</v>
      </c>
      <c r="AO93" s="60">
        <v>811959</v>
      </c>
      <c r="AP93" s="104">
        <f t="shared" si="116"/>
        <v>0.16900000000000001</v>
      </c>
      <c r="AQ93" s="60">
        <v>2554426</v>
      </c>
      <c r="AR93" s="60">
        <v>239696</v>
      </c>
      <c r="AS93" s="104">
        <f t="shared" si="117"/>
        <v>9.4E-2</v>
      </c>
      <c r="AT93" s="60">
        <v>779166</v>
      </c>
      <c r="AU93" s="60">
        <v>158947</v>
      </c>
      <c r="AV93" s="104">
        <f t="shared" si="137"/>
        <v>0.20399999999999999</v>
      </c>
      <c r="AW93" s="60">
        <v>19915</v>
      </c>
      <c r="AX93" s="60">
        <v>12461</v>
      </c>
      <c r="AY93" s="104">
        <f t="shared" si="138"/>
        <v>0.626</v>
      </c>
      <c r="AZ93" s="60">
        <v>1464802</v>
      </c>
      <c r="BA93" s="60">
        <v>161028</v>
      </c>
      <c r="BB93" s="104">
        <f t="shared" si="134"/>
        <v>0.11</v>
      </c>
      <c r="BC93" s="60">
        <v>24520</v>
      </c>
      <c r="BD93" s="60">
        <v>2624</v>
      </c>
      <c r="BE93" s="104">
        <f t="shared" si="141"/>
        <v>0.107</v>
      </c>
      <c r="BF93" s="74">
        <v>244291</v>
      </c>
      <c r="BG93" s="60">
        <v>31742</v>
      </c>
      <c r="BH93" s="104">
        <f t="shared" si="136"/>
        <v>0.1299352002325096</v>
      </c>
      <c r="BI93" s="75">
        <v>6850284</v>
      </c>
      <c r="BJ93" s="60">
        <v>824082</v>
      </c>
      <c r="BK93" s="63">
        <f t="shared" si="118"/>
        <v>0.12</v>
      </c>
      <c r="BL93" s="60">
        <v>1375870</v>
      </c>
      <c r="BM93" s="60">
        <v>298166</v>
      </c>
      <c r="BN93" s="63">
        <f t="shared" si="119"/>
        <v>0.217</v>
      </c>
      <c r="BO93" s="60">
        <v>1388371</v>
      </c>
      <c r="BP93" s="60">
        <v>203383</v>
      </c>
      <c r="BQ93" s="63">
        <f t="shared" si="120"/>
        <v>0.14599999999999999</v>
      </c>
      <c r="BR93" s="60">
        <v>1774998</v>
      </c>
      <c r="BS93" s="60">
        <v>185260</v>
      </c>
      <c r="BT93" s="63">
        <f t="shared" si="121"/>
        <v>0.104</v>
      </c>
      <c r="BU93" s="60">
        <v>2311045</v>
      </c>
      <c r="BV93" s="60">
        <v>137273</v>
      </c>
      <c r="BW93" s="63">
        <f t="shared" si="122"/>
        <v>5.8999999999999997E-2</v>
      </c>
      <c r="BX93" s="432">
        <v>5223019</v>
      </c>
      <c r="BY93" s="60">
        <v>394585</v>
      </c>
      <c r="BZ93" s="104">
        <f t="shared" si="123"/>
        <v>7.5999999999999998E-2</v>
      </c>
      <c r="CA93" s="436">
        <v>4888923</v>
      </c>
      <c r="CB93" s="60">
        <v>311731</v>
      </c>
      <c r="CC93" s="63">
        <f t="shared" si="124"/>
        <v>6.4000000000000001E-2</v>
      </c>
      <c r="CD93" s="60">
        <v>2629248</v>
      </c>
      <c r="CE93" s="60">
        <v>155017</v>
      </c>
      <c r="CF93" s="63">
        <f t="shared" si="125"/>
        <v>5.8999999999999997E-2</v>
      </c>
      <c r="CG93" s="60">
        <v>2259675</v>
      </c>
      <c r="CH93" s="60">
        <v>156714</v>
      </c>
      <c r="CI93" s="63">
        <f t="shared" si="126"/>
        <v>6.9000000000000006E-2</v>
      </c>
      <c r="CJ93" s="436">
        <v>334096</v>
      </c>
      <c r="CK93" s="60">
        <v>82854</v>
      </c>
      <c r="CL93" s="104">
        <f t="shared" si="127"/>
        <v>0.248</v>
      </c>
      <c r="CM93" s="60">
        <v>178086</v>
      </c>
      <c r="CN93" s="60">
        <v>40742</v>
      </c>
      <c r="CO93" s="104">
        <f t="shared" si="135"/>
        <v>0.22900000000000001</v>
      </c>
      <c r="CP93" s="60">
        <v>156010</v>
      </c>
      <c r="CQ93" s="60">
        <v>42112</v>
      </c>
      <c r="CR93" s="104">
        <f t="shared" si="128"/>
        <v>0.27</v>
      </c>
      <c r="CS93" s="60">
        <v>7984982</v>
      </c>
      <c r="CT93" s="60">
        <v>1028652</v>
      </c>
      <c r="CU93" s="63">
        <f t="shared" si="129"/>
        <v>0.129</v>
      </c>
      <c r="CV93" s="60">
        <v>5355048</v>
      </c>
      <c r="CW93" s="60">
        <v>3442459</v>
      </c>
      <c r="CX93" s="60">
        <v>109905</v>
      </c>
      <c r="CY93" s="63">
        <f t="shared" si="130"/>
        <v>3.2000000000000001E-2</v>
      </c>
      <c r="CZ93" s="60">
        <v>1868428</v>
      </c>
      <c r="DA93" s="60">
        <v>274554</v>
      </c>
      <c r="DB93" s="63">
        <f t="shared" si="131"/>
        <v>0.14699999999999999</v>
      </c>
      <c r="DC93" s="60">
        <v>2674095</v>
      </c>
      <c r="DD93" s="60">
        <v>644193</v>
      </c>
      <c r="DE93" s="63">
        <f t="shared" si="132"/>
        <v>0.24099999999999999</v>
      </c>
      <c r="DF93" s="416">
        <v>596705</v>
      </c>
      <c r="DG93" s="417">
        <v>1881303</v>
      </c>
      <c r="DH93" s="417">
        <v>2341181</v>
      </c>
      <c r="DI93" s="417">
        <v>3003529</v>
      </c>
      <c r="DJ93" s="417">
        <v>3283217</v>
      </c>
      <c r="DK93" s="417">
        <v>4898729</v>
      </c>
      <c r="DL93" s="417">
        <v>6143722</v>
      </c>
      <c r="DM93" s="418">
        <v>7051262</v>
      </c>
    </row>
    <row r="94" spans="1:117" x14ac:dyDescent="0.2">
      <c r="A94" s="56" t="s">
        <v>882</v>
      </c>
      <c r="B94" s="56" t="s">
        <v>1024</v>
      </c>
      <c r="C94" s="60" t="s">
        <v>973</v>
      </c>
      <c r="D94" s="56" t="s">
        <v>974</v>
      </c>
      <c r="E94" s="415">
        <v>39346023</v>
      </c>
      <c r="F94" s="78">
        <v>38589882</v>
      </c>
      <c r="G94" s="71">
        <v>4853434</v>
      </c>
      <c r="H94" s="79">
        <f t="shared" si="105"/>
        <v>0.126</v>
      </c>
      <c r="I94" s="71">
        <v>8815673</v>
      </c>
      <c r="J94" s="71">
        <v>1480649</v>
      </c>
      <c r="K94" s="79">
        <f t="shared" si="106"/>
        <v>0.16800000000000001</v>
      </c>
      <c r="L94" s="71">
        <v>2366522</v>
      </c>
      <c r="M94" s="71">
        <v>401530</v>
      </c>
      <c r="N94" s="79">
        <f t="shared" si="107"/>
        <v>0.17</v>
      </c>
      <c r="O94" s="71">
        <v>6449151</v>
      </c>
      <c r="P94" s="71">
        <v>1079119</v>
      </c>
      <c r="Q94" s="72">
        <f t="shared" si="108"/>
        <v>0.16700000000000001</v>
      </c>
      <c r="R94" s="71">
        <v>24225828</v>
      </c>
      <c r="S94" s="71">
        <v>2800246</v>
      </c>
      <c r="T94" s="79">
        <f t="shared" si="109"/>
        <v>0.11600000000000001</v>
      </c>
      <c r="U94" s="71">
        <v>9360818</v>
      </c>
      <c r="V94" s="71">
        <v>1294112</v>
      </c>
      <c r="W94" s="79">
        <f t="shared" si="110"/>
        <v>0.13800000000000001</v>
      </c>
      <c r="X94" s="71">
        <v>14865010</v>
      </c>
      <c r="Y94" s="71">
        <v>1506134</v>
      </c>
      <c r="Z94" s="79">
        <f t="shared" si="111"/>
        <v>0.10100000000000001</v>
      </c>
      <c r="AA94" s="71">
        <v>7784731</v>
      </c>
      <c r="AB94" s="71">
        <v>812230</v>
      </c>
      <c r="AC94" s="79">
        <f t="shared" si="140"/>
        <v>0.104</v>
      </c>
      <c r="AD94" s="71">
        <v>5548381</v>
      </c>
      <c r="AE94" s="71">
        <v>572539</v>
      </c>
      <c r="AF94" s="79">
        <f t="shared" si="113"/>
        <v>0.10299999999999999</v>
      </c>
      <c r="AG94" s="71">
        <v>19083262</v>
      </c>
      <c r="AH94" s="71">
        <v>2194991</v>
      </c>
      <c r="AI94" s="79">
        <f t="shared" si="114"/>
        <v>0.115</v>
      </c>
      <c r="AJ94" s="71">
        <v>19506620</v>
      </c>
      <c r="AK94" s="71">
        <v>2658443</v>
      </c>
      <c r="AL94" s="79">
        <f t="shared" si="115"/>
        <v>0.13600000000000001</v>
      </c>
      <c r="AM94" s="419">
        <f>AT94+AW94+AZ94+BC94+BF94+AN94+AQ94</f>
        <v>38589882</v>
      </c>
      <c r="AN94" s="60">
        <v>15111394</v>
      </c>
      <c r="AO94" s="60">
        <v>2454410</v>
      </c>
      <c r="AP94" s="104">
        <f t="shared" si="116"/>
        <v>0.16200000000000001</v>
      </c>
      <c r="AQ94" s="60">
        <v>14100745</v>
      </c>
      <c r="AR94" s="60">
        <v>1234660</v>
      </c>
      <c r="AS94" s="104">
        <f t="shared" si="117"/>
        <v>8.7999999999999995E-2</v>
      </c>
      <c r="AT94" s="60">
        <v>2142371</v>
      </c>
      <c r="AU94" s="60">
        <v>421298</v>
      </c>
      <c r="AV94" s="104">
        <f t="shared" si="137"/>
        <v>0.19700000000000001</v>
      </c>
      <c r="AW94" s="60">
        <v>131724</v>
      </c>
      <c r="AX94" s="60">
        <v>55491</v>
      </c>
      <c r="AY94" s="104">
        <f t="shared" si="138"/>
        <v>0.42099999999999999</v>
      </c>
      <c r="AZ94" s="60">
        <v>5748648</v>
      </c>
      <c r="BA94" s="60">
        <v>577350</v>
      </c>
      <c r="BB94" s="104">
        <f t="shared" si="134"/>
        <v>0.1</v>
      </c>
      <c r="BC94" s="60">
        <v>146172</v>
      </c>
      <c r="BD94" s="60">
        <v>17833</v>
      </c>
      <c r="BE94" s="104">
        <f t="shared" si="141"/>
        <v>0.122</v>
      </c>
      <c r="BF94" s="74">
        <v>1208828</v>
      </c>
      <c r="BG94" s="60">
        <v>148384</v>
      </c>
      <c r="BH94" s="104">
        <f t="shared" si="136"/>
        <v>0.12275030029086023</v>
      </c>
      <c r="BI94" s="75">
        <v>26327978</v>
      </c>
      <c r="BJ94" s="60">
        <v>2736802</v>
      </c>
      <c r="BK94" s="63">
        <f t="shared" si="118"/>
        <v>0.104</v>
      </c>
      <c r="BL94" s="60">
        <v>4181094</v>
      </c>
      <c r="BM94" s="60">
        <v>868529</v>
      </c>
      <c r="BN94" s="63">
        <f t="shared" si="119"/>
        <v>0.20799999999999999</v>
      </c>
      <c r="BO94" s="60">
        <v>5325210</v>
      </c>
      <c r="BP94" s="60">
        <v>711428</v>
      </c>
      <c r="BQ94" s="63">
        <f t="shared" si="120"/>
        <v>0.13400000000000001</v>
      </c>
      <c r="BR94" s="60">
        <v>7597299</v>
      </c>
      <c r="BS94" s="60">
        <v>715343</v>
      </c>
      <c r="BT94" s="63">
        <f t="shared" si="121"/>
        <v>9.4E-2</v>
      </c>
      <c r="BU94" s="60">
        <v>9224375</v>
      </c>
      <c r="BV94" s="60">
        <v>441502</v>
      </c>
      <c r="BW94" s="63">
        <f t="shared" si="122"/>
        <v>4.8000000000000001E-2</v>
      </c>
      <c r="BX94" s="432">
        <v>19791987</v>
      </c>
      <c r="BY94" s="60">
        <v>1359261</v>
      </c>
      <c r="BZ94" s="104">
        <f t="shared" si="123"/>
        <v>6.9000000000000006E-2</v>
      </c>
      <c r="CA94" s="436">
        <v>18578295</v>
      </c>
      <c r="CB94" s="60">
        <v>1058398</v>
      </c>
      <c r="CC94" s="63">
        <f t="shared" si="124"/>
        <v>5.7000000000000002E-2</v>
      </c>
      <c r="CD94" s="60">
        <v>10021457</v>
      </c>
      <c r="CE94" s="60">
        <v>513080</v>
      </c>
      <c r="CF94" s="63">
        <f t="shared" si="125"/>
        <v>5.0999999999999997E-2</v>
      </c>
      <c r="CG94" s="60">
        <v>8556838</v>
      </c>
      <c r="CH94" s="60">
        <v>545318</v>
      </c>
      <c r="CI94" s="63">
        <f t="shared" si="126"/>
        <v>6.4000000000000001E-2</v>
      </c>
      <c r="CJ94" s="436">
        <v>1213692</v>
      </c>
      <c r="CK94" s="60">
        <v>300863</v>
      </c>
      <c r="CL94" s="104">
        <f t="shared" si="127"/>
        <v>0.248</v>
      </c>
      <c r="CM94" s="60">
        <v>649855</v>
      </c>
      <c r="CN94" s="60">
        <v>151524</v>
      </c>
      <c r="CO94" s="63">
        <f t="shared" si="135"/>
        <v>0.23300000000000001</v>
      </c>
      <c r="CP94" s="60">
        <v>563837</v>
      </c>
      <c r="CQ94" s="60">
        <v>149339</v>
      </c>
      <c r="CR94" s="104">
        <f t="shared" si="128"/>
        <v>0.26500000000000001</v>
      </c>
      <c r="CS94" s="60">
        <v>30776431</v>
      </c>
      <c r="CT94" s="60">
        <v>3532557</v>
      </c>
      <c r="CU94" s="63">
        <f t="shared" si="129"/>
        <v>0.115</v>
      </c>
      <c r="CV94" s="60">
        <v>20593361</v>
      </c>
      <c r="CW94" s="60">
        <v>12973869</v>
      </c>
      <c r="CX94" s="60">
        <v>328576</v>
      </c>
      <c r="CY94" s="63">
        <f t="shared" si="130"/>
        <v>2.5000000000000001E-2</v>
      </c>
      <c r="CZ94" s="60">
        <v>7386268</v>
      </c>
      <c r="DA94" s="60">
        <v>1019544</v>
      </c>
      <c r="DB94" s="63">
        <f t="shared" si="131"/>
        <v>0.13800000000000001</v>
      </c>
      <c r="DC94" s="60">
        <v>10416294</v>
      </c>
      <c r="DD94" s="60">
        <v>2184437</v>
      </c>
      <c r="DE94" s="63">
        <f t="shared" si="132"/>
        <v>0.21</v>
      </c>
      <c r="DF94" s="416">
        <v>2174034</v>
      </c>
      <c r="DG94" s="417">
        <v>6477022</v>
      </c>
      <c r="DH94" s="417">
        <v>8064060</v>
      </c>
      <c r="DI94" s="417">
        <v>10360000</v>
      </c>
      <c r="DJ94" s="417">
        <v>11344790</v>
      </c>
      <c r="DK94" s="417">
        <v>17194146</v>
      </c>
      <c r="DL94" s="417">
        <v>21990312</v>
      </c>
      <c r="DM94" s="418">
        <v>25676322</v>
      </c>
    </row>
    <row r="95" spans="1:117" ht="12" thickBot="1" x14ac:dyDescent="0.25">
      <c r="A95" s="56" t="s">
        <v>882</v>
      </c>
      <c r="B95" s="56" t="s">
        <v>1025</v>
      </c>
      <c r="C95" s="56" t="s">
        <v>883</v>
      </c>
      <c r="D95" s="56" t="s">
        <v>167</v>
      </c>
      <c r="E95" s="425">
        <v>326569308</v>
      </c>
      <c r="F95" s="116">
        <v>318564128</v>
      </c>
      <c r="G95" s="71">
        <v>40910326</v>
      </c>
      <c r="H95" s="79">
        <f t="shared" ref="H95" si="143">ROUND(G95/F95,3)</f>
        <v>0.128</v>
      </c>
      <c r="I95" s="71">
        <v>72065774</v>
      </c>
      <c r="J95" s="71">
        <v>12598699</v>
      </c>
      <c r="K95" s="79">
        <f t="shared" ref="K95" si="144">ROUND(J95/I95,3)</f>
        <v>0.17499999999999999</v>
      </c>
      <c r="L95" s="71">
        <v>19294872</v>
      </c>
      <c r="M95" s="71">
        <v>3679064</v>
      </c>
      <c r="N95" s="72">
        <f t="shared" ref="N95" si="145">ROUND(M95/L95,3)</f>
        <v>0.191</v>
      </c>
      <c r="O95" s="71">
        <v>52770902</v>
      </c>
      <c r="P95" s="71">
        <v>8919635</v>
      </c>
      <c r="Q95" s="72">
        <f t="shared" ref="Q95" si="146">ROUND(P95/O95,3)</f>
        <v>0.16900000000000001</v>
      </c>
      <c r="R95" s="71">
        <v>195426211</v>
      </c>
      <c r="S95" s="71">
        <v>23554920</v>
      </c>
      <c r="T95" s="79">
        <f t="shared" ref="T95" si="147">ROUND(S95/R95,3)</f>
        <v>0.121</v>
      </c>
      <c r="U95" s="71">
        <v>71865284</v>
      </c>
      <c r="V95" s="71">
        <v>11060568</v>
      </c>
      <c r="W95" s="79">
        <f t="shared" ref="W95" si="148">ROUND(V95/U95,3)</f>
        <v>0.154</v>
      </c>
      <c r="X95" s="71">
        <v>123560927</v>
      </c>
      <c r="Y95" s="71">
        <v>12494352</v>
      </c>
      <c r="Z95" s="79">
        <f t="shared" ref="Z95" si="149">ROUND(Y95/X95,3)</f>
        <v>0.10100000000000001</v>
      </c>
      <c r="AA95" s="71">
        <v>71214775</v>
      </c>
      <c r="AB95" s="71">
        <v>6896556</v>
      </c>
      <c r="AC95" s="79">
        <f t="shared" si="140"/>
        <v>9.7000000000000003E-2</v>
      </c>
      <c r="AD95" s="71">
        <v>51072143</v>
      </c>
      <c r="AE95" s="71">
        <v>4756707</v>
      </c>
      <c r="AF95" s="79">
        <f t="shared" ref="AF95" si="150">ROUND(AE95/AD95,3)</f>
        <v>9.2999999999999999E-2</v>
      </c>
      <c r="AG95" s="71">
        <v>156058502</v>
      </c>
      <c r="AH95" s="71">
        <v>18171512</v>
      </c>
      <c r="AI95" s="79">
        <f t="shared" ref="AI95" si="151">ROUND(AH95/AG95,3)</f>
        <v>0.11600000000000001</v>
      </c>
      <c r="AJ95" s="71">
        <v>162505626</v>
      </c>
      <c r="AK95" s="71">
        <v>22738814</v>
      </c>
      <c r="AL95" s="79">
        <f t="shared" ref="AL95" si="152">ROUND(AK95/AJ95,3)</f>
        <v>0.14000000000000001</v>
      </c>
      <c r="AM95" s="426">
        <f>AT95+AW95+AZ95+BC95+BF95+AN95+AQ95</f>
        <v>318564128</v>
      </c>
      <c r="AN95" s="60">
        <v>58179884</v>
      </c>
      <c r="AO95" s="60">
        <v>10642653</v>
      </c>
      <c r="AP95" s="104">
        <f t="shared" ref="AP95" si="153">ROUND(AO95/AN95,3)</f>
        <v>0.183</v>
      </c>
      <c r="AQ95" s="60">
        <v>191779213</v>
      </c>
      <c r="AR95" s="60">
        <v>17854392</v>
      </c>
      <c r="AS95" s="104">
        <f t="shared" ref="AS95" si="154">ROUND(AR95/AQ95,3)</f>
        <v>9.2999999999999999E-2</v>
      </c>
      <c r="AT95" s="60">
        <v>39994653</v>
      </c>
      <c r="AU95" s="60">
        <v>8726814</v>
      </c>
      <c r="AV95" s="104">
        <f t="shared" si="137"/>
        <v>0.218</v>
      </c>
      <c r="AW95" s="60">
        <v>2075852</v>
      </c>
      <c r="AX95" s="60">
        <v>626766</v>
      </c>
      <c r="AY95" s="104">
        <f t="shared" si="138"/>
        <v>0.30199999999999999</v>
      </c>
      <c r="AZ95" s="60">
        <v>18074164</v>
      </c>
      <c r="BA95" s="60">
        <v>1917691</v>
      </c>
      <c r="BB95" s="104">
        <f t="shared" si="134"/>
        <v>0.106</v>
      </c>
      <c r="BC95" s="60">
        <v>592928</v>
      </c>
      <c r="BD95" s="60">
        <v>99612</v>
      </c>
      <c r="BE95" s="104">
        <f t="shared" si="141"/>
        <v>0.16800000000000001</v>
      </c>
      <c r="BF95" s="111">
        <v>7867434</v>
      </c>
      <c r="BG95" s="60">
        <v>1234791</v>
      </c>
      <c r="BH95" s="104">
        <f t="shared" si="136"/>
        <v>0.15694964838599218</v>
      </c>
      <c r="BI95" s="113">
        <v>219274394</v>
      </c>
      <c r="BJ95" s="60">
        <v>22777089</v>
      </c>
      <c r="BK95" s="63">
        <f t="shared" ref="BK95" si="155">ROUND(BJ95/BI95,3)</f>
        <v>0.104</v>
      </c>
      <c r="BL95" s="60">
        <v>24607786</v>
      </c>
      <c r="BM95" s="60">
        <v>5938811</v>
      </c>
      <c r="BN95" s="63">
        <f t="shared" ref="BN95" si="156">ROUND(BM95/BL95,3)</f>
        <v>0.24099999999999999</v>
      </c>
      <c r="BO95" s="60">
        <v>57931448</v>
      </c>
      <c r="BP95" s="60">
        <v>7742041</v>
      </c>
      <c r="BQ95" s="63">
        <f t="shared" ref="BQ95" si="157">ROUND(BP95/BO95,3)</f>
        <v>0.13400000000000001</v>
      </c>
      <c r="BR95" s="60">
        <v>63697755</v>
      </c>
      <c r="BS95" s="60">
        <v>5973583</v>
      </c>
      <c r="BT95" s="63">
        <f t="shared" ref="BT95" si="158">ROUND(BS95/BR95,3)</f>
        <v>9.4E-2</v>
      </c>
      <c r="BU95" s="60">
        <v>73037405</v>
      </c>
      <c r="BV95" s="60">
        <v>3122654</v>
      </c>
      <c r="BW95" s="63">
        <f t="shared" ref="BW95" si="159">ROUND(BV95/BU95,3)</f>
        <v>4.2999999999999997E-2</v>
      </c>
      <c r="BX95" s="434">
        <v>163654457</v>
      </c>
      <c r="BY95" s="60">
        <v>11663384</v>
      </c>
      <c r="BZ95" s="104">
        <f t="shared" ref="BZ95" si="160">ROUND(BY95/BX95,3)</f>
        <v>7.0999999999999994E-2</v>
      </c>
      <c r="CA95" s="438">
        <v>154920856</v>
      </c>
      <c r="CB95" s="60">
        <v>9199281</v>
      </c>
      <c r="CC95" s="63">
        <f t="shared" ref="CC95" si="161">ROUND(CB95/CA95,3)</f>
        <v>5.8999999999999997E-2</v>
      </c>
      <c r="CD95" s="60">
        <v>81322765</v>
      </c>
      <c r="CE95" s="60">
        <v>4040837</v>
      </c>
      <c r="CF95" s="63">
        <f t="shared" ref="CF95" si="162">ROUND(CE95/CD95,3)</f>
        <v>0.05</v>
      </c>
      <c r="CG95" s="60">
        <v>73598091</v>
      </c>
      <c r="CH95" s="60">
        <v>5158444</v>
      </c>
      <c r="CI95" s="63">
        <f t="shared" ref="CI95" si="163">ROUND(CH95/CG95,3)</f>
        <v>7.0000000000000007E-2</v>
      </c>
      <c r="CJ95" s="438">
        <v>8733601</v>
      </c>
      <c r="CK95" s="60">
        <v>2464103</v>
      </c>
      <c r="CL95" s="104">
        <f t="shared" ref="CL95" si="164">ROUND(CK95/CJ95,3)</f>
        <v>0.28199999999999997</v>
      </c>
      <c r="CM95" s="60">
        <v>4668610</v>
      </c>
      <c r="CN95" s="60">
        <v>1193634</v>
      </c>
      <c r="CO95" s="63">
        <f t="shared" si="135"/>
        <v>0.25600000000000001</v>
      </c>
      <c r="CP95" s="60">
        <v>4064991</v>
      </c>
      <c r="CQ95" s="60">
        <v>1270469</v>
      </c>
      <c r="CR95" s="104">
        <f t="shared" ref="CR95" si="165">ROUND(CQ95/CP95,3)</f>
        <v>0.313</v>
      </c>
      <c r="CS95" s="60">
        <v>254777562</v>
      </c>
      <c r="CT95" s="60">
        <v>29570429</v>
      </c>
      <c r="CU95" s="63">
        <f t="shared" ref="CU95" si="166">ROUND(CT95/CS95,3)</f>
        <v>0.11600000000000001</v>
      </c>
      <c r="CV95" s="60">
        <v>173134763</v>
      </c>
      <c r="CW95" s="60">
        <v>111759898</v>
      </c>
      <c r="CX95" s="60">
        <v>2830932</v>
      </c>
      <c r="CY95" s="63">
        <f t="shared" ref="CY95" si="167">ROUND(CX95/CW95,3)</f>
        <v>2.5000000000000001E-2</v>
      </c>
      <c r="CZ95" s="60">
        <v>58519230</v>
      </c>
      <c r="DA95" s="60">
        <v>9096748</v>
      </c>
      <c r="DB95" s="63">
        <f t="shared" ref="DB95" si="168">ROUND(DA95/CZ95,3)</f>
        <v>0.155</v>
      </c>
      <c r="DC95" s="60">
        <v>84498434</v>
      </c>
      <c r="DD95" s="60">
        <v>17642749</v>
      </c>
      <c r="DE95" s="63">
        <f t="shared" ref="DE95" si="169">ROUND(DD95/DC95,3)</f>
        <v>0.20899999999999999</v>
      </c>
      <c r="DF95" s="427">
        <v>18400877</v>
      </c>
      <c r="DG95" s="428">
        <v>54159805</v>
      </c>
      <c r="DH95" s="428">
        <v>67342071</v>
      </c>
      <c r="DI95" s="428">
        <v>86498962</v>
      </c>
      <c r="DJ95" s="428">
        <v>94899936</v>
      </c>
      <c r="DK95" s="428">
        <v>146012111</v>
      </c>
      <c r="DL95" s="428">
        <v>189620593</v>
      </c>
      <c r="DM95" s="429">
        <v>223435594</v>
      </c>
    </row>
    <row r="96" spans="1:117" ht="12" thickTop="1" x14ac:dyDescent="0.2"/>
  </sheetData>
  <pageMargins left="0.7" right="0.7" top="0.75" bottom="0.75" header="0.3" footer="0.3"/>
  <pageSetup orientation="portrait" r:id="rId1"/>
  <ignoredErrors>
    <ignoredError sqref="C94:D1048576 C2:D38 C92:D93 C39:D91" numberStoredAsText="1"/>
    <ignoredError sqref="E2:G38 E39:G91" formulaRange="1"/>
    <ignoredError sqref="BH4 BH2 BH7:BH8 BF15 BH13 BH20 BH22:BH23 BH25 BH27 BH30:BH33 BH36 BH40:BH41 BH43 BH51 BH54 BH56 BH59 BH62 BF65 BH64 BH66:BH67 BF75 BH74 BF81 BH78 BH82 BH90:BH91 CM91:CT91 BG28:BH28 AF39:BH39 AF91:BF91 BH88 BX91:CK91 AR56:BE56 AR68:BF68 AO49:BE49 BF83:BF84 AN56:AP56 AN57:BE67 AN40:BE48 AN68:AP68 AN50:BE55 AF40:AL90 AN69:BE90 BI2:BW38 CV2:DM38 BX2:CT38 BX40:CT90 BX39:CK39 CM39:CT39 H29:I38 I28 H13:I27 J13:J38 S13:S38 T13:AD27 AE13:AE38 T29:AD38 T28:V28 X28:AD28 T39:AD91 K39:K91 K29:K38 K13:K27 L13:M38 S2:AE12 H2:M12 N2:R38 AN11:BE38 AN2:BE9 AF2:AL38 AO10:BE10 BI39:BW91 CV39:DM91 H39:I91 J39:J91 S39:S91 AE39:AE91 L39:M91 N39:R91" formula="1" formulaRange="1"/>
    <ignoredError sqref="BH92 CO92 BZ92 AF92 AN94:BE95 BI94:CT95 CV94:DM95 CL39 CL91 CL92 CU91 CU39 H94:AL95 H93:AE93 CV93:DM93 BI93:BW93 AN93:BE93 BX93:CT93 AF93:AL93 AM2:AM9 AM11:AM12 AM10:AN10 CU92 H92 K92 N92 Q92 T92 W92 Z92 AC92 AI92 AL92 AP92 AS92 AV92 AY92 BB92 BE92 BK92 BN92 BQ92 BT92 BW92 CC92 CF92 CI92 CR92 CY92 DB92 DE92"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A96"/>
  <sheetViews>
    <sheetView workbookViewId="0">
      <pane xSplit="4" ySplit="1" topLeftCell="E53" activePane="bottomRight" state="frozen"/>
      <selection pane="topRight" activeCell="E1" sqref="E1"/>
      <selection pane="bottomLeft" activeCell="A3" sqref="A3"/>
      <selection pane="bottomRight" activeCell="B46" sqref="B46"/>
    </sheetView>
  </sheetViews>
  <sheetFormatPr defaultColWidth="9.109375" defaultRowHeight="11.4" x14ac:dyDescent="0.2"/>
  <cols>
    <col min="1" max="1" width="10.77734375" style="60" customWidth="1"/>
    <col min="2" max="2" width="22" style="57" customWidth="1"/>
    <col min="3" max="3" width="12" style="56" customWidth="1"/>
    <col min="4" max="4" width="8.21875" style="56" customWidth="1"/>
    <col min="5" max="5" width="8.77734375" style="60" customWidth="1"/>
    <col min="6" max="7" width="9.109375" style="60" customWidth="1"/>
    <col min="8" max="8" width="9.21875" style="60" customWidth="1"/>
    <col min="9" max="13" width="9.109375" style="60" customWidth="1"/>
    <col min="14" max="14" width="9.21875" style="60" customWidth="1"/>
    <col min="15" max="19" width="9.109375" style="60" customWidth="1"/>
    <col min="20" max="20" width="8.21875" style="60" customWidth="1"/>
    <col min="21" max="33" width="9.109375" style="60" bestFit="1" customWidth="1"/>
    <col min="34" max="34" width="8.109375" style="60" customWidth="1"/>
    <col min="35" max="35" width="9.109375" style="60" bestFit="1" customWidth="1"/>
    <col min="36" max="36" width="9.21875" style="60" bestFit="1" customWidth="1"/>
    <col min="37" max="37" width="7.5546875" style="60" customWidth="1"/>
    <col min="38" max="38" width="9.109375" style="60" customWidth="1"/>
    <col min="39" max="39" width="8.21875" style="60" customWidth="1"/>
    <col min="40" max="40" width="7.88671875" style="60" customWidth="1"/>
    <col min="41" max="41" width="9.33203125" style="60" customWidth="1"/>
    <col min="42" max="42" width="9.21875" style="60" bestFit="1" customWidth="1"/>
    <col min="43" max="44" width="9.109375" style="60" bestFit="1" customWidth="1"/>
    <col min="45" max="45" width="9.21875" style="60" bestFit="1" customWidth="1"/>
    <col min="46" max="47" width="9.109375" style="60" bestFit="1" customWidth="1"/>
    <col min="48" max="48" width="9.21875" style="60" bestFit="1" customWidth="1"/>
    <col min="49" max="53" width="9.109375" style="60" bestFit="1" customWidth="1"/>
    <col min="54" max="54" width="9.21875" style="60" bestFit="1" customWidth="1"/>
    <col min="55" max="59" width="9.109375" style="60" bestFit="1" customWidth="1"/>
    <col min="60" max="60" width="9.21875" style="60" bestFit="1" customWidth="1"/>
    <col min="61" max="62" width="9.109375" style="60" bestFit="1" customWidth="1"/>
    <col min="63" max="63" width="9.21875" style="60" bestFit="1" customWidth="1"/>
    <col min="64" max="65" width="9.109375" style="60" bestFit="1" customWidth="1"/>
    <col min="66" max="66" width="9.21875" style="60" bestFit="1" customWidth="1"/>
    <col min="67" max="68" width="9.109375" style="60" bestFit="1" customWidth="1"/>
    <col min="69" max="69" width="9.21875" style="60" bestFit="1" customWidth="1"/>
    <col min="70" max="71" width="9.109375" style="60" bestFit="1" customWidth="1"/>
    <col min="72" max="72" width="9.21875" style="60" bestFit="1" customWidth="1"/>
    <col min="73" max="80" width="9.109375" style="60" bestFit="1" customWidth="1"/>
    <col min="81" max="81" width="9.21875" style="60" bestFit="1" customWidth="1"/>
    <col min="82" max="83" width="9.109375" style="60" bestFit="1" customWidth="1"/>
    <col min="84" max="84" width="9.21875" style="60" bestFit="1" customWidth="1"/>
    <col min="85" max="92" width="9.109375" style="60" bestFit="1" customWidth="1"/>
    <col min="93" max="93" width="9.21875" style="60" bestFit="1" customWidth="1"/>
    <col min="94" max="95" width="9.109375" style="60" bestFit="1" customWidth="1"/>
    <col min="96" max="96" width="9.21875" style="60" bestFit="1" customWidth="1"/>
    <col min="97" max="101" width="9.109375" style="60" bestFit="1" customWidth="1"/>
    <col min="102" max="102" width="7.88671875" style="60" customWidth="1"/>
    <col min="103" max="103" width="7.33203125" style="60" customWidth="1"/>
    <col min="104" max="104" width="9.109375" style="60" bestFit="1" customWidth="1"/>
    <col min="105" max="105" width="8" style="60" customWidth="1"/>
    <col min="106" max="106" width="7.77734375" style="60" customWidth="1"/>
    <col min="107" max="107" width="9.109375" style="60" bestFit="1" customWidth="1"/>
    <col min="108" max="108" width="7.77734375" style="60" customWidth="1"/>
    <col min="109" max="109" width="7.88671875" style="60" customWidth="1"/>
    <col min="110" max="110" width="9.109375" style="60" bestFit="1" customWidth="1"/>
    <col min="111" max="111" width="8.109375" style="60" customWidth="1"/>
    <col min="112" max="112" width="7.44140625" style="60" customWidth="1"/>
    <col min="113" max="117" width="9.109375" style="60" bestFit="1" customWidth="1"/>
    <col min="118" max="118" width="9.21875" style="60" bestFit="1" customWidth="1"/>
    <col min="119" max="120" width="9.109375" style="60" bestFit="1" customWidth="1"/>
    <col min="121" max="121" width="9.21875" style="60" bestFit="1" customWidth="1"/>
    <col min="122" max="125" width="9.109375" style="60" bestFit="1" customWidth="1"/>
    <col min="126" max="131" width="9.21875" style="60" bestFit="1" customWidth="1"/>
    <col min="132" max="16384" width="9.109375" style="60"/>
  </cols>
  <sheetData>
    <row r="1" spans="1:131" x14ac:dyDescent="0.2">
      <c r="A1" s="56" t="s">
        <v>881</v>
      </c>
      <c r="B1" s="57" t="s">
        <v>1028</v>
      </c>
      <c r="C1" s="56" t="s">
        <v>164</v>
      </c>
      <c r="D1" s="56" t="s">
        <v>2304</v>
      </c>
      <c r="E1" s="60" t="s">
        <v>1815</v>
      </c>
      <c r="F1" s="60" t="s">
        <v>1827</v>
      </c>
      <c r="G1" s="60" t="s">
        <v>1934</v>
      </c>
      <c r="H1" s="60" t="s">
        <v>1816</v>
      </c>
      <c r="I1" s="60" t="s">
        <v>1935</v>
      </c>
      <c r="J1" s="60" t="s">
        <v>1936</v>
      </c>
      <c r="K1" s="60" t="s">
        <v>1817</v>
      </c>
      <c r="L1" s="60" t="s">
        <v>1937</v>
      </c>
      <c r="M1" s="60" t="s">
        <v>1938</v>
      </c>
      <c r="N1" s="60" t="s">
        <v>1939</v>
      </c>
      <c r="O1" s="60" t="s">
        <v>1940</v>
      </c>
      <c r="P1" s="60" t="s">
        <v>1941</v>
      </c>
      <c r="Q1" s="60" t="s">
        <v>1818</v>
      </c>
      <c r="R1" s="60" t="s">
        <v>1942</v>
      </c>
      <c r="S1" s="60" t="s">
        <v>1943</v>
      </c>
      <c r="T1" s="60" t="s">
        <v>1815</v>
      </c>
      <c r="U1" s="60" t="s">
        <v>1862</v>
      </c>
      <c r="V1" s="60" t="s">
        <v>1863</v>
      </c>
      <c r="W1" s="60" t="s">
        <v>1864</v>
      </c>
      <c r="X1" s="60" t="s">
        <v>1865</v>
      </c>
      <c r="Y1" s="60" t="s">
        <v>1867</v>
      </c>
      <c r="Z1" s="60" t="s">
        <v>1866</v>
      </c>
      <c r="AA1" s="60" t="s">
        <v>1868</v>
      </c>
      <c r="AB1" s="60" t="s">
        <v>1869</v>
      </c>
      <c r="AC1" s="60" t="s">
        <v>1870</v>
      </c>
      <c r="AD1" s="60" t="s">
        <v>1871</v>
      </c>
      <c r="AE1" s="60" t="s">
        <v>1872</v>
      </c>
      <c r="AF1" s="60" t="s">
        <v>1873</v>
      </c>
      <c r="AG1" s="60" t="s">
        <v>2131</v>
      </c>
      <c r="AH1" s="60" t="s">
        <v>2130</v>
      </c>
      <c r="AI1" s="60" t="s">
        <v>2132</v>
      </c>
      <c r="AJ1" s="60" t="s">
        <v>1882</v>
      </c>
      <c r="AK1" s="60" t="s">
        <v>1881</v>
      </c>
      <c r="AL1" s="60" t="s">
        <v>1880</v>
      </c>
      <c r="AM1" s="60" t="s">
        <v>1859</v>
      </c>
      <c r="AN1" s="60" t="s">
        <v>1860</v>
      </c>
      <c r="AO1" s="60" t="s">
        <v>1861</v>
      </c>
      <c r="AP1" s="60" t="s">
        <v>1819</v>
      </c>
      <c r="AQ1" s="60" t="s">
        <v>1828</v>
      </c>
      <c r="AR1" s="60" t="s">
        <v>1820</v>
      </c>
      <c r="AS1" s="60" t="s">
        <v>1821</v>
      </c>
      <c r="AT1" s="60" t="s">
        <v>1829</v>
      </c>
      <c r="AU1" s="60" t="s">
        <v>1822</v>
      </c>
      <c r="AV1" s="60" t="s">
        <v>1823</v>
      </c>
      <c r="AW1" s="60" t="s">
        <v>1830</v>
      </c>
      <c r="AX1" s="60" t="s">
        <v>1824</v>
      </c>
      <c r="AY1" s="60" t="s">
        <v>1825</v>
      </c>
      <c r="AZ1" s="60" t="s">
        <v>1831</v>
      </c>
      <c r="BA1" s="60" t="s">
        <v>1832</v>
      </c>
      <c r="BB1" s="60" t="s">
        <v>1826</v>
      </c>
      <c r="BC1" s="60" t="s">
        <v>1833</v>
      </c>
      <c r="BD1" s="60" t="s">
        <v>1834</v>
      </c>
      <c r="BE1" s="60" t="s">
        <v>1835</v>
      </c>
      <c r="BF1" s="60" t="s">
        <v>1836</v>
      </c>
      <c r="BG1" s="60" t="s">
        <v>1837</v>
      </c>
      <c r="BH1" s="60" t="s">
        <v>1838</v>
      </c>
      <c r="BI1" s="60" t="s">
        <v>1839</v>
      </c>
      <c r="BJ1" s="60" t="s">
        <v>1840</v>
      </c>
      <c r="BK1" s="60" t="s">
        <v>1841</v>
      </c>
      <c r="BL1" s="60" t="s">
        <v>1842</v>
      </c>
      <c r="BM1" s="60" t="s">
        <v>1843</v>
      </c>
      <c r="BN1" s="60" t="s">
        <v>1844</v>
      </c>
      <c r="BO1" s="60" t="s">
        <v>1845</v>
      </c>
      <c r="BP1" s="60" t="s">
        <v>1846</v>
      </c>
      <c r="BQ1" s="60" t="s">
        <v>1848</v>
      </c>
      <c r="BR1" s="60" t="s">
        <v>1847</v>
      </c>
      <c r="BS1" s="60" t="s">
        <v>1849</v>
      </c>
      <c r="BT1" s="60" t="s">
        <v>1850</v>
      </c>
      <c r="BU1" s="60" t="s">
        <v>1851</v>
      </c>
      <c r="BV1" s="60" t="s">
        <v>1852</v>
      </c>
      <c r="BW1" s="60" t="s">
        <v>1853</v>
      </c>
      <c r="BX1" s="60" t="s">
        <v>1854</v>
      </c>
      <c r="BY1" s="60" t="s">
        <v>1886</v>
      </c>
      <c r="BZ1" s="60" t="s">
        <v>1855</v>
      </c>
      <c r="CA1" s="60" t="s">
        <v>1856</v>
      </c>
      <c r="CB1" s="60" t="s">
        <v>1857</v>
      </c>
      <c r="CC1" s="60" t="s">
        <v>1858</v>
      </c>
      <c r="CD1" s="60" t="s">
        <v>1887</v>
      </c>
      <c r="CE1" s="60" t="s">
        <v>1888</v>
      </c>
      <c r="CF1" s="60" t="s">
        <v>1889</v>
      </c>
      <c r="CG1" s="60" t="s">
        <v>1890</v>
      </c>
      <c r="CH1" s="60" t="s">
        <v>1891</v>
      </c>
      <c r="CI1" s="60" t="s">
        <v>1892</v>
      </c>
      <c r="CJ1" s="60" t="s">
        <v>1893</v>
      </c>
      <c r="CK1" s="60" t="s">
        <v>1894</v>
      </c>
      <c r="CL1" s="60" t="s">
        <v>1895</v>
      </c>
      <c r="CM1" s="60" t="s">
        <v>1896</v>
      </c>
      <c r="CN1" s="60" t="s">
        <v>1897</v>
      </c>
      <c r="CO1" s="60" t="s">
        <v>1898</v>
      </c>
      <c r="CP1" s="60" t="s">
        <v>1899</v>
      </c>
      <c r="CQ1" s="60" t="s">
        <v>1900</v>
      </c>
      <c r="CR1" s="60" t="s">
        <v>1901</v>
      </c>
      <c r="CS1" s="60" t="s">
        <v>1944</v>
      </c>
      <c r="CT1" s="60" t="s">
        <v>1945</v>
      </c>
      <c r="CU1" s="60" t="s">
        <v>1902</v>
      </c>
      <c r="CV1" s="60" t="s">
        <v>1903</v>
      </c>
      <c r="CW1" s="60" t="s">
        <v>1904</v>
      </c>
      <c r="CX1" s="60" t="s">
        <v>1905</v>
      </c>
      <c r="CY1" s="60" t="s">
        <v>1906</v>
      </c>
      <c r="CZ1" s="60" t="s">
        <v>1907</v>
      </c>
      <c r="DA1" s="60" t="s">
        <v>1908</v>
      </c>
      <c r="DB1" s="60" t="s">
        <v>1909</v>
      </c>
      <c r="DC1" s="60" t="s">
        <v>1910</v>
      </c>
      <c r="DD1" s="60" t="s">
        <v>1911</v>
      </c>
      <c r="DE1" s="60" t="s">
        <v>1912</v>
      </c>
      <c r="DF1" s="60" t="s">
        <v>1913</v>
      </c>
      <c r="DG1" s="60" t="s">
        <v>1914</v>
      </c>
      <c r="DH1" s="60" t="s">
        <v>1915</v>
      </c>
      <c r="DI1" s="60" t="s">
        <v>1916</v>
      </c>
      <c r="DJ1" s="60" t="s">
        <v>1917</v>
      </c>
      <c r="DK1" s="60" t="s">
        <v>1919</v>
      </c>
      <c r="DL1" s="60" t="s">
        <v>1918</v>
      </c>
      <c r="DM1" s="439" t="s">
        <v>1946</v>
      </c>
      <c r="DN1" s="60" t="s">
        <v>1920</v>
      </c>
      <c r="DO1" s="60" t="s">
        <v>1921</v>
      </c>
      <c r="DP1" s="60" t="s">
        <v>1922</v>
      </c>
      <c r="DQ1" s="60" t="s">
        <v>1923</v>
      </c>
      <c r="DR1" s="60" t="s">
        <v>1924</v>
      </c>
      <c r="DS1" s="60" t="s">
        <v>1925</v>
      </c>
      <c r="DT1" s="440" t="s">
        <v>1926</v>
      </c>
      <c r="DU1" s="441" t="s">
        <v>1927</v>
      </c>
      <c r="DV1" s="441" t="s">
        <v>1928</v>
      </c>
      <c r="DW1" s="441" t="s">
        <v>1929</v>
      </c>
      <c r="DX1" s="441" t="s">
        <v>1930</v>
      </c>
      <c r="DY1" s="441" t="s">
        <v>1931</v>
      </c>
      <c r="DZ1" s="441" t="s">
        <v>1932</v>
      </c>
      <c r="EA1" s="442" t="s">
        <v>1933</v>
      </c>
    </row>
    <row r="2" spans="1:131" x14ac:dyDescent="0.2">
      <c r="A2" s="56" t="s">
        <v>882</v>
      </c>
      <c r="B2" s="57" t="s">
        <v>1021</v>
      </c>
      <c r="C2" s="56" t="s">
        <v>886</v>
      </c>
      <c r="D2" s="56" t="s">
        <v>1031</v>
      </c>
      <c r="E2" s="60">
        <v>782</v>
      </c>
      <c r="F2" s="60">
        <v>79</v>
      </c>
      <c r="G2" s="77">
        <f t="shared" ref="G2:G42" si="0">F2/E2</f>
        <v>0.1010230179028133</v>
      </c>
      <c r="H2" s="60">
        <v>536</v>
      </c>
      <c r="I2" s="60">
        <v>55</v>
      </c>
      <c r="J2" s="77">
        <f t="shared" ref="J2:J39" si="1">I2/H2</f>
        <v>0.10261194029850747</v>
      </c>
      <c r="K2" s="60">
        <v>0</v>
      </c>
      <c r="L2" s="60">
        <v>0</v>
      </c>
      <c r="M2" s="77"/>
      <c r="N2" s="60">
        <v>400</v>
      </c>
      <c r="O2" s="60">
        <v>31</v>
      </c>
      <c r="P2" s="77">
        <f t="shared" ref="P2:P39" si="2">O2/N2</f>
        <v>7.7499999999999999E-2</v>
      </c>
      <c r="Q2" s="60">
        <v>136</v>
      </c>
      <c r="R2" s="60">
        <v>23</v>
      </c>
      <c r="S2" s="77">
        <f t="shared" ref="S2:S39" si="3">R2/Q2</f>
        <v>0.16911764705882354</v>
      </c>
      <c r="T2" s="60">
        <f t="shared" ref="T2:T11" si="4">U2+X2+AA2+AD2+AG2+AJ2+AM2</f>
        <v>782</v>
      </c>
      <c r="U2" s="60">
        <v>221</v>
      </c>
      <c r="V2" s="60">
        <v>22</v>
      </c>
      <c r="W2" s="77">
        <f t="shared" ref="W2:W39" si="5">ROUND(V2/U2,3)</f>
        <v>0.1</v>
      </c>
      <c r="X2" s="60">
        <v>0</v>
      </c>
      <c r="Y2" s="60">
        <v>0</v>
      </c>
      <c r="Z2" s="77"/>
      <c r="AA2" s="60">
        <v>33</v>
      </c>
      <c r="AB2" s="60">
        <v>0</v>
      </c>
      <c r="AC2" s="77">
        <f t="shared" ref="AC2:AC11" si="6">ROUND(AB2/AA2,3)</f>
        <v>0</v>
      </c>
      <c r="AD2" s="60">
        <v>0</v>
      </c>
      <c r="AE2" s="60">
        <v>0</v>
      </c>
      <c r="AF2" s="77"/>
      <c r="AG2" s="60">
        <v>21</v>
      </c>
      <c r="AH2" s="60">
        <v>1</v>
      </c>
      <c r="AI2" s="77">
        <f t="shared" ref="AI2:AI14" si="7">ROUND(AH2/AG2,3)</f>
        <v>4.8000000000000001E-2</v>
      </c>
      <c r="AJ2" s="60">
        <v>398</v>
      </c>
      <c r="AK2" s="60">
        <v>58</v>
      </c>
      <c r="AL2" s="77">
        <f t="shared" ref="AL2:AL11" si="8">ROUND(AK2/AJ2,3)</f>
        <v>0.14599999999999999</v>
      </c>
      <c r="AM2" s="60">
        <v>109</v>
      </c>
      <c r="AN2" s="60">
        <v>0</v>
      </c>
      <c r="AO2" s="77">
        <f t="shared" ref="AO2:AO11" si="9">ROUND(AN2/AM2,3)</f>
        <v>0</v>
      </c>
      <c r="AP2" s="60">
        <v>518</v>
      </c>
      <c r="AQ2" s="60">
        <v>35</v>
      </c>
      <c r="AR2" s="77">
        <f t="shared" ref="AR2:AR11" si="10">ROUND(AQ2/AP2,3)</f>
        <v>6.8000000000000005E-2</v>
      </c>
      <c r="AS2" s="60">
        <v>350</v>
      </c>
      <c r="AT2" s="60">
        <v>31</v>
      </c>
      <c r="AU2" s="77">
        <f t="shared" ref="AU2:AU11" si="11">ROUND(AT2/AS2,3)</f>
        <v>8.8999999999999996E-2</v>
      </c>
      <c r="AV2" s="60">
        <v>90</v>
      </c>
      <c r="AW2" s="60">
        <v>25</v>
      </c>
      <c r="AX2" s="77">
        <f t="shared" ref="AX2:AX11" si="12">ROUND(AW2/AV2,3)</f>
        <v>0.27800000000000002</v>
      </c>
      <c r="AY2" s="60">
        <v>58</v>
      </c>
      <c r="AZ2" s="60">
        <v>21</v>
      </c>
      <c r="BA2" s="77">
        <f t="shared" ref="BA2:BA11" si="13">ROUND(AZ2/AY2,3)</f>
        <v>0.36199999999999999</v>
      </c>
      <c r="BB2" s="60">
        <v>143</v>
      </c>
      <c r="BC2" s="60">
        <v>0</v>
      </c>
      <c r="BD2" s="77">
        <f t="shared" ref="BD2:BD11" si="14">ROUND(BC2/BB2,3)</f>
        <v>0</v>
      </c>
      <c r="BE2" s="60">
        <v>207</v>
      </c>
      <c r="BF2" s="60">
        <v>25</v>
      </c>
      <c r="BG2" s="77">
        <f t="shared" ref="BG2:BG11" si="15">ROUND(BF2/BE2,3)</f>
        <v>0.121</v>
      </c>
      <c r="BH2" s="60">
        <v>288</v>
      </c>
      <c r="BI2" s="60">
        <v>25</v>
      </c>
      <c r="BJ2" s="77">
        <f t="shared" ref="BJ2:BJ11" si="16">ROUND(BI2/BH2,3)</f>
        <v>8.6999999999999994E-2</v>
      </c>
      <c r="BK2" s="60">
        <v>223</v>
      </c>
      <c r="BL2" s="60">
        <v>30</v>
      </c>
      <c r="BM2" s="77">
        <f t="shared" ref="BM2:BM11" si="17">ROUND(BL2/BK2,3)</f>
        <v>0.13500000000000001</v>
      </c>
      <c r="BN2" s="60">
        <v>64</v>
      </c>
      <c r="BO2" s="60">
        <v>0</v>
      </c>
      <c r="BP2" s="60">
        <f t="shared" ref="BP2:BP11" si="18">ROUND(BO2/BN2,3)</f>
        <v>0</v>
      </c>
      <c r="BQ2" s="60">
        <v>246</v>
      </c>
      <c r="BR2" s="60">
        <v>25</v>
      </c>
      <c r="BS2" s="77">
        <f t="shared" ref="BS2:BS11" si="19">ROUND(BR2/BQ2,3)</f>
        <v>0.10199999999999999</v>
      </c>
      <c r="BT2" s="60">
        <v>308</v>
      </c>
      <c r="BU2" s="60">
        <v>20</v>
      </c>
      <c r="BV2" s="77">
        <f t="shared" ref="BV2:BV39" si="20">BU2/BT2</f>
        <v>6.4935064935064929E-2</v>
      </c>
      <c r="BW2" s="60">
        <v>165</v>
      </c>
      <c r="BX2" s="60">
        <v>27</v>
      </c>
      <c r="BY2" s="77">
        <f t="shared" ref="BY2:BY12" si="21">ROUND(BX2/BW2,3)</f>
        <v>0.16400000000000001</v>
      </c>
      <c r="BZ2" s="60">
        <v>63</v>
      </c>
      <c r="CA2" s="60">
        <v>8</v>
      </c>
      <c r="CB2" s="77">
        <f t="shared" ref="CB2:CB8" si="22">ROUND(CA2/BZ2,3)</f>
        <v>0.127</v>
      </c>
      <c r="CC2" s="60">
        <v>267</v>
      </c>
      <c r="CD2" s="60">
        <v>25</v>
      </c>
      <c r="CE2" s="77">
        <f t="shared" ref="CE2:CE11" si="23">ROUND(CD2/CC2,3)</f>
        <v>9.4E-2</v>
      </c>
      <c r="CF2" s="60">
        <v>325</v>
      </c>
      <c r="CG2" s="60">
        <v>27</v>
      </c>
      <c r="CH2" s="77">
        <f t="shared" ref="CH2:CH11" si="24">ROUND(CG2/CF2,3)</f>
        <v>8.3000000000000004E-2</v>
      </c>
      <c r="CI2" s="60">
        <v>135</v>
      </c>
      <c r="CJ2" s="60">
        <v>27</v>
      </c>
      <c r="CK2" s="77">
        <f t="shared" ref="CK2:CK11" si="25">ROUND(CJ2/CI2,3)</f>
        <v>0.2</v>
      </c>
      <c r="CL2" s="60">
        <v>55</v>
      </c>
      <c r="CM2" s="60">
        <v>0</v>
      </c>
      <c r="CN2" s="77">
        <f t="shared" ref="CN2:CN8" si="26">ROUND(CM2/CL2,3)</f>
        <v>0</v>
      </c>
      <c r="CO2" s="60">
        <v>180</v>
      </c>
      <c r="CP2" s="60">
        <v>25</v>
      </c>
      <c r="CQ2" s="77">
        <f t="shared" ref="CQ2:CQ11" si="27">ROUND(CP2/CO2,3)</f>
        <v>0.13900000000000001</v>
      </c>
      <c r="CR2" s="60">
        <v>350</v>
      </c>
      <c r="CS2" s="60">
        <v>19</v>
      </c>
      <c r="CT2" s="77">
        <f t="shared" ref="CT2:CT11" si="28">ROUND(CS2/CR2,3)</f>
        <v>5.3999999999999999E-2</v>
      </c>
      <c r="CU2" s="60">
        <v>138</v>
      </c>
      <c r="CV2" s="60">
        <v>35</v>
      </c>
      <c r="CW2" s="77">
        <f t="shared" ref="CW2:CW11" si="29">ROUND(CV2/CU2,3)</f>
        <v>0.254</v>
      </c>
      <c r="CX2" s="60">
        <v>114</v>
      </c>
      <c r="CY2" s="60">
        <v>0</v>
      </c>
      <c r="CZ2" s="77">
        <f t="shared" ref="CZ2:CZ11" si="30">ROUND(CY2/CX2,3)</f>
        <v>0</v>
      </c>
      <c r="DA2" s="60">
        <v>81</v>
      </c>
      <c r="DB2" s="60">
        <v>32</v>
      </c>
      <c r="DC2" s="77">
        <f t="shared" ref="DC2:DC11" si="31">ROUND(DB2/DA2,3)</f>
        <v>0.39500000000000002</v>
      </c>
      <c r="DD2" s="60">
        <v>374</v>
      </c>
      <c r="DE2" s="60">
        <v>47</v>
      </c>
      <c r="DF2" s="77">
        <f t="shared" ref="DF2:DF11" si="32">ROUND(DE2/DD2,3)</f>
        <v>0.126</v>
      </c>
      <c r="DG2" s="60">
        <v>245</v>
      </c>
      <c r="DH2" s="60">
        <v>0</v>
      </c>
      <c r="DI2" s="77">
        <f t="shared" ref="DI2:DI11" si="33">ROUND(DH2/DG2,3)</f>
        <v>0</v>
      </c>
      <c r="DJ2" s="60">
        <v>82</v>
      </c>
      <c r="DK2" s="60">
        <v>0</v>
      </c>
      <c r="DL2" s="77">
        <f t="shared" ref="DL2:DL33" si="34">ROUND(DK2/DJ2,3)</f>
        <v>0</v>
      </c>
      <c r="DM2" s="439"/>
      <c r="DN2" s="60">
        <v>441</v>
      </c>
      <c r="DO2" s="60">
        <v>33</v>
      </c>
      <c r="DP2" s="77">
        <f t="shared" ref="DP2:DP11" si="35">ROUND(DO2/DN2,3)</f>
        <v>7.4999999999999997E-2</v>
      </c>
      <c r="DQ2" s="60">
        <v>341</v>
      </c>
      <c r="DR2" s="60">
        <v>47</v>
      </c>
      <c r="DS2" s="77">
        <f t="shared" ref="DS2:DS11" si="36">ROUND(DR2/DQ2,3)</f>
        <v>0.13800000000000001</v>
      </c>
      <c r="DT2" s="440">
        <v>33</v>
      </c>
      <c r="DU2" s="441">
        <v>166</v>
      </c>
      <c r="DV2" s="441">
        <v>271</v>
      </c>
      <c r="DW2" s="441">
        <v>331</v>
      </c>
      <c r="DX2" s="441">
        <v>350</v>
      </c>
      <c r="DY2" s="441">
        <v>485</v>
      </c>
      <c r="DZ2" s="441">
        <v>593</v>
      </c>
      <c r="EA2" s="442">
        <v>641</v>
      </c>
    </row>
    <row r="3" spans="1:131" x14ac:dyDescent="0.2">
      <c r="A3" s="56" t="s">
        <v>882</v>
      </c>
      <c r="B3" s="57" t="s">
        <v>1021</v>
      </c>
      <c r="C3" s="56" t="s">
        <v>887</v>
      </c>
      <c r="D3" s="56" t="s">
        <v>1032</v>
      </c>
      <c r="E3" s="60">
        <v>1710</v>
      </c>
      <c r="F3" s="60">
        <v>306</v>
      </c>
      <c r="G3" s="77">
        <f t="shared" si="0"/>
        <v>0.17894736842105263</v>
      </c>
      <c r="H3" s="60">
        <v>845</v>
      </c>
      <c r="I3" s="60">
        <v>213</v>
      </c>
      <c r="J3" s="77">
        <f t="shared" si="1"/>
        <v>0.25207100591715975</v>
      </c>
      <c r="K3" s="60">
        <v>198</v>
      </c>
      <c r="L3" s="60">
        <v>73</v>
      </c>
      <c r="M3" s="77">
        <f t="shared" ref="M3:M39" si="37">L3/K3</f>
        <v>0.36868686868686867</v>
      </c>
      <c r="N3" s="60">
        <v>469</v>
      </c>
      <c r="O3" s="60">
        <v>114</v>
      </c>
      <c r="P3" s="77">
        <f t="shared" si="2"/>
        <v>0.24307036247334754</v>
      </c>
      <c r="Q3" s="60">
        <v>178</v>
      </c>
      <c r="R3" s="60">
        <v>25</v>
      </c>
      <c r="S3" s="77">
        <f t="shared" si="3"/>
        <v>0.1404494382022472</v>
      </c>
      <c r="T3" s="60">
        <f t="shared" si="4"/>
        <v>1710</v>
      </c>
      <c r="U3" s="60">
        <v>403</v>
      </c>
      <c r="V3" s="60">
        <v>135</v>
      </c>
      <c r="W3" s="77">
        <f t="shared" si="5"/>
        <v>0.33500000000000002</v>
      </c>
      <c r="X3" s="60">
        <v>18</v>
      </c>
      <c r="Y3" s="60">
        <v>0</v>
      </c>
      <c r="Z3" s="77">
        <f t="shared" ref="Z3:Z62" si="38">Y3/X3</f>
        <v>0</v>
      </c>
      <c r="AA3" s="60">
        <v>86</v>
      </c>
      <c r="AB3" s="60">
        <v>0</v>
      </c>
      <c r="AC3" s="77">
        <f t="shared" si="6"/>
        <v>0</v>
      </c>
      <c r="AD3" s="60">
        <v>0</v>
      </c>
      <c r="AE3" s="60">
        <v>0</v>
      </c>
      <c r="AF3" s="77"/>
      <c r="AG3" s="60">
        <v>32</v>
      </c>
      <c r="AH3" s="60">
        <v>8</v>
      </c>
      <c r="AI3" s="77">
        <f t="shared" si="7"/>
        <v>0.25</v>
      </c>
      <c r="AJ3" s="60">
        <v>740</v>
      </c>
      <c r="AK3" s="60">
        <v>136</v>
      </c>
      <c r="AL3" s="77">
        <f t="shared" si="8"/>
        <v>0.184</v>
      </c>
      <c r="AM3" s="60">
        <v>431</v>
      </c>
      <c r="AN3" s="60">
        <v>33</v>
      </c>
      <c r="AO3" s="77">
        <f t="shared" si="9"/>
        <v>7.6999999999999999E-2</v>
      </c>
      <c r="AP3" s="60">
        <v>1137</v>
      </c>
      <c r="AQ3" s="60">
        <v>81</v>
      </c>
      <c r="AR3" s="77">
        <f t="shared" si="10"/>
        <v>7.0999999999999994E-2</v>
      </c>
      <c r="AS3" s="60">
        <v>941</v>
      </c>
      <c r="AT3" s="60">
        <v>47</v>
      </c>
      <c r="AU3" s="77">
        <f t="shared" si="11"/>
        <v>0.05</v>
      </c>
      <c r="AV3" s="60">
        <v>355</v>
      </c>
      <c r="AW3" s="60">
        <v>62</v>
      </c>
      <c r="AX3" s="77">
        <f t="shared" si="12"/>
        <v>0.17499999999999999</v>
      </c>
      <c r="AY3" s="60">
        <v>184</v>
      </c>
      <c r="AZ3" s="60">
        <v>46</v>
      </c>
      <c r="BA3" s="77">
        <f t="shared" si="13"/>
        <v>0.25</v>
      </c>
      <c r="BB3" s="60">
        <v>489</v>
      </c>
      <c r="BC3" s="60">
        <v>69</v>
      </c>
      <c r="BD3" s="77">
        <f t="shared" si="14"/>
        <v>0.14099999999999999</v>
      </c>
      <c r="BE3" s="60">
        <v>379</v>
      </c>
      <c r="BF3" s="60">
        <v>151</v>
      </c>
      <c r="BG3" s="77">
        <f t="shared" si="15"/>
        <v>0.39800000000000002</v>
      </c>
      <c r="BH3" s="60">
        <v>626</v>
      </c>
      <c r="BI3" s="60">
        <v>142</v>
      </c>
      <c r="BJ3" s="77">
        <f t="shared" si="16"/>
        <v>0.22700000000000001</v>
      </c>
      <c r="BK3" s="60">
        <v>553</v>
      </c>
      <c r="BL3" s="60">
        <v>12</v>
      </c>
      <c r="BM3" s="77">
        <f t="shared" si="17"/>
        <v>2.1999999999999999E-2</v>
      </c>
      <c r="BN3" s="60">
        <v>152</v>
      </c>
      <c r="BO3" s="60">
        <v>0</v>
      </c>
      <c r="BP3" s="60">
        <f t="shared" si="18"/>
        <v>0</v>
      </c>
      <c r="BQ3" s="60">
        <v>865</v>
      </c>
      <c r="BR3" s="60">
        <v>91</v>
      </c>
      <c r="BS3" s="77">
        <f t="shared" si="19"/>
        <v>0.105</v>
      </c>
      <c r="BT3" s="60">
        <v>556</v>
      </c>
      <c r="BU3" s="60">
        <v>126</v>
      </c>
      <c r="BV3" s="77">
        <f t="shared" si="20"/>
        <v>0.22661870503597123</v>
      </c>
      <c r="BW3" s="60">
        <v>279</v>
      </c>
      <c r="BX3" s="60">
        <v>87</v>
      </c>
      <c r="BY3" s="77">
        <f t="shared" si="21"/>
        <v>0.312</v>
      </c>
      <c r="BZ3" s="60">
        <v>10</v>
      </c>
      <c r="CA3" s="60">
        <v>0</v>
      </c>
      <c r="CB3" s="77">
        <f t="shared" si="22"/>
        <v>0</v>
      </c>
      <c r="CC3" s="60">
        <v>1052</v>
      </c>
      <c r="CD3" s="60">
        <v>150</v>
      </c>
      <c r="CE3" s="77">
        <f t="shared" si="23"/>
        <v>0.14299999999999999</v>
      </c>
      <c r="CF3" s="60">
        <v>393</v>
      </c>
      <c r="CG3" s="60">
        <v>82</v>
      </c>
      <c r="CH3" s="77">
        <f t="shared" si="24"/>
        <v>0.20899999999999999</v>
      </c>
      <c r="CI3" s="60">
        <v>259</v>
      </c>
      <c r="CJ3" s="60">
        <v>73</v>
      </c>
      <c r="CK3" s="77">
        <f t="shared" si="25"/>
        <v>0.28199999999999997</v>
      </c>
      <c r="CL3" s="60">
        <v>6</v>
      </c>
      <c r="CM3" s="60">
        <v>0</v>
      </c>
      <c r="CN3" s="77">
        <f t="shared" si="26"/>
        <v>0</v>
      </c>
      <c r="CO3" s="60">
        <v>547</v>
      </c>
      <c r="CP3" s="60">
        <v>109</v>
      </c>
      <c r="CQ3" s="77">
        <f t="shared" si="27"/>
        <v>0.19900000000000001</v>
      </c>
      <c r="CR3" s="60">
        <v>571</v>
      </c>
      <c r="CS3" s="60">
        <v>107</v>
      </c>
      <c r="CT3" s="77">
        <f t="shared" si="28"/>
        <v>0.187</v>
      </c>
      <c r="CU3" s="60">
        <v>524</v>
      </c>
      <c r="CV3" s="60">
        <v>88</v>
      </c>
      <c r="CW3" s="77">
        <f t="shared" si="29"/>
        <v>0.16800000000000001</v>
      </c>
      <c r="CX3" s="60">
        <v>68</v>
      </c>
      <c r="CY3" s="60">
        <v>0</v>
      </c>
      <c r="CZ3" s="77">
        <f t="shared" si="30"/>
        <v>0</v>
      </c>
      <c r="DA3" s="60">
        <v>302</v>
      </c>
      <c r="DB3" s="60">
        <v>217</v>
      </c>
      <c r="DC3" s="77">
        <f t="shared" si="31"/>
        <v>0.71899999999999997</v>
      </c>
      <c r="DD3" s="60">
        <v>520</v>
      </c>
      <c r="DE3" s="60">
        <v>56</v>
      </c>
      <c r="DF3" s="77">
        <f t="shared" si="32"/>
        <v>0.108</v>
      </c>
      <c r="DG3" s="60">
        <v>606</v>
      </c>
      <c r="DH3" s="60">
        <v>0</v>
      </c>
      <c r="DI3" s="77">
        <f t="shared" si="33"/>
        <v>0</v>
      </c>
      <c r="DJ3" s="60">
        <v>282</v>
      </c>
      <c r="DK3" s="60">
        <v>32</v>
      </c>
      <c r="DL3" s="77">
        <f t="shared" si="34"/>
        <v>0.113</v>
      </c>
      <c r="DM3" s="439"/>
      <c r="DN3" s="60">
        <v>1033</v>
      </c>
      <c r="DO3" s="60">
        <v>61</v>
      </c>
      <c r="DP3" s="77">
        <f t="shared" si="35"/>
        <v>5.8999999999999997E-2</v>
      </c>
      <c r="DQ3" s="60">
        <v>677</v>
      </c>
      <c r="DR3" s="60">
        <v>243</v>
      </c>
      <c r="DS3" s="77">
        <f t="shared" si="36"/>
        <v>0.35899999999999999</v>
      </c>
      <c r="DT3" s="440">
        <v>174</v>
      </c>
      <c r="DU3" s="441">
        <v>356</v>
      </c>
      <c r="DV3" s="441">
        <v>432</v>
      </c>
      <c r="DW3" s="441">
        <v>597</v>
      </c>
      <c r="DX3" s="441">
        <v>683</v>
      </c>
      <c r="DY3" s="441">
        <v>922</v>
      </c>
      <c r="DZ3" s="441">
        <v>1184</v>
      </c>
      <c r="EA3" s="442">
        <v>1408</v>
      </c>
    </row>
    <row r="4" spans="1:131" x14ac:dyDescent="0.2">
      <c r="A4" s="56" t="s">
        <v>882</v>
      </c>
      <c r="B4" s="57" t="s">
        <v>1021</v>
      </c>
      <c r="C4" s="56" t="s">
        <v>888</v>
      </c>
      <c r="D4" s="56" t="s">
        <v>1033</v>
      </c>
      <c r="E4" s="60">
        <v>1465</v>
      </c>
      <c r="F4" s="60">
        <v>213</v>
      </c>
      <c r="G4" s="77">
        <f t="shared" si="0"/>
        <v>0.1453924914675768</v>
      </c>
      <c r="H4" s="60">
        <v>880</v>
      </c>
      <c r="I4" s="60">
        <v>125</v>
      </c>
      <c r="J4" s="77">
        <f t="shared" si="1"/>
        <v>0.14204545454545456</v>
      </c>
      <c r="K4" s="60">
        <v>53</v>
      </c>
      <c r="L4" s="60">
        <v>9</v>
      </c>
      <c r="M4" s="77">
        <f t="shared" si="37"/>
        <v>0.16981132075471697</v>
      </c>
      <c r="N4" s="60">
        <v>563</v>
      </c>
      <c r="O4" s="60">
        <v>68</v>
      </c>
      <c r="P4" s="77">
        <f t="shared" si="2"/>
        <v>0.12078152753108348</v>
      </c>
      <c r="Q4" s="60">
        <v>264</v>
      </c>
      <c r="R4" s="60">
        <v>49</v>
      </c>
      <c r="S4" s="77">
        <f t="shared" si="3"/>
        <v>0.18560606060606061</v>
      </c>
      <c r="T4" s="60">
        <f t="shared" si="4"/>
        <v>1465</v>
      </c>
      <c r="U4" s="60">
        <v>337</v>
      </c>
      <c r="V4" s="60">
        <v>51</v>
      </c>
      <c r="W4" s="77">
        <f t="shared" si="5"/>
        <v>0.151</v>
      </c>
      <c r="X4" s="60">
        <v>0</v>
      </c>
      <c r="Y4" s="60">
        <v>0</v>
      </c>
      <c r="Z4" s="77"/>
      <c r="AA4" s="60">
        <v>89</v>
      </c>
      <c r="AB4" s="60">
        <v>0</v>
      </c>
      <c r="AC4" s="77">
        <f t="shared" si="6"/>
        <v>0</v>
      </c>
      <c r="AD4" s="60">
        <v>0</v>
      </c>
      <c r="AE4" s="60">
        <v>0</v>
      </c>
      <c r="AF4" s="77"/>
      <c r="AG4" s="60">
        <v>17</v>
      </c>
      <c r="AH4" s="60">
        <v>3</v>
      </c>
      <c r="AI4" s="77">
        <f t="shared" si="7"/>
        <v>0.17599999999999999</v>
      </c>
      <c r="AJ4" s="60">
        <v>655</v>
      </c>
      <c r="AK4" s="60">
        <v>106</v>
      </c>
      <c r="AL4" s="77">
        <f t="shared" si="8"/>
        <v>0.16200000000000001</v>
      </c>
      <c r="AM4" s="60">
        <v>367</v>
      </c>
      <c r="AN4" s="60">
        <v>31</v>
      </c>
      <c r="AO4" s="77">
        <f t="shared" si="9"/>
        <v>8.4000000000000005E-2</v>
      </c>
      <c r="AP4" s="60">
        <v>1162</v>
      </c>
      <c r="AQ4" s="60">
        <v>51</v>
      </c>
      <c r="AR4" s="77">
        <f t="shared" si="10"/>
        <v>4.3999999999999997E-2</v>
      </c>
      <c r="AS4" s="60">
        <v>945</v>
      </c>
      <c r="AT4" s="60">
        <v>18</v>
      </c>
      <c r="AU4" s="77">
        <f t="shared" si="11"/>
        <v>1.9E-2</v>
      </c>
      <c r="AV4" s="60">
        <v>177</v>
      </c>
      <c r="AW4" s="60">
        <v>24</v>
      </c>
      <c r="AX4" s="77">
        <f t="shared" si="12"/>
        <v>0.13600000000000001</v>
      </c>
      <c r="AY4" s="60">
        <v>84</v>
      </c>
      <c r="AZ4" s="60">
        <v>22</v>
      </c>
      <c r="BA4" s="77">
        <f t="shared" si="13"/>
        <v>0.26200000000000001</v>
      </c>
      <c r="BB4" s="60">
        <v>237</v>
      </c>
      <c r="BC4" s="60">
        <v>24</v>
      </c>
      <c r="BD4" s="77">
        <f t="shared" si="14"/>
        <v>0.10100000000000001</v>
      </c>
      <c r="BE4" s="60">
        <v>149</v>
      </c>
      <c r="BF4" s="60">
        <v>36</v>
      </c>
      <c r="BG4" s="77">
        <f t="shared" si="15"/>
        <v>0.24199999999999999</v>
      </c>
      <c r="BH4" s="60">
        <v>486</v>
      </c>
      <c r="BI4" s="60">
        <v>113</v>
      </c>
      <c r="BJ4" s="77">
        <f t="shared" si="16"/>
        <v>0.23300000000000001</v>
      </c>
      <c r="BK4" s="60">
        <v>541</v>
      </c>
      <c r="BL4" s="60">
        <v>56</v>
      </c>
      <c r="BM4" s="77">
        <f t="shared" si="17"/>
        <v>0.104</v>
      </c>
      <c r="BN4" s="60">
        <v>289</v>
      </c>
      <c r="BO4" s="60">
        <v>8</v>
      </c>
      <c r="BP4" s="60">
        <f t="shared" si="18"/>
        <v>2.8000000000000001E-2</v>
      </c>
      <c r="BQ4" s="60">
        <v>585</v>
      </c>
      <c r="BR4" s="60">
        <v>87</v>
      </c>
      <c r="BS4" s="77">
        <f t="shared" si="19"/>
        <v>0.14899999999999999</v>
      </c>
      <c r="BT4" s="60">
        <v>656</v>
      </c>
      <c r="BU4" s="60">
        <v>76</v>
      </c>
      <c r="BV4" s="77">
        <f t="shared" si="20"/>
        <v>0.11585365853658537</v>
      </c>
      <c r="BW4" s="60">
        <v>169</v>
      </c>
      <c r="BX4" s="60">
        <v>25</v>
      </c>
      <c r="BY4" s="77">
        <f t="shared" si="21"/>
        <v>0.14799999999999999</v>
      </c>
      <c r="BZ4" s="60">
        <v>55</v>
      </c>
      <c r="CA4" s="60">
        <v>23</v>
      </c>
      <c r="CB4" s="77">
        <f t="shared" si="22"/>
        <v>0.41799999999999998</v>
      </c>
      <c r="CC4" s="60">
        <v>661</v>
      </c>
      <c r="CD4" s="60">
        <v>87</v>
      </c>
      <c r="CE4" s="77">
        <f t="shared" si="23"/>
        <v>0.13200000000000001</v>
      </c>
      <c r="CF4" s="60">
        <v>596</v>
      </c>
      <c r="CG4" s="60">
        <v>76</v>
      </c>
      <c r="CH4" s="77">
        <f t="shared" si="24"/>
        <v>0.128</v>
      </c>
      <c r="CI4" s="60">
        <v>153</v>
      </c>
      <c r="CJ4" s="60">
        <v>24</v>
      </c>
      <c r="CK4" s="77">
        <f t="shared" si="25"/>
        <v>0.157</v>
      </c>
      <c r="CL4" s="60">
        <v>55</v>
      </c>
      <c r="CM4" s="60">
        <v>23</v>
      </c>
      <c r="CN4" s="77">
        <f t="shared" si="26"/>
        <v>0.41799999999999998</v>
      </c>
      <c r="CO4" s="60">
        <v>384</v>
      </c>
      <c r="CP4" s="60">
        <v>104</v>
      </c>
      <c r="CQ4" s="77">
        <f t="shared" si="27"/>
        <v>0.27100000000000002</v>
      </c>
      <c r="CR4" s="60">
        <v>622</v>
      </c>
      <c r="CS4" s="60">
        <v>51</v>
      </c>
      <c r="CT4" s="77">
        <f t="shared" si="28"/>
        <v>8.2000000000000003E-2</v>
      </c>
      <c r="CU4" s="60">
        <v>395</v>
      </c>
      <c r="CV4" s="60">
        <v>52</v>
      </c>
      <c r="CW4" s="77">
        <f t="shared" si="29"/>
        <v>0.13200000000000001</v>
      </c>
      <c r="CX4" s="60">
        <v>64</v>
      </c>
      <c r="CY4" s="60">
        <v>6</v>
      </c>
      <c r="CZ4" s="77">
        <f t="shared" si="30"/>
        <v>9.4E-2</v>
      </c>
      <c r="DA4" s="60">
        <v>155</v>
      </c>
      <c r="DB4" s="60">
        <v>130</v>
      </c>
      <c r="DC4" s="77">
        <f t="shared" si="31"/>
        <v>0.83899999999999997</v>
      </c>
      <c r="DD4" s="60">
        <v>544</v>
      </c>
      <c r="DE4" s="60">
        <v>83</v>
      </c>
      <c r="DF4" s="77">
        <f t="shared" si="32"/>
        <v>0.153</v>
      </c>
      <c r="DG4" s="60">
        <v>611</v>
      </c>
      <c r="DH4" s="60">
        <v>0</v>
      </c>
      <c r="DI4" s="77">
        <f t="shared" si="33"/>
        <v>0</v>
      </c>
      <c r="DJ4" s="60">
        <v>155</v>
      </c>
      <c r="DK4" s="60">
        <v>0</v>
      </c>
      <c r="DL4" s="77">
        <f t="shared" si="34"/>
        <v>0</v>
      </c>
      <c r="DM4" s="439">
        <v>13608</v>
      </c>
      <c r="DN4" s="60">
        <v>930</v>
      </c>
      <c r="DO4" s="60">
        <v>51</v>
      </c>
      <c r="DP4" s="77">
        <f t="shared" si="35"/>
        <v>5.5E-2</v>
      </c>
      <c r="DQ4" s="60">
        <v>535</v>
      </c>
      <c r="DR4" s="60">
        <v>163</v>
      </c>
      <c r="DS4" s="77">
        <f t="shared" si="36"/>
        <v>0.30499999999999999</v>
      </c>
      <c r="DT4" s="440">
        <v>142</v>
      </c>
      <c r="DU4" s="441">
        <v>232</v>
      </c>
      <c r="DV4" s="441">
        <v>334</v>
      </c>
      <c r="DW4" s="441">
        <v>436</v>
      </c>
      <c r="DX4" s="441">
        <v>529</v>
      </c>
      <c r="DY4" s="441">
        <v>841</v>
      </c>
      <c r="DZ4" s="441">
        <v>1018</v>
      </c>
      <c r="EA4" s="442">
        <v>1156</v>
      </c>
    </row>
    <row r="5" spans="1:131" x14ac:dyDescent="0.2">
      <c r="A5" s="56" t="s">
        <v>882</v>
      </c>
      <c r="B5" s="57" t="s">
        <v>1021</v>
      </c>
      <c r="C5" s="56" t="s">
        <v>889</v>
      </c>
      <c r="D5" s="56" t="s">
        <v>1034</v>
      </c>
      <c r="E5" s="60">
        <v>826</v>
      </c>
      <c r="F5" s="60">
        <v>210</v>
      </c>
      <c r="G5" s="77">
        <f t="shared" si="0"/>
        <v>0.25423728813559321</v>
      </c>
      <c r="H5" s="60">
        <v>368</v>
      </c>
      <c r="I5" s="60">
        <v>110</v>
      </c>
      <c r="J5" s="77">
        <f t="shared" si="1"/>
        <v>0.29891304347826086</v>
      </c>
      <c r="K5" s="60">
        <v>17</v>
      </c>
      <c r="L5" s="60">
        <v>0</v>
      </c>
      <c r="M5" s="77">
        <f t="shared" si="37"/>
        <v>0</v>
      </c>
      <c r="N5" s="60">
        <v>302</v>
      </c>
      <c r="O5" s="60">
        <v>93</v>
      </c>
      <c r="P5" s="77">
        <f t="shared" si="2"/>
        <v>0.30794701986754969</v>
      </c>
      <c r="Q5" s="60">
        <v>49</v>
      </c>
      <c r="R5" s="60">
        <v>16</v>
      </c>
      <c r="S5" s="77">
        <f t="shared" si="3"/>
        <v>0.32653061224489793</v>
      </c>
      <c r="T5" s="60">
        <f t="shared" si="4"/>
        <v>826</v>
      </c>
      <c r="U5" s="60">
        <v>226</v>
      </c>
      <c r="V5" s="60">
        <v>65</v>
      </c>
      <c r="W5" s="77">
        <f t="shared" si="5"/>
        <v>0.28799999999999998</v>
      </c>
      <c r="X5" s="60">
        <v>0</v>
      </c>
      <c r="Y5" s="60">
        <v>0</v>
      </c>
      <c r="Z5" s="77"/>
      <c r="AA5" s="60">
        <v>12</v>
      </c>
      <c r="AB5" s="60">
        <v>0</v>
      </c>
      <c r="AC5" s="77">
        <f t="shared" si="6"/>
        <v>0</v>
      </c>
      <c r="AD5" s="60">
        <v>0</v>
      </c>
      <c r="AE5" s="60">
        <v>0</v>
      </c>
      <c r="AF5" s="77"/>
      <c r="AG5" s="60">
        <v>5</v>
      </c>
      <c r="AH5" s="60">
        <v>0</v>
      </c>
      <c r="AI5" s="77">
        <f t="shared" si="7"/>
        <v>0</v>
      </c>
      <c r="AJ5" s="60">
        <v>386</v>
      </c>
      <c r="AK5" s="60">
        <v>121</v>
      </c>
      <c r="AL5" s="77">
        <f t="shared" si="8"/>
        <v>0.313</v>
      </c>
      <c r="AM5" s="60">
        <v>197</v>
      </c>
      <c r="AN5" s="60">
        <v>24</v>
      </c>
      <c r="AO5" s="77">
        <f t="shared" si="9"/>
        <v>0.122</v>
      </c>
      <c r="AP5" s="60">
        <v>498</v>
      </c>
      <c r="AQ5" s="60">
        <v>56</v>
      </c>
      <c r="AR5" s="77">
        <f t="shared" si="10"/>
        <v>0.112</v>
      </c>
      <c r="AS5" s="60">
        <v>398</v>
      </c>
      <c r="AT5" s="60">
        <v>56</v>
      </c>
      <c r="AU5" s="77">
        <f t="shared" si="11"/>
        <v>0.14099999999999999</v>
      </c>
      <c r="AV5" s="60">
        <v>170</v>
      </c>
      <c r="AW5" s="60">
        <v>55</v>
      </c>
      <c r="AX5" s="77">
        <f t="shared" si="12"/>
        <v>0.32400000000000001</v>
      </c>
      <c r="AY5" s="60">
        <v>90</v>
      </c>
      <c r="AZ5" s="60">
        <v>38</v>
      </c>
      <c r="BA5" s="77">
        <f t="shared" si="13"/>
        <v>0.42199999999999999</v>
      </c>
      <c r="BB5" s="60">
        <v>220</v>
      </c>
      <c r="BC5" s="60">
        <v>77</v>
      </c>
      <c r="BD5" s="77">
        <f t="shared" si="14"/>
        <v>0.35</v>
      </c>
      <c r="BE5" s="60">
        <v>143</v>
      </c>
      <c r="BF5" s="60">
        <v>70</v>
      </c>
      <c r="BG5" s="77">
        <f t="shared" si="15"/>
        <v>0.49</v>
      </c>
      <c r="BH5" s="60">
        <v>222</v>
      </c>
      <c r="BI5" s="60">
        <v>35</v>
      </c>
      <c r="BJ5" s="77">
        <f t="shared" si="16"/>
        <v>0.158</v>
      </c>
      <c r="BK5" s="60">
        <v>335</v>
      </c>
      <c r="BL5" s="60">
        <v>82</v>
      </c>
      <c r="BM5" s="77">
        <f t="shared" si="17"/>
        <v>0.245</v>
      </c>
      <c r="BN5" s="60">
        <v>126</v>
      </c>
      <c r="BO5" s="60">
        <v>23</v>
      </c>
      <c r="BP5" s="60">
        <f t="shared" si="18"/>
        <v>0.183</v>
      </c>
      <c r="BQ5" s="60">
        <v>458</v>
      </c>
      <c r="BR5" s="60">
        <v>101</v>
      </c>
      <c r="BS5" s="77">
        <f t="shared" si="19"/>
        <v>0.221</v>
      </c>
      <c r="BT5" s="60">
        <v>249</v>
      </c>
      <c r="BU5" s="60">
        <v>52</v>
      </c>
      <c r="BV5" s="77">
        <f t="shared" si="20"/>
        <v>0.20883534136546184</v>
      </c>
      <c r="BW5" s="60">
        <v>119</v>
      </c>
      <c r="BX5" s="60">
        <v>57</v>
      </c>
      <c r="BY5" s="77">
        <f t="shared" si="21"/>
        <v>0.47899999999999998</v>
      </c>
      <c r="BZ5" s="60">
        <v>0</v>
      </c>
      <c r="CA5" s="60">
        <v>0</v>
      </c>
      <c r="CB5" s="77"/>
      <c r="CC5" s="60">
        <v>492</v>
      </c>
      <c r="CD5" s="60">
        <v>117</v>
      </c>
      <c r="CE5" s="77">
        <f t="shared" si="23"/>
        <v>0.23799999999999999</v>
      </c>
      <c r="CF5" s="60">
        <v>215</v>
      </c>
      <c r="CG5" s="60">
        <v>35</v>
      </c>
      <c r="CH5" s="77">
        <f t="shared" si="24"/>
        <v>0.16300000000000001</v>
      </c>
      <c r="CI5" s="60">
        <v>119</v>
      </c>
      <c r="CJ5" s="60">
        <v>57</v>
      </c>
      <c r="CK5" s="77">
        <f t="shared" si="25"/>
        <v>0.47899999999999998</v>
      </c>
      <c r="CL5" s="60">
        <v>0</v>
      </c>
      <c r="CM5" s="60">
        <v>0</v>
      </c>
      <c r="CN5" s="77"/>
      <c r="CO5" s="60">
        <v>290</v>
      </c>
      <c r="CP5" s="60">
        <v>13</v>
      </c>
      <c r="CQ5" s="77">
        <f t="shared" si="27"/>
        <v>4.4999999999999998E-2</v>
      </c>
      <c r="CR5" s="60">
        <v>357</v>
      </c>
      <c r="CS5" s="60">
        <v>128</v>
      </c>
      <c r="CT5" s="77">
        <f t="shared" si="28"/>
        <v>0.35899999999999999</v>
      </c>
      <c r="CU5" s="60">
        <v>127</v>
      </c>
      <c r="CV5" s="60">
        <v>38</v>
      </c>
      <c r="CW5" s="77">
        <f t="shared" si="29"/>
        <v>0.29899999999999999</v>
      </c>
      <c r="CX5" s="60">
        <v>52</v>
      </c>
      <c r="CY5" s="60">
        <v>30</v>
      </c>
      <c r="CZ5" s="77">
        <f t="shared" si="30"/>
        <v>0.57699999999999996</v>
      </c>
      <c r="DA5" s="60">
        <v>174</v>
      </c>
      <c r="DB5" s="60">
        <v>107</v>
      </c>
      <c r="DC5" s="77">
        <f t="shared" si="31"/>
        <v>0.61499999999999999</v>
      </c>
      <c r="DD5" s="60">
        <v>324</v>
      </c>
      <c r="DE5" s="60">
        <v>65</v>
      </c>
      <c r="DF5" s="77">
        <f t="shared" si="32"/>
        <v>0.20100000000000001</v>
      </c>
      <c r="DG5" s="60">
        <v>265</v>
      </c>
      <c r="DH5" s="60">
        <v>38</v>
      </c>
      <c r="DI5" s="77">
        <f t="shared" si="33"/>
        <v>0.14299999999999999</v>
      </c>
      <c r="DJ5" s="60">
        <v>63</v>
      </c>
      <c r="DK5" s="60">
        <v>0</v>
      </c>
      <c r="DL5" s="77">
        <f t="shared" si="34"/>
        <v>0</v>
      </c>
      <c r="DM5" s="439"/>
      <c r="DN5" s="60">
        <v>588</v>
      </c>
      <c r="DO5" s="60">
        <v>91</v>
      </c>
      <c r="DP5" s="77">
        <f t="shared" si="35"/>
        <v>0.155</v>
      </c>
      <c r="DQ5" s="60">
        <v>238</v>
      </c>
      <c r="DR5" s="60">
        <v>119</v>
      </c>
      <c r="DS5" s="77">
        <f t="shared" si="36"/>
        <v>0.5</v>
      </c>
      <c r="DT5" s="440">
        <v>68</v>
      </c>
      <c r="DU5" s="441">
        <v>237</v>
      </c>
      <c r="DV5" s="441">
        <v>262</v>
      </c>
      <c r="DW5" s="441">
        <v>333</v>
      </c>
      <c r="DX5" s="441">
        <v>342</v>
      </c>
      <c r="DY5" s="441">
        <v>526</v>
      </c>
      <c r="DZ5" s="441">
        <v>581</v>
      </c>
      <c r="EA5" s="442">
        <v>606</v>
      </c>
    </row>
    <row r="6" spans="1:131" x14ac:dyDescent="0.2">
      <c r="A6" s="56" t="s">
        <v>882</v>
      </c>
      <c r="B6" s="57" t="s">
        <v>1021</v>
      </c>
      <c r="C6" s="56" t="s">
        <v>890</v>
      </c>
      <c r="D6" s="56" t="s">
        <v>1035</v>
      </c>
      <c r="E6" s="60">
        <v>978</v>
      </c>
      <c r="F6" s="60">
        <v>125</v>
      </c>
      <c r="G6" s="77">
        <f t="shared" si="0"/>
        <v>0.1278118609406953</v>
      </c>
      <c r="H6" s="60">
        <v>444</v>
      </c>
      <c r="I6" s="60">
        <v>125</v>
      </c>
      <c r="J6" s="77">
        <f t="shared" si="1"/>
        <v>0.28153153153153154</v>
      </c>
      <c r="K6" s="60">
        <v>63</v>
      </c>
      <c r="L6" s="60">
        <v>0</v>
      </c>
      <c r="M6" s="77">
        <f t="shared" si="37"/>
        <v>0</v>
      </c>
      <c r="N6" s="60">
        <v>249</v>
      </c>
      <c r="O6" s="60">
        <v>95</v>
      </c>
      <c r="P6" s="77">
        <f t="shared" si="2"/>
        <v>0.38152610441767071</v>
      </c>
      <c r="Q6" s="60">
        <v>132</v>
      </c>
      <c r="R6" s="60">
        <v>29</v>
      </c>
      <c r="S6" s="77">
        <f t="shared" si="3"/>
        <v>0.2196969696969697</v>
      </c>
      <c r="T6" s="60">
        <f t="shared" si="4"/>
        <v>978</v>
      </c>
      <c r="U6" s="60">
        <v>344</v>
      </c>
      <c r="V6" s="60">
        <v>59</v>
      </c>
      <c r="W6" s="77">
        <f t="shared" si="5"/>
        <v>0.17199999999999999</v>
      </c>
      <c r="X6" s="60">
        <v>0</v>
      </c>
      <c r="Y6" s="60">
        <v>0</v>
      </c>
      <c r="Z6" s="77"/>
      <c r="AA6" s="60">
        <v>0</v>
      </c>
      <c r="AB6" s="60">
        <v>0</v>
      </c>
      <c r="AC6" s="77"/>
      <c r="AD6" s="60">
        <v>0</v>
      </c>
      <c r="AE6" s="60">
        <v>0</v>
      </c>
      <c r="AF6" s="77"/>
      <c r="AG6" s="60">
        <v>20</v>
      </c>
      <c r="AH6" s="60">
        <v>8</v>
      </c>
      <c r="AI6" s="77">
        <f t="shared" si="7"/>
        <v>0.4</v>
      </c>
      <c r="AJ6" s="60">
        <v>362</v>
      </c>
      <c r="AK6" s="60">
        <v>65</v>
      </c>
      <c r="AL6" s="77">
        <f t="shared" si="8"/>
        <v>0.18</v>
      </c>
      <c r="AM6" s="60">
        <v>252</v>
      </c>
      <c r="AN6" s="60">
        <v>0</v>
      </c>
      <c r="AO6" s="77">
        <f t="shared" si="9"/>
        <v>0</v>
      </c>
      <c r="AP6" s="60">
        <v>718</v>
      </c>
      <c r="AQ6" s="60">
        <v>35</v>
      </c>
      <c r="AR6" s="77">
        <f t="shared" si="10"/>
        <v>4.9000000000000002E-2</v>
      </c>
      <c r="AS6" s="60">
        <v>632</v>
      </c>
      <c r="AT6" s="60">
        <v>8</v>
      </c>
      <c r="AU6" s="77">
        <f t="shared" si="11"/>
        <v>1.2999999999999999E-2</v>
      </c>
      <c r="AV6" s="60">
        <v>165</v>
      </c>
      <c r="AW6" s="60">
        <v>0</v>
      </c>
      <c r="AX6" s="77">
        <f t="shared" si="12"/>
        <v>0</v>
      </c>
      <c r="AY6" s="60">
        <v>56</v>
      </c>
      <c r="AZ6" s="60">
        <v>0</v>
      </c>
      <c r="BA6" s="77">
        <f t="shared" si="13"/>
        <v>0</v>
      </c>
      <c r="BB6" s="60">
        <v>149</v>
      </c>
      <c r="BC6" s="60">
        <v>33</v>
      </c>
      <c r="BD6" s="77">
        <f t="shared" si="14"/>
        <v>0.221</v>
      </c>
      <c r="BE6" s="60">
        <v>143</v>
      </c>
      <c r="BF6" s="60">
        <v>50</v>
      </c>
      <c r="BG6" s="77">
        <f t="shared" si="15"/>
        <v>0.35</v>
      </c>
      <c r="BH6" s="60">
        <v>252</v>
      </c>
      <c r="BI6" s="60">
        <v>34</v>
      </c>
      <c r="BJ6" s="77">
        <f t="shared" si="16"/>
        <v>0.13500000000000001</v>
      </c>
      <c r="BK6" s="60">
        <v>370</v>
      </c>
      <c r="BL6" s="60">
        <v>31</v>
      </c>
      <c r="BM6" s="77">
        <f t="shared" si="17"/>
        <v>8.4000000000000005E-2</v>
      </c>
      <c r="BN6" s="60">
        <v>213</v>
      </c>
      <c r="BO6" s="60">
        <v>10</v>
      </c>
      <c r="BP6" s="60">
        <f t="shared" si="18"/>
        <v>4.7E-2</v>
      </c>
      <c r="BQ6" s="60">
        <v>534</v>
      </c>
      <c r="BR6" s="60">
        <v>0</v>
      </c>
      <c r="BS6" s="77">
        <f t="shared" si="19"/>
        <v>0</v>
      </c>
      <c r="BT6" s="60">
        <v>318</v>
      </c>
      <c r="BU6" s="60">
        <v>64</v>
      </c>
      <c r="BV6" s="77">
        <f t="shared" si="20"/>
        <v>0.20125786163522014</v>
      </c>
      <c r="BW6" s="60">
        <v>116</v>
      </c>
      <c r="BX6" s="60">
        <v>49</v>
      </c>
      <c r="BY6" s="77">
        <f t="shared" si="21"/>
        <v>0.42199999999999999</v>
      </c>
      <c r="BZ6" s="60">
        <v>10</v>
      </c>
      <c r="CA6" s="60">
        <v>10</v>
      </c>
      <c r="CB6" s="77">
        <f t="shared" si="22"/>
        <v>1</v>
      </c>
      <c r="CC6" s="60">
        <v>553</v>
      </c>
      <c r="CD6" s="60">
        <v>9</v>
      </c>
      <c r="CE6" s="77">
        <f t="shared" si="23"/>
        <v>1.6E-2</v>
      </c>
      <c r="CF6" s="60">
        <v>319</v>
      </c>
      <c r="CG6" s="60">
        <v>65</v>
      </c>
      <c r="CH6" s="77">
        <f t="shared" si="24"/>
        <v>0.20399999999999999</v>
      </c>
      <c r="CI6" s="60">
        <v>106</v>
      </c>
      <c r="CJ6" s="60">
        <v>50</v>
      </c>
      <c r="CK6" s="77">
        <f t="shared" si="25"/>
        <v>0.47199999999999998</v>
      </c>
      <c r="CL6" s="60">
        <v>0</v>
      </c>
      <c r="CM6" s="60">
        <v>0</v>
      </c>
      <c r="CN6" s="77"/>
      <c r="CO6" s="60">
        <v>247</v>
      </c>
      <c r="CP6" s="60">
        <v>0</v>
      </c>
      <c r="CQ6" s="77">
        <f t="shared" si="27"/>
        <v>0</v>
      </c>
      <c r="CR6" s="60">
        <v>608</v>
      </c>
      <c r="CS6" s="60">
        <v>94</v>
      </c>
      <c r="CT6" s="77">
        <f t="shared" si="28"/>
        <v>0.155</v>
      </c>
      <c r="CU6" s="60">
        <v>108</v>
      </c>
      <c r="CV6" s="60">
        <v>19</v>
      </c>
      <c r="CW6" s="77">
        <f t="shared" si="29"/>
        <v>0.17599999999999999</v>
      </c>
      <c r="CX6" s="60">
        <v>15</v>
      </c>
      <c r="CY6" s="60">
        <v>10</v>
      </c>
      <c r="CZ6" s="77">
        <f t="shared" si="30"/>
        <v>0.66700000000000004</v>
      </c>
      <c r="DA6" s="60">
        <v>166</v>
      </c>
      <c r="DB6" s="60">
        <v>89</v>
      </c>
      <c r="DC6" s="77">
        <f t="shared" si="31"/>
        <v>0.53600000000000003</v>
      </c>
      <c r="DD6" s="60">
        <v>374</v>
      </c>
      <c r="DE6" s="60">
        <v>25</v>
      </c>
      <c r="DF6" s="77">
        <f t="shared" si="32"/>
        <v>6.7000000000000004E-2</v>
      </c>
      <c r="DG6" s="60">
        <v>353</v>
      </c>
      <c r="DH6" s="60">
        <v>0</v>
      </c>
      <c r="DI6" s="77">
        <f t="shared" si="33"/>
        <v>0</v>
      </c>
      <c r="DJ6" s="60">
        <v>85</v>
      </c>
      <c r="DK6" s="60">
        <v>10</v>
      </c>
      <c r="DL6" s="77">
        <f t="shared" si="34"/>
        <v>0.11799999999999999</v>
      </c>
      <c r="DM6" s="439">
        <v>16870</v>
      </c>
      <c r="DN6" s="60">
        <v>623</v>
      </c>
      <c r="DO6" s="60">
        <v>9</v>
      </c>
      <c r="DP6" s="77">
        <f t="shared" si="35"/>
        <v>1.4E-2</v>
      </c>
      <c r="DQ6" s="60">
        <v>355</v>
      </c>
      <c r="DR6" s="60">
        <v>115</v>
      </c>
      <c r="DS6" s="77">
        <f t="shared" si="36"/>
        <v>0.32400000000000001</v>
      </c>
      <c r="DT6" s="440">
        <v>99</v>
      </c>
      <c r="DU6" s="441">
        <v>125</v>
      </c>
      <c r="DV6" s="441">
        <v>171</v>
      </c>
      <c r="DW6" s="441">
        <v>240</v>
      </c>
      <c r="DX6" s="441">
        <v>248</v>
      </c>
      <c r="DY6" s="441">
        <v>432</v>
      </c>
      <c r="DZ6" s="441">
        <v>651</v>
      </c>
      <c r="EA6" s="442">
        <v>786</v>
      </c>
    </row>
    <row r="7" spans="1:131" x14ac:dyDescent="0.2">
      <c r="A7" s="56" t="s">
        <v>882</v>
      </c>
      <c r="B7" s="57" t="s">
        <v>1021</v>
      </c>
      <c r="C7" s="56" t="s">
        <v>891</v>
      </c>
      <c r="D7" s="56" t="s">
        <v>1036</v>
      </c>
      <c r="E7" s="60">
        <v>876</v>
      </c>
      <c r="F7" s="60">
        <v>188</v>
      </c>
      <c r="G7" s="77">
        <f t="shared" si="0"/>
        <v>0.21461187214611871</v>
      </c>
      <c r="H7" s="60">
        <v>561</v>
      </c>
      <c r="I7" s="60">
        <v>172</v>
      </c>
      <c r="J7" s="77">
        <f t="shared" si="1"/>
        <v>0.30659536541889482</v>
      </c>
      <c r="K7" s="60">
        <v>45</v>
      </c>
      <c r="L7" s="60">
        <v>0</v>
      </c>
      <c r="M7" s="77">
        <f t="shared" si="37"/>
        <v>0</v>
      </c>
      <c r="N7" s="60">
        <v>375</v>
      </c>
      <c r="O7" s="60">
        <v>108</v>
      </c>
      <c r="P7" s="77">
        <f t="shared" si="2"/>
        <v>0.28799999999999998</v>
      </c>
      <c r="Q7" s="60">
        <v>141</v>
      </c>
      <c r="R7" s="60">
        <v>64</v>
      </c>
      <c r="S7" s="77">
        <f t="shared" si="3"/>
        <v>0.45390070921985815</v>
      </c>
      <c r="T7" s="60">
        <f t="shared" si="4"/>
        <v>876</v>
      </c>
      <c r="U7" s="60">
        <v>170</v>
      </c>
      <c r="V7" s="60">
        <v>79</v>
      </c>
      <c r="W7" s="77">
        <f t="shared" si="5"/>
        <v>0.46500000000000002</v>
      </c>
      <c r="X7" s="60">
        <v>0</v>
      </c>
      <c r="Y7" s="60">
        <v>0</v>
      </c>
      <c r="Z7" s="77"/>
      <c r="AA7" s="60">
        <v>25</v>
      </c>
      <c r="AB7" s="60">
        <v>0</v>
      </c>
      <c r="AC7" s="77">
        <f t="shared" si="6"/>
        <v>0</v>
      </c>
      <c r="AD7" s="60">
        <v>0</v>
      </c>
      <c r="AE7" s="60">
        <v>0</v>
      </c>
      <c r="AF7" s="77"/>
      <c r="AG7" s="60">
        <v>41</v>
      </c>
      <c r="AH7" s="60">
        <v>12</v>
      </c>
      <c r="AI7" s="77">
        <f t="shared" si="7"/>
        <v>0.29299999999999998</v>
      </c>
      <c r="AJ7" s="60">
        <v>406</v>
      </c>
      <c r="AK7" s="60">
        <v>71</v>
      </c>
      <c r="AL7" s="77">
        <f t="shared" si="8"/>
        <v>0.17499999999999999</v>
      </c>
      <c r="AM7" s="60">
        <v>234</v>
      </c>
      <c r="AN7" s="60">
        <v>24</v>
      </c>
      <c r="AO7" s="77">
        <f t="shared" si="9"/>
        <v>0.10299999999999999</v>
      </c>
      <c r="AP7" s="60">
        <v>639</v>
      </c>
      <c r="AQ7" s="60">
        <v>60</v>
      </c>
      <c r="AR7" s="77">
        <f t="shared" si="10"/>
        <v>9.4E-2</v>
      </c>
      <c r="AS7" s="60">
        <v>559</v>
      </c>
      <c r="AT7" s="60">
        <v>30</v>
      </c>
      <c r="AU7" s="77">
        <f t="shared" si="11"/>
        <v>5.3999999999999999E-2</v>
      </c>
      <c r="AV7" s="60">
        <v>78</v>
      </c>
      <c r="AW7" s="60">
        <v>26</v>
      </c>
      <c r="AX7" s="77">
        <f t="shared" si="12"/>
        <v>0.33300000000000002</v>
      </c>
      <c r="AY7" s="60">
        <v>131</v>
      </c>
      <c r="AZ7" s="60">
        <v>75</v>
      </c>
      <c r="BA7" s="77">
        <f t="shared" si="13"/>
        <v>0.57299999999999995</v>
      </c>
      <c r="BB7" s="60">
        <v>121</v>
      </c>
      <c r="BC7" s="60">
        <v>23</v>
      </c>
      <c r="BD7" s="77">
        <f t="shared" si="14"/>
        <v>0.19</v>
      </c>
      <c r="BE7" s="60">
        <v>130</v>
      </c>
      <c r="BF7" s="60">
        <v>37</v>
      </c>
      <c r="BG7" s="77">
        <f t="shared" si="15"/>
        <v>0.28499999999999998</v>
      </c>
      <c r="BH7" s="60">
        <v>233</v>
      </c>
      <c r="BI7" s="60">
        <v>41</v>
      </c>
      <c r="BJ7" s="77">
        <f t="shared" si="16"/>
        <v>0.17599999999999999</v>
      </c>
      <c r="BK7" s="60">
        <v>342</v>
      </c>
      <c r="BL7" s="60">
        <v>90</v>
      </c>
      <c r="BM7" s="77">
        <f t="shared" si="17"/>
        <v>0.26300000000000001</v>
      </c>
      <c r="BN7" s="60">
        <v>171</v>
      </c>
      <c r="BO7" s="60">
        <v>17</v>
      </c>
      <c r="BP7" s="60">
        <f t="shared" si="18"/>
        <v>9.9000000000000005E-2</v>
      </c>
      <c r="BQ7" s="60">
        <v>315</v>
      </c>
      <c r="BR7" s="60">
        <v>16</v>
      </c>
      <c r="BS7" s="77">
        <f t="shared" si="19"/>
        <v>5.0999999999999997E-2</v>
      </c>
      <c r="BT7" s="60">
        <v>327</v>
      </c>
      <c r="BU7" s="60">
        <v>88</v>
      </c>
      <c r="BV7" s="77">
        <f t="shared" si="20"/>
        <v>0.26911314984709478</v>
      </c>
      <c r="BW7" s="60">
        <v>206</v>
      </c>
      <c r="BX7" s="60">
        <v>79</v>
      </c>
      <c r="BY7" s="77">
        <f t="shared" si="21"/>
        <v>0.38300000000000001</v>
      </c>
      <c r="BZ7" s="60">
        <v>28</v>
      </c>
      <c r="CA7" s="60">
        <v>2</v>
      </c>
      <c r="CB7" s="77">
        <f t="shared" si="22"/>
        <v>7.0999999999999994E-2</v>
      </c>
      <c r="CC7" s="60">
        <v>366</v>
      </c>
      <c r="CD7" s="60">
        <v>31</v>
      </c>
      <c r="CE7" s="77">
        <f t="shared" si="23"/>
        <v>8.5000000000000006E-2</v>
      </c>
      <c r="CF7" s="60">
        <v>289</v>
      </c>
      <c r="CG7" s="60">
        <v>73</v>
      </c>
      <c r="CH7" s="77">
        <f t="shared" si="24"/>
        <v>0.253</v>
      </c>
      <c r="CI7" s="60">
        <v>206</v>
      </c>
      <c r="CJ7" s="60">
        <v>79</v>
      </c>
      <c r="CK7" s="77">
        <f t="shared" si="25"/>
        <v>0.38300000000000001</v>
      </c>
      <c r="CL7" s="60">
        <v>15</v>
      </c>
      <c r="CM7" s="60">
        <v>3</v>
      </c>
      <c r="CN7" s="77">
        <f t="shared" si="26"/>
        <v>0.2</v>
      </c>
      <c r="CO7" s="60">
        <v>230</v>
      </c>
      <c r="CP7" s="60">
        <v>16</v>
      </c>
      <c r="CQ7" s="77">
        <f t="shared" si="27"/>
        <v>7.0000000000000007E-2</v>
      </c>
      <c r="CR7" s="60">
        <v>383</v>
      </c>
      <c r="CS7" s="60">
        <v>80</v>
      </c>
      <c r="CT7" s="77">
        <f t="shared" si="28"/>
        <v>0.20899999999999999</v>
      </c>
      <c r="CU7" s="60">
        <v>221</v>
      </c>
      <c r="CV7" s="60">
        <v>91</v>
      </c>
      <c r="CW7" s="77">
        <f t="shared" si="29"/>
        <v>0.41199999999999998</v>
      </c>
      <c r="CX7" s="60">
        <v>42</v>
      </c>
      <c r="CY7" s="60">
        <v>0</v>
      </c>
      <c r="CZ7" s="77">
        <f t="shared" si="30"/>
        <v>0</v>
      </c>
      <c r="DA7" s="60">
        <v>151</v>
      </c>
      <c r="DB7" s="60">
        <v>107</v>
      </c>
      <c r="DC7" s="77">
        <f t="shared" si="31"/>
        <v>0.70899999999999996</v>
      </c>
      <c r="DD7" s="60">
        <v>366</v>
      </c>
      <c r="DE7" s="60">
        <v>61</v>
      </c>
      <c r="DF7" s="77">
        <f t="shared" si="32"/>
        <v>0.16700000000000001</v>
      </c>
      <c r="DG7" s="60">
        <v>252</v>
      </c>
      <c r="DH7" s="60">
        <v>18</v>
      </c>
      <c r="DI7" s="77">
        <f t="shared" si="33"/>
        <v>7.0999999999999994E-2</v>
      </c>
      <c r="DJ7" s="60">
        <v>107</v>
      </c>
      <c r="DK7" s="60">
        <v>0</v>
      </c>
      <c r="DL7" s="77">
        <f t="shared" si="34"/>
        <v>0</v>
      </c>
      <c r="DM7" s="439">
        <v>15255</v>
      </c>
      <c r="DN7" s="60">
        <v>572</v>
      </c>
      <c r="DO7" s="60">
        <v>32</v>
      </c>
      <c r="DP7" s="77">
        <f t="shared" si="35"/>
        <v>5.6000000000000001E-2</v>
      </c>
      <c r="DQ7" s="60">
        <v>304</v>
      </c>
      <c r="DR7" s="60">
        <v>155</v>
      </c>
      <c r="DS7" s="77">
        <f t="shared" si="36"/>
        <v>0.51</v>
      </c>
      <c r="DT7" s="440">
        <v>109</v>
      </c>
      <c r="DU7" s="441">
        <v>231</v>
      </c>
      <c r="DV7" s="441">
        <v>259</v>
      </c>
      <c r="DW7" s="441">
        <v>334</v>
      </c>
      <c r="DX7" s="441">
        <v>364</v>
      </c>
      <c r="DY7" s="441">
        <v>458</v>
      </c>
      <c r="DZ7" s="441">
        <v>532</v>
      </c>
      <c r="EA7" s="442">
        <v>672</v>
      </c>
    </row>
    <row r="8" spans="1:131" x14ac:dyDescent="0.2">
      <c r="A8" s="56" t="s">
        <v>882</v>
      </c>
      <c r="B8" s="57" t="s">
        <v>1021</v>
      </c>
      <c r="C8" s="56" t="s">
        <v>892</v>
      </c>
      <c r="D8" s="56" t="s">
        <v>1037</v>
      </c>
      <c r="E8" s="60">
        <v>812</v>
      </c>
      <c r="F8" s="60">
        <v>141</v>
      </c>
      <c r="G8" s="77">
        <f t="shared" si="0"/>
        <v>0.17364532019704434</v>
      </c>
      <c r="H8" s="60">
        <v>565</v>
      </c>
      <c r="I8" s="60">
        <v>107</v>
      </c>
      <c r="J8" s="77">
        <f t="shared" si="1"/>
        <v>0.18938053097345134</v>
      </c>
      <c r="K8" s="60">
        <v>77</v>
      </c>
      <c r="L8" s="60">
        <v>62</v>
      </c>
      <c r="M8" s="77">
        <f t="shared" si="37"/>
        <v>0.80519480519480524</v>
      </c>
      <c r="N8" s="60">
        <v>303</v>
      </c>
      <c r="O8" s="60">
        <v>0</v>
      </c>
      <c r="P8" s="77">
        <f t="shared" si="2"/>
        <v>0</v>
      </c>
      <c r="Q8" s="60">
        <v>185</v>
      </c>
      <c r="R8" s="60">
        <v>44</v>
      </c>
      <c r="S8" s="77">
        <f t="shared" si="3"/>
        <v>0.23783783783783785</v>
      </c>
      <c r="T8" s="60">
        <f t="shared" si="4"/>
        <v>812</v>
      </c>
      <c r="U8" s="60">
        <v>97</v>
      </c>
      <c r="V8" s="60">
        <v>62</v>
      </c>
      <c r="W8" s="77">
        <f t="shared" si="5"/>
        <v>0.63900000000000001</v>
      </c>
      <c r="X8" s="60">
        <v>0</v>
      </c>
      <c r="Y8" s="60">
        <v>0</v>
      </c>
      <c r="Z8" s="77"/>
      <c r="AA8" s="60">
        <v>63</v>
      </c>
      <c r="AB8" s="60">
        <v>0</v>
      </c>
      <c r="AC8" s="77">
        <f t="shared" si="6"/>
        <v>0</v>
      </c>
      <c r="AD8" s="60">
        <v>0</v>
      </c>
      <c r="AE8" s="60">
        <v>0</v>
      </c>
      <c r="AF8" s="77"/>
      <c r="AG8" s="60">
        <v>0</v>
      </c>
      <c r="AH8" s="60">
        <v>0</v>
      </c>
      <c r="AI8" s="77"/>
      <c r="AJ8" s="60">
        <v>435</v>
      </c>
      <c r="AK8" s="60">
        <v>77</v>
      </c>
      <c r="AL8" s="77">
        <f t="shared" si="8"/>
        <v>0.17699999999999999</v>
      </c>
      <c r="AM8" s="60">
        <v>217</v>
      </c>
      <c r="AN8" s="60">
        <v>0</v>
      </c>
      <c r="AO8" s="77">
        <f t="shared" si="9"/>
        <v>0</v>
      </c>
      <c r="AP8" s="60">
        <v>590</v>
      </c>
      <c r="AQ8" s="60">
        <v>44</v>
      </c>
      <c r="AR8" s="77">
        <f t="shared" si="10"/>
        <v>7.4999999999999997E-2</v>
      </c>
      <c r="AS8" s="60">
        <v>500</v>
      </c>
      <c r="AT8" s="60">
        <v>0</v>
      </c>
      <c r="AU8" s="77">
        <f t="shared" si="11"/>
        <v>0</v>
      </c>
      <c r="AV8" s="60">
        <v>68</v>
      </c>
      <c r="AW8" s="60">
        <v>0</v>
      </c>
      <c r="AX8" s="77">
        <f t="shared" si="12"/>
        <v>0</v>
      </c>
      <c r="AY8" s="60">
        <v>46</v>
      </c>
      <c r="AZ8" s="60">
        <v>20</v>
      </c>
      <c r="BA8" s="77">
        <f t="shared" si="13"/>
        <v>0.435</v>
      </c>
      <c r="BB8" s="60">
        <v>182</v>
      </c>
      <c r="BC8" s="60">
        <v>52</v>
      </c>
      <c r="BD8" s="77">
        <f t="shared" si="14"/>
        <v>0.28599999999999998</v>
      </c>
      <c r="BE8" s="60">
        <v>186</v>
      </c>
      <c r="BF8" s="60">
        <v>60</v>
      </c>
      <c r="BG8" s="77">
        <f t="shared" si="15"/>
        <v>0.32300000000000001</v>
      </c>
      <c r="BH8" s="60">
        <v>294</v>
      </c>
      <c r="BI8" s="60">
        <v>42</v>
      </c>
      <c r="BJ8" s="77">
        <f t="shared" si="16"/>
        <v>0.14299999999999999</v>
      </c>
      <c r="BK8" s="60">
        <v>213</v>
      </c>
      <c r="BL8" s="60">
        <v>18</v>
      </c>
      <c r="BM8" s="77">
        <f t="shared" si="17"/>
        <v>8.5000000000000006E-2</v>
      </c>
      <c r="BN8" s="60">
        <v>119</v>
      </c>
      <c r="BO8" s="60">
        <v>19</v>
      </c>
      <c r="BP8" s="60">
        <f t="shared" si="18"/>
        <v>0.16</v>
      </c>
      <c r="BQ8" s="60">
        <v>247</v>
      </c>
      <c r="BR8" s="60">
        <v>33</v>
      </c>
      <c r="BS8" s="77">
        <f t="shared" si="19"/>
        <v>0.13400000000000001</v>
      </c>
      <c r="BT8" s="60">
        <v>444</v>
      </c>
      <c r="BU8" s="60">
        <v>63</v>
      </c>
      <c r="BV8" s="77">
        <f t="shared" si="20"/>
        <v>0.14189189189189189</v>
      </c>
      <c r="BW8" s="60">
        <v>69</v>
      </c>
      <c r="BX8" s="60">
        <v>26</v>
      </c>
      <c r="BY8" s="77">
        <f t="shared" si="21"/>
        <v>0.377</v>
      </c>
      <c r="BZ8" s="60">
        <v>52</v>
      </c>
      <c r="CA8" s="60">
        <v>17</v>
      </c>
      <c r="CB8" s="77">
        <f t="shared" si="22"/>
        <v>0.32700000000000001</v>
      </c>
      <c r="CC8" s="60">
        <v>385</v>
      </c>
      <c r="CD8" s="60">
        <v>53</v>
      </c>
      <c r="CE8" s="77">
        <f t="shared" si="23"/>
        <v>0.13800000000000001</v>
      </c>
      <c r="CF8" s="60">
        <v>333</v>
      </c>
      <c r="CG8" s="60">
        <v>69</v>
      </c>
      <c r="CH8" s="77">
        <f t="shared" si="24"/>
        <v>0.20699999999999999</v>
      </c>
      <c r="CI8" s="60">
        <v>60</v>
      </c>
      <c r="CJ8" s="60">
        <v>18</v>
      </c>
      <c r="CK8" s="77">
        <f t="shared" si="25"/>
        <v>0.3</v>
      </c>
      <c r="CL8" s="60">
        <v>34</v>
      </c>
      <c r="CM8" s="60">
        <v>0</v>
      </c>
      <c r="CN8" s="77">
        <f t="shared" si="26"/>
        <v>0</v>
      </c>
      <c r="CO8" s="60">
        <v>222</v>
      </c>
      <c r="CP8" s="60">
        <v>43</v>
      </c>
      <c r="CQ8" s="77">
        <f t="shared" si="27"/>
        <v>0.19400000000000001</v>
      </c>
      <c r="CR8" s="60">
        <v>402</v>
      </c>
      <c r="CS8" s="60">
        <v>53</v>
      </c>
      <c r="CT8" s="77">
        <f t="shared" si="28"/>
        <v>0.13200000000000001</v>
      </c>
      <c r="CU8" s="60">
        <v>154</v>
      </c>
      <c r="CV8" s="60">
        <v>44</v>
      </c>
      <c r="CW8" s="77">
        <f t="shared" si="29"/>
        <v>0.28599999999999998</v>
      </c>
      <c r="CX8" s="60">
        <v>34</v>
      </c>
      <c r="CY8" s="60">
        <v>0</v>
      </c>
      <c r="CZ8" s="77">
        <f t="shared" si="30"/>
        <v>0</v>
      </c>
      <c r="DA8" s="60">
        <v>95</v>
      </c>
      <c r="DB8" s="60">
        <v>76</v>
      </c>
      <c r="DC8" s="77">
        <f t="shared" si="31"/>
        <v>0.8</v>
      </c>
      <c r="DD8" s="60">
        <v>359</v>
      </c>
      <c r="DE8" s="60">
        <v>64</v>
      </c>
      <c r="DF8" s="77">
        <f t="shared" si="32"/>
        <v>0.17799999999999999</v>
      </c>
      <c r="DG8" s="60">
        <v>334</v>
      </c>
      <c r="DH8" s="60">
        <v>0</v>
      </c>
      <c r="DI8" s="77">
        <f t="shared" si="33"/>
        <v>0</v>
      </c>
      <c r="DJ8" s="60">
        <v>24</v>
      </c>
      <c r="DK8" s="60">
        <v>0</v>
      </c>
      <c r="DL8" s="77">
        <f t="shared" si="34"/>
        <v>0</v>
      </c>
      <c r="DM8" s="439"/>
      <c r="DN8" s="60">
        <v>447</v>
      </c>
      <c r="DO8" s="60">
        <v>17</v>
      </c>
      <c r="DP8" s="77">
        <f t="shared" si="35"/>
        <v>3.7999999999999999E-2</v>
      </c>
      <c r="DQ8" s="60">
        <v>365</v>
      </c>
      <c r="DR8" s="60">
        <v>123</v>
      </c>
      <c r="DS8" s="77">
        <f t="shared" si="36"/>
        <v>0.33700000000000002</v>
      </c>
      <c r="DT8" s="440">
        <v>114</v>
      </c>
      <c r="DU8" s="441">
        <v>223</v>
      </c>
      <c r="DV8" s="441">
        <v>262</v>
      </c>
      <c r="DW8" s="441">
        <v>319</v>
      </c>
      <c r="DX8" s="441">
        <v>346</v>
      </c>
      <c r="DY8" s="441">
        <v>654</v>
      </c>
      <c r="DZ8" s="441">
        <v>700</v>
      </c>
      <c r="EA8" s="442">
        <v>700</v>
      </c>
    </row>
    <row r="9" spans="1:131" x14ac:dyDescent="0.2">
      <c r="A9" s="56" t="s">
        <v>882</v>
      </c>
      <c r="B9" s="57" t="s">
        <v>1021</v>
      </c>
      <c r="C9" s="56" t="s">
        <v>893</v>
      </c>
      <c r="D9" s="56" t="s">
        <v>1038</v>
      </c>
      <c r="E9" s="60">
        <v>987</v>
      </c>
      <c r="F9" s="60">
        <v>210</v>
      </c>
      <c r="G9" s="77">
        <f t="shared" si="0"/>
        <v>0.21276595744680851</v>
      </c>
      <c r="H9" s="60">
        <v>654</v>
      </c>
      <c r="I9" s="60">
        <v>190</v>
      </c>
      <c r="J9" s="77">
        <f t="shared" si="1"/>
        <v>0.29051987767584098</v>
      </c>
      <c r="K9" s="60">
        <v>10</v>
      </c>
      <c r="L9" s="60">
        <v>0</v>
      </c>
      <c r="M9" s="77">
        <f t="shared" si="37"/>
        <v>0</v>
      </c>
      <c r="N9" s="60">
        <v>574</v>
      </c>
      <c r="O9" s="60">
        <v>121</v>
      </c>
      <c r="P9" s="77">
        <f t="shared" si="2"/>
        <v>0.21080139372822299</v>
      </c>
      <c r="Q9" s="60">
        <v>70</v>
      </c>
      <c r="R9" s="60">
        <v>70</v>
      </c>
      <c r="S9" s="77">
        <f t="shared" si="3"/>
        <v>1</v>
      </c>
      <c r="T9" s="60">
        <f t="shared" si="4"/>
        <v>987</v>
      </c>
      <c r="U9" s="60">
        <v>458</v>
      </c>
      <c r="V9" s="60">
        <v>56</v>
      </c>
      <c r="W9" s="77">
        <f t="shared" si="5"/>
        <v>0.122</v>
      </c>
      <c r="X9" s="60">
        <v>0</v>
      </c>
      <c r="Y9" s="60">
        <v>0</v>
      </c>
      <c r="Z9" s="77"/>
      <c r="AA9" s="60">
        <v>19</v>
      </c>
      <c r="AB9" s="60">
        <v>0</v>
      </c>
      <c r="AC9" s="77">
        <f t="shared" si="6"/>
        <v>0</v>
      </c>
      <c r="AD9" s="60">
        <v>0</v>
      </c>
      <c r="AE9" s="60">
        <v>0</v>
      </c>
      <c r="AF9" s="77"/>
      <c r="AG9" s="60">
        <v>20</v>
      </c>
      <c r="AH9" s="60">
        <v>0</v>
      </c>
      <c r="AI9" s="77">
        <f t="shared" si="7"/>
        <v>0</v>
      </c>
      <c r="AJ9" s="60">
        <v>346</v>
      </c>
      <c r="AK9" s="60">
        <v>120</v>
      </c>
      <c r="AL9" s="77">
        <f t="shared" si="8"/>
        <v>0.34699999999999998</v>
      </c>
      <c r="AM9" s="60">
        <v>144</v>
      </c>
      <c r="AN9" s="60">
        <v>32</v>
      </c>
      <c r="AO9" s="77">
        <f t="shared" si="9"/>
        <v>0.222</v>
      </c>
      <c r="AP9" s="60">
        <v>528</v>
      </c>
      <c r="AQ9" s="60">
        <v>92</v>
      </c>
      <c r="AR9" s="77">
        <f t="shared" si="10"/>
        <v>0.17399999999999999</v>
      </c>
      <c r="AS9" s="60">
        <v>384</v>
      </c>
      <c r="AT9" s="60">
        <v>19</v>
      </c>
      <c r="AU9" s="77">
        <f t="shared" si="11"/>
        <v>4.9000000000000002E-2</v>
      </c>
      <c r="AV9" s="60">
        <v>246</v>
      </c>
      <c r="AW9" s="60">
        <v>0</v>
      </c>
      <c r="AX9" s="77">
        <f t="shared" si="12"/>
        <v>0</v>
      </c>
      <c r="AY9" s="60">
        <v>58</v>
      </c>
      <c r="AZ9" s="60">
        <v>0</v>
      </c>
      <c r="BA9" s="77">
        <f t="shared" si="13"/>
        <v>0</v>
      </c>
      <c r="BB9" s="60">
        <v>301</v>
      </c>
      <c r="BC9" s="60">
        <v>0</v>
      </c>
      <c r="BD9" s="77">
        <f t="shared" si="14"/>
        <v>0</v>
      </c>
      <c r="BE9" s="60">
        <v>153</v>
      </c>
      <c r="BF9" s="60">
        <v>80</v>
      </c>
      <c r="BG9" s="77">
        <f t="shared" si="15"/>
        <v>0.52300000000000002</v>
      </c>
      <c r="BH9" s="60">
        <v>186</v>
      </c>
      <c r="BI9" s="60">
        <v>72</v>
      </c>
      <c r="BJ9" s="77">
        <f t="shared" si="16"/>
        <v>0.38700000000000001</v>
      </c>
      <c r="BK9" s="60">
        <v>345</v>
      </c>
      <c r="BL9" s="60">
        <v>56</v>
      </c>
      <c r="BM9" s="77">
        <f t="shared" si="17"/>
        <v>0.16200000000000001</v>
      </c>
      <c r="BN9" s="60">
        <v>303</v>
      </c>
      <c r="BO9" s="60">
        <v>0</v>
      </c>
      <c r="BP9" s="60">
        <f t="shared" si="18"/>
        <v>0</v>
      </c>
      <c r="BQ9" s="60">
        <v>333</v>
      </c>
      <c r="BR9" s="60">
        <v>18</v>
      </c>
      <c r="BS9" s="77">
        <f t="shared" si="19"/>
        <v>5.3999999999999999E-2</v>
      </c>
      <c r="BT9" s="60">
        <v>463</v>
      </c>
      <c r="BU9" s="60">
        <v>32</v>
      </c>
      <c r="BV9" s="77">
        <f t="shared" si="20"/>
        <v>6.9114470842332618E-2</v>
      </c>
      <c r="BW9" s="60">
        <v>191</v>
      </c>
      <c r="BX9" s="60">
        <v>157</v>
      </c>
      <c r="BY9" s="77">
        <f t="shared" si="21"/>
        <v>0.82199999999999995</v>
      </c>
      <c r="BZ9" s="60">
        <v>0</v>
      </c>
      <c r="CA9" s="60">
        <v>0</v>
      </c>
      <c r="CB9" s="77"/>
      <c r="CC9" s="60">
        <v>566</v>
      </c>
      <c r="CD9" s="60">
        <v>19</v>
      </c>
      <c r="CE9" s="77">
        <f t="shared" si="23"/>
        <v>3.4000000000000002E-2</v>
      </c>
      <c r="CF9" s="60">
        <v>313</v>
      </c>
      <c r="CG9" s="60">
        <v>90</v>
      </c>
      <c r="CH9" s="77">
        <f t="shared" si="24"/>
        <v>0.28799999999999998</v>
      </c>
      <c r="CI9" s="60">
        <v>108</v>
      </c>
      <c r="CJ9" s="60">
        <v>100</v>
      </c>
      <c r="CK9" s="77">
        <f t="shared" si="25"/>
        <v>0.92600000000000005</v>
      </c>
      <c r="CL9" s="60">
        <v>0</v>
      </c>
      <c r="CM9" s="60">
        <v>0</v>
      </c>
      <c r="CN9" s="77"/>
      <c r="CO9" s="60">
        <v>475</v>
      </c>
      <c r="CP9" s="60">
        <v>19</v>
      </c>
      <c r="CQ9" s="77">
        <f t="shared" si="27"/>
        <v>0.04</v>
      </c>
      <c r="CR9" s="60">
        <v>365</v>
      </c>
      <c r="CS9" s="60">
        <v>93</v>
      </c>
      <c r="CT9" s="77">
        <f t="shared" si="28"/>
        <v>0.255</v>
      </c>
      <c r="CU9" s="60">
        <v>134</v>
      </c>
      <c r="CV9" s="60">
        <v>84</v>
      </c>
      <c r="CW9" s="77">
        <f t="shared" si="29"/>
        <v>0.627</v>
      </c>
      <c r="CX9" s="60">
        <v>13</v>
      </c>
      <c r="CY9" s="60">
        <v>13</v>
      </c>
      <c r="CZ9" s="77">
        <f t="shared" si="30"/>
        <v>1</v>
      </c>
      <c r="DA9" s="60">
        <v>232</v>
      </c>
      <c r="DB9" s="60">
        <v>32</v>
      </c>
      <c r="DC9" s="77">
        <f t="shared" si="31"/>
        <v>0.13800000000000001</v>
      </c>
      <c r="DD9" s="60">
        <v>505</v>
      </c>
      <c r="DE9" s="60">
        <v>104</v>
      </c>
      <c r="DF9" s="77">
        <f t="shared" si="32"/>
        <v>0.20599999999999999</v>
      </c>
      <c r="DG9" s="60">
        <v>206</v>
      </c>
      <c r="DH9" s="60">
        <v>72</v>
      </c>
      <c r="DI9" s="77">
        <f t="shared" si="33"/>
        <v>0.35</v>
      </c>
      <c r="DJ9" s="60">
        <v>44</v>
      </c>
      <c r="DK9" s="60">
        <v>0</v>
      </c>
      <c r="DL9" s="77">
        <f t="shared" si="34"/>
        <v>0</v>
      </c>
      <c r="DM9" s="439"/>
      <c r="DN9" s="60">
        <v>301</v>
      </c>
      <c r="DO9" s="60">
        <v>8</v>
      </c>
      <c r="DP9" s="77">
        <f t="shared" si="35"/>
        <v>2.7E-2</v>
      </c>
      <c r="DQ9" s="60">
        <v>686</v>
      </c>
      <c r="DR9" s="60">
        <v>201</v>
      </c>
      <c r="DS9" s="77">
        <f t="shared" si="36"/>
        <v>0.29299999999999998</v>
      </c>
      <c r="DT9" s="440">
        <v>33</v>
      </c>
      <c r="DU9" s="441">
        <v>381</v>
      </c>
      <c r="DV9" s="441">
        <v>388</v>
      </c>
      <c r="DW9" s="441">
        <v>476</v>
      </c>
      <c r="DX9" s="441">
        <v>506</v>
      </c>
      <c r="DY9" s="441">
        <v>675</v>
      </c>
      <c r="DZ9" s="441">
        <v>812</v>
      </c>
      <c r="EA9" s="442">
        <v>871</v>
      </c>
    </row>
    <row r="10" spans="1:131" x14ac:dyDescent="0.2">
      <c r="A10" s="56" t="s">
        <v>882</v>
      </c>
      <c r="B10" s="57" t="s">
        <v>1021</v>
      </c>
      <c r="C10" s="56" t="s">
        <v>894</v>
      </c>
      <c r="D10" s="56" t="s">
        <v>1039</v>
      </c>
      <c r="E10" s="60">
        <v>1151</v>
      </c>
      <c r="F10" s="60">
        <v>134</v>
      </c>
      <c r="G10" s="77">
        <f t="shared" si="0"/>
        <v>0.11642050390964379</v>
      </c>
      <c r="H10" s="60">
        <v>748</v>
      </c>
      <c r="I10" s="60">
        <v>115</v>
      </c>
      <c r="J10" s="77">
        <f t="shared" si="1"/>
        <v>0.15374331550802139</v>
      </c>
      <c r="K10" s="60">
        <v>72</v>
      </c>
      <c r="L10" s="60">
        <v>33</v>
      </c>
      <c r="M10" s="77">
        <f t="shared" si="37"/>
        <v>0.45833333333333331</v>
      </c>
      <c r="N10" s="60">
        <v>596</v>
      </c>
      <c r="O10" s="60">
        <v>57</v>
      </c>
      <c r="P10" s="77">
        <f t="shared" si="2"/>
        <v>9.563758389261745E-2</v>
      </c>
      <c r="Q10" s="60">
        <v>80</v>
      </c>
      <c r="R10" s="60">
        <v>25</v>
      </c>
      <c r="S10" s="77">
        <f t="shared" si="3"/>
        <v>0.3125</v>
      </c>
      <c r="T10" s="60">
        <f t="shared" si="4"/>
        <v>1151</v>
      </c>
      <c r="U10" s="60">
        <v>203</v>
      </c>
      <c r="V10" s="60">
        <v>44</v>
      </c>
      <c r="W10" s="77">
        <f t="shared" si="5"/>
        <v>0.217</v>
      </c>
      <c r="X10" s="60">
        <v>6</v>
      </c>
      <c r="Y10" s="60">
        <v>6</v>
      </c>
      <c r="Z10" s="77">
        <f t="shared" si="38"/>
        <v>1</v>
      </c>
      <c r="AA10" s="60">
        <v>15</v>
      </c>
      <c r="AB10" s="60">
        <v>0</v>
      </c>
      <c r="AC10" s="77">
        <f t="shared" si="6"/>
        <v>0</v>
      </c>
      <c r="AD10" s="60">
        <v>0</v>
      </c>
      <c r="AE10" s="60">
        <v>0</v>
      </c>
      <c r="AF10" s="77"/>
      <c r="AG10" s="60">
        <v>0</v>
      </c>
      <c r="AH10" s="60">
        <v>0</v>
      </c>
      <c r="AI10" s="77"/>
      <c r="AJ10" s="60">
        <v>763</v>
      </c>
      <c r="AK10" s="60">
        <v>68</v>
      </c>
      <c r="AL10" s="77">
        <f t="shared" si="8"/>
        <v>8.8999999999999996E-2</v>
      </c>
      <c r="AM10" s="60">
        <v>164</v>
      </c>
      <c r="AN10" s="60">
        <v>24</v>
      </c>
      <c r="AO10" s="77">
        <f t="shared" si="9"/>
        <v>0.14599999999999999</v>
      </c>
      <c r="AP10" s="60">
        <v>900</v>
      </c>
      <c r="AQ10" s="60">
        <v>30</v>
      </c>
      <c r="AR10" s="77">
        <f t="shared" si="10"/>
        <v>3.3000000000000002E-2</v>
      </c>
      <c r="AS10" s="60">
        <v>661</v>
      </c>
      <c r="AT10" s="60">
        <v>9</v>
      </c>
      <c r="AU10" s="77">
        <f t="shared" si="11"/>
        <v>1.4E-2</v>
      </c>
      <c r="AV10" s="60">
        <v>105</v>
      </c>
      <c r="AW10" s="60">
        <v>5</v>
      </c>
      <c r="AX10" s="77">
        <f t="shared" si="12"/>
        <v>4.8000000000000001E-2</v>
      </c>
      <c r="AY10" s="60">
        <v>66</v>
      </c>
      <c r="AZ10" s="60">
        <v>27</v>
      </c>
      <c r="BA10" s="77">
        <f t="shared" si="13"/>
        <v>0.40899999999999997</v>
      </c>
      <c r="BB10" s="60">
        <v>121</v>
      </c>
      <c r="BC10" s="60">
        <v>4</v>
      </c>
      <c r="BD10" s="77">
        <f t="shared" si="14"/>
        <v>3.3000000000000002E-2</v>
      </c>
      <c r="BE10" s="60">
        <v>299</v>
      </c>
      <c r="BF10" s="60">
        <v>11</v>
      </c>
      <c r="BG10" s="77">
        <f t="shared" si="15"/>
        <v>3.6999999999999998E-2</v>
      </c>
      <c r="BH10" s="60">
        <v>459</v>
      </c>
      <c r="BI10" s="60">
        <v>72</v>
      </c>
      <c r="BJ10" s="77">
        <f t="shared" si="16"/>
        <v>0.157</v>
      </c>
      <c r="BK10" s="60">
        <v>298</v>
      </c>
      <c r="BL10" s="60">
        <v>51</v>
      </c>
      <c r="BM10" s="77">
        <f t="shared" si="17"/>
        <v>0.17100000000000001</v>
      </c>
      <c r="BN10" s="60">
        <v>95</v>
      </c>
      <c r="BO10" s="60">
        <v>0</v>
      </c>
      <c r="BP10" s="60">
        <f t="shared" si="18"/>
        <v>0</v>
      </c>
      <c r="BQ10" s="60">
        <v>403</v>
      </c>
      <c r="BR10" s="60">
        <v>18</v>
      </c>
      <c r="BS10" s="77">
        <f t="shared" si="19"/>
        <v>4.4999999999999998E-2</v>
      </c>
      <c r="BT10" s="60">
        <v>586</v>
      </c>
      <c r="BU10" s="60">
        <v>94</v>
      </c>
      <c r="BV10" s="77">
        <f t="shared" si="20"/>
        <v>0.16040955631399317</v>
      </c>
      <c r="BW10" s="60">
        <v>162</v>
      </c>
      <c r="BX10" s="60">
        <v>21</v>
      </c>
      <c r="BY10" s="77">
        <f t="shared" si="21"/>
        <v>0.13</v>
      </c>
      <c r="BZ10" s="60">
        <v>0</v>
      </c>
      <c r="CA10" s="60">
        <v>0</v>
      </c>
      <c r="CB10" s="77"/>
      <c r="CC10" s="60">
        <v>529</v>
      </c>
      <c r="CD10" s="60">
        <v>19</v>
      </c>
      <c r="CE10" s="77">
        <f t="shared" si="23"/>
        <v>3.5999999999999997E-2</v>
      </c>
      <c r="CF10" s="60">
        <v>477</v>
      </c>
      <c r="CG10" s="60">
        <v>94</v>
      </c>
      <c r="CH10" s="77">
        <f t="shared" si="24"/>
        <v>0.19700000000000001</v>
      </c>
      <c r="CI10" s="60">
        <v>145</v>
      </c>
      <c r="CJ10" s="60">
        <v>21</v>
      </c>
      <c r="CK10" s="77">
        <f t="shared" si="25"/>
        <v>0.14499999999999999</v>
      </c>
      <c r="CL10" s="60">
        <v>0</v>
      </c>
      <c r="CM10" s="60">
        <v>0</v>
      </c>
      <c r="CN10" s="77"/>
      <c r="CO10" s="60">
        <v>318</v>
      </c>
      <c r="CP10" s="60">
        <v>35</v>
      </c>
      <c r="CQ10" s="77">
        <f t="shared" si="27"/>
        <v>0.11</v>
      </c>
      <c r="CR10" s="60">
        <v>617</v>
      </c>
      <c r="CS10" s="60">
        <v>83</v>
      </c>
      <c r="CT10" s="77">
        <f t="shared" si="28"/>
        <v>0.13500000000000001</v>
      </c>
      <c r="CU10" s="60">
        <v>199</v>
      </c>
      <c r="CV10" s="60">
        <v>14</v>
      </c>
      <c r="CW10" s="77">
        <f t="shared" si="29"/>
        <v>7.0000000000000007E-2</v>
      </c>
      <c r="CX10" s="60">
        <v>17</v>
      </c>
      <c r="CY10" s="60">
        <v>0</v>
      </c>
      <c r="CZ10" s="77">
        <f t="shared" si="30"/>
        <v>0</v>
      </c>
      <c r="DA10" s="60">
        <v>151</v>
      </c>
      <c r="DB10" s="60">
        <v>104</v>
      </c>
      <c r="DC10" s="77">
        <f t="shared" si="31"/>
        <v>0.68899999999999995</v>
      </c>
      <c r="DD10" s="60">
        <v>582</v>
      </c>
      <c r="DE10" s="60">
        <v>30</v>
      </c>
      <c r="DF10" s="77">
        <f t="shared" si="32"/>
        <v>5.1999999999999998E-2</v>
      </c>
      <c r="DG10" s="60">
        <v>313</v>
      </c>
      <c r="DH10" s="60">
        <v>0</v>
      </c>
      <c r="DI10" s="77">
        <f t="shared" si="33"/>
        <v>0</v>
      </c>
      <c r="DJ10" s="60">
        <v>105</v>
      </c>
      <c r="DK10" s="60">
        <v>0</v>
      </c>
      <c r="DL10" s="77">
        <f t="shared" si="34"/>
        <v>0</v>
      </c>
      <c r="DM10" s="439"/>
      <c r="DN10" s="60">
        <v>619</v>
      </c>
      <c r="DO10" s="60">
        <v>9</v>
      </c>
      <c r="DP10" s="77">
        <f t="shared" si="35"/>
        <v>1.4999999999999999E-2</v>
      </c>
      <c r="DQ10" s="60">
        <v>532</v>
      </c>
      <c r="DR10" s="60">
        <v>125</v>
      </c>
      <c r="DS10" s="77">
        <f t="shared" si="36"/>
        <v>0.23499999999999999</v>
      </c>
      <c r="DT10" s="440">
        <v>104</v>
      </c>
      <c r="DU10" s="441">
        <v>299</v>
      </c>
      <c r="DV10" s="441">
        <v>513</v>
      </c>
      <c r="DW10" s="441">
        <v>648</v>
      </c>
      <c r="DX10" s="441">
        <v>688</v>
      </c>
      <c r="DY10" s="441">
        <v>967</v>
      </c>
      <c r="DZ10" s="441">
        <v>1093</v>
      </c>
      <c r="EA10" s="442">
        <v>1120</v>
      </c>
    </row>
    <row r="11" spans="1:131" x14ac:dyDescent="0.2">
      <c r="A11" s="56" t="s">
        <v>882</v>
      </c>
      <c r="B11" s="57" t="s">
        <v>1021</v>
      </c>
      <c r="C11" s="56" t="s">
        <v>895</v>
      </c>
      <c r="D11" s="56" t="s">
        <v>1040</v>
      </c>
      <c r="E11" s="60">
        <v>795</v>
      </c>
      <c r="F11" s="60">
        <v>193</v>
      </c>
      <c r="G11" s="77">
        <f t="shared" si="0"/>
        <v>0.24276729559748428</v>
      </c>
      <c r="H11" s="60">
        <v>453</v>
      </c>
      <c r="I11" s="60">
        <v>163</v>
      </c>
      <c r="J11" s="77">
        <f t="shared" si="1"/>
        <v>0.3598233995584989</v>
      </c>
      <c r="K11" s="60">
        <v>90</v>
      </c>
      <c r="L11" s="60">
        <v>26</v>
      </c>
      <c r="M11" s="77">
        <f t="shared" si="37"/>
        <v>0.28888888888888886</v>
      </c>
      <c r="N11" s="60">
        <v>240</v>
      </c>
      <c r="O11" s="60">
        <v>78</v>
      </c>
      <c r="P11" s="77">
        <f t="shared" si="2"/>
        <v>0.32500000000000001</v>
      </c>
      <c r="Q11" s="60">
        <v>123</v>
      </c>
      <c r="R11" s="60">
        <v>59</v>
      </c>
      <c r="S11" s="77">
        <f t="shared" si="3"/>
        <v>0.47967479674796748</v>
      </c>
      <c r="T11" s="60">
        <f t="shared" si="4"/>
        <v>795</v>
      </c>
      <c r="U11" s="60">
        <v>372</v>
      </c>
      <c r="V11" s="60">
        <v>87</v>
      </c>
      <c r="W11" s="77">
        <f t="shared" si="5"/>
        <v>0.23400000000000001</v>
      </c>
      <c r="X11" s="60">
        <v>0</v>
      </c>
      <c r="Y11" s="60">
        <v>0</v>
      </c>
      <c r="Z11" s="77"/>
      <c r="AA11" s="60">
        <v>9</v>
      </c>
      <c r="AB11" s="60">
        <v>9</v>
      </c>
      <c r="AC11" s="77">
        <f t="shared" si="6"/>
        <v>1</v>
      </c>
      <c r="AD11" s="60">
        <v>0</v>
      </c>
      <c r="AE11" s="60">
        <v>0</v>
      </c>
      <c r="AF11" s="77"/>
      <c r="AG11" s="60">
        <v>0</v>
      </c>
      <c r="AH11" s="60">
        <v>0</v>
      </c>
      <c r="AI11" s="77"/>
      <c r="AJ11" s="60">
        <v>260</v>
      </c>
      <c r="AK11" s="60">
        <v>62</v>
      </c>
      <c r="AL11" s="77">
        <f t="shared" si="8"/>
        <v>0.23799999999999999</v>
      </c>
      <c r="AM11" s="60">
        <v>154</v>
      </c>
      <c r="AN11" s="60">
        <v>20</v>
      </c>
      <c r="AO11" s="77">
        <f t="shared" si="9"/>
        <v>0.13</v>
      </c>
      <c r="AP11" s="60">
        <v>464</v>
      </c>
      <c r="AQ11" s="60">
        <v>70</v>
      </c>
      <c r="AR11" s="77">
        <f t="shared" si="10"/>
        <v>0.151</v>
      </c>
      <c r="AS11" s="60">
        <v>390</v>
      </c>
      <c r="AT11" s="60">
        <v>37</v>
      </c>
      <c r="AU11" s="77">
        <f t="shared" si="11"/>
        <v>9.5000000000000001E-2</v>
      </c>
      <c r="AV11" s="60">
        <v>108</v>
      </c>
      <c r="AW11" s="60">
        <v>18</v>
      </c>
      <c r="AX11" s="77">
        <f t="shared" si="12"/>
        <v>0.16700000000000001</v>
      </c>
      <c r="AY11" s="60">
        <v>91</v>
      </c>
      <c r="AZ11" s="60">
        <v>63</v>
      </c>
      <c r="BA11" s="77">
        <f t="shared" si="13"/>
        <v>0.69199999999999995</v>
      </c>
      <c r="BB11" s="60">
        <v>278</v>
      </c>
      <c r="BC11" s="60">
        <v>43</v>
      </c>
      <c r="BD11" s="77">
        <f t="shared" si="14"/>
        <v>0.155</v>
      </c>
      <c r="BE11" s="60">
        <v>205</v>
      </c>
      <c r="BF11" s="60">
        <v>72</v>
      </c>
      <c r="BG11" s="77">
        <f t="shared" si="15"/>
        <v>0.35099999999999998</v>
      </c>
      <c r="BH11" s="60">
        <v>398</v>
      </c>
      <c r="BI11" s="60">
        <v>89</v>
      </c>
      <c r="BJ11" s="77">
        <f t="shared" si="16"/>
        <v>0.224</v>
      </c>
      <c r="BK11" s="60">
        <v>102</v>
      </c>
      <c r="BL11" s="60">
        <v>17</v>
      </c>
      <c r="BM11" s="77">
        <f t="shared" si="17"/>
        <v>0.16700000000000001</v>
      </c>
      <c r="BN11" s="60">
        <v>90</v>
      </c>
      <c r="BO11" s="60">
        <v>11</v>
      </c>
      <c r="BP11" s="60">
        <f t="shared" si="18"/>
        <v>0.122</v>
      </c>
      <c r="BQ11" s="60">
        <v>342</v>
      </c>
      <c r="BR11" s="60">
        <v>30</v>
      </c>
      <c r="BS11" s="77">
        <f t="shared" si="19"/>
        <v>8.7999999999999995E-2</v>
      </c>
      <c r="BT11" s="60">
        <v>330</v>
      </c>
      <c r="BU11" s="60">
        <v>97</v>
      </c>
      <c r="BV11" s="77">
        <f t="shared" si="20"/>
        <v>0.29393939393939394</v>
      </c>
      <c r="BW11" s="60">
        <v>123</v>
      </c>
      <c r="BX11" s="60">
        <v>66</v>
      </c>
      <c r="BY11" s="77">
        <f t="shared" si="21"/>
        <v>0.53700000000000003</v>
      </c>
      <c r="BZ11" s="60">
        <v>0</v>
      </c>
      <c r="CA11" s="60">
        <v>0</v>
      </c>
      <c r="CB11" s="77"/>
      <c r="CC11" s="60">
        <v>358</v>
      </c>
      <c r="CD11" s="60">
        <v>39</v>
      </c>
      <c r="CE11" s="77">
        <f t="shared" si="23"/>
        <v>0.109</v>
      </c>
      <c r="CF11" s="60">
        <v>330</v>
      </c>
      <c r="CG11" s="60">
        <v>97</v>
      </c>
      <c r="CH11" s="77">
        <f t="shared" si="24"/>
        <v>0.29399999999999998</v>
      </c>
      <c r="CI11" s="60">
        <v>107</v>
      </c>
      <c r="CJ11" s="60">
        <v>57</v>
      </c>
      <c r="CK11" s="77">
        <f t="shared" si="25"/>
        <v>0.53300000000000003</v>
      </c>
      <c r="CL11" s="60">
        <v>0</v>
      </c>
      <c r="CM11" s="60">
        <v>0</v>
      </c>
      <c r="CN11" s="77"/>
      <c r="CO11" s="60">
        <v>339</v>
      </c>
      <c r="CP11" s="60">
        <v>49</v>
      </c>
      <c r="CQ11" s="77">
        <f t="shared" si="27"/>
        <v>0.14499999999999999</v>
      </c>
      <c r="CR11" s="60">
        <v>213</v>
      </c>
      <c r="CS11" s="60">
        <v>94</v>
      </c>
      <c r="CT11" s="77">
        <f t="shared" si="28"/>
        <v>0.441</v>
      </c>
      <c r="CU11" s="60">
        <v>236</v>
      </c>
      <c r="CV11" s="60">
        <v>47</v>
      </c>
      <c r="CW11" s="77">
        <f t="shared" si="29"/>
        <v>0.19900000000000001</v>
      </c>
      <c r="CX11" s="60">
        <v>7</v>
      </c>
      <c r="CY11" s="60">
        <v>0</v>
      </c>
      <c r="CZ11" s="77">
        <f t="shared" si="30"/>
        <v>0</v>
      </c>
      <c r="DA11" s="60">
        <v>219</v>
      </c>
      <c r="DB11" s="60">
        <v>109</v>
      </c>
      <c r="DC11" s="77">
        <f t="shared" si="31"/>
        <v>0.498</v>
      </c>
      <c r="DD11" s="60">
        <v>368</v>
      </c>
      <c r="DE11" s="60">
        <v>73</v>
      </c>
      <c r="DF11" s="77">
        <f t="shared" si="32"/>
        <v>0.19800000000000001</v>
      </c>
      <c r="DG11" s="60">
        <v>160</v>
      </c>
      <c r="DH11" s="60">
        <v>0</v>
      </c>
      <c r="DI11" s="77">
        <f t="shared" si="33"/>
        <v>0</v>
      </c>
      <c r="DJ11" s="60">
        <v>48</v>
      </c>
      <c r="DK11" s="60">
        <v>9</v>
      </c>
      <c r="DL11" s="77">
        <f t="shared" si="34"/>
        <v>0.188</v>
      </c>
      <c r="DM11" s="439"/>
      <c r="DN11" s="60">
        <v>215</v>
      </c>
      <c r="DO11" s="60">
        <v>21</v>
      </c>
      <c r="DP11" s="77">
        <f t="shared" si="35"/>
        <v>9.8000000000000004E-2</v>
      </c>
      <c r="DQ11" s="60">
        <v>580</v>
      </c>
      <c r="DR11" s="60">
        <v>172</v>
      </c>
      <c r="DS11" s="77">
        <f t="shared" si="36"/>
        <v>0.29699999999999999</v>
      </c>
      <c r="DT11" s="440">
        <v>92</v>
      </c>
      <c r="DU11" s="441">
        <v>341</v>
      </c>
      <c r="DV11" s="441">
        <v>367</v>
      </c>
      <c r="DW11" s="441">
        <v>441</v>
      </c>
      <c r="DX11" s="441">
        <v>486</v>
      </c>
      <c r="DY11" s="441">
        <v>529</v>
      </c>
      <c r="DZ11" s="441">
        <v>655</v>
      </c>
      <c r="EA11" s="442">
        <v>731</v>
      </c>
    </row>
    <row r="12" spans="1:131" x14ac:dyDescent="0.2">
      <c r="A12" s="56" t="s">
        <v>882</v>
      </c>
      <c r="B12" s="57" t="s">
        <v>1021</v>
      </c>
      <c r="C12" s="56" t="s">
        <v>896</v>
      </c>
      <c r="D12" s="56" t="s">
        <v>1041</v>
      </c>
      <c r="E12" s="60">
        <v>833</v>
      </c>
      <c r="F12" s="60">
        <v>150</v>
      </c>
      <c r="G12" s="77">
        <f t="shared" si="0"/>
        <v>0.18007202881152462</v>
      </c>
      <c r="H12" s="60">
        <v>440</v>
      </c>
      <c r="I12" s="60">
        <v>106</v>
      </c>
      <c r="J12" s="77">
        <f t="shared" si="1"/>
        <v>0.24090909090909091</v>
      </c>
      <c r="K12" s="60">
        <v>41</v>
      </c>
      <c r="L12" s="60">
        <v>10</v>
      </c>
      <c r="M12" s="77">
        <f t="shared" si="37"/>
        <v>0.24390243902439024</v>
      </c>
      <c r="N12" s="60">
        <v>327</v>
      </c>
      <c r="O12" s="60">
        <v>97</v>
      </c>
      <c r="P12" s="77">
        <f t="shared" si="2"/>
        <v>0.29663608562691129</v>
      </c>
      <c r="Q12" s="60">
        <v>72</v>
      </c>
      <c r="R12" s="60">
        <v>0</v>
      </c>
      <c r="S12" s="77">
        <f t="shared" si="3"/>
        <v>0</v>
      </c>
      <c r="T12" s="60">
        <f t="shared" ref="T12:T76" si="39">U12+X12+AA12+AD12+AG12+AJ12+AM12</f>
        <v>833</v>
      </c>
      <c r="U12" s="60">
        <v>73</v>
      </c>
      <c r="V12" s="60">
        <v>18</v>
      </c>
      <c r="W12" s="77">
        <f t="shared" si="5"/>
        <v>0.247</v>
      </c>
      <c r="X12" s="60">
        <v>0</v>
      </c>
      <c r="Y12" s="60">
        <v>0</v>
      </c>
      <c r="Z12" s="77"/>
      <c r="AA12" s="60">
        <v>21</v>
      </c>
      <c r="AB12" s="60">
        <v>0</v>
      </c>
      <c r="AC12" s="77">
        <f t="shared" ref="AC12:AC76" si="40">ROUND(AB12/AA12,3)</f>
        <v>0</v>
      </c>
      <c r="AD12" s="60">
        <v>0</v>
      </c>
      <c r="AE12" s="60">
        <v>0</v>
      </c>
      <c r="AF12" s="77"/>
      <c r="AG12" s="60">
        <v>0</v>
      </c>
      <c r="AH12" s="60">
        <v>0</v>
      </c>
      <c r="AI12" s="77"/>
      <c r="AJ12" s="60">
        <v>418</v>
      </c>
      <c r="AK12" s="60">
        <v>37</v>
      </c>
      <c r="AL12" s="77">
        <f t="shared" ref="AL12:AL76" si="41">ROUND(AK12/AJ12,3)</f>
        <v>8.8999999999999996E-2</v>
      </c>
      <c r="AM12" s="60">
        <v>321</v>
      </c>
      <c r="AN12" s="60">
        <v>95</v>
      </c>
      <c r="AO12" s="77">
        <f t="shared" ref="AO12:AO76" si="42">ROUND(AN12/AM12,3)</f>
        <v>0.29599999999999999</v>
      </c>
      <c r="AP12" s="60">
        <v>412</v>
      </c>
      <c r="AQ12" s="60">
        <v>56</v>
      </c>
      <c r="AR12" s="77">
        <f t="shared" ref="AR12:AR76" si="43">ROUND(AQ12/AP12,3)</f>
        <v>0.13600000000000001</v>
      </c>
      <c r="AS12" s="60">
        <v>393</v>
      </c>
      <c r="AT12" s="60">
        <v>40</v>
      </c>
      <c r="AU12" s="77">
        <f t="shared" ref="AU12:AU76" si="44">ROUND(AT12/AS12,3)</f>
        <v>0.10199999999999999</v>
      </c>
      <c r="AV12" s="60">
        <v>195</v>
      </c>
      <c r="AW12" s="60">
        <v>8</v>
      </c>
      <c r="AX12" s="77">
        <f t="shared" ref="AX12:AX76" si="45">ROUND(AW12/AV12,3)</f>
        <v>4.1000000000000002E-2</v>
      </c>
      <c r="AY12" s="60">
        <v>84</v>
      </c>
      <c r="AZ12" s="60">
        <v>40</v>
      </c>
      <c r="BA12" s="77">
        <f t="shared" ref="BA12:BA76" si="46">ROUND(AZ12/AY12,3)</f>
        <v>0.47599999999999998</v>
      </c>
      <c r="BB12" s="60">
        <v>269</v>
      </c>
      <c r="BC12" s="60">
        <v>19</v>
      </c>
      <c r="BD12" s="77">
        <f t="shared" ref="BD12:BD76" si="47">ROUND(BC12/BB12,3)</f>
        <v>7.0999999999999994E-2</v>
      </c>
      <c r="BE12" s="60">
        <v>111</v>
      </c>
      <c r="BF12" s="60">
        <v>31</v>
      </c>
      <c r="BG12" s="77">
        <f t="shared" ref="BG12:BG76" si="48">ROUND(BF12/BE12,3)</f>
        <v>0.27900000000000003</v>
      </c>
      <c r="BH12" s="60">
        <v>344</v>
      </c>
      <c r="BI12" s="60">
        <v>88</v>
      </c>
      <c r="BJ12" s="77">
        <f t="shared" ref="BJ12:BJ76" si="49">ROUND(BI12/BH12,3)</f>
        <v>0.25600000000000001</v>
      </c>
      <c r="BK12" s="60">
        <v>237</v>
      </c>
      <c r="BL12" s="60">
        <v>31</v>
      </c>
      <c r="BM12" s="77">
        <f t="shared" ref="BM12:BM76" si="50">ROUND(BL12/BK12,3)</f>
        <v>0.13100000000000001</v>
      </c>
      <c r="BN12" s="60">
        <v>141</v>
      </c>
      <c r="BO12" s="60">
        <v>0</v>
      </c>
      <c r="BP12" s="60">
        <f t="shared" ref="BP12:BP76" si="51">ROUND(BO12/BN12,3)</f>
        <v>0</v>
      </c>
      <c r="BQ12" s="60">
        <v>393</v>
      </c>
      <c r="BR12" s="60">
        <v>44</v>
      </c>
      <c r="BS12" s="77">
        <f t="shared" ref="BS12:BS76" si="52">ROUND(BR12/BQ12,3)</f>
        <v>0.112</v>
      </c>
      <c r="BT12" s="60">
        <v>338</v>
      </c>
      <c r="BU12" s="60">
        <v>76</v>
      </c>
      <c r="BV12" s="77">
        <f t="shared" si="20"/>
        <v>0.22485207100591717</v>
      </c>
      <c r="BW12" s="60">
        <v>102</v>
      </c>
      <c r="BX12" s="60">
        <v>31</v>
      </c>
      <c r="BY12" s="77">
        <f t="shared" si="21"/>
        <v>0.30399999999999999</v>
      </c>
      <c r="BZ12" s="60">
        <v>0</v>
      </c>
      <c r="CA12" s="60">
        <v>0</v>
      </c>
      <c r="CB12" s="77"/>
      <c r="CC12" s="60">
        <v>486</v>
      </c>
      <c r="CD12" s="60">
        <v>52</v>
      </c>
      <c r="CE12" s="77">
        <f t="shared" ref="CE12:CE76" si="53">ROUND(CD12/CC12,3)</f>
        <v>0.107</v>
      </c>
      <c r="CF12" s="60">
        <v>260</v>
      </c>
      <c r="CG12" s="60">
        <v>67</v>
      </c>
      <c r="CH12" s="77">
        <f t="shared" ref="CH12:CH76" si="54">ROUND(CG12/CF12,3)</f>
        <v>0.25800000000000001</v>
      </c>
      <c r="CI12" s="60">
        <v>87</v>
      </c>
      <c r="CJ12" s="60">
        <v>30</v>
      </c>
      <c r="CK12" s="77">
        <f t="shared" ref="CK12:CK76" si="55">ROUND(CJ12/CI12,3)</f>
        <v>0.34499999999999997</v>
      </c>
      <c r="CL12" s="60">
        <v>0</v>
      </c>
      <c r="CM12" s="60">
        <v>0</v>
      </c>
      <c r="CN12" s="77"/>
      <c r="CO12" s="60">
        <v>300</v>
      </c>
      <c r="CP12" s="60">
        <v>53</v>
      </c>
      <c r="CQ12" s="77">
        <f t="shared" ref="CQ12:CQ76" si="56">ROUND(CP12/CO12,3)</f>
        <v>0.17699999999999999</v>
      </c>
      <c r="CR12" s="60">
        <v>237</v>
      </c>
      <c r="CS12" s="60">
        <v>51</v>
      </c>
      <c r="CT12" s="77">
        <f t="shared" ref="CT12:CT76" si="57">ROUND(CS12/CR12,3)</f>
        <v>0.215</v>
      </c>
      <c r="CU12" s="60">
        <v>220</v>
      </c>
      <c r="CV12" s="60">
        <v>45</v>
      </c>
      <c r="CW12" s="77">
        <f t="shared" ref="CW12:CW76" si="58">ROUND(CV12/CU12,3)</f>
        <v>0.20499999999999999</v>
      </c>
      <c r="CX12" s="60">
        <v>76</v>
      </c>
      <c r="CY12" s="60">
        <v>0</v>
      </c>
      <c r="CZ12" s="77">
        <f t="shared" ref="CZ12:CZ76" si="59">ROUND(CY12/CX12,3)</f>
        <v>0</v>
      </c>
      <c r="DA12" s="60">
        <v>235</v>
      </c>
      <c r="DB12" s="60">
        <v>82</v>
      </c>
      <c r="DC12" s="77">
        <f t="shared" ref="DC12:DC76" si="60">ROUND(DB12/DA12,3)</f>
        <v>0.34899999999999998</v>
      </c>
      <c r="DD12" s="60">
        <v>277</v>
      </c>
      <c r="DE12" s="60">
        <v>63</v>
      </c>
      <c r="DF12" s="77">
        <f t="shared" ref="DF12:DF76" si="61">ROUND(DE12/DD12,3)</f>
        <v>0.22700000000000001</v>
      </c>
      <c r="DG12" s="60">
        <v>213</v>
      </c>
      <c r="DH12" s="60">
        <v>4</v>
      </c>
      <c r="DI12" s="77">
        <f t="shared" ref="DI12:DI76" si="62">ROUND(DH12/DG12,3)</f>
        <v>1.9E-2</v>
      </c>
      <c r="DJ12" s="60">
        <v>108</v>
      </c>
      <c r="DK12" s="60">
        <v>0</v>
      </c>
      <c r="DL12" s="77">
        <f t="shared" si="34"/>
        <v>0</v>
      </c>
      <c r="DM12" s="439">
        <v>11821</v>
      </c>
      <c r="DN12" s="60">
        <v>490</v>
      </c>
      <c r="DO12" s="60">
        <v>24</v>
      </c>
      <c r="DP12" s="77">
        <f t="shared" ref="DP12:DP76" si="63">ROUND(DO12/DN12,3)</f>
        <v>4.9000000000000002E-2</v>
      </c>
      <c r="DQ12" s="60">
        <v>343</v>
      </c>
      <c r="DR12" s="60">
        <v>126</v>
      </c>
      <c r="DS12" s="77">
        <f t="shared" ref="DS12:DS76" si="64">ROUND(DR12/DQ12,3)</f>
        <v>0.36699999999999999</v>
      </c>
      <c r="DT12" s="440">
        <v>67</v>
      </c>
      <c r="DU12" s="441">
        <v>200</v>
      </c>
      <c r="DV12" s="441">
        <v>259</v>
      </c>
      <c r="DW12" s="441">
        <v>377</v>
      </c>
      <c r="DX12" s="441">
        <v>403</v>
      </c>
      <c r="DY12" s="441">
        <v>616</v>
      </c>
      <c r="DZ12" s="441">
        <v>728</v>
      </c>
      <c r="EA12" s="442">
        <v>802</v>
      </c>
    </row>
    <row r="13" spans="1:131" x14ac:dyDescent="0.2">
      <c r="A13" s="56" t="s">
        <v>882</v>
      </c>
      <c r="B13" s="57" t="s">
        <v>1021</v>
      </c>
      <c r="C13" s="56" t="s">
        <v>897</v>
      </c>
      <c r="D13" s="56" t="s">
        <v>1042</v>
      </c>
      <c r="E13" s="60">
        <v>884</v>
      </c>
      <c r="F13" s="60">
        <v>173</v>
      </c>
      <c r="G13" s="77">
        <f t="shared" si="0"/>
        <v>0.19570135746606335</v>
      </c>
      <c r="H13" s="60">
        <v>462</v>
      </c>
      <c r="I13" s="60">
        <v>145</v>
      </c>
      <c r="J13" s="77">
        <f t="shared" si="1"/>
        <v>0.31385281385281383</v>
      </c>
      <c r="K13" s="60">
        <v>27</v>
      </c>
      <c r="L13" s="60">
        <v>0</v>
      </c>
      <c r="M13" s="77">
        <f t="shared" si="37"/>
        <v>0</v>
      </c>
      <c r="N13" s="60">
        <v>332</v>
      </c>
      <c r="O13" s="60">
        <v>89</v>
      </c>
      <c r="P13" s="77">
        <f t="shared" si="2"/>
        <v>0.26807228915662651</v>
      </c>
      <c r="Q13" s="60">
        <v>103</v>
      </c>
      <c r="R13" s="60">
        <v>56</v>
      </c>
      <c r="S13" s="77">
        <f t="shared" si="3"/>
        <v>0.5436893203883495</v>
      </c>
      <c r="T13" s="60">
        <f t="shared" si="39"/>
        <v>884</v>
      </c>
      <c r="U13" s="60">
        <v>207</v>
      </c>
      <c r="V13" s="60">
        <v>93</v>
      </c>
      <c r="W13" s="77">
        <f t="shared" si="5"/>
        <v>0.44900000000000001</v>
      </c>
      <c r="X13" s="60">
        <v>0</v>
      </c>
      <c r="Y13" s="60">
        <v>0</v>
      </c>
      <c r="Z13" s="77"/>
      <c r="AA13" s="60">
        <v>14</v>
      </c>
      <c r="AB13" s="60">
        <v>0</v>
      </c>
      <c r="AC13" s="77">
        <f t="shared" si="40"/>
        <v>0</v>
      </c>
      <c r="AD13" s="60">
        <v>0</v>
      </c>
      <c r="AE13" s="60">
        <v>0</v>
      </c>
      <c r="AF13" s="77"/>
      <c r="AG13" s="60">
        <v>11</v>
      </c>
      <c r="AH13" s="60">
        <v>0</v>
      </c>
      <c r="AI13" s="77">
        <f t="shared" si="7"/>
        <v>0</v>
      </c>
      <c r="AJ13" s="60">
        <v>492</v>
      </c>
      <c r="AK13" s="60">
        <v>56</v>
      </c>
      <c r="AL13" s="77">
        <f t="shared" si="41"/>
        <v>0.114</v>
      </c>
      <c r="AM13" s="60">
        <v>160</v>
      </c>
      <c r="AN13" s="60">
        <v>23</v>
      </c>
      <c r="AO13" s="77">
        <f t="shared" si="42"/>
        <v>0.14399999999999999</v>
      </c>
      <c r="AP13" s="60">
        <v>562</v>
      </c>
      <c r="AQ13" s="60">
        <v>15</v>
      </c>
      <c r="AR13" s="77">
        <f t="shared" si="43"/>
        <v>2.7E-2</v>
      </c>
      <c r="AS13" s="60">
        <v>523</v>
      </c>
      <c r="AT13" s="60">
        <v>15</v>
      </c>
      <c r="AU13" s="77">
        <f t="shared" si="44"/>
        <v>2.9000000000000001E-2</v>
      </c>
      <c r="AV13" s="60">
        <v>118</v>
      </c>
      <c r="AW13" s="60">
        <v>0</v>
      </c>
      <c r="AX13" s="77">
        <f t="shared" si="45"/>
        <v>0</v>
      </c>
      <c r="AY13" s="60">
        <v>37</v>
      </c>
      <c r="AZ13" s="60">
        <v>0</v>
      </c>
      <c r="BA13" s="77">
        <f t="shared" si="46"/>
        <v>0</v>
      </c>
      <c r="BB13" s="60">
        <v>203</v>
      </c>
      <c r="BC13" s="60">
        <v>0</v>
      </c>
      <c r="BD13" s="77">
        <f t="shared" si="47"/>
        <v>0</v>
      </c>
      <c r="BE13" s="60">
        <v>211</v>
      </c>
      <c r="BF13" s="60">
        <v>37</v>
      </c>
      <c r="BG13" s="77">
        <f t="shared" si="48"/>
        <v>0.17499999999999999</v>
      </c>
      <c r="BH13" s="60">
        <v>130</v>
      </c>
      <c r="BI13" s="60">
        <v>21</v>
      </c>
      <c r="BJ13" s="77">
        <f t="shared" si="49"/>
        <v>0.16200000000000001</v>
      </c>
      <c r="BK13" s="60">
        <v>464</v>
      </c>
      <c r="BL13" s="60">
        <v>113</v>
      </c>
      <c r="BM13" s="77">
        <f t="shared" si="50"/>
        <v>0.24399999999999999</v>
      </c>
      <c r="BN13" s="60">
        <v>79</v>
      </c>
      <c r="BO13" s="60">
        <v>0</v>
      </c>
      <c r="BP13" s="60">
        <f t="shared" si="51"/>
        <v>0</v>
      </c>
      <c r="BQ13" s="60">
        <v>422</v>
      </c>
      <c r="BR13" s="60">
        <v>27</v>
      </c>
      <c r="BS13" s="77">
        <f t="shared" si="52"/>
        <v>6.4000000000000001E-2</v>
      </c>
      <c r="BT13" s="60">
        <v>342</v>
      </c>
      <c r="BU13" s="60">
        <v>104</v>
      </c>
      <c r="BV13" s="77">
        <f t="shared" si="20"/>
        <v>0.30409356725146197</v>
      </c>
      <c r="BW13" s="60">
        <v>120</v>
      </c>
      <c r="BX13" s="60">
        <v>41</v>
      </c>
      <c r="BY13" s="77">
        <f t="shared" ref="BY13:BY77" si="65">ROUND(BX13/BW13,3)</f>
        <v>0.34200000000000003</v>
      </c>
      <c r="BZ13" s="60">
        <v>0</v>
      </c>
      <c r="CA13" s="60">
        <v>0</v>
      </c>
      <c r="CB13" s="77"/>
      <c r="CC13" s="60">
        <v>444</v>
      </c>
      <c r="CD13" s="60">
        <v>27</v>
      </c>
      <c r="CE13" s="77">
        <f t="shared" si="53"/>
        <v>6.0999999999999999E-2</v>
      </c>
      <c r="CF13" s="60">
        <v>335</v>
      </c>
      <c r="CG13" s="60">
        <v>104</v>
      </c>
      <c r="CH13" s="77">
        <f t="shared" si="54"/>
        <v>0.31</v>
      </c>
      <c r="CI13" s="60">
        <v>105</v>
      </c>
      <c r="CJ13" s="60">
        <v>40</v>
      </c>
      <c r="CK13" s="77">
        <f t="shared" si="55"/>
        <v>0.38100000000000001</v>
      </c>
      <c r="CL13" s="60">
        <v>0</v>
      </c>
      <c r="CM13" s="60">
        <v>0</v>
      </c>
      <c r="CN13" s="77"/>
      <c r="CO13" s="60">
        <v>270</v>
      </c>
      <c r="CP13" s="60">
        <v>48</v>
      </c>
      <c r="CQ13" s="77">
        <f t="shared" si="56"/>
        <v>0.17799999999999999</v>
      </c>
      <c r="CR13" s="60">
        <v>371</v>
      </c>
      <c r="CS13" s="60">
        <v>83</v>
      </c>
      <c r="CT13" s="77">
        <f t="shared" si="57"/>
        <v>0.224</v>
      </c>
      <c r="CU13" s="60">
        <v>243</v>
      </c>
      <c r="CV13" s="60">
        <v>41</v>
      </c>
      <c r="CW13" s="77">
        <f t="shared" si="58"/>
        <v>0.16900000000000001</v>
      </c>
      <c r="CX13" s="60">
        <v>0</v>
      </c>
      <c r="CY13" s="60">
        <v>0</v>
      </c>
      <c r="CZ13" s="77"/>
      <c r="DA13" s="60">
        <v>237</v>
      </c>
      <c r="DB13" s="60">
        <v>158</v>
      </c>
      <c r="DC13" s="77">
        <f t="shared" si="60"/>
        <v>0.66700000000000004</v>
      </c>
      <c r="DD13" s="60">
        <v>304</v>
      </c>
      <c r="DE13" s="60">
        <v>14</v>
      </c>
      <c r="DF13" s="77">
        <f t="shared" si="61"/>
        <v>4.5999999999999999E-2</v>
      </c>
      <c r="DG13" s="60">
        <v>311</v>
      </c>
      <c r="DH13" s="60">
        <v>0</v>
      </c>
      <c r="DI13" s="77">
        <f t="shared" si="62"/>
        <v>0</v>
      </c>
      <c r="DJ13" s="60">
        <v>32</v>
      </c>
      <c r="DK13" s="60">
        <v>0</v>
      </c>
      <c r="DL13" s="77">
        <f t="shared" si="34"/>
        <v>0</v>
      </c>
      <c r="DM13" s="439"/>
      <c r="DN13" s="60">
        <v>548</v>
      </c>
      <c r="DO13" s="60">
        <v>26</v>
      </c>
      <c r="DP13" s="77">
        <f t="shared" si="63"/>
        <v>4.7E-2</v>
      </c>
      <c r="DQ13" s="60">
        <v>336</v>
      </c>
      <c r="DR13" s="60">
        <v>146</v>
      </c>
      <c r="DS13" s="77">
        <f t="shared" si="64"/>
        <v>0.435</v>
      </c>
      <c r="DT13" s="440">
        <v>158</v>
      </c>
      <c r="DU13" s="441">
        <v>246</v>
      </c>
      <c r="DV13" s="441">
        <v>349</v>
      </c>
      <c r="DW13" s="441">
        <v>386</v>
      </c>
      <c r="DX13" s="441">
        <v>393</v>
      </c>
      <c r="DY13" s="441">
        <v>506</v>
      </c>
      <c r="DZ13" s="441">
        <v>693</v>
      </c>
      <c r="EA13" s="442">
        <v>786</v>
      </c>
    </row>
    <row r="14" spans="1:131" x14ac:dyDescent="0.2">
      <c r="A14" s="56" t="s">
        <v>882</v>
      </c>
      <c r="B14" s="57" t="s">
        <v>1021</v>
      </c>
      <c r="C14" s="56" t="s">
        <v>898</v>
      </c>
      <c r="D14" s="56" t="s">
        <v>1043</v>
      </c>
      <c r="E14" s="60">
        <v>1045</v>
      </c>
      <c r="F14" s="60">
        <v>336</v>
      </c>
      <c r="G14" s="77">
        <f t="shared" si="0"/>
        <v>0.32153110047846889</v>
      </c>
      <c r="H14" s="60">
        <v>703</v>
      </c>
      <c r="I14" s="60">
        <v>265</v>
      </c>
      <c r="J14" s="77">
        <f t="shared" si="1"/>
        <v>0.37695590327169276</v>
      </c>
      <c r="K14" s="60">
        <v>150</v>
      </c>
      <c r="L14" s="60">
        <v>39</v>
      </c>
      <c r="M14" s="77">
        <f t="shared" si="37"/>
        <v>0.26</v>
      </c>
      <c r="N14" s="60">
        <v>442</v>
      </c>
      <c r="O14" s="60">
        <v>205</v>
      </c>
      <c r="P14" s="77">
        <f t="shared" si="2"/>
        <v>0.46380090497737558</v>
      </c>
      <c r="Q14" s="60">
        <v>111</v>
      </c>
      <c r="R14" s="60">
        <v>20</v>
      </c>
      <c r="S14" s="77">
        <f t="shared" si="3"/>
        <v>0.18018018018018017</v>
      </c>
      <c r="T14" s="60">
        <f t="shared" si="39"/>
        <v>1045</v>
      </c>
      <c r="U14" s="60">
        <v>310</v>
      </c>
      <c r="V14" s="60">
        <v>132</v>
      </c>
      <c r="W14" s="77">
        <f t="shared" si="5"/>
        <v>0.42599999999999999</v>
      </c>
      <c r="X14" s="60">
        <v>28</v>
      </c>
      <c r="Y14" s="60">
        <v>0</v>
      </c>
      <c r="Z14" s="77">
        <f t="shared" si="38"/>
        <v>0</v>
      </c>
      <c r="AA14" s="60">
        <v>37</v>
      </c>
      <c r="AB14" s="60">
        <v>25</v>
      </c>
      <c r="AC14" s="77">
        <f t="shared" si="40"/>
        <v>0.67600000000000005</v>
      </c>
      <c r="AD14" s="60">
        <v>0</v>
      </c>
      <c r="AE14" s="60">
        <v>0</v>
      </c>
      <c r="AF14" s="77"/>
      <c r="AG14" s="60">
        <v>43</v>
      </c>
      <c r="AH14" s="60">
        <v>24</v>
      </c>
      <c r="AI14" s="77">
        <f t="shared" si="7"/>
        <v>0.55800000000000005</v>
      </c>
      <c r="AJ14" s="60">
        <v>475</v>
      </c>
      <c r="AK14" s="60">
        <v>127</v>
      </c>
      <c r="AL14" s="77">
        <f t="shared" si="41"/>
        <v>0.26700000000000002</v>
      </c>
      <c r="AM14" s="60">
        <v>152</v>
      </c>
      <c r="AN14" s="60">
        <v>36</v>
      </c>
      <c r="AO14" s="77">
        <f t="shared" si="42"/>
        <v>0.23699999999999999</v>
      </c>
      <c r="AP14" s="60">
        <v>716</v>
      </c>
      <c r="AQ14" s="60">
        <v>135</v>
      </c>
      <c r="AR14" s="77">
        <f t="shared" si="43"/>
        <v>0.189</v>
      </c>
      <c r="AS14" s="60">
        <v>592</v>
      </c>
      <c r="AT14" s="60">
        <v>108</v>
      </c>
      <c r="AU14" s="77">
        <f t="shared" si="44"/>
        <v>0.182</v>
      </c>
      <c r="AV14" s="60">
        <v>159</v>
      </c>
      <c r="AW14" s="60">
        <v>55</v>
      </c>
      <c r="AX14" s="77">
        <f t="shared" si="45"/>
        <v>0.34599999999999997</v>
      </c>
      <c r="AY14" s="60">
        <v>165</v>
      </c>
      <c r="AZ14" s="60">
        <v>43</v>
      </c>
      <c r="BA14" s="77">
        <f t="shared" si="46"/>
        <v>0.26100000000000001</v>
      </c>
      <c r="BB14" s="60">
        <v>219</v>
      </c>
      <c r="BC14" s="60">
        <v>58</v>
      </c>
      <c r="BD14" s="77">
        <f t="shared" si="47"/>
        <v>0.26500000000000001</v>
      </c>
      <c r="BE14" s="60">
        <v>192</v>
      </c>
      <c r="BF14" s="60">
        <v>129</v>
      </c>
      <c r="BG14" s="77">
        <f t="shared" si="48"/>
        <v>0.67200000000000004</v>
      </c>
      <c r="BH14" s="60">
        <v>355</v>
      </c>
      <c r="BI14" s="60">
        <v>89</v>
      </c>
      <c r="BJ14" s="77">
        <f t="shared" si="49"/>
        <v>0.251</v>
      </c>
      <c r="BK14" s="60">
        <v>340</v>
      </c>
      <c r="BL14" s="60">
        <v>74</v>
      </c>
      <c r="BM14" s="77">
        <f t="shared" si="50"/>
        <v>0.218</v>
      </c>
      <c r="BN14" s="60">
        <v>158</v>
      </c>
      <c r="BO14" s="60">
        <v>42</v>
      </c>
      <c r="BP14" s="60">
        <f t="shared" si="51"/>
        <v>0.26600000000000001</v>
      </c>
      <c r="BQ14" s="60">
        <v>342</v>
      </c>
      <c r="BR14" s="60">
        <v>71</v>
      </c>
      <c r="BS14" s="77">
        <f t="shared" si="52"/>
        <v>0.20799999999999999</v>
      </c>
      <c r="BT14" s="60">
        <v>569</v>
      </c>
      <c r="BU14" s="60">
        <v>212</v>
      </c>
      <c r="BV14" s="77">
        <f t="shared" si="20"/>
        <v>0.37258347978910367</v>
      </c>
      <c r="BW14" s="60">
        <v>95</v>
      </c>
      <c r="BX14" s="60">
        <v>15</v>
      </c>
      <c r="BY14" s="77">
        <f t="shared" si="65"/>
        <v>0.158</v>
      </c>
      <c r="BZ14" s="60">
        <v>39</v>
      </c>
      <c r="CA14" s="60">
        <v>37</v>
      </c>
      <c r="CB14" s="77">
        <f t="shared" ref="CB14:CB77" si="66">ROUND(CA14/BZ14,3)</f>
        <v>0.94899999999999995</v>
      </c>
      <c r="CC14" s="60">
        <v>476</v>
      </c>
      <c r="CD14" s="60">
        <v>110</v>
      </c>
      <c r="CE14" s="77">
        <f t="shared" si="53"/>
        <v>0.23100000000000001</v>
      </c>
      <c r="CF14" s="60">
        <v>463</v>
      </c>
      <c r="CG14" s="60">
        <v>181</v>
      </c>
      <c r="CH14" s="77">
        <f t="shared" si="54"/>
        <v>0.39100000000000001</v>
      </c>
      <c r="CI14" s="60">
        <v>67</v>
      </c>
      <c r="CJ14" s="60">
        <v>6</v>
      </c>
      <c r="CK14" s="77">
        <f t="shared" si="55"/>
        <v>0.09</v>
      </c>
      <c r="CL14" s="60">
        <v>39</v>
      </c>
      <c r="CM14" s="60">
        <v>37</v>
      </c>
      <c r="CN14" s="77">
        <f t="shared" ref="CN14:CN75" si="67">ROUND(CM14/CL14,3)</f>
        <v>0.94899999999999995</v>
      </c>
      <c r="CO14" s="60">
        <v>253</v>
      </c>
      <c r="CP14" s="60">
        <v>78</v>
      </c>
      <c r="CQ14" s="77">
        <f t="shared" si="56"/>
        <v>0.308</v>
      </c>
      <c r="CR14" s="60">
        <v>536</v>
      </c>
      <c r="CS14" s="60">
        <v>161</v>
      </c>
      <c r="CT14" s="77">
        <f t="shared" si="57"/>
        <v>0.3</v>
      </c>
      <c r="CU14" s="60">
        <v>199</v>
      </c>
      <c r="CV14" s="60">
        <v>57</v>
      </c>
      <c r="CW14" s="77">
        <f t="shared" si="58"/>
        <v>0.28599999999999998</v>
      </c>
      <c r="CX14" s="60">
        <v>57</v>
      </c>
      <c r="CY14" s="60">
        <v>36</v>
      </c>
      <c r="CZ14" s="77">
        <f t="shared" si="59"/>
        <v>0.63200000000000001</v>
      </c>
      <c r="DA14" s="60">
        <v>208</v>
      </c>
      <c r="DB14" s="60">
        <v>185</v>
      </c>
      <c r="DC14" s="77">
        <f t="shared" si="60"/>
        <v>0.88900000000000001</v>
      </c>
      <c r="DD14" s="60">
        <v>446</v>
      </c>
      <c r="DE14" s="60">
        <v>91</v>
      </c>
      <c r="DF14" s="77">
        <f t="shared" si="61"/>
        <v>0.20399999999999999</v>
      </c>
      <c r="DG14" s="60">
        <v>271</v>
      </c>
      <c r="DH14" s="60">
        <v>15</v>
      </c>
      <c r="DI14" s="77">
        <f t="shared" si="62"/>
        <v>5.5E-2</v>
      </c>
      <c r="DJ14" s="60">
        <v>120</v>
      </c>
      <c r="DK14" s="60">
        <v>42</v>
      </c>
      <c r="DL14" s="77">
        <f t="shared" si="34"/>
        <v>0.35</v>
      </c>
      <c r="DM14" s="439"/>
      <c r="DN14" s="60">
        <v>552</v>
      </c>
      <c r="DO14" s="60">
        <v>114</v>
      </c>
      <c r="DP14" s="77">
        <f t="shared" si="63"/>
        <v>0.20699999999999999</v>
      </c>
      <c r="DQ14" s="60">
        <v>493</v>
      </c>
      <c r="DR14" s="60">
        <v>220</v>
      </c>
      <c r="DS14" s="77">
        <f t="shared" si="64"/>
        <v>0.44600000000000001</v>
      </c>
      <c r="DT14" s="440">
        <v>187</v>
      </c>
      <c r="DU14" s="441">
        <v>472</v>
      </c>
      <c r="DV14" s="441">
        <v>490</v>
      </c>
      <c r="DW14" s="441">
        <v>516</v>
      </c>
      <c r="DX14" s="441">
        <v>531</v>
      </c>
      <c r="DY14" s="441">
        <v>619</v>
      </c>
      <c r="DZ14" s="441">
        <v>837</v>
      </c>
      <c r="EA14" s="442">
        <v>888</v>
      </c>
    </row>
    <row r="15" spans="1:131" x14ac:dyDescent="0.2">
      <c r="A15" s="56" t="s">
        <v>882</v>
      </c>
      <c r="B15" s="57" t="s">
        <v>1021</v>
      </c>
      <c r="C15" s="56" t="s">
        <v>899</v>
      </c>
      <c r="D15" s="56" t="s">
        <v>1044</v>
      </c>
      <c r="E15" s="60">
        <v>837</v>
      </c>
      <c r="F15" s="60">
        <v>117</v>
      </c>
      <c r="G15" s="77">
        <f t="shared" si="0"/>
        <v>0.13978494623655913</v>
      </c>
      <c r="H15" s="60">
        <v>380</v>
      </c>
      <c r="I15" s="60">
        <v>117</v>
      </c>
      <c r="J15" s="77">
        <f t="shared" si="1"/>
        <v>0.30789473684210528</v>
      </c>
      <c r="K15" s="60">
        <v>146</v>
      </c>
      <c r="L15" s="60">
        <v>35</v>
      </c>
      <c r="M15" s="77">
        <f t="shared" si="37"/>
        <v>0.23972602739726026</v>
      </c>
      <c r="N15" s="60">
        <v>108</v>
      </c>
      <c r="O15" s="60">
        <v>8</v>
      </c>
      <c r="P15" s="77">
        <f t="shared" si="2"/>
        <v>7.407407407407407E-2</v>
      </c>
      <c r="Q15" s="60">
        <v>126</v>
      </c>
      <c r="R15" s="60">
        <v>72</v>
      </c>
      <c r="S15" s="77">
        <f t="shared" si="3"/>
        <v>0.5714285714285714</v>
      </c>
      <c r="T15" s="60">
        <f t="shared" si="39"/>
        <v>837</v>
      </c>
      <c r="U15" s="60">
        <v>14</v>
      </c>
      <c r="V15" s="60">
        <v>0</v>
      </c>
      <c r="W15" s="77">
        <f t="shared" si="5"/>
        <v>0</v>
      </c>
      <c r="X15" s="60">
        <v>0</v>
      </c>
      <c r="Y15" s="60">
        <v>0</v>
      </c>
      <c r="Z15" s="77"/>
      <c r="AA15" s="60">
        <v>0</v>
      </c>
      <c r="AB15" s="60">
        <v>0</v>
      </c>
      <c r="AC15" s="77"/>
      <c r="AD15" s="60">
        <v>0</v>
      </c>
      <c r="AE15" s="60">
        <v>0</v>
      </c>
      <c r="AF15" s="77"/>
      <c r="AG15" s="60">
        <v>0</v>
      </c>
      <c r="AH15" s="60">
        <v>0</v>
      </c>
      <c r="AI15" s="77"/>
      <c r="AJ15" s="60">
        <v>641</v>
      </c>
      <c r="AK15" s="60">
        <v>117</v>
      </c>
      <c r="AL15" s="77">
        <f t="shared" si="41"/>
        <v>0.183</v>
      </c>
      <c r="AM15" s="60">
        <v>182</v>
      </c>
      <c r="AN15" s="60">
        <v>0</v>
      </c>
      <c r="AO15" s="77">
        <f t="shared" si="42"/>
        <v>0</v>
      </c>
      <c r="AP15" s="60">
        <v>372</v>
      </c>
      <c r="AQ15" s="60">
        <v>31</v>
      </c>
      <c r="AR15" s="77">
        <f t="shared" si="43"/>
        <v>8.3000000000000004E-2</v>
      </c>
      <c r="AS15" s="60">
        <v>307</v>
      </c>
      <c r="AT15" s="60">
        <v>0</v>
      </c>
      <c r="AU15" s="77">
        <f t="shared" si="44"/>
        <v>0</v>
      </c>
      <c r="AV15" s="60">
        <v>202</v>
      </c>
      <c r="AW15" s="60">
        <v>0</v>
      </c>
      <c r="AX15" s="77">
        <f t="shared" si="45"/>
        <v>0</v>
      </c>
      <c r="AY15" s="60">
        <v>75</v>
      </c>
      <c r="AZ15" s="60">
        <v>50</v>
      </c>
      <c r="BA15" s="77">
        <f t="shared" si="46"/>
        <v>0.66700000000000004</v>
      </c>
      <c r="BB15" s="60">
        <v>243</v>
      </c>
      <c r="BC15" s="60">
        <v>23</v>
      </c>
      <c r="BD15" s="77">
        <f t="shared" si="47"/>
        <v>9.5000000000000001E-2</v>
      </c>
      <c r="BE15" s="60">
        <v>202</v>
      </c>
      <c r="BF15" s="60">
        <v>58</v>
      </c>
      <c r="BG15" s="77">
        <f t="shared" si="48"/>
        <v>0.28699999999999998</v>
      </c>
      <c r="BH15" s="60">
        <v>331</v>
      </c>
      <c r="BI15" s="60">
        <v>57</v>
      </c>
      <c r="BJ15" s="77">
        <f t="shared" si="49"/>
        <v>0.17199999999999999</v>
      </c>
      <c r="BK15" s="60">
        <v>291</v>
      </c>
      <c r="BL15" s="60">
        <v>0</v>
      </c>
      <c r="BM15" s="77">
        <f t="shared" si="50"/>
        <v>0</v>
      </c>
      <c r="BN15" s="60">
        <v>13</v>
      </c>
      <c r="BO15" s="60">
        <v>0</v>
      </c>
      <c r="BP15" s="60">
        <f t="shared" si="51"/>
        <v>0</v>
      </c>
      <c r="BQ15" s="60">
        <v>457</v>
      </c>
      <c r="BR15" s="60">
        <v>0</v>
      </c>
      <c r="BS15" s="77">
        <f t="shared" si="52"/>
        <v>0</v>
      </c>
      <c r="BT15" s="60">
        <v>283</v>
      </c>
      <c r="BU15" s="60">
        <v>73</v>
      </c>
      <c r="BV15" s="77">
        <f t="shared" si="20"/>
        <v>0.25795053003533569</v>
      </c>
      <c r="BW15" s="60">
        <v>97</v>
      </c>
      <c r="BX15" s="60">
        <v>44</v>
      </c>
      <c r="BY15" s="77">
        <f t="shared" si="65"/>
        <v>0.45400000000000001</v>
      </c>
      <c r="BZ15" s="60">
        <v>0</v>
      </c>
      <c r="CA15" s="60">
        <v>0</v>
      </c>
      <c r="CB15" s="77"/>
      <c r="CC15" s="60">
        <v>470</v>
      </c>
      <c r="CD15" s="60">
        <v>0</v>
      </c>
      <c r="CE15" s="77">
        <f t="shared" si="53"/>
        <v>0</v>
      </c>
      <c r="CF15" s="60">
        <v>270</v>
      </c>
      <c r="CG15" s="60">
        <v>72</v>
      </c>
      <c r="CH15" s="77">
        <f t="shared" si="54"/>
        <v>0.26700000000000002</v>
      </c>
      <c r="CI15" s="60">
        <v>97</v>
      </c>
      <c r="CJ15" s="60">
        <v>44</v>
      </c>
      <c r="CK15" s="77">
        <f t="shared" si="55"/>
        <v>0.45400000000000001</v>
      </c>
      <c r="CL15" s="60">
        <v>0</v>
      </c>
      <c r="CM15" s="60">
        <v>0</v>
      </c>
      <c r="CN15" s="77"/>
      <c r="CO15" s="60">
        <v>341</v>
      </c>
      <c r="CP15" s="60">
        <v>0</v>
      </c>
      <c r="CQ15" s="77">
        <f t="shared" si="56"/>
        <v>0</v>
      </c>
      <c r="CR15" s="60">
        <v>399</v>
      </c>
      <c r="CS15" s="60">
        <v>73</v>
      </c>
      <c r="CT15" s="77">
        <f t="shared" si="57"/>
        <v>0.183</v>
      </c>
      <c r="CU15" s="60">
        <v>44</v>
      </c>
      <c r="CV15" s="60">
        <v>44</v>
      </c>
      <c r="CW15" s="77">
        <f t="shared" si="58"/>
        <v>1</v>
      </c>
      <c r="CX15" s="60">
        <v>53</v>
      </c>
      <c r="CY15" s="60">
        <v>0</v>
      </c>
      <c r="CZ15" s="77">
        <f t="shared" si="59"/>
        <v>0</v>
      </c>
      <c r="DA15" s="60">
        <v>300</v>
      </c>
      <c r="DB15" s="60">
        <v>84</v>
      </c>
      <c r="DC15" s="77">
        <f t="shared" si="60"/>
        <v>0.28000000000000003</v>
      </c>
      <c r="DD15" s="60">
        <v>198</v>
      </c>
      <c r="DE15" s="60">
        <v>0</v>
      </c>
      <c r="DF15" s="77">
        <f t="shared" si="61"/>
        <v>0</v>
      </c>
      <c r="DG15" s="60">
        <v>330</v>
      </c>
      <c r="DH15" s="60">
        <v>23</v>
      </c>
      <c r="DI15" s="77">
        <f t="shared" si="62"/>
        <v>7.0000000000000007E-2</v>
      </c>
      <c r="DJ15" s="60">
        <v>9</v>
      </c>
      <c r="DK15" s="60">
        <v>9</v>
      </c>
      <c r="DL15" s="77">
        <f t="shared" si="34"/>
        <v>1</v>
      </c>
      <c r="DM15" s="439">
        <v>18585</v>
      </c>
      <c r="DN15" s="60">
        <v>622</v>
      </c>
      <c r="DO15" s="60">
        <v>31</v>
      </c>
      <c r="DP15" s="77">
        <f t="shared" si="63"/>
        <v>0.05</v>
      </c>
      <c r="DQ15" s="60">
        <v>215</v>
      </c>
      <c r="DR15" s="60">
        <v>84</v>
      </c>
      <c r="DS15" s="77">
        <f t="shared" si="64"/>
        <v>0.39100000000000001</v>
      </c>
      <c r="DT15" s="440">
        <v>85</v>
      </c>
      <c r="DU15" s="441">
        <v>254</v>
      </c>
      <c r="DV15" s="441">
        <v>382</v>
      </c>
      <c r="DW15" s="441">
        <v>393</v>
      </c>
      <c r="DX15" s="441">
        <v>393</v>
      </c>
      <c r="DY15" s="441">
        <v>688</v>
      </c>
      <c r="DZ15" s="441">
        <v>742</v>
      </c>
      <c r="EA15" s="442">
        <v>760</v>
      </c>
    </row>
    <row r="16" spans="1:131" x14ac:dyDescent="0.2">
      <c r="A16" s="56" t="s">
        <v>882</v>
      </c>
      <c r="B16" s="57" t="s">
        <v>1021</v>
      </c>
      <c r="C16" s="56" t="s">
        <v>900</v>
      </c>
      <c r="D16" s="56" t="s">
        <v>1045</v>
      </c>
      <c r="E16" s="60">
        <v>927</v>
      </c>
      <c r="F16" s="60">
        <v>230</v>
      </c>
      <c r="G16" s="77">
        <f t="shared" si="0"/>
        <v>0.24811218985976269</v>
      </c>
      <c r="H16" s="60">
        <v>511</v>
      </c>
      <c r="I16" s="60">
        <v>193</v>
      </c>
      <c r="J16" s="77">
        <f t="shared" si="1"/>
        <v>0.37769080234833657</v>
      </c>
      <c r="K16" s="60">
        <v>19</v>
      </c>
      <c r="L16" s="60">
        <v>0</v>
      </c>
      <c r="M16" s="77">
        <f t="shared" si="37"/>
        <v>0</v>
      </c>
      <c r="N16" s="60">
        <v>211</v>
      </c>
      <c r="O16" s="60">
        <v>119</v>
      </c>
      <c r="P16" s="77">
        <f t="shared" si="2"/>
        <v>0.56398104265402849</v>
      </c>
      <c r="Q16" s="60">
        <v>281</v>
      </c>
      <c r="R16" s="60">
        <v>73</v>
      </c>
      <c r="S16" s="77">
        <f t="shared" si="3"/>
        <v>0.2597864768683274</v>
      </c>
      <c r="T16" s="60">
        <f t="shared" si="39"/>
        <v>927</v>
      </c>
      <c r="U16" s="60">
        <v>187</v>
      </c>
      <c r="V16" s="60">
        <v>46</v>
      </c>
      <c r="W16" s="77">
        <f t="shared" si="5"/>
        <v>0.246</v>
      </c>
      <c r="X16" s="60">
        <v>0</v>
      </c>
      <c r="Y16" s="60">
        <v>0</v>
      </c>
      <c r="Z16" s="77"/>
      <c r="AA16" s="60">
        <v>38</v>
      </c>
      <c r="AB16" s="60">
        <v>0</v>
      </c>
      <c r="AC16" s="77">
        <f t="shared" si="40"/>
        <v>0</v>
      </c>
      <c r="AD16" s="60">
        <v>0</v>
      </c>
      <c r="AE16" s="60">
        <v>0</v>
      </c>
      <c r="AF16" s="77"/>
      <c r="AG16" s="60">
        <v>0</v>
      </c>
      <c r="AH16" s="60">
        <v>0</v>
      </c>
      <c r="AI16" s="77"/>
      <c r="AJ16" s="60">
        <v>499</v>
      </c>
      <c r="AK16" s="60">
        <v>178</v>
      </c>
      <c r="AL16" s="77">
        <f t="shared" si="41"/>
        <v>0.35699999999999998</v>
      </c>
      <c r="AM16" s="60">
        <v>203</v>
      </c>
      <c r="AN16" s="60">
        <v>0</v>
      </c>
      <c r="AO16" s="77">
        <f t="shared" si="42"/>
        <v>0</v>
      </c>
      <c r="AP16" s="60">
        <v>739</v>
      </c>
      <c r="AQ16" s="60">
        <v>127</v>
      </c>
      <c r="AR16" s="77">
        <f t="shared" si="43"/>
        <v>0.17199999999999999</v>
      </c>
      <c r="AS16" s="60">
        <v>530</v>
      </c>
      <c r="AT16" s="60">
        <v>9</v>
      </c>
      <c r="AU16" s="77">
        <f t="shared" si="44"/>
        <v>1.7000000000000001E-2</v>
      </c>
      <c r="AV16" s="60">
        <v>116</v>
      </c>
      <c r="AW16" s="60">
        <v>38</v>
      </c>
      <c r="AX16" s="77">
        <f t="shared" si="45"/>
        <v>0.32800000000000001</v>
      </c>
      <c r="AY16" s="60">
        <v>47</v>
      </c>
      <c r="AZ16" s="60">
        <v>47</v>
      </c>
      <c r="BA16" s="77">
        <f t="shared" si="46"/>
        <v>1</v>
      </c>
      <c r="BB16" s="60">
        <v>125</v>
      </c>
      <c r="BC16" s="60">
        <v>38</v>
      </c>
      <c r="BD16" s="77">
        <f t="shared" si="47"/>
        <v>0.30399999999999999</v>
      </c>
      <c r="BE16" s="60">
        <v>212</v>
      </c>
      <c r="BF16" s="60">
        <v>85</v>
      </c>
      <c r="BG16" s="77">
        <f t="shared" si="48"/>
        <v>0.40100000000000002</v>
      </c>
      <c r="BH16" s="60">
        <v>208</v>
      </c>
      <c r="BI16" s="60">
        <v>137</v>
      </c>
      <c r="BJ16" s="77">
        <f t="shared" si="49"/>
        <v>0.65900000000000003</v>
      </c>
      <c r="BK16" s="60">
        <v>279</v>
      </c>
      <c r="BL16" s="60">
        <v>8</v>
      </c>
      <c r="BM16" s="77">
        <f t="shared" si="50"/>
        <v>2.9000000000000001E-2</v>
      </c>
      <c r="BN16" s="60">
        <v>228</v>
      </c>
      <c r="BO16" s="60">
        <v>0</v>
      </c>
      <c r="BP16" s="60">
        <f t="shared" si="51"/>
        <v>0</v>
      </c>
      <c r="BQ16" s="60">
        <v>416</v>
      </c>
      <c r="BR16" s="60">
        <v>37</v>
      </c>
      <c r="BS16" s="77">
        <f t="shared" si="52"/>
        <v>8.8999999999999996E-2</v>
      </c>
      <c r="BT16" s="60">
        <v>298</v>
      </c>
      <c r="BU16" s="60">
        <v>47</v>
      </c>
      <c r="BV16" s="77">
        <f t="shared" si="20"/>
        <v>0.15771812080536912</v>
      </c>
      <c r="BW16" s="60">
        <v>76</v>
      </c>
      <c r="BX16" s="60">
        <v>8</v>
      </c>
      <c r="BY16" s="77">
        <f t="shared" si="65"/>
        <v>0.105</v>
      </c>
      <c r="BZ16" s="60">
        <v>137</v>
      </c>
      <c r="CA16" s="60">
        <v>137</v>
      </c>
      <c r="CB16" s="77">
        <f t="shared" si="66"/>
        <v>1</v>
      </c>
      <c r="CC16" s="60">
        <v>467</v>
      </c>
      <c r="CD16" s="60">
        <v>84</v>
      </c>
      <c r="CE16" s="77">
        <f t="shared" si="53"/>
        <v>0.18</v>
      </c>
      <c r="CF16" s="60">
        <v>247</v>
      </c>
      <c r="CG16" s="60">
        <v>0</v>
      </c>
      <c r="CH16" s="77">
        <f t="shared" si="54"/>
        <v>0</v>
      </c>
      <c r="CI16" s="60">
        <v>76</v>
      </c>
      <c r="CJ16" s="60">
        <v>8</v>
      </c>
      <c r="CK16" s="77">
        <f t="shared" si="55"/>
        <v>0.105</v>
      </c>
      <c r="CL16" s="60">
        <v>137</v>
      </c>
      <c r="CM16" s="60">
        <v>137</v>
      </c>
      <c r="CN16" s="77">
        <f t="shared" si="67"/>
        <v>1</v>
      </c>
      <c r="CO16" s="60">
        <v>179</v>
      </c>
      <c r="CP16" s="60">
        <v>37</v>
      </c>
      <c r="CQ16" s="77">
        <f t="shared" si="56"/>
        <v>0.20699999999999999</v>
      </c>
      <c r="CR16" s="60">
        <v>488</v>
      </c>
      <c r="CS16" s="60">
        <v>0</v>
      </c>
      <c r="CT16" s="77">
        <f t="shared" si="57"/>
        <v>0</v>
      </c>
      <c r="CU16" s="60">
        <v>260</v>
      </c>
      <c r="CV16" s="60">
        <v>192</v>
      </c>
      <c r="CW16" s="77">
        <f t="shared" si="58"/>
        <v>0.73799999999999999</v>
      </c>
      <c r="CX16" s="60">
        <v>0</v>
      </c>
      <c r="CY16" s="60">
        <v>0</v>
      </c>
      <c r="CZ16" s="77"/>
      <c r="DA16" s="60">
        <v>103</v>
      </c>
      <c r="DB16" s="60">
        <v>103</v>
      </c>
      <c r="DC16" s="77">
        <f t="shared" si="60"/>
        <v>1</v>
      </c>
      <c r="DD16" s="60">
        <v>289</v>
      </c>
      <c r="DE16" s="60">
        <v>128</v>
      </c>
      <c r="DF16" s="77">
        <f t="shared" si="61"/>
        <v>0.443</v>
      </c>
      <c r="DG16" s="60">
        <v>412</v>
      </c>
      <c r="DH16" s="60">
        <v>0</v>
      </c>
      <c r="DI16" s="77">
        <f t="shared" si="62"/>
        <v>0</v>
      </c>
      <c r="DJ16" s="60">
        <v>123</v>
      </c>
      <c r="DK16" s="60">
        <v>0</v>
      </c>
      <c r="DL16" s="77">
        <f t="shared" si="34"/>
        <v>0</v>
      </c>
      <c r="DM16" s="439"/>
      <c r="DN16" s="60">
        <v>575</v>
      </c>
      <c r="DO16" s="60">
        <v>85</v>
      </c>
      <c r="DP16" s="77">
        <f t="shared" si="63"/>
        <v>0.14799999999999999</v>
      </c>
      <c r="DQ16" s="60">
        <v>352</v>
      </c>
      <c r="DR16" s="60">
        <v>146</v>
      </c>
      <c r="DS16" s="77">
        <f t="shared" si="64"/>
        <v>0.41499999999999998</v>
      </c>
      <c r="DT16" s="440">
        <v>65</v>
      </c>
      <c r="DU16" s="441">
        <v>321</v>
      </c>
      <c r="DV16" s="441">
        <v>321</v>
      </c>
      <c r="DW16" s="441">
        <v>354</v>
      </c>
      <c r="DX16" s="441">
        <v>354</v>
      </c>
      <c r="DY16" s="441">
        <v>481</v>
      </c>
      <c r="DZ16" s="441">
        <v>571</v>
      </c>
      <c r="EA16" s="442">
        <v>624</v>
      </c>
    </row>
    <row r="17" spans="1:131" x14ac:dyDescent="0.2">
      <c r="A17" s="56" t="s">
        <v>882</v>
      </c>
      <c r="B17" s="57" t="s">
        <v>1021</v>
      </c>
      <c r="C17" s="56" t="s">
        <v>901</v>
      </c>
      <c r="D17" s="56" t="s">
        <v>1046</v>
      </c>
      <c r="E17" s="60">
        <v>1220</v>
      </c>
      <c r="F17" s="60">
        <v>366</v>
      </c>
      <c r="G17" s="77">
        <f t="shared" si="0"/>
        <v>0.3</v>
      </c>
      <c r="H17" s="60">
        <v>693</v>
      </c>
      <c r="I17" s="60">
        <v>293</v>
      </c>
      <c r="J17" s="77">
        <f t="shared" si="1"/>
        <v>0.42279942279942279</v>
      </c>
      <c r="K17" s="60">
        <v>152</v>
      </c>
      <c r="L17" s="60">
        <v>96</v>
      </c>
      <c r="M17" s="77">
        <f t="shared" si="37"/>
        <v>0.63157894736842102</v>
      </c>
      <c r="N17" s="60">
        <v>457</v>
      </c>
      <c r="O17" s="60">
        <v>180</v>
      </c>
      <c r="P17" s="77">
        <f t="shared" si="2"/>
        <v>0.39387308533916848</v>
      </c>
      <c r="Q17" s="60">
        <v>84</v>
      </c>
      <c r="R17" s="60">
        <v>16</v>
      </c>
      <c r="S17" s="77">
        <f t="shared" si="3"/>
        <v>0.19047619047619047</v>
      </c>
      <c r="T17" s="60">
        <f t="shared" si="39"/>
        <v>1220</v>
      </c>
      <c r="U17" s="60">
        <v>350</v>
      </c>
      <c r="V17" s="60">
        <v>194</v>
      </c>
      <c r="W17" s="77">
        <f t="shared" si="5"/>
        <v>0.55400000000000005</v>
      </c>
      <c r="X17" s="60">
        <v>0</v>
      </c>
      <c r="Y17" s="60">
        <v>0</v>
      </c>
      <c r="Z17" s="77"/>
      <c r="AA17" s="60">
        <v>49</v>
      </c>
      <c r="AB17" s="60">
        <v>22</v>
      </c>
      <c r="AC17" s="77">
        <f t="shared" si="40"/>
        <v>0.44900000000000001</v>
      </c>
      <c r="AD17" s="60">
        <v>0</v>
      </c>
      <c r="AE17" s="60">
        <v>0</v>
      </c>
      <c r="AF17" s="77"/>
      <c r="AG17" s="60">
        <v>0</v>
      </c>
      <c r="AH17" s="60">
        <v>0</v>
      </c>
      <c r="AI17" s="77"/>
      <c r="AJ17" s="60">
        <v>342</v>
      </c>
      <c r="AK17" s="60">
        <v>54</v>
      </c>
      <c r="AL17" s="77">
        <f t="shared" si="41"/>
        <v>0.158</v>
      </c>
      <c r="AM17" s="60">
        <v>479</v>
      </c>
      <c r="AN17" s="60">
        <v>88</v>
      </c>
      <c r="AO17" s="77">
        <f t="shared" si="42"/>
        <v>0.184</v>
      </c>
      <c r="AP17" s="60">
        <v>707</v>
      </c>
      <c r="AQ17" s="60">
        <v>57</v>
      </c>
      <c r="AR17" s="77">
        <f t="shared" si="43"/>
        <v>8.1000000000000003E-2</v>
      </c>
      <c r="AS17" s="60">
        <v>567</v>
      </c>
      <c r="AT17" s="60">
        <v>24</v>
      </c>
      <c r="AU17" s="77">
        <f t="shared" si="44"/>
        <v>4.2000000000000003E-2</v>
      </c>
      <c r="AV17" s="60">
        <v>101</v>
      </c>
      <c r="AW17" s="60">
        <v>32</v>
      </c>
      <c r="AX17" s="77">
        <f t="shared" si="45"/>
        <v>0.317</v>
      </c>
      <c r="AY17" s="60">
        <v>187</v>
      </c>
      <c r="AZ17" s="60">
        <v>63</v>
      </c>
      <c r="BA17" s="77">
        <f t="shared" si="46"/>
        <v>0.33700000000000002</v>
      </c>
      <c r="BB17" s="60">
        <v>252</v>
      </c>
      <c r="BC17" s="60">
        <v>35</v>
      </c>
      <c r="BD17" s="77">
        <f t="shared" si="47"/>
        <v>0.13900000000000001</v>
      </c>
      <c r="BE17" s="60">
        <v>272</v>
      </c>
      <c r="BF17" s="60">
        <v>122</v>
      </c>
      <c r="BG17" s="77">
        <f t="shared" si="48"/>
        <v>0.44900000000000001</v>
      </c>
      <c r="BH17" s="60">
        <v>296</v>
      </c>
      <c r="BI17" s="60">
        <v>150</v>
      </c>
      <c r="BJ17" s="77">
        <f t="shared" si="49"/>
        <v>0.50700000000000001</v>
      </c>
      <c r="BK17" s="60">
        <v>477</v>
      </c>
      <c r="BL17" s="60">
        <v>93</v>
      </c>
      <c r="BM17" s="77">
        <f t="shared" si="50"/>
        <v>0.19500000000000001</v>
      </c>
      <c r="BN17" s="60">
        <v>175</v>
      </c>
      <c r="BO17" s="60">
        <v>0</v>
      </c>
      <c r="BP17" s="60">
        <f t="shared" si="51"/>
        <v>0</v>
      </c>
      <c r="BQ17" s="60">
        <v>527</v>
      </c>
      <c r="BR17" s="60">
        <v>73</v>
      </c>
      <c r="BS17" s="77">
        <f t="shared" si="52"/>
        <v>0.13900000000000001</v>
      </c>
      <c r="BT17" s="60">
        <v>583</v>
      </c>
      <c r="BU17" s="60">
        <v>240</v>
      </c>
      <c r="BV17" s="77">
        <f t="shared" si="20"/>
        <v>0.411663807890223</v>
      </c>
      <c r="BW17" s="60">
        <v>110</v>
      </c>
      <c r="BX17" s="60">
        <v>53</v>
      </c>
      <c r="BY17" s="77">
        <f t="shared" si="65"/>
        <v>0.48199999999999998</v>
      </c>
      <c r="BZ17" s="60">
        <v>0</v>
      </c>
      <c r="CA17" s="60">
        <v>0</v>
      </c>
      <c r="CB17" s="77"/>
      <c r="CC17" s="60">
        <v>600</v>
      </c>
      <c r="CD17" s="60">
        <v>103</v>
      </c>
      <c r="CE17" s="77">
        <f t="shared" si="53"/>
        <v>0.17199999999999999</v>
      </c>
      <c r="CF17" s="60">
        <v>510</v>
      </c>
      <c r="CG17" s="60">
        <v>209</v>
      </c>
      <c r="CH17" s="77">
        <f t="shared" si="54"/>
        <v>0.41</v>
      </c>
      <c r="CI17" s="60">
        <v>110</v>
      </c>
      <c r="CJ17" s="60">
        <v>53</v>
      </c>
      <c r="CK17" s="77">
        <f t="shared" si="55"/>
        <v>0.48199999999999998</v>
      </c>
      <c r="CL17" s="60">
        <v>0</v>
      </c>
      <c r="CM17" s="60">
        <v>0</v>
      </c>
      <c r="CN17" s="77"/>
      <c r="CO17" s="60">
        <v>554</v>
      </c>
      <c r="CP17" s="60">
        <v>109</v>
      </c>
      <c r="CQ17" s="77">
        <f t="shared" si="56"/>
        <v>0.19700000000000001</v>
      </c>
      <c r="CR17" s="60">
        <v>513</v>
      </c>
      <c r="CS17" s="60">
        <v>180</v>
      </c>
      <c r="CT17" s="77">
        <f t="shared" si="57"/>
        <v>0.35099999999999998</v>
      </c>
      <c r="CU17" s="60">
        <v>153</v>
      </c>
      <c r="CV17" s="60">
        <v>76</v>
      </c>
      <c r="CW17" s="77">
        <f t="shared" si="58"/>
        <v>0.497</v>
      </c>
      <c r="CX17" s="60">
        <v>0</v>
      </c>
      <c r="CY17" s="60">
        <v>0</v>
      </c>
      <c r="CZ17" s="77"/>
      <c r="DA17" s="60">
        <v>322</v>
      </c>
      <c r="DB17" s="60">
        <v>262</v>
      </c>
      <c r="DC17" s="77">
        <f t="shared" si="60"/>
        <v>0.81399999999999995</v>
      </c>
      <c r="DD17" s="60">
        <v>554</v>
      </c>
      <c r="DE17" s="60">
        <v>104</v>
      </c>
      <c r="DF17" s="77">
        <f t="shared" si="61"/>
        <v>0.188</v>
      </c>
      <c r="DG17" s="60">
        <v>316</v>
      </c>
      <c r="DH17" s="60">
        <v>0</v>
      </c>
      <c r="DI17" s="77">
        <f t="shared" si="62"/>
        <v>0</v>
      </c>
      <c r="DJ17" s="60">
        <v>28</v>
      </c>
      <c r="DK17" s="60">
        <v>0</v>
      </c>
      <c r="DL17" s="77">
        <f t="shared" si="34"/>
        <v>0</v>
      </c>
      <c r="DM17" s="439"/>
      <c r="DN17" s="60">
        <v>404</v>
      </c>
      <c r="DO17" s="60">
        <v>42</v>
      </c>
      <c r="DP17" s="77">
        <f t="shared" si="63"/>
        <v>0.104</v>
      </c>
      <c r="DQ17" s="60">
        <v>816</v>
      </c>
      <c r="DR17" s="60">
        <v>323</v>
      </c>
      <c r="DS17" s="77">
        <f t="shared" si="64"/>
        <v>0.39600000000000002</v>
      </c>
      <c r="DT17" s="440">
        <v>230</v>
      </c>
      <c r="DU17" s="441">
        <v>405</v>
      </c>
      <c r="DV17" s="441">
        <v>479</v>
      </c>
      <c r="DW17" s="441">
        <v>562</v>
      </c>
      <c r="DX17" s="441">
        <v>614</v>
      </c>
      <c r="DY17" s="441">
        <v>823</v>
      </c>
      <c r="DZ17" s="441">
        <v>967</v>
      </c>
      <c r="EA17" s="442">
        <v>1020</v>
      </c>
    </row>
    <row r="18" spans="1:131" x14ac:dyDescent="0.2">
      <c r="A18" s="56" t="s">
        <v>882</v>
      </c>
      <c r="B18" s="57" t="s">
        <v>1021</v>
      </c>
      <c r="C18" s="56" t="s">
        <v>902</v>
      </c>
      <c r="D18" s="56" t="s">
        <v>1047</v>
      </c>
      <c r="E18" s="60">
        <v>1006</v>
      </c>
      <c r="F18" s="60">
        <v>211</v>
      </c>
      <c r="G18" s="77">
        <f t="shared" si="0"/>
        <v>0.20974155069582506</v>
      </c>
      <c r="H18" s="60">
        <v>500</v>
      </c>
      <c r="I18" s="60">
        <v>131</v>
      </c>
      <c r="J18" s="77">
        <f t="shared" si="1"/>
        <v>0.26200000000000001</v>
      </c>
      <c r="K18" s="60">
        <v>71</v>
      </c>
      <c r="L18" s="60">
        <v>33</v>
      </c>
      <c r="M18" s="77">
        <f t="shared" si="37"/>
        <v>0.46478873239436619</v>
      </c>
      <c r="N18" s="60">
        <v>297</v>
      </c>
      <c r="O18" s="60">
        <v>65</v>
      </c>
      <c r="P18" s="77">
        <f t="shared" si="2"/>
        <v>0.21885521885521886</v>
      </c>
      <c r="Q18" s="60">
        <v>132</v>
      </c>
      <c r="R18" s="60">
        <v>33</v>
      </c>
      <c r="S18" s="77">
        <f t="shared" si="3"/>
        <v>0.25</v>
      </c>
      <c r="T18" s="60">
        <f t="shared" si="39"/>
        <v>1006</v>
      </c>
      <c r="U18" s="60">
        <v>421</v>
      </c>
      <c r="V18" s="60">
        <v>77</v>
      </c>
      <c r="W18" s="77">
        <f t="shared" si="5"/>
        <v>0.183</v>
      </c>
      <c r="X18" s="60">
        <v>11</v>
      </c>
      <c r="Y18" s="60">
        <v>0</v>
      </c>
      <c r="Z18" s="77">
        <f t="shared" si="38"/>
        <v>0</v>
      </c>
      <c r="AA18" s="60">
        <v>66</v>
      </c>
      <c r="AB18" s="60">
        <v>0</v>
      </c>
      <c r="AC18" s="77">
        <f t="shared" si="40"/>
        <v>0</v>
      </c>
      <c r="AD18" s="60">
        <v>0</v>
      </c>
      <c r="AE18" s="60">
        <v>0</v>
      </c>
      <c r="AF18" s="77"/>
      <c r="AG18" s="60">
        <v>12</v>
      </c>
      <c r="AH18" s="60">
        <v>2</v>
      </c>
      <c r="AI18" s="77">
        <f t="shared" ref="AI18:AI78" si="68">ROUND(AH18/AG18,3)</f>
        <v>0.16700000000000001</v>
      </c>
      <c r="AJ18" s="60">
        <v>292</v>
      </c>
      <c r="AK18" s="60">
        <v>42</v>
      </c>
      <c r="AL18" s="77">
        <f t="shared" si="41"/>
        <v>0.14399999999999999</v>
      </c>
      <c r="AM18" s="60">
        <v>204</v>
      </c>
      <c r="AN18" s="60">
        <v>56</v>
      </c>
      <c r="AO18" s="77">
        <f t="shared" si="42"/>
        <v>0.27500000000000002</v>
      </c>
      <c r="AP18" s="60">
        <v>598</v>
      </c>
      <c r="AQ18" s="60">
        <v>43</v>
      </c>
      <c r="AR18" s="77">
        <f t="shared" si="43"/>
        <v>7.1999999999999995E-2</v>
      </c>
      <c r="AS18" s="60">
        <v>425</v>
      </c>
      <c r="AT18" s="60">
        <v>17</v>
      </c>
      <c r="AU18" s="77">
        <f t="shared" si="44"/>
        <v>0.04</v>
      </c>
      <c r="AV18" s="60">
        <v>266</v>
      </c>
      <c r="AW18" s="60">
        <v>47</v>
      </c>
      <c r="AX18" s="77">
        <f t="shared" si="45"/>
        <v>0.17699999999999999</v>
      </c>
      <c r="AY18" s="60">
        <v>147</v>
      </c>
      <c r="AZ18" s="60">
        <v>47</v>
      </c>
      <c r="BA18" s="77">
        <f t="shared" si="46"/>
        <v>0.32</v>
      </c>
      <c r="BB18" s="60">
        <v>393</v>
      </c>
      <c r="BC18" s="60">
        <v>47</v>
      </c>
      <c r="BD18" s="77">
        <f t="shared" si="47"/>
        <v>0.12</v>
      </c>
      <c r="BE18" s="60">
        <v>174</v>
      </c>
      <c r="BF18" s="60">
        <v>14</v>
      </c>
      <c r="BG18" s="77">
        <f t="shared" si="48"/>
        <v>0.08</v>
      </c>
      <c r="BH18" s="60">
        <v>247</v>
      </c>
      <c r="BI18" s="60">
        <v>99</v>
      </c>
      <c r="BJ18" s="77">
        <f t="shared" si="49"/>
        <v>0.40100000000000002</v>
      </c>
      <c r="BK18" s="60">
        <v>416</v>
      </c>
      <c r="BL18" s="60">
        <v>88</v>
      </c>
      <c r="BM18" s="77">
        <f t="shared" si="50"/>
        <v>0.21199999999999999</v>
      </c>
      <c r="BN18" s="60">
        <v>169</v>
      </c>
      <c r="BO18" s="60">
        <v>8</v>
      </c>
      <c r="BP18" s="60">
        <f t="shared" si="51"/>
        <v>4.7E-2</v>
      </c>
      <c r="BQ18" s="60">
        <v>506</v>
      </c>
      <c r="BR18" s="60">
        <v>79</v>
      </c>
      <c r="BS18" s="77">
        <f t="shared" si="52"/>
        <v>0.156</v>
      </c>
      <c r="BT18" s="60">
        <v>375</v>
      </c>
      <c r="BU18" s="60">
        <v>97</v>
      </c>
      <c r="BV18" s="77">
        <f t="shared" si="20"/>
        <v>0.25866666666666666</v>
      </c>
      <c r="BW18" s="60">
        <v>120</v>
      </c>
      <c r="BX18" s="60">
        <v>27</v>
      </c>
      <c r="BY18" s="77">
        <f t="shared" si="65"/>
        <v>0.22500000000000001</v>
      </c>
      <c r="BZ18" s="60">
        <v>5</v>
      </c>
      <c r="CA18" s="60">
        <v>5</v>
      </c>
      <c r="CB18" s="77">
        <f t="shared" si="66"/>
        <v>1</v>
      </c>
      <c r="CC18" s="60">
        <v>627</v>
      </c>
      <c r="CD18" s="60">
        <v>105</v>
      </c>
      <c r="CE18" s="77">
        <f t="shared" si="53"/>
        <v>0.16700000000000001</v>
      </c>
      <c r="CF18" s="60">
        <v>272</v>
      </c>
      <c r="CG18" s="60">
        <v>82</v>
      </c>
      <c r="CH18" s="77">
        <f t="shared" si="54"/>
        <v>0.30099999999999999</v>
      </c>
      <c r="CI18" s="60">
        <v>102</v>
      </c>
      <c r="CJ18" s="60">
        <v>17</v>
      </c>
      <c r="CK18" s="77">
        <f t="shared" si="55"/>
        <v>0.16700000000000001</v>
      </c>
      <c r="CL18" s="60">
        <v>5</v>
      </c>
      <c r="CM18" s="60">
        <v>5</v>
      </c>
      <c r="CN18" s="77">
        <f t="shared" si="67"/>
        <v>1</v>
      </c>
      <c r="CO18" s="60">
        <v>325</v>
      </c>
      <c r="CP18" s="60">
        <v>93</v>
      </c>
      <c r="CQ18" s="77">
        <f t="shared" si="56"/>
        <v>0.28599999999999998</v>
      </c>
      <c r="CR18" s="60">
        <v>586</v>
      </c>
      <c r="CS18" s="60">
        <v>94</v>
      </c>
      <c r="CT18" s="77">
        <f t="shared" si="57"/>
        <v>0.16</v>
      </c>
      <c r="CU18" s="60">
        <v>88</v>
      </c>
      <c r="CV18" s="60">
        <v>22</v>
      </c>
      <c r="CW18" s="77">
        <f t="shared" si="58"/>
        <v>0.25</v>
      </c>
      <c r="CX18" s="60">
        <v>7</v>
      </c>
      <c r="CY18" s="60">
        <v>0</v>
      </c>
      <c r="CZ18" s="77">
        <f t="shared" si="59"/>
        <v>0</v>
      </c>
      <c r="DA18" s="60">
        <v>269</v>
      </c>
      <c r="DB18" s="60">
        <v>168</v>
      </c>
      <c r="DC18" s="77">
        <f t="shared" si="60"/>
        <v>0.625</v>
      </c>
      <c r="DD18" s="60">
        <v>375</v>
      </c>
      <c r="DE18" s="60">
        <v>13</v>
      </c>
      <c r="DF18" s="77">
        <f t="shared" si="61"/>
        <v>3.5000000000000003E-2</v>
      </c>
      <c r="DG18" s="60">
        <v>337</v>
      </c>
      <c r="DH18" s="60">
        <v>28</v>
      </c>
      <c r="DI18" s="77">
        <f t="shared" si="62"/>
        <v>8.3000000000000004E-2</v>
      </c>
      <c r="DJ18" s="60">
        <v>25</v>
      </c>
      <c r="DK18" s="60">
        <v>0</v>
      </c>
      <c r="DL18" s="77">
        <f t="shared" si="34"/>
        <v>0</v>
      </c>
      <c r="DM18" s="439"/>
      <c r="DN18" s="60">
        <v>239</v>
      </c>
      <c r="DO18" s="60">
        <v>28</v>
      </c>
      <c r="DP18" s="77">
        <f t="shared" si="63"/>
        <v>0.11700000000000001</v>
      </c>
      <c r="DQ18" s="60">
        <v>767</v>
      </c>
      <c r="DR18" s="60">
        <v>181</v>
      </c>
      <c r="DS18" s="77">
        <f t="shared" si="64"/>
        <v>0.23599999999999999</v>
      </c>
      <c r="DT18" s="440">
        <v>136</v>
      </c>
      <c r="DU18" s="441">
        <v>280</v>
      </c>
      <c r="DV18" s="441">
        <v>317</v>
      </c>
      <c r="DW18" s="441">
        <v>426</v>
      </c>
      <c r="DX18" s="441">
        <v>449</v>
      </c>
      <c r="DY18" s="441">
        <v>762</v>
      </c>
      <c r="DZ18" s="441">
        <v>896</v>
      </c>
      <c r="EA18" s="442">
        <v>960</v>
      </c>
    </row>
    <row r="19" spans="1:131" x14ac:dyDescent="0.2">
      <c r="A19" s="56" t="s">
        <v>882</v>
      </c>
      <c r="B19" s="57" t="s">
        <v>1021</v>
      </c>
      <c r="C19" s="56" t="s">
        <v>903</v>
      </c>
      <c r="D19" s="56" t="s">
        <v>1048</v>
      </c>
      <c r="E19" s="60">
        <v>667</v>
      </c>
      <c r="F19" s="60">
        <v>90</v>
      </c>
      <c r="G19" s="77">
        <f t="shared" si="0"/>
        <v>0.13493253373313344</v>
      </c>
      <c r="H19" s="60">
        <v>381</v>
      </c>
      <c r="I19" s="60">
        <v>62</v>
      </c>
      <c r="J19" s="77">
        <f t="shared" si="1"/>
        <v>0.16272965879265092</v>
      </c>
      <c r="K19" s="60">
        <v>106</v>
      </c>
      <c r="L19" s="60">
        <v>0</v>
      </c>
      <c r="M19" s="77">
        <f t="shared" si="37"/>
        <v>0</v>
      </c>
      <c r="N19" s="60">
        <v>193</v>
      </c>
      <c r="O19" s="60">
        <v>31</v>
      </c>
      <c r="P19" s="77">
        <f t="shared" si="2"/>
        <v>0.16062176165803108</v>
      </c>
      <c r="Q19" s="60">
        <v>82</v>
      </c>
      <c r="R19" s="60">
        <v>30</v>
      </c>
      <c r="S19" s="77">
        <f t="shared" si="3"/>
        <v>0.36585365853658536</v>
      </c>
      <c r="T19" s="60">
        <f t="shared" si="39"/>
        <v>667</v>
      </c>
      <c r="U19" s="60">
        <v>282</v>
      </c>
      <c r="V19" s="60">
        <v>47</v>
      </c>
      <c r="W19" s="77">
        <f t="shared" si="5"/>
        <v>0.16700000000000001</v>
      </c>
      <c r="X19" s="60">
        <v>0</v>
      </c>
      <c r="Y19" s="60">
        <v>0</v>
      </c>
      <c r="Z19" s="77"/>
      <c r="AA19" s="60">
        <v>53</v>
      </c>
      <c r="AB19" s="60">
        <v>0</v>
      </c>
      <c r="AC19" s="77">
        <f t="shared" si="40"/>
        <v>0</v>
      </c>
      <c r="AD19" s="60">
        <v>18</v>
      </c>
      <c r="AE19" s="60">
        <v>0</v>
      </c>
      <c r="AF19" s="77">
        <f t="shared" ref="AF19:AF39" si="69">AE19/AD19</f>
        <v>0</v>
      </c>
      <c r="AG19" s="60">
        <v>19</v>
      </c>
      <c r="AH19" s="60">
        <v>0</v>
      </c>
      <c r="AI19" s="77">
        <f t="shared" si="68"/>
        <v>0</v>
      </c>
      <c r="AJ19" s="60">
        <v>166</v>
      </c>
      <c r="AK19" s="60">
        <v>42</v>
      </c>
      <c r="AL19" s="77">
        <f t="shared" si="41"/>
        <v>0.253</v>
      </c>
      <c r="AM19" s="60">
        <v>129</v>
      </c>
      <c r="AN19" s="60">
        <v>0</v>
      </c>
      <c r="AO19" s="77">
        <f t="shared" si="42"/>
        <v>0</v>
      </c>
      <c r="AP19" s="60">
        <v>551</v>
      </c>
      <c r="AQ19" s="60">
        <v>14</v>
      </c>
      <c r="AR19" s="77">
        <f t="shared" si="43"/>
        <v>2.5000000000000001E-2</v>
      </c>
      <c r="AS19" s="60">
        <v>416</v>
      </c>
      <c r="AT19" s="60">
        <v>14</v>
      </c>
      <c r="AU19" s="77">
        <f t="shared" si="44"/>
        <v>3.4000000000000002E-2</v>
      </c>
      <c r="AV19" s="60">
        <v>40</v>
      </c>
      <c r="AW19" s="60">
        <v>0</v>
      </c>
      <c r="AX19" s="77">
        <f t="shared" si="45"/>
        <v>0</v>
      </c>
      <c r="AY19" s="60">
        <v>109</v>
      </c>
      <c r="AZ19" s="60">
        <v>46</v>
      </c>
      <c r="BA19" s="77">
        <f t="shared" si="46"/>
        <v>0.42199999999999999</v>
      </c>
      <c r="BB19" s="60">
        <v>64</v>
      </c>
      <c r="BC19" s="60">
        <v>12</v>
      </c>
      <c r="BD19" s="77">
        <f t="shared" si="47"/>
        <v>0.188</v>
      </c>
      <c r="BE19" s="60">
        <v>80</v>
      </c>
      <c r="BF19" s="60">
        <v>29</v>
      </c>
      <c r="BG19" s="77">
        <f t="shared" si="48"/>
        <v>0.36299999999999999</v>
      </c>
      <c r="BH19" s="60">
        <v>124</v>
      </c>
      <c r="BI19" s="60">
        <v>30</v>
      </c>
      <c r="BJ19" s="77">
        <f t="shared" si="49"/>
        <v>0.24199999999999999</v>
      </c>
      <c r="BK19" s="60">
        <v>334</v>
      </c>
      <c r="BL19" s="60">
        <v>31</v>
      </c>
      <c r="BM19" s="77">
        <f t="shared" si="50"/>
        <v>9.2999999999999999E-2</v>
      </c>
      <c r="BN19" s="60">
        <v>129</v>
      </c>
      <c r="BO19" s="60">
        <v>0</v>
      </c>
      <c r="BP19" s="60">
        <f t="shared" si="51"/>
        <v>0</v>
      </c>
      <c r="BQ19" s="60">
        <v>286</v>
      </c>
      <c r="BR19" s="60">
        <v>28</v>
      </c>
      <c r="BS19" s="77">
        <f t="shared" si="52"/>
        <v>9.8000000000000004E-2</v>
      </c>
      <c r="BT19" s="60">
        <v>303</v>
      </c>
      <c r="BU19" s="60">
        <v>30</v>
      </c>
      <c r="BV19" s="77">
        <f t="shared" si="20"/>
        <v>9.9009900990099015E-2</v>
      </c>
      <c r="BW19" s="60">
        <v>46</v>
      </c>
      <c r="BX19" s="60">
        <v>14</v>
      </c>
      <c r="BY19" s="77">
        <f t="shared" si="65"/>
        <v>0.30399999999999999</v>
      </c>
      <c r="BZ19" s="60">
        <v>32</v>
      </c>
      <c r="CA19" s="60">
        <v>16</v>
      </c>
      <c r="CB19" s="77">
        <f t="shared" si="66"/>
        <v>0.5</v>
      </c>
      <c r="CC19" s="60">
        <v>286</v>
      </c>
      <c r="CD19" s="60">
        <v>28</v>
      </c>
      <c r="CE19" s="77">
        <f t="shared" si="53"/>
        <v>9.8000000000000004E-2</v>
      </c>
      <c r="CF19" s="60">
        <v>303</v>
      </c>
      <c r="CG19" s="60">
        <v>30</v>
      </c>
      <c r="CH19" s="77">
        <f t="shared" si="54"/>
        <v>9.9000000000000005E-2</v>
      </c>
      <c r="CI19" s="60">
        <v>46</v>
      </c>
      <c r="CJ19" s="60">
        <v>14</v>
      </c>
      <c r="CK19" s="77">
        <f t="shared" si="55"/>
        <v>0.30399999999999999</v>
      </c>
      <c r="CL19" s="60">
        <v>32</v>
      </c>
      <c r="CM19" s="60">
        <v>16</v>
      </c>
      <c r="CN19" s="77">
        <f t="shared" si="67"/>
        <v>0.5</v>
      </c>
      <c r="CO19" s="60">
        <v>398</v>
      </c>
      <c r="CP19" s="60">
        <v>27</v>
      </c>
      <c r="CQ19" s="77">
        <f t="shared" si="56"/>
        <v>6.8000000000000005E-2</v>
      </c>
      <c r="CR19" s="60">
        <v>194</v>
      </c>
      <c r="CS19" s="60">
        <v>45</v>
      </c>
      <c r="CT19" s="77">
        <f t="shared" si="57"/>
        <v>0.23200000000000001</v>
      </c>
      <c r="CU19" s="60">
        <v>59</v>
      </c>
      <c r="CV19" s="60">
        <v>0</v>
      </c>
      <c r="CW19" s="77">
        <f t="shared" si="58"/>
        <v>0</v>
      </c>
      <c r="CX19" s="60">
        <v>16</v>
      </c>
      <c r="CY19" s="60">
        <v>16</v>
      </c>
      <c r="CZ19" s="77">
        <f t="shared" si="59"/>
        <v>1</v>
      </c>
      <c r="DA19" s="60">
        <v>107</v>
      </c>
      <c r="DB19" s="60">
        <v>75</v>
      </c>
      <c r="DC19" s="77">
        <f t="shared" si="60"/>
        <v>0.70099999999999996</v>
      </c>
      <c r="DD19" s="60">
        <v>380</v>
      </c>
      <c r="DE19" s="60">
        <v>14</v>
      </c>
      <c r="DF19" s="77">
        <f t="shared" si="61"/>
        <v>3.6999999999999998E-2</v>
      </c>
      <c r="DG19" s="60">
        <v>155</v>
      </c>
      <c r="DH19" s="60">
        <v>0</v>
      </c>
      <c r="DI19" s="77">
        <f t="shared" si="62"/>
        <v>0</v>
      </c>
      <c r="DJ19" s="60">
        <v>25</v>
      </c>
      <c r="DK19" s="60">
        <v>0</v>
      </c>
      <c r="DL19" s="77">
        <f t="shared" si="34"/>
        <v>0</v>
      </c>
      <c r="DM19" s="439"/>
      <c r="DN19" s="60">
        <v>8</v>
      </c>
      <c r="DO19" s="60">
        <v>0</v>
      </c>
      <c r="DP19" s="77">
        <f t="shared" si="63"/>
        <v>0</v>
      </c>
      <c r="DQ19" s="60">
        <v>659</v>
      </c>
      <c r="DR19" s="60">
        <v>90</v>
      </c>
      <c r="DS19" s="77">
        <f t="shared" si="64"/>
        <v>0.13700000000000001</v>
      </c>
      <c r="DT19" s="440">
        <v>62</v>
      </c>
      <c r="DU19" s="441">
        <v>98</v>
      </c>
      <c r="DV19" s="441">
        <v>153</v>
      </c>
      <c r="DW19" s="441">
        <v>228</v>
      </c>
      <c r="DX19" s="441">
        <v>255</v>
      </c>
      <c r="DY19" s="441">
        <v>434</v>
      </c>
      <c r="DZ19" s="441">
        <v>560</v>
      </c>
      <c r="EA19" s="442">
        <v>605</v>
      </c>
    </row>
    <row r="20" spans="1:131" x14ac:dyDescent="0.2">
      <c r="A20" s="56" t="s">
        <v>882</v>
      </c>
      <c r="B20" s="57" t="s">
        <v>1021</v>
      </c>
      <c r="C20" s="56" t="s">
        <v>904</v>
      </c>
      <c r="D20" s="56" t="s">
        <v>1049</v>
      </c>
      <c r="E20" s="60">
        <v>966</v>
      </c>
      <c r="F20" s="60">
        <v>101</v>
      </c>
      <c r="G20" s="77">
        <f t="shared" si="0"/>
        <v>0.10455486542443064</v>
      </c>
      <c r="H20" s="60">
        <v>534</v>
      </c>
      <c r="I20" s="60">
        <v>50</v>
      </c>
      <c r="J20" s="77">
        <f t="shared" si="1"/>
        <v>9.3632958801498134E-2</v>
      </c>
      <c r="K20" s="60">
        <v>73</v>
      </c>
      <c r="L20" s="60">
        <v>0</v>
      </c>
      <c r="M20" s="77">
        <f t="shared" si="37"/>
        <v>0</v>
      </c>
      <c r="N20" s="60">
        <v>266</v>
      </c>
      <c r="O20" s="60">
        <v>27</v>
      </c>
      <c r="P20" s="77">
        <f t="shared" si="2"/>
        <v>0.10150375939849623</v>
      </c>
      <c r="Q20" s="60">
        <v>195</v>
      </c>
      <c r="R20" s="60">
        <v>23</v>
      </c>
      <c r="S20" s="77">
        <f t="shared" si="3"/>
        <v>0.11794871794871795</v>
      </c>
      <c r="T20" s="60">
        <f t="shared" si="39"/>
        <v>966</v>
      </c>
      <c r="U20" s="60">
        <v>174</v>
      </c>
      <c r="V20" s="60">
        <v>0</v>
      </c>
      <c r="W20" s="77">
        <f t="shared" si="5"/>
        <v>0</v>
      </c>
      <c r="X20" s="60">
        <v>24</v>
      </c>
      <c r="Y20" s="60">
        <v>0</v>
      </c>
      <c r="Z20" s="77">
        <f t="shared" si="38"/>
        <v>0</v>
      </c>
      <c r="AA20" s="60">
        <v>48</v>
      </c>
      <c r="AB20" s="60">
        <v>9</v>
      </c>
      <c r="AC20" s="77">
        <f t="shared" si="40"/>
        <v>0.188</v>
      </c>
      <c r="AD20" s="60">
        <v>0</v>
      </c>
      <c r="AE20" s="60">
        <v>0</v>
      </c>
      <c r="AF20" s="77"/>
      <c r="AG20" s="60">
        <v>25</v>
      </c>
      <c r="AH20" s="60">
        <v>8</v>
      </c>
      <c r="AI20" s="77">
        <f t="shared" si="68"/>
        <v>0.32</v>
      </c>
      <c r="AJ20" s="60">
        <v>320</v>
      </c>
      <c r="AK20" s="60">
        <v>92</v>
      </c>
      <c r="AL20" s="77">
        <f t="shared" si="41"/>
        <v>0.28799999999999998</v>
      </c>
      <c r="AM20" s="60">
        <v>375</v>
      </c>
      <c r="AN20" s="60">
        <v>0</v>
      </c>
      <c r="AO20" s="77">
        <f t="shared" si="42"/>
        <v>0</v>
      </c>
      <c r="AP20" s="60">
        <v>690</v>
      </c>
      <c r="AQ20" s="60">
        <v>49</v>
      </c>
      <c r="AR20" s="77">
        <f t="shared" si="43"/>
        <v>7.0999999999999994E-2</v>
      </c>
      <c r="AS20" s="60">
        <v>580</v>
      </c>
      <c r="AT20" s="60">
        <v>0</v>
      </c>
      <c r="AU20" s="77">
        <f t="shared" si="44"/>
        <v>0</v>
      </c>
      <c r="AV20" s="60">
        <v>165</v>
      </c>
      <c r="AW20" s="60">
        <v>50</v>
      </c>
      <c r="AX20" s="77">
        <f t="shared" si="45"/>
        <v>0.30299999999999999</v>
      </c>
      <c r="AY20" s="60">
        <v>81</v>
      </c>
      <c r="AZ20" s="60">
        <v>0</v>
      </c>
      <c r="BA20" s="77">
        <f t="shared" si="46"/>
        <v>0</v>
      </c>
      <c r="BB20" s="60">
        <v>125</v>
      </c>
      <c r="BC20" s="60">
        <v>0</v>
      </c>
      <c r="BD20" s="77">
        <f t="shared" si="47"/>
        <v>0</v>
      </c>
      <c r="BE20" s="60">
        <v>163</v>
      </c>
      <c r="BF20" s="60">
        <v>68</v>
      </c>
      <c r="BG20" s="77">
        <f t="shared" si="48"/>
        <v>0.41699999999999998</v>
      </c>
      <c r="BH20" s="60">
        <v>155</v>
      </c>
      <c r="BI20" s="60">
        <v>0</v>
      </c>
      <c r="BJ20" s="77">
        <f t="shared" si="49"/>
        <v>0</v>
      </c>
      <c r="BK20" s="60">
        <v>342</v>
      </c>
      <c r="BL20" s="60">
        <v>0</v>
      </c>
      <c r="BM20" s="77">
        <f t="shared" si="50"/>
        <v>0</v>
      </c>
      <c r="BN20" s="60">
        <v>306</v>
      </c>
      <c r="BO20" s="60">
        <v>32</v>
      </c>
      <c r="BP20" s="60">
        <f t="shared" si="51"/>
        <v>0.105</v>
      </c>
      <c r="BQ20" s="60">
        <v>432</v>
      </c>
      <c r="BR20" s="60">
        <v>50</v>
      </c>
      <c r="BS20" s="77">
        <f t="shared" si="52"/>
        <v>0.11600000000000001</v>
      </c>
      <c r="BT20" s="60">
        <v>437</v>
      </c>
      <c r="BU20" s="60">
        <v>9</v>
      </c>
      <c r="BV20" s="77">
        <f t="shared" si="20"/>
        <v>2.0594965675057208E-2</v>
      </c>
      <c r="BW20" s="60">
        <v>82</v>
      </c>
      <c r="BX20" s="60">
        <v>41</v>
      </c>
      <c r="BY20" s="77">
        <f t="shared" si="65"/>
        <v>0.5</v>
      </c>
      <c r="BZ20" s="60">
        <v>15</v>
      </c>
      <c r="CA20" s="60">
        <v>0</v>
      </c>
      <c r="CB20" s="77">
        <f t="shared" si="66"/>
        <v>0</v>
      </c>
      <c r="CC20" s="60">
        <v>469</v>
      </c>
      <c r="CD20" s="60">
        <v>51</v>
      </c>
      <c r="CE20" s="77">
        <f t="shared" si="53"/>
        <v>0.109</v>
      </c>
      <c r="CF20" s="60">
        <v>408</v>
      </c>
      <c r="CG20" s="60">
        <v>0</v>
      </c>
      <c r="CH20" s="77">
        <f t="shared" si="54"/>
        <v>0</v>
      </c>
      <c r="CI20" s="60">
        <v>89</v>
      </c>
      <c r="CJ20" s="60">
        <v>41</v>
      </c>
      <c r="CK20" s="77">
        <f t="shared" si="55"/>
        <v>0.46100000000000002</v>
      </c>
      <c r="CL20" s="60">
        <v>0</v>
      </c>
      <c r="CM20" s="60">
        <v>0</v>
      </c>
      <c r="CN20" s="77"/>
      <c r="CO20" s="60">
        <v>345</v>
      </c>
      <c r="CP20" s="60">
        <v>8</v>
      </c>
      <c r="CQ20" s="77">
        <f t="shared" si="56"/>
        <v>2.3E-2</v>
      </c>
      <c r="CR20" s="60">
        <v>504</v>
      </c>
      <c r="CS20" s="60">
        <v>69</v>
      </c>
      <c r="CT20" s="77">
        <f t="shared" si="57"/>
        <v>0.13700000000000001</v>
      </c>
      <c r="CU20" s="60">
        <v>102</v>
      </c>
      <c r="CV20" s="60">
        <v>22</v>
      </c>
      <c r="CW20" s="77">
        <f t="shared" si="58"/>
        <v>0.216</v>
      </c>
      <c r="CX20" s="60">
        <v>15</v>
      </c>
      <c r="CY20" s="60">
        <v>0</v>
      </c>
      <c r="CZ20" s="77">
        <f t="shared" si="59"/>
        <v>0</v>
      </c>
      <c r="DA20" s="60">
        <v>139</v>
      </c>
      <c r="DB20" s="60">
        <v>51</v>
      </c>
      <c r="DC20" s="77">
        <f t="shared" si="60"/>
        <v>0.36699999999999999</v>
      </c>
      <c r="DD20" s="60">
        <v>417</v>
      </c>
      <c r="DE20" s="60">
        <v>27</v>
      </c>
      <c r="DF20" s="77">
        <f t="shared" si="61"/>
        <v>6.5000000000000002E-2</v>
      </c>
      <c r="DG20" s="60">
        <v>352</v>
      </c>
      <c r="DH20" s="60">
        <v>22</v>
      </c>
      <c r="DI20" s="77">
        <f t="shared" si="62"/>
        <v>6.3E-2</v>
      </c>
      <c r="DJ20" s="60">
        <v>58</v>
      </c>
      <c r="DK20" s="60">
        <v>0</v>
      </c>
      <c r="DL20" s="77">
        <f t="shared" si="34"/>
        <v>0</v>
      </c>
      <c r="DM20" s="439"/>
      <c r="DN20" s="60">
        <v>418</v>
      </c>
      <c r="DO20" s="60">
        <v>22</v>
      </c>
      <c r="DP20" s="77">
        <f t="shared" si="63"/>
        <v>5.2999999999999999E-2</v>
      </c>
      <c r="DQ20" s="60">
        <v>548</v>
      </c>
      <c r="DR20" s="60">
        <v>77</v>
      </c>
      <c r="DS20" s="77">
        <f t="shared" si="64"/>
        <v>0.14099999999999999</v>
      </c>
      <c r="DT20" s="440">
        <v>69</v>
      </c>
      <c r="DU20" s="441">
        <v>179</v>
      </c>
      <c r="DV20" s="441">
        <v>246</v>
      </c>
      <c r="DW20" s="441">
        <v>309</v>
      </c>
      <c r="DX20" s="441">
        <v>309</v>
      </c>
      <c r="DY20" s="441">
        <v>545</v>
      </c>
      <c r="DZ20" s="441">
        <v>663</v>
      </c>
      <c r="EA20" s="442">
        <v>749</v>
      </c>
    </row>
    <row r="21" spans="1:131" x14ac:dyDescent="0.2">
      <c r="A21" s="56" t="s">
        <v>882</v>
      </c>
      <c r="B21" s="57" t="s">
        <v>1021</v>
      </c>
      <c r="C21" s="56" t="s">
        <v>905</v>
      </c>
      <c r="D21" s="56" t="s">
        <v>1050</v>
      </c>
      <c r="E21" s="60">
        <v>769</v>
      </c>
      <c r="F21" s="60">
        <v>136</v>
      </c>
      <c r="G21" s="77">
        <f t="shared" si="0"/>
        <v>0.17685305591677503</v>
      </c>
      <c r="H21" s="60">
        <v>427</v>
      </c>
      <c r="I21" s="60">
        <v>64</v>
      </c>
      <c r="J21" s="77">
        <f t="shared" si="1"/>
        <v>0.14988290398126464</v>
      </c>
      <c r="K21" s="60">
        <v>55</v>
      </c>
      <c r="L21" s="60">
        <v>5</v>
      </c>
      <c r="M21" s="77">
        <f t="shared" si="37"/>
        <v>9.0909090909090912E-2</v>
      </c>
      <c r="N21" s="60">
        <v>233</v>
      </c>
      <c r="O21" s="60">
        <v>13</v>
      </c>
      <c r="P21" s="77">
        <f t="shared" si="2"/>
        <v>5.5793991416309016E-2</v>
      </c>
      <c r="Q21" s="60">
        <v>139</v>
      </c>
      <c r="R21" s="60">
        <v>45</v>
      </c>
      <c r="S21" s="77">
        <f t="shared" si="3"/>
        <v>0.32374100719424459</v>
      </c>
      <c r="T21" s="60">
        <f t="shared" si="39"/>
        <v>769</v>
      </c>
      <c r="U21" s="60">
        <v>143</v>
      </c>
      <c r="V21" s="60">
        <v>30</v>
      </c>
      <c r="W21" s="77">
        <f t="shared" si="5"/>
        <v>0.21</v>
      </c>
      <c r="X21" s="60">
        <v>0</v>
      </c>
      <c r="Y21" s="60">
        <v>0</v>
      </c>
      <c r="Z21" s="77"/>
      <c r="AA21" s="60">
        <v>14</v>
      </c>
      <c r="AB21" s="60">
        <v>4</v>
      </c>
      <c r="AC21" s="77">
        <f t="shared" si="40"/>
        <v>0.28599999999999998</v>
      </c>
      <c r="AD21" s="60">
        <v>0</v>
      </c>
      <c r="AE21" s="60">
        <v>0</v>
      </c>
      <c r="AF21" s="77"/>
      <c r="AG21" s="60">
        <v>0</v>
      </c>
      <c r="AH21" s="60">
        <v>0</v>
      </c>
      <c r="AI21" s="77"/>
      <c r="AJ21" s="60">
        <v>475</v>
      </c>
      <c r="AK21" s="60">
        <v>90</v>
      </c>
      <c r="AL21" s="77">
        <f t="shared" si="41"/>
        <v>0.189</v>
      </c>
      <c r="AM21" s="60">
        <v>137</v>
      </c>
      <c r="AN21" s="60">
        <v>13</v>
      </c>
      <c r="AO21" s="77">
        <f t="shared" si="42"/>
        <v>9.5000000000000001E-2</v>
      </c>
      <c r="AP21" s="60">
        <v>496</v>
      </c>
      <c r="AQ21" s="60">
        <v>35</v>
      </c>
      <c r="AR21" s="77">
        <f t="shared" si="43"/>
        <v>7.0999999999999994E-2</v>
      </c>
      <c r="AS21" s="60">
        <v>395</v>
      </c>
      <c r="AT21" s="60">
        <v>22</v>
      </c>
      <c r="AU21" s="77">
        <f t="shared" si="44"/>
        <v>5.6000000000000001E-2</v>
      </c>
      <c r="AV21" s="60">
        <v>136</v>
      </c>
      <c r="AW21" s="60">
        <v>11</v>
      </c>
      <c r="AX21" s="77">
        <f t="shared" si="45"/>
        <v>8.1000000000000003E-2</v>
      </c>
      <c r="AY21" s="60">
        <v>111</v>
      </c>
      <c r="AZ21" s="60">
        <v>36</v>
      </c>
      <c r="BA21" s="77">
        <f t="shared" si="46"/>
        <v>0.32400000000000001</v>
      </c>
      <c r="BB21" s="60">
        <v>191</v>
      </c>
      <c r="BC21" s="60">
        <v>9</v>
      </c>
      <c r="BD21" s="77">
        <f t="shared" si="47"/>
        <v>4.7E-2</v>
      </c>
      <c r="BE21" s="60">
        <v>157</v>
      </c>
      <c r="BF21" s="60">
        <v>37</v>
      </c>
      <c r="BG21" s="77">
        <f t="shared" si="48"/>
        <v>0.23599999999999999</v>
      </c>
      <c r="BH21" s="60">
        <v>273</v>
      </c>
      <c r="BI21" s="60">
        <v>39</v>
      </c>
      <c r="BJ21" s="77">
        <f t="shared" si="49"/>
        <v>0.14299999999999999</v>
      </c>
      <c r="BK21" s="60">
        <v>258</v>
      </c>
      <c r="BL21" s="60">
        <v>28</v>
      </c>
      <c r="BM21" s="77">
        <f t="shared" si="50"/>
        <v>0.109</v>
      </c>
      <c r="BN21" s="60">
        <v>81</v>
      </c>
      <c r="BO21" s="60">
        <v>31</v>
      </c>
      <c r="BP21" s="60">
        <f t="shared" si="51"/>
        <v>0.38300000000000001</v>
      </c>
      <c r="BQ21" s="60">
        <v>342</v>
      </c>
      <c r="BR21" s="60">
        <v>72</v>
      </c>
      <c r="BS21" s="77">
        <f t="shared" si="52"/>
        <v>0.21099999999999999</v>
      </c>
      <c r="BT21" s="60">
        <v>213</v>
      </c>
      <c r="BU21" s="60">
        <v>18</v>
      </c>
      <c r="BV21" s="77">
        <f t="shared" si="20"/>
        <v>8.4507042253521125E-2</v>
      </c>
      <c r="BW21" s="60">
        <v>182</v>
      </c>
      <c r="BX21" s="60">
        <v>12</v>
      </c>
      <c r="BY21" s="77">
        <f t="shared" si="65"/>
        <v>6.6000000000000003E-2</v>
      </c>
      <c r="BZ21" s="60">
        <v>32</v>
      </c>
      <c r="CA21" s="60">
        <v>32</v>
      </c>
      <c r="CB21" s="77">
        <f t="shared" si="66"/>
        <v>1</v>
      </c>
      <c r="CC21" s="60">
        <v>421</v>
      </c>
      <c r="CD21" s="60">
        <v>82</v>
      </c>
      <c r="CE21" s="77">
        <f t="shared" si="53"/>
        <v>0.19500000000000001</v>
      </c>
      <c r="CF21" s="60">
        <v>167</v>
      </c>
      <c r="CG21" s="60">
        <v>13</v>
      </c>
      <c r="CH21" s="77">
        <f t="shared" si="54"/>
        <v>7.8E-2</v>
      </c>
      <c r="CI21" s="60">
        <v>149</v>
      </c>
      <c r="CJ21" s="60">
        <v>8</v>
      </c>
      <c r="CK21" s="77">
        <f t="shared" si="55"/>
        <v>5.3999999999999999E-2</v>
      </c>
      <c r="CL21" s="60">
        <v>32</v>
      </c>
      <c r="CM21" s="60">
        <v>32</v>
      </c>
      <c r="CN21" s="77">
        <f t="shared" si="67"/>
        <v>1</v>
      </c>
      <c r="CO21" s="60">
        <v>225</v>
      </c>
      <c r="CP21" s="60">
        <v>72</v>
      </c>
      <c r="CQ21" s="77">
        <f t="shared" si="56"/>
        <v>0.32</v>
      </c>
      <c r="CR21" s="60">
        <v>262</v>
      </c>
      <c r="CS21" s="60">
        <v>11</v>
      </c>
      <c r="CT21" s="77">
        <f t="shared" si="57"/>
        <v>4.2000000000000003E-2</v>
      </c>
      <c r="CU21" s="60">
        <v>243</v>
      </c>
      <c r="CV21" s="60">
        <v>33</v>
      </c>
      <c r="CW21" s="77">
        <f t="shared" si="58"/>
        <v>0.13600000000000001</v>
      </c>
      <c r="CX21" s="60">
        <v>39</v>
      </c>
      <c r="CY21" s="60">
        <v>20</v>
      </c>
      <c r="CZ21" s="77">
        <f t="shared" si="59"/>
        <v>0.51300000000000001</v>
      </c>
      <c r="DA21" s="60">
        <v>188</v>
      </c>
      <c r="DB21" s="60">
        <v>85</v>
      </c>
      <c r="DC21" s="77">
        <f t="shared" si="60"/>
        <v>0.45200000000000001</v>
      </c>
      <c r="DD21" s="60">
        <v>287</v>
      </c>
      <c r="DE21" s="60">
        <v>35</v>
      </c>
      <c r="DF21" s="77">
        <f t="shared" si="61"/>
        <v>0.122</v>
      </c>
      <c r="DG21" s="60">
        <v>243</v>
      </c>
      <c r="DH21" s="60">
        <v>6</v>
      </c>
      <c r="DI21" s="77">
        <f t="shared" si="62"/>
        <v>2.5000000000000001E-2</v>
      </c>
      <c r="DJ21" s="60">
        <v>51</v>
      </c>
      <c r="DK21" s="60">
        <v>8</v>
      </c>
      <c r="DL21" s="77">
        <f t="shared" si="34"/>
        <v>0.157</v>
      </c>
      <c r="DM21" s="439">
        <v>16488</v>
      </c>
      <c r="DN21" s="60">
        <v>316</v>
      </c>
      <c r="DO21" s="60">
        <v>49</v>
      </c>
      <c r="DP21" s="77">
        <f t="shared" si="63"/>
        <v>0.155</v>
      </c>
      <c r="DQ21" s="60">
        <v>453</v>
      </c>
      <c r="DR21" s="60">
        <v>86</v>
      </c>
      <c r="DS21" s="77">
        <f t="shared" si="64"/>
        <v>0.19</v>
      </c>
      <c r="DT21" s="440">
        <v>101</v>
      </c>
      <c r="DU21" s="441">
        <v>223</v>
      </c>
      <c r="DV21" s="441">
        <v>311</v>
      </c>
      <c r="DW21" s="441">
        <v>408</v>
      </c>
      <c r="DX21" s="441">
        <v>441</v>
      </c>
      <c r="DY21" s="441">
        <v>581</v>
      </c>
      <c r="DZ21" s="441">
        <v>657</v>
      </c>
      <c r="EA21" s="442">
        <v>695</v>
      </c>
    </row>
    <row r="22" spans="1:131" x14ac:dyDescent="0.2">
      <c r="A22" s="56" t="s">
        <v>882</v>
      </c>
      <c r="B22" s="57" t="s">
        <v>1021</v>
      </c>
      <c r="C22" s="56" t="s">
        <v>906</v>
      </c>
      <c r="D22" s="56" t="s">
        <v>1051</v>
      </c>
      <c r="E22" s="60">
        <v>1051</v>
      </c>
      <c r="F22" s="60">
        <v>65</v>
      </c>
      <c r="G22" s="77">
        <f t="shared" si="0"/>
        <v>6.1845861084681257E-2</v>
      </c>
      <c r="H22" s="60">
        <v>639</v>
      </c>
      <c r="I22" s="60">
        <v>65</v>
      </c>
      <c r="J22" s="77">
        <f t="shared" si="1"/>
        <v>0.10172143974960876</v>
      </c>
      <c r="K22" s="60">
        <v>71</v>
      </c>
      <c r="L22" s="60">
        <v>18</v>
      </c>
      <c r="M22" s="77">
        <f t="shared" si="37"/>
        <v>0.25352112676056338</v>
      </c>
      <c r="N22" s="60">
        <v>446</v>
      </c>
      <c r="O22" s="60">
        <v>33</v>
      </c>
      <c r="P22" s="77">
        <f t="shared" si="2"/>
        <v>7.3991031390134535E-2</v>
      </c>
      <c r="Q22" s="60">
        <v>122</v>
      </c>
      <c r="R22" s="60">
        <v>14</v>
      </c>
      <c r="S22" s="77">
        <f t="shared" si="3"/>
        <v>0.11475409836065574</v>
      </c>
      <c r="T22" s="60">
        <f t="shared" si="39"/>
        <v>1051</v>
      </c>
      <c r="U22" s="60">
        <v>233</v>
      </c>
      <c r="V22" s="60">
        <v>0</v>
      </c>
      <c r="W22" s="77">
        <f t="shared" si="5"/>
        <v>0</v>
      </c>
      <c r="X22" s="60">
        <v>5</v>
      </c>
      <c r="Y22" s="60">
        <v>0</v>
      </c>
      <c r="Z22" s="77">
        <f t="shared" si="38"/>
        <v>0</v>
      </c>
      <c r="AA22" s="60">
        <v>11</v>
      </c>
      <c r="AB22" s="60">
        <v>0</v>
      </c>
      <c r="AC22" s="77">
        <f t="shared" si="40"/>
        <v>0</v>
      </c>
      <c r="AD22" s="60">
        <v>0</v>
      </c>
      <c r="AE22" s="60">
        <v>0</v>
      </c>
      <c r="AF22" s="77"/>
      <c r="AG22" s="60">
        <v>23</v>
      </c>
      <c r="AH22" s="60">
        <v>4</v>
      </c>
      <c r="AI22" s="77">
        <f t="shared" si="68"/>
        <v>0.17399999999999999</v>
      </c>
      <c r="AJ22" s="60">
        <v>386</v>
      </c>
      <c r="AK22" s="60">
        <v>35</v>
      </c>
      <c r="AL22" s="77">
        <f t="shared" si="41"/>
        <v>9.0999999999999998E-2</v>
      </c>
      <c r="AM22" s="60">
        <v>393</v>
      </c>
      <c r="AN22" s="60">
        <v>29</v>
      </c>
      <c r="AO22" s="77">
        <f t="shared" si="42"/>
        <v>7.3999999999999996E-2</v>
      </c>
      <c r="AP22" s="60">
        <v>677</v>
      </c>
      <c r="AQ22" s="60">
        <v>64</v>
      </c>
      <c r="AR22" s="77">
        <f t="shared" si="43"/>
        <v>9.5000000000000001E-2</v>
      </c>
      <c r="AS22" s="60">
        <v>501</v>
      </c>
      <c r="AT22" s="60">
        <v>7</v>
      </c>
      <c r="AU22" s="77">
        <f t="shared" si="44"/>
        <v>1.4E-2</v>
      </c>
      <c r="AV22" s="60">
        <v>252</v>
      </c>
      <c r="AW22" s="60">
        <v>0</v>
      </c>
      <c r="AX22" s="77">
        <f t="shared" si="45"/>
        <v>0</v>
      </c>
      <c r="AY22" s="60">
        <v>190</v>
      </c>
      <c r="AZ22" s="60">
        <v>0</v>
      </c>
      <c r="BA22" s="77">
        <f t="shared" si="46"/>
        <v>0</v>
      </c>
      <c r="BB22" s="60">
        <v>376</v>
      </c>
      <c r="BC22" s="60">
        <v>0</v>
      </c>
      <c r="BD22" s="77">
        <f t="shared" si="47"/>
        <v>0</v>
      </c>
      <c r="BE22" s="60">
        <v>92</v>
      </c>
      <c r="BF22" s="60">
        <v>20</v>
      </c>
      <c r="BG22" s="77">
        <f t="shared" si="48"/>
        <v>0.217</v>
      </c>
      <c r="BH22" s="60">
        <v>301</v>
      </c>
      <c r="BI22" s="60">
        <v>5</v>
      </c>
      <c r="BJ22" s="77">
        <f t="shared" si="49"/>
        <v>1.7000000000000001E-2</v>
      </c>
      <c r="BK22" s="60">
        <v>576</v>
      </c>
      <c r="BL22" s="60">
        <v>32</v>
      </c>
      <c r="BM22" s="77">
        <f t="shared" si="50"/>
        <v>5.6000000000000001E-2</v>
      </c>
      <c r="BN22" s="60">
        <v>82</v>
      </c>
      <c r="BO22" s="60">
        <v>6</v>
      </c>
      <c r="BP22" s="60">
        <f t="shared" si="51"/>
        <v>7.2999999999999995E-2</v>
      </c>
      <c r="BQ22" s="60">
        <v>412</v>
      </c>
      <c r="BR22" s="60">
        <v>0</v>
      </c>
      <c r="BS22" s="77">
        <f t="shared" si="52"/>
        <v>0</v>
      </c>
      <c r="BT22" s="60">
        <v>411</v>
      </c>
      <c r="BU22" s="60">
        <v>50</v>
      </c>
      <c r="BV22" s="77">
        <f t="shared" si="20"/>
        <v>0.12165450121654502</v>
      </c>
      <c r="BW22" s="60">
        <v>94</v>
      </c>
      <c r="BX22" s="60">
        <v>14</v>
      </c>
      <c r="BY22" s="77">
        <f t="shared" si="65"/>
        <v>0.14899999999999999</v>
      </c>
      <c r="BZ22" s="60">
        <v>134</v>
      </c>
      <c r="CA22" s="60">
        <v>0</v>
      </c>
      <c r="CB22" s="77">
        <f t="shared" si="66"/>
        <v>0</v>
      </c>
      <c r="CC22" s="60">
        <v>485</v>
      </c>
      <c r="CD22" s="60">
        <v>4</v>
      </c>
      <c r="CE22" s="77">
        <f t="shared" si="53"/>
        <v>8.0000000000000002E-3</v>
      </c>
      <c r="CF22" s="60">
        <v>344</v>
      </c>
      <c r="CG22" s="60">
        <v>46</v>
      </c>
      <c r="CH22" s="77">
        <f t="shared" si="54"/>
        <v>0.13400000000000001</v>
      </c>
      <c r="CI22" s="60">
        <v>222</v>
      </c>
      <c r="CJ22" s="60">
        <v>13</v>
      </c>
      <c r="CK22" s="77">
        <f t="shared" si="55"/>
        <v>5.8999999999999997E-2</v>
      </c>
      <c r="CL22" s="60">
        <v>0</v>
      </c>
      <c r="CM22" s="60">
        <v>0</v>
      </c>
      <c r="CN22" s="77"/>
      <c r="CO22" s="60">
        <v>236</v>
      </c>
      <c r="CP22" s="60">
        <v>8</v>
      </c>
      <c r="CQ22" s="77">
        <f t="shared" si="56"/>
        <v>3.4000000000000002E-2</v>
      </c>
      <c r="CR22" s="60">
        <v>461</v>
      </c>
      <c r="CS22" s="60">
        <v>41</v>
      </c>
      <c r="CT22" s="77">
        <f t="shared" si="57"/>
        <v>8.8999999999999996E-2</v>
      </c>
      <c r="CU22" s="60">
        <v>178</v>
      </c>
      <c r="CV22" s="60">
        <v>14</v>
      </c>
      <c r="CW22" s="77">
        <f t="shared" si="58"/>
        <v>7.9000000000000001E-2</v>
      </c>
      <c r="CX22" s="60">
        <v>176</v>
      </c>
      <c r="CY22" s="60">
        <v>0</v>
      </c>
      <c r="CZ22" s="77">
        <f t="shared" si="59"/>
        <v>0</v>
      </c>
      <c r="DA22" s="60">
        <v>66</v>
      </c>
      <c r="DB22" s="60">
        <v>0</v>
      </c>
      <c r="DC22" s="77">
        <f t="shared" si="60"/>
        <v>0</v>
      </c>
      <c r="DD22" s="60">
        <v>354</v>
      </c>
      <c r="DE22" s="60">
        <v>25</v>
      </c>
      <c r="DF22" s="77">
        <f t="shared" si="61"/>
        <v>7.0999999999999994E-2</v>
      </c>
      <c r="DG22" s="60">
        <v>490</v>
      </c>
      <c r="DH22" s="60">
        <v>40</v>
      </c>
      <c r="DI22" s="77">
        <f t="shared" si="62"/>
        <v>8.2000000000000003E-2</v>
      </c>
      <c r="DJ22" s="60">
        <v>141</v>
      </c>
      <c r="DK22" s="60">
        <v>0</v>
      </c>
      <c r="DL22" s="77">
        <f t="shared" si="34"/>
        <v>0</v>
      </c>
      <c r="DM22" s="439"/>
      <c r="DN22" s="60">
        <v>824</v>
      </c>
      <c r="DO22" s="60">
        <v>12</v>
      </c>
      <c r="DP22" s="77">
        <f t="shared" si="63"/>
        <v>1.4999999999999999E-2</v>
      </c>
      <c r="DQ22" s="60">
        <v>227</v>
      </c>
      <c r="DR22" s="60">
        <v>52</v>
      </c>
      <c r="DS22" s="77">
        <f t="shared" si="64"/>
        <v>0.22900000000000001</v>
      </c>
      <c r="DT22" s="440">
        <v>9</v>
      </c>
      <c r="DU22" s="441">
        <v>96</v>
      </c>
      <c r="DV22" s="441">
        <v>123</v>
      </c>
      <c r="DW22" s="441">
        <v>189</v>
      </c>
      <c r="DX22" s="441">
        <v>230</v>
      </c>
      <c r="DY22" s="441">
        <v>531</v>
      </c>
      <c r="DZ22" s="441">
        <v>857</v>
      </c>
      <c r="EA22" s="442">
        <v>927</v>
      </c>
    </row>
    <row r="23" spans="1:131" x14ac:dyDescent="0.2">
      <c r="A23" s="56" t="s">
        <v>882</v>
      </c>
      <c r="B23" s="57" t="s">
        <v>1021</v>
      </c>
      <c r="C23" s="56" t="s">
        <v>907</v>
      </c>
      <c r="D23" s="56" t="s">
        <v>1052</v>
      </c>
      <c r="E23" s="60">
        <v>760</v>
      </c>
      <c r="F23" s="60">
        <v>190</v>
      </c>
      <c r="G23" s="77">
        <f t="shared" si="0"/>
        <v>0.25</v>
      </c>
      <c r="H23" s="60">
        <v>433</v>
      </c>
      <c r="I23" s="60">
        <v>154</v>
      </c>
      <c r="J23" s="77">
        <f t="shared" si="1"/>
        <v>0.35565819861431869</v>
      </c>
      <c r="K23" s="60">
        <v>34</v>
      </c>
      <c r="L23" s="60">
        <v>0</v>
      </c>
      <c r="M23" s="77">
        <f t="shared" si="37"/>
        <v>0</v>
      </c>
      <c r="N23" s="60">
        <v>284</v>
      </c>
      <c r="O23" s="60">
        <v>63</v>
      </c>
      <c r="P23" s="77">
        <f t="shared" si="2"/>
        <v>0.22183098591549297</v>
      </c>
      <c r="Q23" s="60">
        <v>115</v>
      </c>
      <c r="R23" s="60">
        <v>90</v>
      </c>
      <c r="S23" s="77">
        <f t="shared" si="3"/>
        <v>0.78260869565217395</v>
      </c>
      <c r="T23" s="60">
        <f t="shared" si="39"/>
        <v>760</v>
      </c>
      <c r="U23" s="60">
        <v>221</v>
      </c>
      <c r="V23" s="60">
        <v>28</v>
      </c>
      <c r="W23" s="77">
        <f t="shared" si="5"/>
        <v>0.127</v>
      </c>
      <c r="X23" s="60">
        <v>0</v>
      </c>
      <c r="Y23" s="60">
        <v>0</v>
      </c>
      <c r="Z23" s="77"/>
      <c r="AA23" s="60">
        <v>62</v>
      </c>
      <c r="AB23" s="60">
        <v>22</v>
      </c>
      <c r="AC23" s="77">
        <f t="shared" si="40"/>
        <v>0.35499999999999998</v>
      </c>
      <c r="AD23" s="60">
        <v>0</v>
      </c>
      <c r="AE23" s="60">
        <v>0</v>
      </c>
      <c r="AF23" s="77"/>
      <c r="AG23" s="60">
        <v>54</v>
      </c>
      <c r="AH23" s="60">
        <v>8</v>
      </c>
      <c r="AI23" s="77">
        <f t="shared" si="68"/>
        <v>0.14799999999999999</v>
      </c>
      <c r="AJ23" s="60">
        <v>275</v>
      </c>
      <c r="AK23" s="60">
        <v>88</v>
      </c>
      <c r="AL23" s="77">
        <f t="shared" si="41"/>
        <v>0.32</v>
      </c>
      <c r="AM23" s="60">
        <v>148</v>
      </c>
      <c r="AN23" s="60">
        <v>14</v>
      </c>
      <c r="AO23" s="77">
        <f t="shared" si="42"/>
        <v>9.5000000000000001E-2</v>
      </c>
      <c r="AP23" s="60">
        <v>411</v>
      </c>
      <c r="AQ23" s="60">
        <v>50</v>
      </c>
      <c r="AR23" s="77">
        <f t="shared" si="43"/>
        <v>0.122</v>
      </c>
      <c r="AS23" s="60">
        <v>310</v>
      </c>
      <c r="AT23" s="60">
        <v>49</v>
      </c>
      <c r="AU23" s="77">
        <f t="shared" si="44"/>
        <v>0.158</v>
      </c>
      <c r="AV23" s="60">
        <v>150</v>
      </c>
      <c r="AW23" s="60">
        <v>52</v>
      </c>
      <c r="AX23" s="77">
        <f t="shared" si="45"/>
        <v>0.34699999999999998</v>
      </c>
      <c r="AY23" s="60">
        <v>107</v>
      </c>
      <c r="AZ23" s="60">
        <v>63</v>
      </c>
      <c r="BA23" s="77">
        <f t="shared" si="46"/>
        <v>0.58899999999999997</v>
      </c>
      <c r="BB23" s="60">
        <v>202</v>
      </c>
      <c r="BC23" s="60">
        <v>62</v>
      </c>
      <c r="BD23" s="77">
        <f t="shared" si="47"/>
        <v>0.307</v>
      </c>
      <c r="BE23" s="60">
        <v>148</v>
      </c>
      <c r="BF23" s="60">
        <v>54</v>
      </c>
      <c r="BG23" s="77">
        <f t="shared" si="48"/>
        <v>0.36499999999999999</v>
      </c>
      <c r="BH23" s="60">
        <v>275</v>
      </c>
      <c r="BI23" s="60">
        <v>37</v>
      </c>
      <c r="BJ23" s="77">
        <f t="shared" si="49"/>
        <v>0.13500000000000001</v>
      </c>
      <c r="BK23" s="60">
        <v>261</v>
      </c>
      <c r="BL23" s="60">
        <v>99</v>
      </c>
      <c r="BM23" s="77">
        <f t="shared" si="50"/>
        <v>0.379</v>
      </c>
      <c r="BN23" s="60">
        <v>76</v>
      </c>
      <c r="BO23" s="60">
        <v>0</v>
      </c>
      <c r="BP23" s="60">
        <f t="shared" si="51"/>
        <v>0</v>
      </c>
      <c r="BQ23" s="60">
        <v>327</v>
      </c>
      <c r="BR23" s="60">
        <v>36</v>
      </c>
      <c r="BS23" s="77">
        <f t="shared" si="52"/>
        <v>0.11</v>
      </c>
      <c r="BT23" s="60">
        <v>253</v>
      </c>
      <c r="BU23" s="60">
        <v>88</v>
      </c>
      <c r="BV23" s="77">
        <f t="shared" si="20"/>
        <v>0.34782608695652173</v>
      </c>
      <c r="BW23" s="60">
        <v>164</v>
      </c>
      <c r="BX23" s="60">
        <v>50</v>
      </c>
      <c r="BY23" s="77">
        <f t="shared" si="65"/>
        <v>0.30499999999999999</v>
      </c>
      <c r="BZ23" s="60">
        <v>16</v>
      </c>
      <c r="CA23" s="60">
        <v>16</v>
      </c>
      <c r="CB23" s="77">
        <f t="shared" si="66"/>
        <v>1</v>
      </c>
      <c r="CC23" s="60">
        <v>395</v>
      </c>
      <c r="CD23" s="60">
        <v>62</v>
      </c>
      <c r="CE23" s="77">
        <f t="shared" si="53"/>
        <v>0.157</v>
      </c>
      <c r="CF23" s="60">
        <v>185</v>
      </c>
      <c r="CG23" s="60">
        <v>63</v>
      </c>
      <c r="CH23" s="77">
        <f t="shared" si="54"/>
        <v>0.34100000000000003</v>
      </c>
      <c r="CI23" s="60">
        <v>164</v>
      </c>
      <c r="CJ23" s="60">
        <v>50</v>
      </c>
      <c r="CK23" s="77">
        <f t="shared" si="55"/>
        <v>0.30499999999999999</v>
      </c>
      <c r="CL23" s="60">
        <v>16</v>
      </c>
      <c r="CM23" s="60">
        <v>16</v>
      </c>
      <c r="CN23" s="77">
        <f t="shared" si="67"/>
        <v>1</v>
      </c>
      <c r="CO23" s="60">
        <v>198</v>
      </c>
      <c r="CP23" s="60">
        <v>23</v>
      </c>
      <c r="CQ23" s="77">
        <f t="shared" si="56"/>
        <v>0.11600000000000001</v>
      </c>
      <c r="CR23" s="60">
        <v>445</v>
      </c>
      <c r="CS23" s="60">
        <v>101</v>
      </c>
      <c r="CT23" s="77">
        <f t="shared" si="57"/>
        <v>0.22700000000000001</v>
      </c>
      <c r="CU23" s="60">
        <v>97</v>
      </c>
      <c r="CV23" s="60">
        <v>49</v>
      </c>
      <c r="CW23" s="77">
        <f t="shared" si="58"/>
        <v>0.505</v>
      </c>
      <c r="CX23" s="60">
        <v>20</v>
      </c>
      <c r="CY23" s="60">
        <v>16</v>
      </c>
      <c r="CZ23" s="77">
        <f t="shared" si="59"/>
        <v>0.8</v>
      </c>
      <c r="DA23" s="60">
        <v>207</v>
      </c>
      <c r="DB23" s="60">
        <v>140</v>
      </c>
      <c r="DC23" s="77">
        <f t="shared" si="60"/>
        <v>0.67600000000000005</v>
      </c>
      <c r="DD23" s="60">
        <v>424</v>
      </c>
      <c r="DE23" s="60">
        <v>50</v>
      </c>
      <c r="DF23" s="77">
        <f t="shared" si="61"/>
        <v>0.11799999999999999</v>
      </c>
      <c r="DG23" s="60">
        <v>78</v>
      </c>
      <c r="DH23" s="60">
        <v>0</v>
      </c>
      <c r="DI23" s="77">
        <f t="shared" si="62"/>
        <v>0</v>
      </c>
      <c r="DJ23" s="60">
        <v>51</v>
      </c>
      <c r="DK23" s="60">
        <v>0</v>
      </c>
      <c r="DL23" s="77">
        <f t="shared" si="34"/>
        <v>0</v>
      </c>
      <c r="DM23" s="439">
        <v>8596</v>
      </c>
      <c r="DN23" s="60">
        <v>129</v>
      </c>
      <c r="DO23" s="60">
        <v>0</v>
      </c>
      <c r="DP23" s="77">
        <f t="shared" si="63"/>
        <v>0</v>
      </c>
      <c r="DQ23" s="60">
        <v>631</v>
      </c>
      <c r="DR23" s="60">
        <v>191</v>
      </c>
      <c r="DS23" s="77">
        <f t="shared" si="64"/>
        <v>0.30299999999999999</v>
      </c>
      <c r="DT23" s="440">
        <v>31</v>
      </c>
      <c r="DU23" s="441">
        <v>307</v>
      </c>
      <c r="DV23" s="441">
        <v>426</v>
      </c>
      <c r="DW23" s="441">
        <v>479</v>
      </c>
      <c r="DX23" s="441">
        <v>489</v>
      </c>
      <c r="DY23" s="441">
        <v>649</v>
      </c>
      <c r="DZ23" s="441">
        <v>689</v>
      </c>
      <c r="EA23" s="442">
        <v>738</v>
      </c>
    </row>
    <row r="24" spans="1:131" x14ac:dyDescent="0.2">
      <c r="A24" s="56" t="s">
        <v>882</v>
      </c>
      <c r="B24" s="57" t="s">
        <v>1021</v>
      </c>
      <c r="C24" s="56" t="s">
        <v>908</v>
      </c>
      <c r="D24" s="56" t="s">
        <v>1053</v>
      </c>
      <c r="E24" s="60">
        <v>838</v>
      </c>
      <c r="F24" s="60">
        <v>237</v>
      </c>
      <c r="G24" s="77">
        <f t="shared" si="0"/>
        <v>0.28281622911694509</v>
      </c>
      <c r="H24" s="60">
        <v>557</v>
      </c>
      <c r="I24" s="60">
        <v>237</v>
      </c>
      <c r="J24" s="77">
        <f t="shared" si="1"/>
        <v>0.42549371633752242</v>
      </c>
      <c r="K24" s="60">
        <v>76</v>
      </c>
      <c r="L24" s="60">
        <v>0</v>
      </c>
      <c r="M24" s="77">
        <f t="shared" si="37"/>
        <v>0</v>
      </c>
      <c r="N24" s="60">
        <v>423</v>
      </c>
      <c r="O24" s="60">
        <v>213</v>
      </c>
      <c r="P24" s="77">
        <f t="shared" si="2"/>
        <v>0.50354609929078009</v>
      </c>
      <c r="Q24" s="60">
        <v>58</v>
      </c>
      <c r="R24" s="60">
        <v>24</v>
      </c>
      <c r="S24" s="77">
        <f t="shared" si="3"/>
        <v>0.41379310344827586</v>
      </c>
      <c r="T24" s="60">
        <f t="shared" si="39"/>
        <v>838</v>
      </c>
      <c r="U24" s="60">
        <v>242</v>
      </c>
      <c r="V24" s="60">
        <v>46</v>
      </c>
      <c r="W24" s="77">
        <f t="shared" si="5"/>
        <v>0.19</v>
      </c>
      <c r="X24" s="60">
        <v>0</v>
      </c>
      <c r="Y24" s="60">
        <v>0</v>
      </c>
      <c r="Z24" s="77"/>
      <c r="AA24" s="60">
        <v>0</v>
      </c>
      <c r="AB24" s="60">
        <v>0</v>
      </c>
      <c r="AC24" s="77"/>
      <c r="AD24" s="60">
        <v>0</v>
      </c>
      <c r="AE24" s="60">
        <v>0</v>
      </c>
      <c r="AF24" s="77"/>
      <c r="AG24" s="60">
        <v>29</v>
      </c>
      <c r="AH24" s="60">
        <v>10</v>
      </c>
      <c r="AI24" s="77">
        <f t="shared" si="68"/>
        <v>0.34499999999999997</v>
      </c>
      <c r="AJ24" s="60">
        <v>365</v>
      </c>
      <c r="AK24" s="60">
        <v>136</v>
      </c>
      <c r="AL24" s="77">
        <f t="shared" si="41"/>
        <v>0.373</v>
      </c>
      <c r="AM24" s="60">
        <v>202</v>
      </c>
      <c r="AN24" s="60">
        <v>25</v>
      </c>
      <c r="AO24" s="77">
        <f t="shared" si="42"/>
        <v>0.124</v>
      </c>
      <c r="AP24" s="60">
        <v>555</v>
      </c>
      <c r="AQ24" s="60">
        <v>76</v>
      </c>
      <c r="AR24" s="77">
        <f t="shared" si="43"/>
        <v>0.13700000000000001</v>
      </c>
      <c r="AS24" s="60">
        <v>368</v>
      </c>
      <c r="AT24" s="60">
        <v>50</v>
      </c>
      <c r="AU24" s="77">
        <f t="shared" si="44"/>
        <v>0.13600000000000001</v>
      </c>
      <c r="AV24" s="60">
        <v>150</v>
      </c>
      <c r="AW24" s="60">
        <v>0</v>
      </c>
      <c r="AX24" s="77">
        <f t="shared" si="45"/>
        <v>0</v>
      </c>
      <c r="AY24" s="60">
        <v>159</v>
      </c>
      <c r="AZ24" s="60">
        <v>100</v>
      </c>
      <c r="BA24" s="77">
        <f t="shared" si="46"/>
        <v>0.629</v>
      </c>
      <c r="BB24" s="60">
        <v>94</v>
      </c>
      <c r="BC24" s="60">
        <v>29</v>
      </c>
      <c r="BD24" s="77">
        <f t="shared" si="47"/>
        <v>0.309</v>
      </c>
      <c r="BE24" s="60">
        <v>123</v>
      </c>
      <c r="BF24" s="60">
        <v>71</v>
      </c>
      <c r="BG24" s="77">
        <f t="shared" si="48"/>
        <v>0.57699999999999996</v>
      </c>
      <c r="BH24" s="60">
        <v>275</v>
      </c>
      <c r="BI24" s="60">
        <v>89</v>
      </c>
      <c r="BJ24" s="77">
        <f t="shared" si="49"/>
        <v>0.32400000000000001</v>
      </c>
      <c r="BK24" s="60">
        <v>298</v>
      </c>
      <c r="BL24" s="60">
        <v>75</v>
      </c>
      <c r="BM24" s="77">
        <f t="shared" si="50"/>
        <v>0.252</v>
      </c>
      <c r="BN24" s="60">
        <v>142</v>
      </c>
      <c r="BO24" s="60">
        <v>0</v>
      </c>
      <c r="BP24" s="60">
        <f t="shared" si="51"/>
        <v>0</v>
      </c>
      <c r="BQ24" s="60">
        <v>281</v>
      </c>
      <c r="BR24" s="60">
        <v>0</v>
      </c>
      <c r="BS24" s="77">
        <f t="shared" si="52"/>
        <v>0</v>
      </c>
      <c r="BT24" s="60">
        <v>471</v>
      </c>
      <c r="BU24" s="60">
        <v>211</v>
      </c>
      <c r="BV24" s="77">
        <f t="shared" si="20"/>
        <v>0.44798301486199577</v>
      </c>
      <c r="BW24" s="60">
        <v>86</v>
      </c>
      <c r="BX24" s="60">
        <v>25</v>
      </c>
      <c r="BY24" s="77">
        <f t="shared" si="65"/>
        <v>0.29099999999999998</v>
      </c>
      <c r="BZ24" s="60">
        <v>0</v>
      </c>
      <c r="CA24" s="60">
        <v>0</v>
      </c>
      <c r="CB24" s="77"/>
      <c r="CC24" s="60">
        <v>376</v>
      </c>
      <c r="CD24" s="60">
        <v>28</v>
      </c>
      <c r="CE24" s="77">
        <f t="shared" si="53"/>
        <v>7.3999999999999996E-2</v>
      </c>
      <c r="CF24" s="60">
        <v>403</v>
      </c>
      <c r="CG24" s="60">
        <v>182</v>
      </c>
      <c r="CH24" s="77">
        <f t="shared" si="54"/>
        <v>0.45200000000000001</v>
      </c>
      <c r="CI24" s="60">
        <v>59</v>
      </c>
      <c r="CJ24" s="60">
        <v>26</v>
      </c>
      <c r="CK24" s="77">
        <f t="shared" si="55"/>
        <v>0.441</v>
      </c>
      <c r="CL24" s="60">
        <v>0</v>
      </c>
      <c r="CM24" s="60">
        <v>0</v>
      </c>
      <c r="CN24" s="77"/>
      <c r="CO24" s="60">
        <v>156</v>
      </c>
      <c r="CP24" s="60">
        <v>0</v>
      </c>
      <c r="CQ24" s="77">
        <f t="shared" si="56"/>
        <v>0</v>
      </c>
      <c r="CR24" s="60">
        <v>502</v>
      </c>
      <c r="CS24" s="60">
        <v>211</v>
      </c>
      <c r="CT24" s="77">
        <f t="shared" si="57"/>
        <v>0.42</v>
      </c>
      <c r="CU24" s="60">
        <v>153</v>
      </c>
      <c r="CV24" s="60">
        <v>26</v>
      </c>
      <c r="CW24" s="77">
        <f t="shared" si="58"/>
        <v>0.17</v>
      </c>
      <c r="CX24" s="60">
        <v>27</v>
      </c>
      <c r="CY24" s="60">
        <v>0</v>
      </c>
      <c r="CZ24" s="77">
        <f t="shared" si="59"/>
        <v>0</v>
      </c>
      <c r="DA24" s="60">
        <v>169</v>
      </c>
      <c r="DB24" s="60">
        <v>133</v>
      </c>
      <c r="DC24" s="77">
        <f t="shared" si="60"/>
        <v>0.78700000000000003</v>
      </c>
      <c r="DD24" s="60">
        <v>298</v>
      </c>
      <c r="DE24" s="60">
        <v>78</v>
      </c>
      <c r="DF24" s="77">
        <f t="shared" si="61"/>
        <v>0.26200000000000001</v>
      </c>
      <c r="DG24" s="60">
        <v>333</v>
      </c>
      <c r="DH24" s="60">
        <v>25</v>
      </c>
      <c r="DI24" s="77">
        <f t="shared" si="62"/>
        <v>7.4999999999999997E-2</v>
      </c>
      <c r="DJ24" s="60">
        <v>38</v>
      </c>
      <c r="DK24" s="60">
        <v>0</v>
      </c>
      <c r="DL24" s="77">
        <f t="shared" si="34"/>
        <v>0</v>
      </c>
      <c r="DM24" s="439"/>
      <c r="DN24" s="60">
        <v>454</v>
      </c>
      <c r="DO24" s="60">
        <v>49</v>
      </c>
      <c r="DP24" s="77">
        <f t="shared" si="63"/>
        <v>0.108</v>
      </c>
      <c r="DQ24" s="60">
        <v>384</v>
      </c>
      <c r="DR24" s="60">
        <v>188</v>
      </c>
      <c r="DS24" s="77">
        <f t="shared" si="64"/>
        <v>0.49</v>
      </c>
      <c r="DT24" s="440">
        <v>86</v>
      </c>
      <c r="DU24" s="441">
        <v>259</v>
      </c>
      <c r="DV24" s="441">
        <v>316</v>
      </c>
      <c r="DW24" s="441">
        <v>333</v>
      </c>
      <c r="DX24" s="441">
        <v>368</v>
      </c>
      <c r="DY24" s="441">
        <v>478</v>
      </c>
      <c r="DZ24" s="441">
        <v>634</v>
      </c>
      <c r="EA24" s="442">
        <v>720</v>
      </c>
    </row>
    <row r="25" spans="1:131" x14ac:dyDescent="0.2">
      <c r="A25" s="56" t="s">
        <v>882</v>
      </c>
      <c r="B25" s="57" t="s">
        <v>1021</v>
      </c>
      <c r="C25" s="56" t="s">
        <v>909</v>
      </c>
      <c r="D25" s="56" t="s">
        <v>1054</v>
      </c>
      <c r="E25" s="60">
        <v>1003</v>
      </c>
      <c r="F25" s="60">
        <v>247</v>
      </c>
      <c r="G25" s="77">
        <f t="shared" si="0"/>
        <v>0.24626121635094717</v>
      </c>
      <c r="H25" s="60">
        <v>719</v>
      </c>
      <c r="I25" s="60">
        <v>248</v>
      </c>
      <c r="J25" s="77">
        <f t="shared" si="1"/>
        <v>0.34492350486787204</v>
      </c>
      <c r="K25" s="60">
        <v>12</v>
      </c>
      <c r="L25" s="60">
        <v>0</v>
      </c>
      <c r="M25" s="77">
        <f t="shared" si="37"/>
        <v>0</v>
      </c>
      <c r="N25" s="60">
        <v>531</v>
      </c>
      <c r="O25" s="60">
        <v>124</v>
      </c>
      <c r="P25" s="77">
        <f t="shared" si="2"/>
        <v>0.2335216572504708</v>
      </c>
      <c r="Q25" s="60">
        <v>176</v>
      </c>
      <c r="R25" s="60">
        <v>123</v>
      </c>
      <c r="S25" s="77">
        <f t="shared" si="3"/>
        <v>0.69886363636363635</v>
      </c>
      <c r="T25" s="60">
        <f t="shared" si="39"/>
        <v>1003</v>
      </c>
      <c r="U25" s="60">
        <v>237</v>
      </c>
      <c r="V25" s="60">
        <v>80</v>
      </c>
      <c r="W25" s="77">
        <f t="shared" si="5"/>
        <v>0.33800000000000002</v>
      </c>
      <c r="X25" s="60">
        <v>0</v>
      </c>
      <c r="Y25" s="60">
        <v>0</v>
      </c>
      <c r="Z25" s="77"/>
      <c r="AA25" s="60">
        <v>9</v>
      </c>
      <c r="AB25" s="60">
        <v>0</v>
      </c>
      <c r="AC25" s="77">
        <f t="shared" si="40"/>
        <v>0</v>
      </c>
      <c r="AD25" s="60">
        <v>0</v>
      </c>
      <c r="AE25" s="60">
        <v>0</v>
      </c>
      <c r="AF25" s="77"/>
      <c r="AG25" s="60">
        <v>0</v>
      </c>
      <c r="AH25" s="60">
        <v>0</v>
      </c>
      <c r="AI25" s="77"/>
      <c r="AJ25" s="60">
        <v>436</v>
      </c>
      <c r="AK25" s="60">
        <v>122</v>
      </c>
      <c r="AL25" s="77">
        <f t="shared" si="41"/>
        <v>0.28000000000000003</v>
      </c>
      <c r="AM25" s="60">
        <v>321</v>
      </c>
      <c r="AN25" s="60">
        <v>44</v>
      </c>
      <c r="AO25" s="77">
        <f t="shared" si="42"/>
        <v>0.13700000000000001</v>
      </c>
      <c r="AP25" s="60">
        <v>801</v>
      </c>
      <c r="AQ25" s="60">
        <v>144</v>
      </c>
      <c r="AR25" s="77">
        <f t="shared" si="43"/>
        <v>0.18</v>
      </c>
      <c r="AS25" s="60">
        <v>557</v>
      </c>
      <c r="AT25" s="60">
        <v>0</v>
      </c>
      <c r="AU25" s="77">
        <f t="shared" si="44"/>
        <v>0</v>
      </c>
      <c r="AV25" s="60">
        <v>49</v>
      </c>
      <c r="AW25" s="60">
        <v>0</v>
      </c>
      <c r="AX25" s="77">
        <f t="shared" si="45"/>
        <v>0</v>
      </c>
      <c r="AY25" s="60">
        <v>84</v>
      </c>
      <c r="AZ25" s="60">
        <v>0</v>
      </c>
      <c r="BA25" s="77">
        <f t="shared" si="46"/>
        <v>0</v>
      </c>
      <c r="BB25" s="60">
        <v>295</v>
      </c>
      <c r="BC25" s="60">
        <v>202</v>
      </c>
      <c r="BD25" s="77">
        <f t="shared" si="47"/>
        <v>0.68500000000000005</v>
      </c>
      <c r="BE25" s="60">
        <v>33</v>
      </c>
      <c r="BF25" s="60">
        <v>0</v>
      </c>
      <c r="BG25" s="77">
        <f t="shared" si="48"/>
        <v>0</v>
      </c>
      <c r="BH25" s="60">
        <v>365</v>
      </c>
      <c r="BI25" s="60">
        <v>101</v>
      </c>
      <c r="BJ25" s="77">
        <f t="shared" si="49"/>
        <v>0.27700000000000002</v>
      </c>
      <c r="BK25" s="60">
        <v>373</v>
      </c>
      <c r="BL25" s="60">
        <v>23</v>
      </c>
      <c r="BM25" s="77">
        <f t="shared" si="50"/>
        <v>6.2E-2</v>
      </c>
      <c r="BN25" s="60">
        <v>232</v>
      </c>
      <c r="BO25" s="60">
        <v>122</v>
      </c>
      <c r="BP25" s="60">
        <f t="shared" si="51"/>
        <v>0.52600000000000002</v>
      </c>
      <c r="BQ25" s="60">
        <v>284</v>
      </c>
      <c r="BR25" s="60">
        <v>0</v>
      </c>
      <c r="BS25" s="77">
        <f t="shared" si="52"/>
        <v>0</v>
      </c>
      <c r="BT25" s="60">
        <v>560</v>
      </c>
      <c r="BU25" s="60">
        <v>124</v>
      </c>
      <c r="BV25" s="77">
        <f t="shared" si="20"/>
        <v>0.22142857142857142</v>
      </c>
      <c r="BW25" s="60">
        <v>36</v>
      </c>
      <c r="BX25" s="60">
        <v>0</v>
      </c>
      <c r="BY25" s="77">
        <f t="shared" si="65"/>
        <v>0</v>
      </c>
      <c r="BZ25" s="60">
        <v>123</v>
      </c>
      <c r="CA25" s="60">
        <v>123</v>
      </c>
      <c r="CB25" s="77">
        <f t="shared" si="66"/>
        <v>1</v>
      </c>
      <c r="CC25" s="60">
        <v>296</v>
      </c>
      <c r="CD25" s="60">
        <v>0</v>
      </c>
      <c r="CE25" s="77">
        <f t="shared" si="53"/>
        <v>0</v>
      </c>
      <c r="CF25" s="60">
        <v>548</v>
      </c>
      <c r="CG25" s="60">
        <v>124</v>
      </c>
      <c r="CH25" s="77">
        <f t="shared" si="54"/>
        <v>0.22600000000000001</v>
      </c>
      <c r="CI25" s="60">
        <v>36</v>
      </c>
      <c r="CJ25" s="60">
        <v>0</v>
      </c>
      <c r="CK25" s="77">
        <f t="shared" si="55"/>
        <v>0</v>
      </c>
      <c r="CL25" s="60">
        <v>123</v>
      </c>
      <c r="CM25" s="60">
        <v>123</v>
      </c>
      <c r="CN25" s="77">
        <f t="shared" si="67"/>
        <v>1</v>
      </c>
      <c r="CO25" s="60">
        <v>216</v>
      </c>
      <c r="CP25" s="60">
        <v>0</v>
      </c>
      <c r="CQ25" s="77">
        <f t="shared" si="56"/>
        <v>0</v>
      </c>
      <c r="CR25" s="60">
        <v>423</v>
      </c>
      <c r="CS25" s="60">
        <v>125</v>
      </c>
      <c r="CT25" s="77">
        <f t="shared" si="57"/>
        <v>0.29599999999999999</v>
      </c>
      <c r="CU25" s="60">
        <v>355</v>
      </c>
      <c r="CV25" s="60">
        <v>122</v>
      </c>
      <c r="CW25" s="77">
        <f t="shared" si="58"/>
        <v>0.34399999999999997</v>
      </c>
      <c r="CX25" s="60">
        <v>9</v>
      </c>
      <c r="CY25" s="60">
        <v>0</v>
      </c>
      <c r="CZ25" s="77">
        <f t="shared" si="59"/>
        <v>0</v>
      </c>
      <c r="DA25" s="60">
        <v>128</v>
      </c>
      <c r="DB25" s="60">
        <v>103</v>
      </c>
      <c r="DC25" s="77">
        <f t="shared" si="60"/>
        <v>0.80500000000000005</v>
      </c>
      <c r="DD25" s="60">
        <v>330</v>
      </c>
      <c r="DE25" s="60">
        <v>144</v>
      </c>
      <c r="DF25" s="77">
        <f t="shared" si="61"/>
        <v>0.436</v>
      </c>
      <c r="DG25" s="60">
        <v>447</v>
      </c>
      <c r="DH25" s="60">
        <v>0</v>
      </c>
      <c r="DI25" s="77">
        <f t="shared" si="62"/>
        <v>0</v>
      </c>
      <c r="DJ25" s="60">
        <v>98</v>
      </c>
      <c r="DK25" s="60">
        <v>0</v>
      </c>
      <c r="DL25" s="77">
        <f t="shared" si="34"/>
        <v>0</v>
      </c>
      <c r="DM25" s="439"/>
      <c r="DN25" s="60">
        <v>425</v>
      </c>
      <c r="DO25" s="60">
        <v>0</v>
      </c>
      <c r="DP25" s="77">
        <f t="shared" si="63"/>
        <v>0</v>
      </c>
      <c r="DQ25" s="60">
        <v>578</v>
      </c>
      <c r="DR25" s="60">
        <v>247</v>
      </c>
      <c r="DS25" s="77">
        <f t="shared" si="64"/>
        <v>0.42699999999999999</v>
      </c>
      <c r="DT25" s="440">
        <v>125</v>
      </c>
      <c r="DU25" s="441">
        <v>298</v>
      </c>
      <c r="DV25" s="441">
        <v>332</v>
      </c>
      <c r="DW25" s="441">
        <v>373</v>
      </c>
      <c r="DX25" s="441">
        <v>561</v>
      </c>
      <c r="DY25" s="441">
        <v>776</v>
      </c>
      <c r="DZ25" s="441">
        <v>857</v>
      </c>
      <c r="EA25" s="442">
        <v>931</v>
      </c>
    </row>
    <row r="26" spans="1:131" x14ac:dyDescent="0.2">
      <c r="A26" s="56" t="s">
        <v>882</v>
      </c>
      <c r="B26" s="57" t="s">
        <v>1021</v>
      </c>
      <c r="C26" s="56" t="s">
        <v>910</v>
      </c>
      <c r="D26" s="56" t="s">
        <v>1055</v>
      </c>
      <c r="E26" s="60">
        <v>569</v>
      </c>
      <c r="F26" s="60">
        <v>59</v>
      </c>
      <c r="G26" s="77">
        <f t="shared" si="0"/>
        <v>0.10369068541300527</v>
      </c>
      <c r="H26" s="60">
        <v>329</v>
      </c>
      <c r="I26" s="60">
        <v>46</v>
      </c>
      <c r="J26" s="77">
        <f t="shared" si="1"/>
        <v>0.1398176291793313</v>
      </c>
      <c r="K26" s="60">
        <v>69</v>
      </c>
      <c r="L26" s="60">
        <v>0</v>
      </c>
      <c r="M26" s="77">
        <f t="shared" si="37"/>
        <v>0</v>
      </c>
      <c r="N26" s="60">
        <v>178</v>
      </c>
      <c r="O26" s="60">
        <v>45</v>
      </c>
      <c r="P26" s="77">
        <f t="shared" si="2"/>
        <v>0.25280898876404495</v>
      </c>
      <c r="Q26" s="60">
        <v>82</v>
      </c>
      <c r="R26" s="60">
        <v>0</v>
      </c>
      <c r="S26" s="77">
        <f t="shared" si="3"/>
        <v>0</v>
      </c>
      <c r="T26" s="60">
        <f t="shared" si="39"/>
        <v>569</v>
      </c>
      <c r="U26" s="60">
        <v>103</v>
      </c>
      <c r="V26" s="60">
        <v>0</v>
      </c>
      <c r="W26" s="77">
        <f t="shared" si="5"/>
        <v>0</v>
      </c>
      <c r="X26" s="60">
        <v>0</v>
      </c>
      <c r="Y26" s="60">
        <v>0</v>
      </c>
      <c r="Z26" s="77"/>
      <c r="AA26" s="60">
        <v>30</v>
      </c>
      <c r="AB26" s="60">
        <v>0</v>
      </c>
      <c r="AC26" s="77">
        <f t="shared" si="40"/>
        <v>0</v>
      </c>
      <c r="AD26" s="60">
        <v>0</v>
      </c>
      <c r="AE26" s="60">
        <v>0</v>
      </c>
      <c r="AF26" s="77"/>
      <c r="AG26" s="60">
        <v>0</v>
      </c>
      <c r="AH26" s="60">
        <v>0</v>
      </c>
      <c r="AI26" s="77"/>
      <c r="AJ26" s="60">
        <v>117</v>
      </c>
      <c r="AK26" s="60">
        <v>45</v>
      </c>
      <c r="AL26" s="77">
        <f t="shared" si="41"/>
        <v>0.38500000000000001</v>
      </c>
      <c r="AM26" s="60">
        <v>319</v>
      </c>
      <c r="AN26" s="60">
        <v>13</v>
      </c>
      <c r="AO26" s="77">
        <f t="shared" si="42"/>
        <v>4.1000000000000002E-2</v>
      </c>
      <c r="AP26" s="60">
        <v>410</v>
      </c>
      <c r="AQ26" s="60">
        <v>0</v>
      </c>
      <c r="AR26" s="77">
        <f t="shared" si="43"/>
        <v>0</v>
      </c>
      <c r="AS26" s="60">
        <v>328</v>
      </c>
      <c r="AT26" s="60">
        <v>0</v>
      </c>
      <c r="AU26" s="77">
        <f t="shared" si="44"/>
        <v>0</v>
      </c>
      <c r="AV26" s="60">
        <v>25</v>
      </c>
      <c r="AW26" s="60">
        <v>6</v>
      </c>
      <c r="AX26" s="77">
        <f t="shared" si="45"/>
        <v>0.24</v>
      </c>
      <c r="AY26" s="60">
        <v>24</v>
      </c>
      <c r="AZ26" s="60">
        <v>0</v>
      </c>
      <c r="BA26" s="77">
        <f t="shared" si="46"/>
        <v>0</v>
      </c>
      <c r="BB26" s="60">
        <v>66</v>
      </c>
      <c r="BC26" s="60">
        <v>6</v>
      </c>
      <c r="BD26" s="77">
        <f t="shared" si="47"/>
        <v>9.0999999999999998E-2</v>
      </c>
      <c r="BE26" s="60">
        <v>23</v>
      </c>
      <c r="BF26" s="60">
        <v>0</v>
      </c>
      <c r="BG26" s="77">
        <f t="shared" si="48"/>
        <v>0</v>
      </c>
      <c r="BH26" s="60">
        <v>215</v>
      </c>
      <c r="BI26" s="60">
        <v>6</v>
      </c>
      <c r="BJ26" s="77">
        <f t="shared" si="49"/>
        <v>2.8000000000000001E-2</v>
      </c>
      <c r="BK26" s="60">
        <v>216</v>
      </c>
      <c r="BL26" s="60">
        <v>6</v>
      </c>
      <c r="BM26" s="77">
        <f t="shared" si="50"/>
        <v>2.8000000000000001E-2</v>
      </c>
      <c r="BN26" s="60">
        <v>115</v>
      </c>
      <c r="BO26" s="60">
        <v>46</v>
      </c>
      <c r="BP26" s="60">
        <f t="shared" si="51"/>
        <v>0.4</v>
      </c>
      <c r="BQ26" s="60">
        <v>240</v>
      </c>
      <c r="BR26" s="60">
        <v>12</v>
      </c>
      <c r="BS26" s="77">
        <f t="shared" si="52"/>
        <v>0.05</v>
      </c>
      <c r="BT26" s="60">
        <v>118</v>
      </c>
      <c r="BU26" s="60">
        <v>0</v>
      </c>
      <c r="BV26" s="77">
        <f t="shared" si="20"/>
        <v>0</v>
      </c>
      <c r="BW26" s="60">
        <v>189</v>
      </c>
      <c r="BX26" s="60">
        <v>45</v>
      </c>
      <c r="BY26" s="77">
        <f t="shared" si="65"/>
        <v>0.23799999999999999</v>
      </c>
      <c r="BZ26" s="60">
        <v>22</v>
      </c>
      <c r="CA26" s="60">
        <v>0</v>
      </c>
      <c r="CB26" s="77">
        <f t="shared" si="66"/>
        <v>0</v>
      </c>
      <c r="CC26" s="60">
        <v>277</v>
      </c>
      <c r="CD26" s="60">
        <v>13</v>
      </c>
      <c r="CE26" s="77">
        <f t="shared" si="53"/>
        <v>4.7E-2</v>
      </c>
      <c r="CF26" s="60">
        <v>110</v>
      </c>
      <c r="CG26" s="60">
        <v>0</v>
      </c>
      <c r="CH26" s="77">
        <f t="shared" si="54"/>
        <v>0</v>
      </c>
      <c r="CI26" s="60">
        <v>160</v>
      </c>
      <c r="CJ26" s="60">
        <v>46</v>
      </c>
      <c r="CK26" s="77">
        <f t="shared" si="55"/>
        <v>0.28799999999999998</v>
      </c>
      <c r="CL26" s="60">
        <v>22</v>
      </c>
      <c r="CM26" s="60">
        <v>0</v>
      </c>
      <c r="CN26" s="77">
        <f t="shared" si="67"/>
        <v>0</v>
      </c>
      <c r="CO26" s="60">
        <v>185</v>
      </c>
      <c r="CP26" s="60">
        <v>12</v>
      </c>
      <c r="CQ26" s="77">
        <f t="shared" si="56"/>
        <v>6.5000000000000002E-2</v>
      </c>
      <c r="CR26" s="60">
        <v>157</v>
      </c>
      <c r="CS26" s="60">
        <v>0</v>
      </c>
      <c r="CT26" s="77">
        <f t="shared" si="57"/>
        <v>0</v>
      </c>
      <c r="CU26" s="60">
        <v>167</v>
      </c>
      <c r="CV26" s="60">
        <v>45</v>
      </c>
      <c r="CW26" s="77">
        <f t="shared" si="58"/>
        <v>0.26900000000000002</v>
      </c>
      <c r="CX26" s="60">
        <v>60</v>
      </c>
      <c r="CY26" s="60">
        <v>0</v>
      </c>
      <c r="CZ26" s="77">
        <f t="shared" si="59"/>
        <v>0</v>
      </c>
      <c r="DA26" s="60">
        <v>49</v>
      </c>
      <c r="DB26" s="60">
        <v>12</v>
      </c>
      <c r="DC26" s="77">
        <f t="shared" si="60"/>
        <v>0.245</v>
      </c>
      <c r="DD26" s="60">
        <v>273</v>
      </c>
      <c r="DE26" s="60">
        <v>45</v>
      </c>
      <c r="DF26" s="77">
        <f t="shared" si="61"/>
        <v>0.16500000000000001</v>
      </c>
      <c r="DG26" s="60">
        <v>193</v>
      </c>
      <c r="DH26" s="60">
        <v>0</v>
      </c>
      <c r="DI26" s="77">
        <f t="shared" si="62"/>
        <v>0</v>
      </c>
      <c r="DJ26" s="60">
        <v>54</v>
      </c>
      <c r="DK26" s="60">
        <v>0</v>
      </c>
      <c r="DL26" s="77">
        <f t="shared" si="34"/>
        <v>0</v>
      </c>
      <c r="DM26" s="439">
        <v>3658</v>
      </c>
      <c r="DN26" s="60">
        <v>335</v>
      </c>
      <c r="DO26" s="60">
        <v>13</v>
      </c>
      <c r="DP26" s="77">
        <f t="shared" si="63"/>
        <v>3.9E-2</v>
      </c>
      <c r="DQ26" s="60">
        <v>234</v>
      </c>
      <c r="DR26" s="60">
        <v>46</v>
      </c>
      <c r="DS26" s="77">
        <f t="shared" si="64"/>
        <v>0.19700000000000001</v>
      </c>
      <c r="DT26" s="440">
        <v>13</v>
      </c>
      <c r="DU26" s="441">
        <v>77</v>
      </c>
      <c r="DV26" s="441">
        <v>91</v>
      </c>
      <c r="DW26" s="441">
        <v>186</v>
      </c>
      <c r="DX26" s="441">
        <v>214</v>
      </c>
      <c r="DY26" s="441">
        <v>260</v>
      </c>
      <c r="DZ26" s="441">
        <v>358</v>
      </c>
      <c r="EA26" s="442">
        <v>380</v>
      </c>
    </row>
    <row r="27" spans="1:131" x14ac:dyDescent="0.2">
      <c r="A27" s="56" t="s">
        <v>882</v>
      </c>
      <c r="B27" s="57" t="s">
        <v>1021</v>
      </c>
      <c r="C27" s="56" t="s">
        <v>911</v>
      </c>
      <c r="D27" s="56" t="s">
        <v>1056</v>
      </c>
      <c r="E27" s="60">
        <v>402</v>
      </c>
      <c r="F27" s="60">
        <v>47</v>
      </c>
      <c r="G27" s="77">
        <f t="shared" si="0"/>
        <v>0.11691542288557213</v>
      </c>
      <c r="H27" s="60">
        <v>90</v>
      </c>
      <c r="I27" s="60">
        <v>0</v>
      </c>
      <c r="J27" s="77">
        <f t="shared" si="1"/>
        <v>0</v>
      </c>
      <c r="K27" s="60">
        <v>0</v>
      </c>
      <c r="L27" s="60">
        <v>0</v>
      </c>
      <c r="M27" s="77"/>
      <c r="N27" s="60">
        <v>43</v>
      </c>
      <c r="O27" s="60">
        <v>0</v>
      </c>
      <c r="P27" s="77">
        <f t="shared" si="2"/>
        <v>0</v>
      </c>
      <c r="Q27" s="60">
        <v>47</v>
      </c>
      <c r="R27" s="60">
        <v>0</v>
      </c>
      <c r="S27" s="77">
        <f t="shared" si="3"/>
        <v>0</v>
      </c>
      <c r="T27" s="60">
        <f t="shared" si="39"/>
        <v>402</v>
      </c>
      <c r="U27" s="60">
        <v>0</v>
      </c>
      <c r="V27" s="60">
        <v>0</v>
      </c>
      <c r="W27" s="77"/>
      <c r="X27" s="60">
        <v>0</v>
      </c>
      <c r="Y27" s="60">
        <v>0</v>
      </c>
      <c r="Z27" s="77"/>
      <c r="AA27" s="60">
        <v>0</v>
      </c>
      <c r="AB27" s="60">
        <v>0</v>
      </c>
      <c r="AC27" s="77"/>
      <c r="AD27" s="60">
        <v>0</v>
      </c>
      <c r="AE27" s="60">
        <v>0</v>
      </c>
      <c r="AF27" s="77"/>
      <c r="AG27" s="60">
        <v>9</v>
      </c>
      <c r="AH27" s="60">
        <v>0</v>
      </c>
      <c r="AI27" s="77">
        <f t="shared" si="68"/>
        <v>0</v>
      </c>
      <c r="AJ27" s="60">
        <v>59</v>
      </c>
      <c r="AK27" s="60">
        <v>0</v>
      </c>
      <c r="AL27" s="77">
        <f t="shared" si="41"/>
        <v>0</v>
      </c>
      <c r="AM27" s="60">
        <v>334</v>
      </c>
      <c r="AN27" s="60">
        <v>48</v>
      </c>
      <c r="AO27" s="77">
        <f t="shared" si="42"/>
        <v>0.14399999999999999</v>
      </c>
      <c r="AP27" s="60">
        <v>202</v>
      </c>
      <c r="AQ27" s="60">
        <v>0</v>
      </c>
      <c r="AR27" s="77">
        <f t="shared" si="43"/>
        <v>0</v>
      </c>
      <c r="AS27" s="60">
        <v>150</v>
      </c>
      <c r="AT27" s="60">
        <v>0</v>
      </c>
      <c r="AU27" s="77">
        <f t="shared" si="44"/>
        <v>0</v>
      </c>
      <c r="AV27" s="60">
        <v>147</v>
      </c>
      <c r="AW27" s="60">
        <v>21</v>
      </c>
      <c r="AX27" s="77">
        <f t="shared" si="45"/>
        <v>0.14299999999999999</v>
      </c>
      <c r="AY27" s="60">
        <v>44</v>
      </c>
      <c r="AZ27" s="60">
        <v>0</v>
      </c>
      <c r="BA27" s="77">
        <f t="shared" si="46"/>
        <v>0</v>
      </c>
      <c r="BB27" s="60">
        <v>98</v>
      </c>
      <c r="BC27" s="60">
        <v>0</v>
      </c>
      <c r="BD27" s="77">
        <f t="shared" si="47"/>
        <v>0</v>
      </c>
      <c r="BE27" s="60">
        <v>51</v>
      </c>
      <c r="BF27" s="60">
        <v>0</v>
      </c>
      <c r="BG27" s="77">
        <f t="shared" si="48"/>
        <v>0</v>
      </c>
      <c r="BH27" s="60">
        <v>79</v>
      </c>
      <c r="BI27" s="60">
        <v>0</v>
      </c>
      <c r="BJ27" s="77">
        <f t="shared" si="49"/>
        <v>0</v>
      </c>
      <c r="BK27" s="60">
        <v>142</v>
      </c>
      <c r="BL27" s="60">
        <v>43</v>
      </c>
      <c r="BM27" s="77">
        <f t="shared" si="50"/>
        <v>0.30299999999999999</v>
      </c>
      <c r="BN27" s="60">
        <v>130</v>
      </c>
      <c r="BO27" s="60">
        <v>4</v>
      </c>
      <c r="BP27" s="60">
        <f t="shared" si="51"/>
        <v>3.1E-2</v>
      </c>
      <c r="BQ27" s="60">
        <v>312</v>
      </c>
      <c r="BR27" s="60">
        <v>48</v>
      </c>
      <c r="BS27" s="77">
        <f t="shared" si="52"/>
        <v>0.154</v>
      </c>
      <c r="BT27" s="60">
        <v>48</v>
      </c>
      <c r="BU27" s="60">
        <v>0</v>
      </c>
      <c r="BV27" s="77">
        <f t="shared" si="20"/>
        <v>0</v>
      </c>
      <c r="BW27" s="60">
        <v>42</v>
      </c>
      <c r="BX27" s="60">
        <v>0</v>
      </c>
      <c r="BY27" s="77">
        <f t="shared" si="65"/>
        <v>0</v>
      </c>
      <c r="BZ27" s="60">
        <v>0</v>
      </c>
      <c r="CA27" s="60">
        <v>0</v>
      </c>
      <c r="CB27" s="77"/>
      <c r="CC27" s="60">
        <v>321</v>
      </c>
      <c r="CD27" s="60">
        <v>48</v>
      </c>
      <c r="CE27" s="77">
        <f t="shared" si="53"/>
        <v>0.15</v>
      </c>
      <c r="CF27" s="60">
        <v>39</v>
      </c>
      <c r="CG27" s="60">
        <v>0</v>
      </c>
      <c r="CH27" s="77">
        <f t="shared" si="54"/>
        <v>0</v>
      </c>
      <c r="CI27" s="60">
        <v>42</v>
      </c>
      <c r="CJ27" s="60">
        <v>0</v>
      </c>
      <c r="CK27" s="77">
        <f t="shared" si="55"/>
        <v>0</v>
      </c>
      <c r="CL27" s="60">
        <v>0</v>
      </c>
      <c r="CM27" s="60">
        <v>0</v>
      </c>
      <c r="CN27" s="77"/>
      <c r="CO27" s="60">
        <v>230</v>
      </c>
      <c r="CP27" s="60">
        <v>48</v>
      </c>
      <c r="CQ27" s="77">
        <f t="shared" si="56"/>
        <v>0.20899999999999999</v>
      </c>
      <c r="CR27" s="60">
        <v>108</v>
      </c>
      <c r="CS27" s="60">
        <v>0</v>
      </c>
      <c r="CT27" s="77">
        <f t="shared" si="57"/>
        <v>0</v>
      </c>
      <c r="CU27" s="60">
        <v>22</v>
      </c>
      <c r="CV27" s="60">
        <v>0</v>
      </c>
      <c r="CW27" s="77">
        <f t="shared" si="58"/>
        <v>0</v>
      </c>
      <c r="CX27" s="60">
        <v>42</v>
      </c>
      <c r="CY27" s="60">
        <v>0</v>
      </c>
      <c r="CZ27" s="77">
        <f t="shared" si="59"/>
        <v>0</v>
      </c>
      <c r="DA27" s="60">
        <v>143</v>
      </c>
      <c r="DB27" s="60">
        <v>48</v>
      </c>
      <c r="DC27" s="77">
        <f t="shared" si="60"/>
        <v>0.33600000000000002</v>
      </c>
      <c r="DD27" s="60">
        <v>158</v>
      </c>
      <c r="DE27" s="60">
        <v>0</v>
      </c>
      <c r="DF27" s="77">
        <f t="shared" si="61"/>
        <v>0</v>
      </c>
      <c r="DG27" s="60">
        <v>40</v>
      </c>
      <c r="DH27" s="60">
        <v>0</v>
      </c>
      <c r="DI27" s="77">
        <f t="shared" si="62"/>
        <v>0</v>
      </c>
      <c r="DJ27" s="60">
        <v>61</v>
      </c>
      <c r="DK27" s="60">
        <v>0</v>
      </c>
      <c r="DL27" s="77">
        <f t="shared" si="34"/>
        <v>0</v>
      </c>
      <c r="DM27" s="439">
        <v>14060</v>
      </c>
      <c r="DN27" s="60">
        <v>387</v>
      </c>
      <c r="DO27" s="60">
        <v>47</v>
      </c>
      <c r="DP27" s="77">
        <f t="shared" si="63"/>
        <v>0.121</v>
      </c>
      <c r="DQ27" s="60">
        <v>15</v>
      </c>
      <c r="DR27" s="60">
        <v>0</v>
      </c>
      <c r="DS27" s="77">
        <f t="shared" si="64"/>
        <v>0</v>
      </c>
      <c r="DT27" s="440">
        <v>43</v>
      </c>
      <c r="DU27" s="441">
        <v>48</v>
      </c>
      <c r="DV27" s="441">
        <v>55</v>
      </c>
      <c r="DW27" s="441">
        <v>120</v>
      </c>
      <c r="DX27" s="441">
        <v>132</v>
      </c>
      <c r="DY27" s="441">
        <v>174</v>
      </c>
      <c r="DZ27" s="441">
        <v>192</v>
      </c>
      <c r="EA27" s="442">
        <v>256</v>
      </c>
    </row>
    <row r="28" spans="1:131" x14ac:dyDescent="0.2">
      <c r="A28" s="56" t="s">
        <v>882</v>
      </c>
      <c r="B28" s="57" t="s">
        <v>1021</v>
      </c>
      <c r="C28" s="56" t="s">
        <v>912</v>
      </c>
      <c r="D28" s="56" t="s">
        <v>1057</v>
      </c>
      <c r="E28" s="60">
        <v>0</v>
      </c>
      <c r="F28" s="60">
        <v>0</v>
      </c>
      <c r="G28" s="77"/>
      <c r="H28" s="60">
        <v>0</v>
      </c>
      <c r="I28" s="60">
        <v>0</v>
      </c>
      <c r="J28" s="77"/>
      <c r="K28" s="60">
        <v>0</v>
      </c>
      <c r="L28" s="60">
        <v>0</v>
      </c>
      <c r="M28" s="77"/>
      <c r="N28" s="60">
        <v>0</v>
      </c>
      <c r="O28" s="60">
        <v>0</v>
      </c>
      <c r="P28" s="77"/>
      <c r="Q28" s="60">
        <v>0</v>
      </c>
      <c r="R28" s="60">
        <v>0</v>
      </c>
      <c r="S28" s="77"/>
      <c r="T28" s="60">
        <f t="shared" si="39"/>
        <v>0</v>
      </c>
      <c r="U28" s="60">
        <v>0</v>
      </c>
      <c r="V28" s="60">
        <v>0</v>
      </c>
      <c r="W28" s="77"/>
      <c r="X28" s="60">
        <v>0</v>
      </c>
      <c r="Y28" s="60">
        <v>0</v>
      </c>
      <c r="Z28" s="77"/>
      <c r="AA28" s="60">
        <v>0</v>
      </c>
      <c r="AB28" s="60">
        <v>0</v>
      </c>
      <c r="AC28" s="77"/>
      <c r="AD28" s="60">
        <v>0</v>
      </c>
      <c r="AE28" s="60">
        <v>0</v>
      </c>
      <c r="AF28" s="77"/>
      <c r="AG28" s="60">
        <v>0</v>
      </c>
      <c r="AH28" s="60">
        <v>0</v>
      </c>
      <c r="AI28" s="77"/>
      <c r="AJ28" s="60">
        <v>0</v>
      </c>
      <c r="AK28" s="60">
        <v>0</v>
      </c>
      <c r="AL28" s="77"/>
      <c r="AM28" s="60">
        <v>0</v>
      </c>
      <c r="AN28" s="60">
        <v>0</v>
      </c>
      <c r="AO28" s="77"/>
      <c r="AP28" s="60">
        <v>0</v>
      </c>
      <c r="AQ28" s="60">
        <v>0</v>
      </c>
      <c r="AR28" s="77"/>
      <c r="AS28" s="60">
        <v>0</v>
      </c>
      <c r="AT28" s="60">
        <v>0</v>
      </c>
      <c r="AU28" s="77"/>
      <c r="AV28" s="60">
        <v>0</v>
      </c>
      <c r="AW28" s="60">
        <v>0</v>
      </c>
      <c r="AX28" s="77"/>
      <c r="AY28" s="60">
        <v>0</v>
      </c>
      <c r="AZ28" s="60">
        <v>0</v>
      </c>
      <c r="BA28" s="77"/>
      <c r="BB28" s="60">
        <v>0</v>
      </c>
      <c r="BC28" s="60">
        <v>0</v>
      </c>
      <c r="BD28" s="77"/>
      <c r="BE28" s="60">
        <v>0</v>
      </c>
      <c r="BF28" s="60">
        <v>0</v>
      </c>
      <c r="BG28" s="77"/>
      <c r="BH28" s="60">
        <v>0</v>
      </c>
      <c r="BI28" s="60">
        <v>0</v>
      </c>
      <c r="BJ28" s="77"/>
      <c r="BK28" s="60">
        <v>0</v>
      </c>
      <c r="BM28" s="77"/>
      <c r="BN28" s="60">
        <v>0</v>
      </c>
      <c r="BQ28" s="60">
        <v>0</v>
      </c>
      <c r="BR28" s="60">
        <v>0</v>
      </c>
      <c r="BS28" s="77"/>
      <c r="BT28" s="60">
        <v>0</v>
      </c>
      <c r="BU28" s="60">
        <v>0</v>
      </c>
      <c r="BV28" s="77"/>
      <c r="BW28" s="60">
        <v>0</v>
      </c>
      <c r="BX28" s="60">
        <v>0</v>
      </c>
      <c r="BY28" s="77"/>
      <c r="BZ28" s="60">
        <v>0</v>
      </c>
      <c r="CA28" s="60">
        <v>0</v>
      </c>
      <c r="CB28" s="77"/>
      <c r="CC28" s="60">
        <v>0</v>
      </c>
      <c r="CD28" s="60">
        <v>0</v>
      </c>
      <c r="CE28" s="77"/>
      <c r="CF28" s="60">
        <v>0</v>
      </c>
      <c r="CG28" s="60">
        <v>0</v>
      </c>
      <c r="CH28" s="77"/>
      <c r="CI28" s="60">
        <v>0</v>
      </c>
      <c r="CJ28" s="60">
        <v>0</v>
      </c>
      <c r="CK28" s="77"/>
      <c r="CL28" s="60">
        <v>0</v>
      </c>
      <c r="CM28" s="60">
        <v>0</v>
      </c>
      <c r="CN28" s="77"/>
      <c r="CO28" s="60">
        <v>0</v>
      </c>
      <c r="CP28" s="60">
        <v>0</v>
      </c>
      <c r="CQ28" s="77"/>
      <c r="CR28" s="60">
        <v>0</v>
      </c>
      <c r="CS28" s="60">
        <v>0</v>
      </c>
      <c r="CT28" s="77"/>
      <c r="CU28" s="60">
        <v>0</v>
      </c>
      <c r="CV28" s="60">
        <v>0</v>
      </c>
      <c r="CW28" s="77"/>
      <c r="CX28" s="60">
        <v>0</v>
      </c>
      <c r="CY28" s="60">
        <v>0</v>
      </c>
      <c r="CZ28" s="77"/>
      <c r="DA28" s="60">
        <v>0</v>
      </c>
      <c r="DB28" s="60">
        <v>0</v>
      </c>
      <c r="DC28" s="77"/>
      <c r="DD28" s="60">
        <v>0</v>
      </c>
      <c r="DE28" s="60">
        <v>0</v>
      </c>
      <c r="DF28" s="77"/>
      <c r="DG28" s="60">
        <v>0</v>
      </c>
      <c r="DH28" s="60">
        <v>0</v>
      </c>
      <c r="DI28" s="77"/>
      <c r="DJ28" s="60">
        <v>0</v>
      </c>
      <c r="DK28" s="60">
        <v>0</v>
      </c>
      <c r="DL28" s="77"/>
      <c r="DM28" s="439"/>
      <c r="DN28" s="60">
        <v>0</v>
      </c>
      <c r="DO28" s="60">
        <v>0</v>
      </c>
      <c r="DP28" s="77"/>
      <c r="DQ28" s="60">
        <v>0</v>
      </c>
      <c r="DR28" s="60">
        <v>0</v>
      </c>
      <c r="DS28" s="77"/>
      <c r="DT28" s="440">
        <v>0</v>
      </c>
      <c r="DU28" s="441">
        <v>0</v>
      </c>
      <c r="DV28" s="441">
        <v>0</v>
      </c>
      <c r="DW28" s="441">
        <v>0</v>
      </c>
      <c r="DX28" s="441">
        <v>0</v>
      </c>
      <c r="DY28" s="441">
        <v>0</v>
      </c>
      <c r="DZ28" s="441">
        <v>0</v>
      </c>
      <c r="EA28" s="442">
        <v>0</v>
      </c>
    </row>
    <row r="29" spans="1:131" x14ac:dyDescent="0.2">
      <c r="A29" s="56" t="s">
        <v>882</v>
      </c>
      <c r="B29" s="57" t="s">
        <v>1021</v>
      </c>
      <c r="C29" s="56" t="s">
        <v>913</v>
      </c>
      <c r="D29" s="56" t="s">
        <v>1058</v>
      </c>
      <c r="E29" s="60">
        <v>463</v>
      </c>
      <c r="F29" s="60">
        <v>0</v>
      </c>
      <c r="G29" s="77">
        <f t="shared" si="0"/>
        <v>0</v>
      </c>
      <c r="H29" s="60">
        <v>177</v>
      </c>
      <c r="I29" s="60">
        <v>0</v>
      </c>
      <c r="J29" s="77">
        <f t="shared" si="1"/>
        <v>0</v>
      </c>
      <c r="K29" s="60">
        <v>10</v>
      </c>
      <c r="L29" s="60">
        <v>0</v>
      </c>
      <c r="M29" s="77">
        <f t="shared" si="37"/>
        <v>0</v>
      </c>
      <c r="N29" s="60">
        <v>94</v>
      </c>
      <c r="O29" s="60">
        <v>0</v>
      </c>
      <c r="P29" s="77">
        <f t="shared" si="2"/>
        <v>0</v>
      </c>
      <c r="Q29" s="60">
        <v>73</v>
      </c>
      <c r="R29" s="60">
        <v>0</v>
      </c>
      <c r="S29" s="77">
        <f t="shared" si="3"/>
        <v>0</v>
      </c>
      <c r="T29" s="60">
        <f t="shared" si="39"/>
        <v>463</v>
      </c>
      <c r="U29" s="60">
        <v>23</v>
      </c>
      <c r="V29" s="60">
        <v>0</v>
      </c>
      <c r="W29" s="77">
        <f t="shared" si="5"/>
        <v>0</v>
      </c>
      <c r="X29" s="60">
        <v>0</v>
      </c>
      <c r="Y29" s="60">
        <v>0</v>
      </c>
      <c r="Z29" s="77"/>
      <c r="AA29" s="60">
        <v>20</v>
      </c>
      <c r="AB29" s="60">
        <v>0</v>
      </c>
      <c r="AC29" s="77">
        <f t="shared" si="40"/>
        <v>0</v>
      </c>
      <c r="AD29" s="60">
        <v>0</v>
      </c>
      <c r="AE29" s="60">
        <v>0</v>
      </c>
      <c r="AF29" s="77"/>
      <c r="AG29" s="60">
        <v>43</v>
      </c>
      <c r="AH29" s="60">
        <v>0</v>
      </c>
      <c r="AI29" s="77">
        <f t="shared" si="68"/>
        <v>0</v>
      </c>
      <c r="AJ29" s="60">
        <v>82</v>
      </c>
      <c r="AK29" s="60">
        <v>0</v>
      </c>
      <c r="AL29" s="77">
        <f t="shared" si="41"/>
        <v>0</v>
      </c>
      <c r="AM29" s="60">
        <v>295</v>
      </c>
      <c r="AN29" s="60">
        <v>0</v>
      </c>
      <c r="AO29" s="77">
        <f t="shared" si="42"/>
        <v>0</v>
      </c>
      <c r="AP29" s="60">
        <v>295</v>
      </c>
      <c r="AQ29" s="60">
        <v>0</v>
      </c>
      <c r="AR29" s="77">
        <f t="shared" si="43"/>
        <v>0</v>
      </c>
      <c r="AS29" s="60">
        <v>264</v>
      </c>
      <c r="AT29" s="60">
        <v>0</v>
      </c>
      <c r="AU29" s="77">
        <f t="shared" si="44"/>
        <v>0</v>
      </c>
      <c r="AV29" s="60">
        <v>91</v>
      </c>
      <c r="AW29" s="60">
        <v>0</v>
      </c>
      <c r="AX29" s="77">
        <f t="shared" si="45"/>
        <v>0</v>
      </c>
      <c r="AY29" s="60">
        <v>17</v>
      </c>
      <c r="AZ29" s="60">
        <v>0</v>
      </c>
      <c r="BA29" s="77">
        <f t="shared" si="46"/>
        <v>0</v>
      </c>
      <c r="BB29" s="60">
        <v>152</v>
      </c>
      <c r="BC29" s="60">
        <v>0</v>
      </c>
      <c r="BD29" s="77">
        <f t="shared" si="47"/>
        <v>0</v>
      </c>
      <c r="BE29" s="60">
        <v>63</v>
      </c>
      <c r="BF29" s="60">
        <v>0</v>
      </c>
      <c r="BG29" s="77">
        <f t="shared" si="48"/>
        <v>0</v>
      </c>
      <c r="BH29" s="60">
        <v>141</v>
      </c>
      <c r="BI29" s="60">
        <v>0</v>
      </c>
      <c r="BJ29" s="77">
        <f t="shared" si="49"/>
        <v>0</v>
      </c>
      <c r="BK29" s="60">
        <v>155</v>
      </c>
      <c r="BL29" s="60">
        <v>0</v>
      </c>
      <c r="BM29" s="77">
        <f t="shared" si="50"/>
        <v>0</v>
      </c>
      <c r="BN29" s="60">
        <v>104</v>
      </c>
      <c r="BO29" s="60">
        <v>0</v>
      </c>
      <c r="BP29" s="60">
        <f t="shared" si="51"/>
        <v>0</v>
      </c>
      <c r="BQ29" s="60">
        <v>286</v>
      </c>
      <c r="BR29" s="60">
        <v>0</v>
      </c>
      <c r="BS29" s="77">
        <f t="shared" si="52"/>
        <v>0</v>
      </c>
      <c r="BT29" s="60">
        <v>129</v>
      </c>
      <c r="BU29" s="60">
        <v>0</v>
      </c>
      <c r="BV29" s="77">
        <f t="shared" si="20"/>
        <v>0</v>
      </c>
      <c r="BW29" s="60">
        <v>42</v>
      </c>
      <c r="BX29" s="60">
        <v>0</v>
      </c>
      <c r="BY29" s="77">
        <f t="shared" si="65"/>
        <v>0</v>
      </c>
      <c r="BZ29" s="60">
        <v>6</v>
      </c>
      <c r="CA29" s="60">
        <v>0</v>
      </c>
      <c r="CB29" s="77">
        <f t="shared" si="66"/>
        <v>0</v>
      </c>
      <c r="CC29" s="60">
        <v>359</v>
      </c>
      <c r="CD29" s="60">
        <v>0</v>
      </c>
      <c r="CE29" s="77">
        <f t="shared" si="53"/>
        <v>0</v>
      </c>
      <c r="CF29" s="60">
        <v>66</v>
      </c>
      <c r="CG29" s="60">
        <v>0</v>
      </c>
      <c r="CH29" s="77">
        <f t="shared" si="54"/>
        <v>0</v>
      </c>
      <c r="CI29" s="60">
        <v>38</v>
      </c>
      <c r="CJ29" s="60">
        <v>0</v>
      </c>
      <c r="CK29" s="77">
        <f t="shared" si="55"/>
        <v>0</v>
      </c>
      <c r="CL29" s="60">
        <v>0</v>
      </c>
      <c r="CM29" s="60">
        <v>0</v>
      </c>
      <c r="CN29" s="77"/>
      <c r="CO29" s="60">
        <v>242</v>
      </c>
      <c r="CP29" s="60">
        <v>0</v>
      </c>
      <c r="CQ29" s="77">
        <f t="shared" si="56"/>
        <v>0</v>
      </c>
      <c r="CR29" s="60">
        <v>155</v>
      </c>
      <c r="CS29" s="60">
        <v>0</v>
      </c>
      <c r="CT29" s="77">
        <f t="shared" si="57"/>
        <v>0</v>
      </c>
      <c r="CU29" s="60">
        <v>33</v>
      </c>
      <c r="CV29" s="60">
        <v>0</v>
      </c>
      <c r="CW29" s="77">
        <f t="shared" si="58"/>
        <v>0</v>
      </c>
      <c r="CX29" s="60">
        <v>33</v>
      </c>
      <c r="CY29" s="60">
        <v>0</v>
      </c>
      <c r="CZ29" s="77">
        <f t="shared" si="59"/>
        <v>0</v>
      </c>
      <c r="DA29" s="60">
        <v>88</v>
      </c>
      <c r="DB29" s="60">
        <v>0</v>
      </c>
      <c r="DC29" s="77">
        <f t="shared" si="60"/>
        <v>0</v>
      </c>
      <c r="DD29" s="60">
        <v>169</v>
      </c>
      <c r="DE29" s="60">
        <v>0</v>
      </c>
      <c r="DF29" s="77">
        <f t="shared" si="61"/>
        <v>0</v>
      </c>
      <c r="DG29" s="60">
        <v>178</v>
      </c>
      <c r="DH29" s="60">
        <v>0</v>
      </c>
      <c r="DI29" s="77">
        <f t="shared" si="62"/>
        <v>0</v>
      </c>
      <c r="DJ29" s="60">
        <v>28</v>
      </c>
      <c r="DK29" s="60">
        <v>0</v>
      </c>
      <c r="DL29" s="77">
        <f t="shared" si="34"/>
        <v>0</v>
      </c>
      <c r="DM29" s="439"/>
      <c r="DN29" s="60">
        <v>326</v>
      </c>
      <c r="DO29" s="60">
        <v>0</v>
      </c>
      <c r="DP29" s="77">
        <f t="shared" si="63"/>
        <v>0</v>
      </c>
      <c r="DQ29" s="60">
        <v>137</v>
      </c>
      <c r="DR29" s="60">
        <v>0</v>
      </c>
      <c r="DS29" s="77">
        <f t="shared" si="64"/>
        <v>0</v>
      </c>
      <c r="DT29" s="440">
        <v>0</v>
      </c>
      <c r="DU29" s="441">
        <v>0</v>
      </c>
      <c r="DV29" s="441">
        <v>14</v>
      </c>
      <c r="DW29" s="441">
        <v>42</v>
      </c>
      <c r="DX29" s="441">
        <v>42</v>
      </c>
      <c r="DY29" s="441">
        <v>186</v>
      </c>
      <c r="DZ29" s="441">
        <v>265</v>
      </c>
      <c r="EA29" s="442">
        <v>303</v>
      </c>
    </row>
    <row r="30" spans="1:131" x14ac:dyDescent="0.2">
      <c r="A30" s="56" t="s">
        <v>882</v>
      </c>
      <c r="B30" s="57" t="s">
        <v>1021</v>
      </c>
      <c r="C30" s="56" t="s">
        <v>914</v>
      </c>
      <c r="D30" s="56" t="s">
        <v>1059</v>
      </c>
      <c r="E30" s="60">
        <v>736</v>
      </c>
      <c r="F30" s="60">
        <v>139</v>
      </c>
      <c r="G30" s="77">
        <f t="shared" si="0"/>
        <v>0.18885869565217392</v>
      </c>
      <c r="H30" s="60">
        <v>445</v>
      </c>
      <c r="I30" s="60">
        <v>136</v>
      </c>
      <c r="J30" s="77">
        <f t="shared" si="1"/>
        <v>0.30561797752808989</v>
      </c>
      <c r="K30" s="60">
        <v>19</v>
      </c>
      <c r="L30" s="60">
        <v>14</v>
      </c>
      <c r="M30" s="77">
        <f t="shared" si="37"/>
        <v>0.73684210526315785</v>
      </c>
      <c r="N30" s="60">
        <v>390</v>
      </c>
      <c r="O30" s="60">
        <v>115</v>
      </c>
      <c r="P30" s="77">
        <f t="shared" si="2"/>
        <v>0.29487179487179488</v>
      </c>
      <c r="Q30" s="60">
        <v>36</v>
      </c>
      <c r="R30" s="60">
        <v>6</v>
      </c>
      <c r="S30" s="77">
        <f t="shared" si="3"/>
        <v>0.16666666666666666</v>
      </c>
      <c r="T30" s="60">
        <f t="shared" si="39"/>
        <v>736</v>
      </c>
      <c r="U30" s="60">
        <v>187</v>
      </c>
      <c r="V30" s="60">
        <v>65</v>
      </c>
      <c r="W30" s="77">
        <f t="shared" si="5"/>
        <v>0.34799999999999998</v>
      </c>
      <c r="X30" s="60">
        <v>2</v>
      </c>
      <c r="Y30" s="60">
        <v>0</v>
      </c>
      <c r="Z30" s="77">
        <f t="shared" si="38"/>
        <v>0</v>
      </c>
      <c r="AA30" s="60">
        <v>26</v>
      </c>
      <c r="AB30" s="60">
        <v>0</v>
      </c>
      <c r="AC30" s="77">
        <f t="shared" si="40"/>
        <v>0</v>
      </c>
      <c r="AD30" s="60">
        <v>0</v>
      </c>
      <c r="AE30" s="60">
        <v>0</v>
      </c>
      <c r="AF30" s="77"/>
      <c r="AG30" s="60">
        <v>14</v>
      </c>
      <c r="AH30" s="60">
        <v>0</v>
      </c>
      <c r="AI30" s="77">
        <f t="shared" si="68"/>
        <v>0</v>
      </c>
      <c r="AJ30" s="60">
        <v>232</v>
      </c>
      <c r="AK30" s="60">
        <v>41</v>
      </c>
      <c r="AL30" s="77">
        <f t="shared" si="41"/>
        <v>0.17699999999999999</v>
      </c>
      <c r="AM30" s="60">
        <v>275</v>
      </c>
      <c r="AN30" s="60">
        <v>33</v>
      </c>
      <c r="AO30" s="77">
        <f t="shared" si="42"/>
        <v>0.12</v>
      </c>
      <c r="AP30" s="60">
        <v>533</v>
      </c>
      <c r="AQ30" s="60">
        <v>58</v>
      </c>
      <c r="AR30" s="77">
        <f t="shared" si="43"/>
        <v>0.109</v>
      </c>
      <c r="AS30" s="60">
        <v>464</v>
      </c>
      <c r="AT30" s="60">
        <v>40</v>
      </c>
      <c r="AU30" s="77">
        <f t="shared" si="44"/>
        <v>8.5999999999999993E-2</v>
      </c>
      <c r="AV30" s="60">
        <v>51</v>
      </c>
      <c r="AW30" s="60">
        <v>3</v>
      </c>
      <c r="AX30" s="77">
        <f t="shared" si="45"/>
        <v>5.8999999999999997E-2</v>
      </c>
      <c r="AY30" s="60">
        <v>31</v>
      </c>
      <c r="AZ30" s="60">
        <v>7</v>
      </c>
      <c r="BA30" s="77">
        <f t="shared" si="46"/>
        <v>0.22600000000000001</v>
      </c>
      <c r="BB30" s="60">
        <v>142</v>
      </c>
      <c r="BC30" s="60">
        <v>30</v>
      </c>
      <c r="BD30" s="77">
        <f t="shared" si="47"/>
        <v>0.21099999999999999</v>
      </c>
      <c r="BE30" s="60">
        <v>96</v>
      </c>
      <c r="BF30" s="60">
        <v>0</v>
      </c>
      <c r="BG30" s="77">
        <f t="shared" si="48"/>
        <v>0</v>
      </c>
      <c r="BH30" s="60">
        <v>123</v>
      </c>
      <c r="BI30" s="60">
        <v>50</v>
      </c>
      <c r="BJ30" s="77">
        <f t="shared" si="49"/>
        <v>0.40699999999999997</v>
      </c>
      <c r="BK30" s="60">
        <v>212</v>
      </c>
      <c r="BL30" s="60">
        <v>44</v>
      </c>
      <c r="BM30" s="77">
        <f t="shared" si="50"/>
        <v>0.20799999999999999</v>
      </c>
      <c r="BN30" s="60">
        <v>305</v>
      </c>
      <c r="BO30" s="60">
        <v>45</v>
      </c>
      <c r="BP30" s="60">
        <f t="shared" si="51"/>
        <v>0.14799999999999999</v>
      </c>
      <c r="BQ30" s="60">
        <v>291</v>
      </c>
      <c r="BR30" s="60">
        <v>2</v>
      </c>
      <c r="BS30" s="77">
        <f t="shared" si="52"/>
        <v>7.0000000000000001E-3</v>
      </c>
      <c r="BT30" s="60">
        <v>411</v>
      </c>
      <c r="BU30" s="60">
        <v>123</v>
      </c>
      <c r="BV30" s="77">
        <f t="shared" si="20"/>
        <v>0.29927007299270075</v>
      </c>
      <c r="BW30" s="60">
        <v>34</v>
      </c>
      <c r="BX30" s="60">
        <v>0</v>
      </c>
      <c r="BY30" s="77">
        <f t="shared" si="65"/>
        <v>0</v>
      </c>
      <c r="BZ30" s="60">
        <v>0</v>
      </c>
      <c r="CA30" s="60">
        <v>0</v>
      </c>
      <c r="CB30" s="77"/>
      <c r="CC30" s="60">
        <v>325</v>
      </c>
      <c r="CD30" s="60">
        <v>2</v>
      </c>
      <c r="CE30" s="77">
        <f t="shared" si="53"/>
        <v>6.0000000000000001E-3</v>
      </c>
      <c r="CF30" s="60">
        <v>377</v>
      </c>
      <c r="CG30" s="60">
        <v>136</v>
      </c>
      <c r="CH30" s="77">
        <f t="shared" si="54"/>
        <v>0.36099999999999999</v>
      </c>
      <c r="CI30" s="60">
        <v>34</v>
      </c>
      <c r="CJ30" s="60">
        <v>0</v>
      </c>
      <c r="CK30" s="77">
        <f t="shared" si="55"/>
        <v>0</v>
      </c>
      <c r="CL30" s="60">
        <v>0</v>
      </c>
      <c r="CM30" s="60">
        <v>0</v>
      </c>
      <c r="CN30" s="77"/>
      <c r="CO30" s="60">
        <v>266</v>
      </c>
      <c r="CP30" s="60">
        <v>36</v>
      </c>
      <c r="CQ30" s="77">
        <f t="shared" si="56"/>
        <v>0.13500000000000001</v>
      </c>
      <c r="CR30" s="60">
        <v>395</v>
      </c>
      <c r="CS30" s="60">
        <v>101</v>
      </c>
      <c r="CT30" s="77">
        <f t="shared" si="57"/>
        <v>0.25600000000000001</v>
      </c>
      <c r="CU30" s="60">
        <v>43</v>
      </c>
      <c r="CV30" s="60">
        <v>0</v>
      </c>
      <c r="CW30" s="77">
        <f t="shared" si="58"/>
        <v>0</v>
      </c>
      <c r="CX30" s="60">
        <v>32</v>
      </c>
      <c r="CY30" s="60">
        <v>0</v>
      </c>
      <c r="CZ30" s="77">
        <f t="shared" si="59"/>
        <v>0</v>
      </c>
      <c r="DA30" s="60">
        <v>78</v>
      </c>
      <c r="DB30" s="60">
        <v>57</v>
      </c>
      <c r="DC30" s="77">
        <f t="shared" si="60"/>
        <v>0.73099999999999998</v>
      </c>
      <c r="DD30" s="60">
        <v>267</v>
      </c>
      <c r="DE30" s="60">
        <v>81</v>
      </c>
      <c r="DF30" s="77">
        <f t="shared" si="61"/>
        <v>0.30299999999999999</v>
      </c>
      <c r="DG30" s="60">
        <v>261</v>
      </c>
      <c r="DH30" s="60">
        <v>0</v>
      </c>
      <c r="DI30" s="77">
        <f t="shared" si="62"/>
        <v>0</v>
      </c>
      <c r="DJ30" s="60">
        <v>130</v>
      </c>
      <c r="DK30" s="60">
        <v>0</v>
      </c>
      <c r="DL30" s="77">
        <f t="shared" si="34"/>
        <v>0</v>
      </c>
      <c r="DM30" s="439">
        <v>11737</v>
      </c>
      <c r="DN30" s="60">
        <v>302</v>
      </c>
      <c r="DO30" s="60">
        <v>58</v>
      </c>
      <c r="DP30" s="77">
        <f t="shared" si="63"/>
        <v>0.192</v>
      </c>
      <c r="DQ30" s="60">
        <v>434</v>
      </c>
      <c r="DR30" s="60">
        <v>79</v>
      </c>
      <c r="DS30" s="77">
        <f t="shared" si="64"/>
        <v>0.182</v>
      </c>
      <c r="DT30" s="440">
        <v>75</v>
      </c>
      <c r="DU30" s="441">
        <v>139</v>
      </c>
      <c r="DV30" s="441">
        <v>144</v>
      </c>
      <c r="DW30" s="441">
        <v>185</v>
      </c>
      <c r="DX30" s="441">
        <v>238</v>
      </c>
      <c r="DY30" s="441">
        <v>333</v>
      </c>
      <c r="DZ30" s="441">
        <v>434</v>
      </c>
      <c r="EA30" s="442">
        <v>509</v>
      </c>
    </row>
    <row r="31" spans="1:131" x14ac:dyDescent="0.2">
      <c r="A31" s="56" t="s">
        <v>882</v>
      </c>
      <c r="B31" s="57" t="s">
        <v>1021</v>
      </c>
      <c r="C31" s="56" t="s">
        <v>915</v>
      </c>
      <c r="D31" s="56" t="s">
        <v>1060</v>
      </c>
      <c r="E31" s="60">
        <v>1312</v>
      </c>
      <c r="F31" s="60">
        <v>170</v>
      </c>
      <c r="G31" s="77">
        <f t="shared" si="0"/>
        <v>0.12957317073170732</v>
      </c>
      <c r="H31" s="60">
        <v>628</v>
      </c>
      <c r="I31" s="60">
        <v>133</v>
      </c>
      <c r="J31" s="77">
        <f t="shared" si="1"/>
        <v>0.21178343949044587</v>
      </c>
      <c r="K31" s="60">
        <v>69</v>
      </c>
      <c r="L31" s="60">
        <v>8</v>
      </c>
      <c r="M31" s="77">
        <f t="shared" si="37"/>
        <v>0.11594202898550725</v>
      </c>
      <c r="N31" s="60">
        <v>500</v>
      </c>
      <c r="O31" s="60">
        <v>77</v>
      </c>
      <c r="P31" s="77">
        <f t="shared" si="2"/>
        <v>0.154</v>
      </c>
      <c r="Q31" s="60">
        <v>59</v>
      </c>
      <c r="R31" s="60">
        <v>49</v>
      </c>
      <c r="S31" s="77">
        <f t="shared" si="3"/>
        <v>0.83050847457627119</v>
      </c>
      <c r="T31" s="60">
        <f t="shared" si="39"/>
        <v>1312</v>
      </c>
      <c r="U31" s="60">
        <v>200</v>
      </c>
      <c r="V31" s="60">
        <v>25</v>
      </c>
      <c r="W31" s="77">
        <f t="shared" si="5"/>
        <v>0.125</v>
      </c>
      <c r="X31" s="60">
        <v>7</v>
      </c>
      <c r="Y31" s="60">
        <v>0</v>
      </c>
      <c r="Z31" s="77">
        <f t="shared" si="38"/>
        <v>0</v>
      </c>
      <c r="AA31" s="60">
        <v>55</v>
      </c>
      <c r="AB31" s="60">
        <v>0</v>
      </c>
      <c r="AC31" s="77">
        <f t="shared" si="40"/>
        <v>0</v>
      </c>
      <c r="AD31" s="60">
        <v>0</v>
      </c>
      <c r="AE31" s="60">
        <v>0</v>
      </c>
      <c r="AF31" s="77"/>
      <c r="AG31" s="60">
        <v>44</v>
      </c>
      <c r="AH31" s="60">
        <v>8</v>
      </c>
      <c r="AI31" s="77">
        <f t="shared" si="68"/>
        <v>0.182</v>
      </c>
      <c r="AJ31" s="60">
        <v>386</v>
      </c>
      <c r="AK31" s="60">
        <v>38</v>
      </c>
      <c r="AL31" s="77">
        <f t="shared" si="41"/>
        <v>9.8000000000000004E-2</v>
      </c>
      <c r="AM31" s="60">
        <v>620</v>
      </c>
      <c r="AN31" s="60">
        <v>73</v>
      </c>
      <c r="AO31" s="77">
        <f t="shared" si="42"/>
        <v>0.11799999999999999</v>
      </c>
      <c r="AP31" s="60">
        <v>889</v>
      </c>
      <c r="AQ31" s="60">
        <v>74</v>
      </c>
      <c r="AR31" s="77">
        <f t="shared" si="43"/>
        <v>8.3000000000000004E-2</v>
      </c>
      <c r="AS31" s="60">
        <v>704</v>
      </c>
      <c r="AT31" s="60">
        <v>33</v>
      </c>
      <c r="AU31" s="77">
        <f t="shared" si="44"/>
        <v>4.7E-2</v>
      </c>
      <c r="AV31" s="60">
        <v>309</v>
      </c>
      <c r="AW31" s="60">
        <v>11</v>
      </c>
      <c r="AX31" s="77">
        <f t="shared" si="45"/>
        <v>3.5999999999999997E-2</v>
      </c>
      <c r="AY31" s="60">
        <v>130</v>
      </c>
      <c r="AZ31" s="60">
        <v>31</v>
      </c>
      <c r="BA31" s="77">
        <f t="shared" si="46"/>
        <v>0.23799999999999999</v>
      </c>
      <c r="BB31" s="60">
        <v>436</v>
      </c>
      <c r="BC31" s="60">
        <v>36</v>
      </c>
      <c r="BD31" s="77">
        <f t="shared" si="47"/>
        <v>8.3000000000000004E-2</v>
      </c>
      <c r="BE31" s="60">
        <v>168</v>
      </c>
      <c r="BF31" s="60">
        <v>31</v>
      </c>
      <c r="BG31" s="77">
        <f t="shared" si="48"/>
        <v>0.185</v>
      </c>
      <c r="BH31" s="60">
        <v>225</v>
      </c>
      <c r="BI31" s="60">
        <v>42</v>
      </c>
      <c r="BJ31" s="77">
        <f t="shared" si="49"/>
        <v>0.187</v>
      </c>
      <c r="BK31" s="60">
        <v>545</v>
      </c>
      <c r="BL31" s="60">
        <v>61</v>
      </c>
      <c r="BM31" s="77">
        <f t="shared" si="50"/>
        <v>0.112</v>
      </c>
      <c r="BN31" s="60">
        <v>374</v>
      </c>
      <c r="BO31" s="60">
        <v>37</v>
      </c>
      <c r="BP31" s="60">
        <f t="shared" si="51"/>
        <v>9.9000000000000005E-2</v>
      </c>
      <c r="BQ31" s="60">
        <v>684</v>
      </c>
      <c r="BR31" s="60">
        <v>36</v>
      </c>
      <c r="BS31" s="77">
        <f t="shared" si="52"/>
        <v>5.2999999999999999E-2</v>
      </c>
      <c r="BT31" s="60">
        <v>557</v>
      </c>
      <c r="BU31" s="60">
        <v>74</v>
      </c>
      <c r="BV31" s="77">
        <f t="shared" si="20"/>
        <v>0.13285457809694792</v>
      </c>
      <c r="BW31" s="60">
        <v>62</v>
      </c>
      <c r="BX31" s="60">
        <v>51</v>
      </c>
      <c r="BY31" s="77">
        <f t="shared" si="65"/>
        <v>0.82299999999999995</v>
      </c>
      <c r="BZ31" s="60">
        <v>9</v>
      </c>
      <c r="CA31" s="60">
        <v>9</v>
      </c>
      <c r="CB31" s="77">
        <f t="shared" si="66"/>
        <v>1</v>
      </c>
      <c r="CC31" s="60">
        <v>803</v>
      </c>
      <c r="CD31" s="60">
        <v>44</v>
      </c>
      <c r="CE31" s="77">
        <f t="shared" si="53"/>
        <v>5.5E-2</v>
      </c>
      <c r="CF31" s="60">
        <v>449</v>
      </c>
      <c r="CG31" s="60">
        <v>76</v>
      </c>
      <c r="CH31" s="77">
        <f t="shared" si="54"/>
        <v>0.16900000000000001</v>
      </c>
      <c r="CI31" s="60">
        <v>60</v>
      </c>
      <c r="CJ31" s="60">
        <v>49</v>
      </c>
      <c r="CK31" s="77">
        <f t="shared" si="55"/>
        <v>0.81699999999999995</v>
      </c>
      <c r="CL31" s="60">
        <v>0</v>
      </c>
      <c r="CM31" s="60">
        <v>0</v>
      </c>
      <c r="CN31" s="77"/>
      <c r="CO31" s="60">
        <v>576</v>
      </c>
      <c r="CP31" s="60">
        <v>44</v>
      </c>
      <c r="CQ31" s="77">
        <f t="shared" si="56"/>
        <v>7.5999999999999998E-2</v>
      </c>
      <c r="CR31" s="60">
        <v>570</v>
      </c>
      <c r="CS31" s="60">
        <v>63</v>
      </c>
      <c r="CT31" s="77">
        <f t="shared" si="57"/>
        <v>0.111</v>
      </c>
      <c r="CU31" s="60">
        <v>148</v>
      </c>
      <c r="CV31" s="60">
        <v>52</v>
      </c>
      <c r="CW31" s="77">
        <f t="shared" si="58"/>
        <v>0.35099999999999998</v>
      </c>
      <c r="CX31" s="60">
        <v>18</v>
      </c>
      <c r="CY31" s="60">
        <v>9</v>
      </c>
      <c r="CZ31" s="77">
        <f t="shared" si="59"/>
        <v>0.5</v>
      </c>
      <c r="DA31" s="60">
        <v>231</v>
      </c>
      <c r="DB31" s="60">
        <v>82</v>
      </c>
      <c r="DC31" s="77">
        <f t="shared" si="60"/>
        <v>0.35499999999999998</v>
      </c>
      <c r="DD31" s="60">
        <v>455</v>
      </c>
      <c r="DE31" s="60">
        <v>50</v>
      </c>
      <c r="DF31" s="77">
        <f t="shared" si="61"/>
        <v>0.11</v>
      </c>
      <c r="DG31" s="60">
        <v>454</v>
      </c>
      <c r="DH31" s="60">
        <v>38</v>
      </c>
      <c r="DI31" s="77">
        <f t="shared" si="62"/>
        <v>8.4000000000000005E-2</v>
      </c>
      <c r="DJ31" s="60">
        <v>172</v>
      </c>
      <c r="DK31" s="60">
        <v>0</v>
      </c>
      <c r="DL31" s="77">
        <f t="shared" si="34"/>
        <v>0</v>
      </c>
      <c r="DM31" s="439"/>
      <c r="DN31" s="60">
        <v>945</v>
      </c>
      <c r="DO31" s="60">
        <v>57</v>
      </c>
      <c r="DP31" s="77">
        <f t="shared" si="63"/>
        <v>0.06</v>
      </c>
      <c r="DQ31" s="60">
        <v>367</v>
      </c>
      <c r="DR31" s="60">
        <v>113</v>
      </c>
      <c r="DS31" s="77">
        <f t="shared" si="64"/>
        <v>0.308</v>
      </c>
      <c r="DT31" s="440">
        <v>36</v>
      </c>
      <c r="DU31" s="441">
        <v>213</v>
      </c>
      <c r="DV31" s="441">
        <v>249</v>
      </c>
      <c r="DW31" s="441">
        <v>282</v>
      </c>
      <c r="DX31" s="441">
        <v>291</v>
      </c>
      <c r="DY31" s="441">
        <v>453</v>
      </c>
      <c r="DZ31" s="441">
        <v>713</v>
      </c>
      <c r="EA31" s="442">
        <v>876</v>
      </c>
    </row>
    <row r="32" spans="1:131" x14ac:dyDescent="0.2">
      <c r="A32" s="56" t="s">
        <v>882</v>
      </c>
      <c r="B32" s="57" t="s">
        <v>1021</v>
      </c>
      <c r="C32" s="56" t="s">
        <v>916</v>
      </c>
      <c r="D32" s="56" t="s">
        <v>1061</v>
      </c>
      <c r="E32" s="60">
        <v>1306</v>
      </c>
      <c r="F32" s="60">
        <v>304</v>
      </c>
      <c r="G32" s="77">
        <f t="shared" si="0"/>
        <v>0.23277182235834609</v>
      </c>
      <c r="H32" s="60">
        <v>697</v>
      </c>
      <c r="I32" s="60">
        <v>153</v>
      </c>
      <c r="J32" s="77">
        <f t="shared" si="1"/>
        <v>0.21951219512195122</v>
      </c>
      <c r="K32" s="60">
        <v>91</v>
      </c>
      <c r="L32" s="60">
        <v>0</v>
      </c>
      <c r="M32" s="77">
        <f t="shared" si="37"/>
        <v>0</v>
      </c>
      <c r="N32" s="60">
        <v>454</v>
      </c>
      <c r="O32" s="60">
        <v>132</v>
      </c>
      <c r="P32" s="77">
        <f t="shared" si="2"/>
        <v>0.29074889867841408</v>
      </c>
      <c r="Q32" s="60">
        <v>152</v>
      </c>
      <c r="R32" s="60">
        <v>20</v>
      </c>
      <c r="S32" s="77">
        <f t="shared" si="3"/>
        <v>0.13157894736842105</v>
      </c>
      <c r="T32" s="60">
        <f t="shared" si="39"/>
        <v>1306</v>
      </c>
      <c r="U32" s="60">
        <v>93</v>
      </c>
      <c r="V32" s="60">
        <v>10</v>
      </c>
      <c r="W32" s="77">
        <f t="shared" si="5"/>
        <v>0.108</v>
      </c>
      <c r="X32" s="60">
        <v>14</v>
      </c>
      <c r="Y32" s="60">
        <v>0</v>
      </c>
      <c r="Z32" s="77">
        <f t="shared" si="38"/>
        <v>0</v>
      </c>
      <c r="AA32" s="60">
        <v>11</v>
      </c>
      <c r="AB32" s="60">
        <v>0</v>
      </c>
      <c r="AC32" s="77">
        <f t="shared" si="40"/>
        <v>0</v>
      </c>
      <c r="AD32" s="60">
        <v>0</v>
      </c>
      <c r="AE32" s="60">
        <v>0</v>
      </c>
      <c r="AF32" s="77"/>
      <c r="AG32" s="60">
        <v>16</v>
      </c>
      <c r="AH32" s="60">
        <v>7</v>
      </c>
      <c r="AI32" s="77">
        <f t="shared" si="68"/>
        <v>0.438</v>
      </c>
      <c r="AJ32" s="60">
        <v>463</v>
      </c>
      <c r="AK32" s="60">
        <v>106</v>
      </c>
      <c r="AL32" s="77">
        <f t="shared" si="41"/>
        <v>0.22900000000000001</v>
      </c>
      <c r="AM32" s="60">
        <v>709</v>
      </c>
      <c r="AN32" s="60">
        <v>187</v>
      </c>
      <c r="AO32" s="77">
        <f t="shared" si="42"/>
        <v>0.26400000000000001</v>
      </c>
      <c r="AP32" s="60">
        <v>935</v>
      </c>
      <c r="AQ32" s="60">
        <v>130</v>
      </c>
      <c r="AR32" s="77">
        <f t="shared" si="43"/>
        <v>0.13900000000000001</v>
      </c>
      <c r="AS32" s="60">
        <v>679</v>
      </c>
      <c r="AT32" s="60">
        <v>0</v>
      </c>
      <c r="AU32" s="77">
        <f t="shared" si="44"/>
        <v>0</v>
      </c>
      <c r="AV32" s="60">
        <v>195</v>
      </c>
      <c r="AW32" s="60">
        <v>30</v>
      </c>
      <c r="AX32" s="77">
        <f t="shared" si="45"/>
        <v>0.154</v>
      </c>
      <c r="AY32" s="60">
        <v>160</v>
      </c>
      <c r="AZ32" s="60">
        <v>112</v>
      </c>
      <c r="BA32" s="77">
        <f t="shared" si="46"/>
        <v>0.7</v>
      </c>
      <c r="BB32" s="60">
        <v>250</v>
      </c>
      <c r="BC32" s="60">
        <v>54</v>
      </c>
      <c r="BD32" s="77">
        <f t="shared" si="47"/>
        <v>0.216</v>
      </c>
      <c r="BE32" s="60">
        <v>230</v>
      </c>
      <c r="BF32" s="60">
        <v>92</v>
      </c>
      <c r="BG32" s="77">
        <f t="shared" si="48"/>
        <v>0.4</v>
      </c>
      <c r="BH32" s="60">
        <v>252</v>
      </c>
      <c r="BI32" s="60">
        <v>20</v>
      </c>
      <c r="BJ32" s="77">
        <f t="shared" si="49"/>
        <v>7.9000000000000001E-2</v>
      </c>
      <c r="BK32" s="60">
        <v>559</v>
      </c>
      <c r="BL32" s="60">
        <v>162</v>
      </c>
      <c r="BM32" s="77">
        <f t="shared" si="50"/>
        <v>0.28999999999999998</v>
      </c>
      <c r="BN32" s="60">
        <v>265</v>
      </c>
      <c r="BO32" s="60">
        <v>28</v>
      </c>
      <c r="BP32" s="60">
        <f t="shared" si="51"/>
        <v>0.106</v>
      </c>
      <c r="BQ32" s="60">
        <v>609</v>
      </c>
      <c r="BR32" s="60">
        <v>151</v>
      </c>
      <c r="BS32" s="77">
        <f t="shared" si="52"/>
        <v>0.248</v>
      </c>
      <c r="BT32" s="60">
        <v>487</v>
      </c>
      <c r="BU32" s="60">
        <v>89</v>
      </c>
      <c r="BV32" s="77">
        <f t="shared" si="20"/>
        <v>0.18275154004106775</v>
      </c>
      <c r="BW32" s="60">
        <v>210</v>
      </c>
      <c r="BX32" s="60">
        <v>64</v>
      </c>
      <c r="BY32" s="77">
        <f t="shared" si="65"/>
        <v>0.30499999999999999</v>
      </c>
      <c r="BZ32" s="60">
        <v>0</v>
      </c>
      <c r="CA32" s="60">
        <v>0</v>
      </c>
      <c r="CB32" s="77"/>
      <c r="CC32" s="60">
        <v>635</v>
      </c>
      <c r="CD32" s="60">
        <v>154</v>
      </c>
      <c r="CE32" s="77">
        <f t="shared" si="53"/>
        <v>0.24299999999999999</v>
      </c>
      <c r="CF32" s="60">
        <v>488</v>
      </c>
      <c r="CG32" s="60">
        <v>84</v>
      </c>
      <c r="CH32" s="77">
        <f t="shared" si="54"/>
        <v>0.17199999999999999</v>
      </c>
      <c r="CI32" s="60">
        <v>183</v>
      </c>
      <c r="CJ32" s="60">
        <v>64</v>
      </c>
      <c r="CK32" s="77">
        <f t="shared" si="55"/>
        <v>0.35</v>
      </c>
      <c r="CL32" s="60">
        <v>0</v>
      </c>
      <c r="CM32" s="60">
        <v>0</v>
      </c>
      <c r="CN32" s="77"/>
      <c r="CO32" s="60">
        <v>483</v>
      </c>
      <c r="CP32" s="60">
        <v>117</v>
      </c>
      <c r="CQ32" s="77">
        <f t="shared" si="56"/>
        <v>0.24199999999999999</v>
      </c>
      <c r="CR32" s="60">
        <v>601</v>
      </c>
      <c r="CS32" s="60">
        <v>164</v>
      </c>
      <c r="CT32" s="77">
        <f t="shared" si="57"/>
        <v>0.27300000000000002</v>
      </c>
      <c r="CU32" s="60">
        <v>193</v>
      </c>
      <c r="CV32" s="60">
        <v>22</v>
      </c>
      <c r="CW32" s="77">
        <f t="shared" si="58"/>
        <v>0.114</v>
      </c>
      <c r="CX32" s="60">
        <v>29</v>
      </c>
      <c r="CY32" s="60">
        <v>0</v>
      </c>
      <c r="CZ32" s="77">
        <f t="shared" si="59"/>
        <v>0</v>
      </c>
      <c r="DA32" s="60">
        <v>253</v>
      </c>
      <c r="DB32" s="60">
        <v>173</v>
      </c>
      <c r="DC32" s="77">
        <f t="shared" si="60"/>
        <v>0.68400000000000005</v>
      </c>
      <c r="DD32" s="60">
        <v>529</v>
      </c>
      <c r="DE32" s="60">
        <v>96</v>
      </c>
      <c r="DF32" s="77">
        <f t="shared" si="61"/>
        <v>0.18099999999999999</v>
      </c>
      <c r="DG32" s="60">
        <v>377</v>
      </c>
      <c r="DH32" s="60">
        <v>33</v>
      </c>
      <c r="DI32" s="77">
        <f t="shared" si="62"/>
        <v>8.7999999999999995E-2</v>
      </c>
      <c r="DJ32" s="60">
        <v>147</v>
      </c>
      <c r="DK32" s="60">
        <v>0</v>
      </c>
      <c r="DL32" s="77">
        <f t="shared" si="34"/>
        <v>0</v>
      </c>
      <c r="DM32" s="439"/>
      <c r="DN32" s="60">
        <v>723</v>
      </c>
      <c r="DO32" s="60">
        <v>78</v>
      </c>
      <c r="DP32" s="77">
        <f t="shared" si="63"/>
        <v>0.108</v>
      </c>
      <c r="DQ32" s="60">
        <v>583</v>
      </c>
      <c r="DR32" s="60">
        <v>226</v>
      </c>
      <c r="DS32" s="77">
        <f t="shared" si="64"/>
        <v>0.38800000000000001</v>
      </c>
      <c r="DT32" s="440">
        <v>174</v>
      </c>
      <c r="DU32" s="441">
        <v>344</v>
      </c>
      <c r="DV32" s="441">
        <v>414</v>
      </c>
      <c r="DW32" s="441">
        <v>451</v>
      </c>
      <c r="DX32" s="441">
        <v>508</v>
      </c>
      <c r="DY32" s="441">
        <v>751</v>
      </c>
      <c r="DZ32" s="441">
        <v>870</v>
      </c>
      <c r="EA32" s="442">
        <v>1047</v>
      </c>
    </row>
    <row r="33" spans="1:131" x14ac:dyDescent="0.2">
      <c r="A33" s="56" t="s">
        <v>882</v>
      </c>
      <c r="B33" s="57" t="s">
        <v>1021</v>
      </c>
      <c r="C33" s="56" t="s">
        <v>917</v>
      </c>
      <c r="D33" s="56" t="s">
        <v>1062</v>
      </c>
      <c r="E33" s="60">
        <v>1130</v>
      </c>
      <c r="F33" s="60">
        <v>180</v>
      </c>
      <c r="G33" s="77">
        <f t="shared" si="0"/>
        <v>0.15929203539823009</v>
      </c>
      <c r="H33" s="60">
        <v>456</v>
      </c>
      <c r="I33" s="60">
        <v>141</v>
      </c>
      <c r="J33" s="77">
        <f t="shared" si="1"/>
        <v>0.30921052631578949</v>
      </c>
      <c r="K33" s="60">
        <v>122</v>
      </c>
      <c r="L33" s="60">
        <v>30</v>
      </c>
      <c r="M33" s="77">
        <f t="shared" si="37"/>
        <v>0.24590163934426229</v>
      </c>
      <c r="N33" s="60">
        <v>219</v>
      </c>
      <c r="O33" s="60">
        <v>45</v>
      </c>
      <c r="P33" s="77">
        <f t="shared" si="2"/>
        <v>0.20547945205479451</v>
      </c>
      <c r="Q33" s="60">
        <v>115</v>
      </c>
      <c r="R33" s="60">
        <v>64</v>
      </c>
      <c r="S33" s="77">
        <f t="shared" si="3"/>
        <v>0.55652173913043479</v>
      </c>
      <c r="T33" s="60">
        <f t="shared" si="39"/>
        <v>1130</v>
      </c>
      <c r="U33" s="60">
        <v>224</v>
      </c>
      <c r="V33" s="60">
        <v>0</v>
      </c>
      <c r="W33" s="77">
        <f t="shared" si="5"/>
        <v>0</v>
      </c>
      <c r="X33" s="60">
        <v>36</v>
      </c>
      <c r="Y33" s="60">
        <v>36</v>
      </c>
      <c r="Z33" s="77">
        <f t="shared" si="38"/>
        <v>1</v>
      </c>
      <c r="AA33" s="60">
        <v>71</v>
      </c>
      <c r="AB33" s="60">
        <v>0</v>
      </c>
      <c r="AC33" s="77">
        <f t="shared" si="40"/>
        <v>0</v>
      </c>
      <c r="AD33" s="60">
        <v>0</v>
      </c>
      <c r="AE33" s="60">
        <v>0</v>
      </c>
      <c r="AF33" s="77"/>
      <c r="AG33" s="60">
        <v>38</v>
      </c>
      <c r="AH33" s="60">
        <v>31</v>
      </c>
      <c r="AI33" s="77">
        <f t="shared" si="68"/>
        <v>0.81599999999999995</v>
      </c>
      <c r="AJ33" s="60">
        <v>245</v>
      </c>
      <c r="AK33" s="60">
        <v>82</v>
      </c>
      <c r="AL33" s="77">
        <f t="shared" si="41"/>
        <v>0.33500000000000002</v>
      </c>
      <c r="AM33" s="60">
        <v>516</v>
      </c>
      <c r="AN33" s="60">
        <v>62</v>
      </c>
      <c r="AO33" s="77">
        <f t="shared" si="42"/>
        <v>0.12</v>
      </c>
      <c r="AP33" s="60">
        <v>871</v>
      </c>
      <c r="AQ33" s="60">
        <v>79</v>
      </c>
      <c r="AR33" s="77">
        <f t="shared" si="43"/>
        <v>9.0999999999999998E-2</v>
      </c>
      <c r="AS33" s="60">
        <v>546</v>
      </c>
      <c r="AT33" s="60">
        <v>34</v>
      </c>
      <c r="AU33" s="77">
        <f t="shared" si="44"/>
        <v>6.2E-2</v>
      </c>
      <c r="AV33" s="60">
        <v>172</v>
      </c>
      <c r="AW33" s="60">
        <v>0</v>
      </c>
      <c r="AX33" s="77">
        <f t="shared" si="45"/>
        <v>0</v>
      </c>
      <c r="AY33" s="60">
        <v>112</v>
      </c>
      <c r="AZ33" s="60">
        <v>35</v>
      </c>
      <c r="BA33" s="77">
        <f t="shared" si="46"/>
        <v>0.313</v>
      </c>
      <c r="BB33" s="60">
        <v>287</v>
      </c>
      <c r="BC33" s="60">
        <v>0</v>
      </c>
      <c r="BD33" s="77">
        <f t="shared" si="47"/>
        <v>0</v>
      </c>
      <c r="BE33" s="60">
        <v>129</v>
      </c>
      <c r="BF33" s="60">
        <v>118</v>
      </c>
      <c r="BG33" s="77">
        <f t="shared" si="48"/>
        <v>0.91500000000000004</v>
      </c>
      <c r="BH33" s="60">
        <v>217</v>
      </c>
      <c r="BI33" s="60">
        <v>21</v>
      </c>
      <c r="BJ33" s="77">
        <f t="shared" si="49"/>
        <v>9.7000000000000003E-2</v>
      </c>
      <c r="BK33" s="60">
        <v>430</v>
      </c>
      <c r="BL33" s="60">
        <v>40</v>
      </c>
      <c r="BM33" s="77">
        <f t="shared" si="50"/>
        <v>9.2999999999999999E-2</v>
      </c>
      <c r="BN33" s="60">
        <v>354</v>
      </c>
      <c r="BO33" s="60">
        <v>0</v>
      </c>
      <c r="BP33" s="60">
        <f t="shared" si="51"/>
        <v>0</v>
      </c>
      <c r="BQ33" s="60">
        <v>674</v>
      </c>
      <c r="BR33" s="60">
        <v>39</v>
      </c>
      <c r="BS33" s="77">
        <f t="shared" si="52"/>
        <v>5.8000000000000003E-2</v>
      </c>
      <c r="BT33" s="60">
        <v>353</v>
      </c>
      <c r="BU33" s="60">
        <v>76</v>
      </c>
      <c r="BV33" s="77">
        <f t="shared" si="20"/>
        <v>0.21529745042492918</v>
      </c>
      <c r="BW33" s="60">
        <v>47</v>
      </c>
      <c r="BX33" s="60">
        <v>8</v>
      </c>
      <c r="BY33" s="77">
        <f t="shared" si="65"/>
        <v>0.17</v>
      </c>
      <c r="BZ33" s="60">
        <v>56</v>
      </c>
      <c r="CA33" s="60">
        <v>56</v>
      </c>
      <c r="CB33" s="77">
        <f t="shared" si="66"/>
        <v>1</v>
      </c>
      <c r="CC33" s="60">
        <v>778</v>
      </c>
      <c r="CD33" s="60">
        <v>74</v>
      </c>
      <c r="CE33" s="77">
        <f t="shared" si="53"/>
        <v>9.5000000000000001E-2</v>
      </c>
      <c r="CF33" s="60">
        <v>249</v>
      </c>
      <c r="CG33" s="60">
        <v>41</v>
      </c>
      <c r="CH33" s="77">
        <f t="shared" si="54"/>
        <v>0.16500000000000001</v>
      </c>
      <c r="CI33" s="60">
        <v>47</v>
      </c>
      <c r="CJ33" s="60">
        <v>8</v>
      </c>
      <c r="CK33" s="77">
        <f t="shared" si="55"/>
        <v>0.17</v>
      </c>
      <c r="CL33" s="60">
        <v>56</v>
      </c>
      <c r="CM33" s="60">
        <v>56</v>
      </c>
      <c r="CN33" s="77">
        <f t="shared" si="67"/>
        <v>1</v>
      </c>
      <c r="CO33" s="60">
        <v>463</v>
      </c>
      <c r="CP33" s="60">
        <v>12</v>
      </c>
      <c r="CQ33" s="77">
        <f t="shared" si="56"/>
        <v>2.5999999999999999E-2</v>
      </c>
      <c r="CR33" s="60">
        <v>561</v>
      </c>
      <c r="CS33" s="60">
        <v>103</v>
      </c>
      <c r="CT33" s="77">
        <f t="shared" si="57"/>
        <v>0.184</v>
      </c>
      <c r="CU33" s="60">
        <v>88</v>
      </c>
      <c r="CV33" s="60">
        <v>65</v>
      </c>
      <c r="CW33" s="77">
        <f t="shared" si="58"/>
        <v>0.73899999999999999</v>
      </c>
      <c r="CX33" s="60">
        <v>18</v>
      </c>
      <c r="CY33" s="60">
        <v>0</v>
      </c>
      <c r="CZ33" s="77">
        <f t="shared" si="59"/>
        <v>0</v>
      </c>
      <c r="DA33" s="60">
        <v>122</v>
      </c>
      <c r="DB33" s="60">
        <v>55</v>
      </c>
      <c r="DC33" s="77">
        <f t="shared" si="60"/>
        <v>0.45100000000000001</v>
      </c>
      <c r="DD33" s="60">
        <v>406</v>
      </c>
      <c r="DE33" s="60">
        <v>112</v>
      </c>
      <c r="DF33" s="77">
        <f t="shared" si="61"/>
        <v>0.27600000000000002</v>
      </c>
      <c r="DG33" s="60">
        <v>421</v>
      </c>
      <c r="DH33" s="60">
        <v>13</v>
      </c>
      <c r="DI33" s="77">
        <f t="shared" si="62"/>
        <v>3.1E-2</v>
      </c>
      <c r="DJ33" s="60">
        <v>181</v>
      </c>
      <c r="DK33" s="60">
        <v>0</v>
      </c>
      <c r="DL33" s="77">
        <f t="shared" si="34"/>
        <v>0</v>
      </c>
      <c r="DM33" s="439"/>
      <c r="DN33" s="60">
        <v>630</v>
      </c>
      <c r="DO33" s="60">
        <v>78</v>
      </c>
      <c r="DP33" s="77">
        <f t="shared" si="63"/>
        <v>0.124</v>
      </c>
      <c r="DQ33" s="60">
        <v>500</v>
      </c>
      <c r="DR33" s="60">
        <v>102</v>
      </c>
      <c r="DS33" s="77">
        <f t="shared" si="64"/>
        <v>0.20399999999999999</v>
      </c>
      <c r="DT33" s="440">
        <v>132</v>
      </c>
      <c r="DU33" s="441">
        <v>181</v>
      </c>
      <c r="DV33" s="441">
        <v>181</v>
      </c>
      <c r="DW33" s="441">
        <v>202</v>
      </c>
      <c r="DX33" s="441">
        <v>209</v>
      </c>
      <c r="DY33" s="441">
        <v>394</v>
      </c>
      <c r="DZ33" s="441">
        <v>555</v>
      </c>
      <c r="EA33" s="442">
        <v>707</v>
      </c>
    </row>
    <row r="34" spans="1:131" x14ac:dyDescent="0.2">
      <c r="A34" s="56" t="s">
        <v>882</v>
      </c>
      <c r="B34" s="57" t="s">
        <v>1021</v>
      </c>
      <c r="C34" s="56" t="s">
        <v>918</v>
      </c>
      <c r="D34" s="56" t="s">
        <v>1063</v>
      </c>
      <c r="E34" s="60">
        <v>1366</v>
      </c>
      <c r="F34" s="60">
        <v>31</v>
      </c>
      <c r="G34" s="77">
        <f t="shared" si="0"/>
        <v>2.2693997071742314E-2</v>
      </c>
      <c r="H34" s="60">
        <v>775</v>
      </c>
      <c r="I34" s="60">
        <v>31</v>
      </c>
      <c r="J34" s="77">
        <f t="shared" si="1"/>
        <v>0.04</v>
      </c>
      <c r="K34" s="60">
        <v>237</v>
      </c>
      <c r="L34" s="60">
        <v>0</v>
      </c>
      <c r="M34" s="77">
        <f t="shared" si="37"/>
        <v>0</v>
      </c>
      <c r="N34" s="60">
        <v>460</v>
      </c>
      <c r="O34" s="60">
        <v>29</v>
      </c>
      <c r="P34" s="77">
        <f t="shared" si="2"/>
        <v>6.3043478260869562E-2</v>
      </c>
      <c r="Q34" s="60">
        <v>78</v>
      </c>
      <c r="R34" s="60">
        <v>2</v>
      </c>
      <c r="S34" s="77">
        <f t="shared" si="3"/>
        <v>2.564102564102564E-2</v>
      </c>
      <c r="T34" s="60">
        <f t="shared" si="39"/>
        <v>1366</v>
      </c>
      <c r="U34" s="60">
        <v>194</v>
      </c>
      <c r="V34" s="60">
        <v>0</v>
      </c>
      <c r="W34" s="77">
        <f t="shared" si="5"/>
        <v>0</v>
      </c>
      <c r="X34" s="60">
        <v>0</v>
      </c>
      <c r="Y34" s="60">
        <v>0</v>
      </c>
      <c r="Z34" s="77"/>
      <c r="AA34" s="60">
        <v>108</v>
      </c>
      <c r="AB34" s="60">
        <v>2</v>
      </c>
      <c r="AC34" s="77">
        <f t="shared" si="40"/>
        <v>1.9E-2</v>
      </c>
      <c r="AD34" s="60">
        <v>0</v>
      </c>
      <c r="AE34" s="60">
        <v>0</v>
      </c>
      <c r="AF34" s="77"/>
      <c r="AG34" s="60">
        <v>0</v>
      </c>
      <c r="AH34" s="60">
        <v>0</v>
      </c>
      <c r="AI34" s="77"/>
      <c r="AJ34" s="60">
        <v>555</v>
      </c>
      <c r="AK34" s="60">
        <v>28</v>
      </c>
      <c r="AL34" s="77">
        <f t="shared" si="41"/>
        <v>0.05</v>
      </c>
      <c r="AM34" s="60">
        <v>509</v>
      </c>
      <c r="AN34" s="60">
        <v>0</v>
      </c>
      <c r="AO34" s="77">
        <f t="shared" si="42"/>
        <v>0</v>
      </c>
      <c r="AP34" s="60">
        <v>1228</v>
      </c>
      <c r="AQ34" s="60">
        <v>0</v>
      </c>
      <c r="AR34" s="77">
        <f t="shared" si="43"/>
        <v>0</v>
      </c>
      <c r="AS34" s="60">
        <v>1163</v>
      </c>
      <c r="AT34" s="60">
        <v>0</v>
      </c>
      <c r="AU34" s="77">
        <f t="shared" si="44"/>
        <v>0</v>
      </c>
      <c r="AV34" s="60">
        <v>59</v>
      </c>
      <c r="AW34" s="60">
        <v>0</v>
      </c>
      <c r="AX34" s="77">
        <f t="shared" si="45"/>
        <v>0</v>
      </c>
      <c r="AY34" s="60">
        <v>28</v>
      </c>
      <c r="AZ34" s="60">
        <v>0</v>
      </c>
      <c r="BA34" s="77">
        <f t="shared" si="46"/>
        <v>0</v>
      </c>
      <c r="BB34" s="60">
        <v>443</v>
      </c>
      <c r="BC34" s="60">
        <v>30</v>
      </c>
      <c r="BD34" s="77">
        <f t="shared" si="47"/>
        <v>6.8000000000000005E-2</v>
      </c>
      <c r="BE34" s="60">
        <v>257</v>
      </c>
      <c r="BF34" s="60">
        <v>30</v>
      </c>
      <c r="BG34" s="77">
        <f t="shared" si="48"/>
        <v>0.11700000000000001</v>
      </c>
      <c r="BH34" s="60">
        <v>159</v>
      </c>
      <c r="BI34" s="60">
        <v>0</v>
      </c>
      <c r="BJ34" s="77">
        <f t="shared" si="49"/>
        <v>0</v>
      </c>
      <c r="BK34" s="60">
        <v>461</v>
      </c>
      <c r="BL34" s="60">
        <v>1</v>
      </c>
      <c r="BM34" s="77">
        <f t="shared" si="50"/>
        <v>2E-3</v>
      </c>
      <c r="BN34" s="60">
        <v>489</v>
      </c>
      <c r="BO34" s="60">
        <v>0</v>
      </c>
      <c r="BP34" s="60">
        <f t="shared" si="51"/>
        <v>0</v>
      </c>
      <c r="BQ34" s="60">
        <v>591</v>
      </c>
      <c r="BR34" s="60">
        <v>0</v>
      </c>
      <c r="BS34" s="77">
        <f t="shared" si="52"/>
        <v>0</v>
      </c>
      <c r="BT34" s="60">
        <v>617</v>
      </c>
      <c r="BU34" s="60">
        <v>30</v>
      </c>
      <c r="BV34" s="77">
        <f t="shared" si="20"/>
        <v>4.8622366288492709E-2</v>
      </c>
      <c r="BW34" s="60">
        <v>158</v>
      </c>
      <c r="BX34" s="60">
        <v>2</v>
      </c>
      <c r="BY34" s="77">
        <f t="shared" si="65"/>
        <v>1.2999999999999999E-2</v>
      </c>
      <c r="BZ34" s="60">
        <v>0</v>
      </c>
      <c r="CA34" s="60">
        <v>0</v>
      </c>
      <c r="CB34" s="77"/>
      <c r="CC34" s="60">
        <v>597</v>
      </c>
      <c r="CD34" s="60">
        <v>0</v>
      </c>
      <c r="CE34" s="77">
        <f t="shared" si="53"/>
        <v>0</v>
      </c>
      <c r="CF34" s="60">
        <v>611</v>
      </c>
      <c r="CG34" s="60">
        <v>29</v>
      </c>
      <c r="CH34" s="77">
        <f t="shared" si="54"/>
        <v>4.7E-2</v>
      </c>
      <c r="CI34" s="60">
        <v>158</v>
      </c>
      <c r="CJ34" s="60">
        <v>2</v>
      </c>
      <c r="CK34" s="77">
        <f t="shared" si="55"/>
        <v>1.2999999999999999E-2</v>
      </c>
      <c r="CL34" s="60">
        <v>0</v>
      </c>
      <c r="CM34" s="60">
        <v>0</v>
      </c>
      <c r="CN34" s="77"/>
      <c r="CO34" s="60">
        <v>272</v>
      </c>
      <c r="CP34" s="60">
        <v>0</v>
      </c>
      <c r="CQ34" s="77">
        <f t="shared" si="56"/>
        <v>0</v>
      </c>
      <c r="CR34" s="60">
        <v>673</v>
      </c>
      <c r="CS34" s="60">
        <v>30</v>
      </c>
      <c r="CT34" s="77">
        <f t="shared" si="57"/>
        <v>4.4999999999999998E-2</v>
      </c>
      <c r="CU34" s="60">
        <v>376</v>
      </c>
      <c r="CV34" s="60">
        <v>1</v>
      </c>
      <c r="CW34" s="77">
        <f t="shared" si="58"/>
        <v>3.0000000000000001E-3</v>
      </c>
      <c r="CX34" s="60">
        <v>45</v>
      </c>
      <c r="CY34" s="60">
        <v>0</v>
      </c>
      <c r="CZ34" s="77">
        <f t="shared" si="59"/>
        <v>0</v>
      </c>
      <c r="DA34" s="60">
        <v>87</v>
      </c>
      <c r="DB34" s="60">
        <v>30</v>
      </c>
      <c r="DC34" s="77">
        <f t="shared" si="60"/>
        <v>0.34499999999999997</v>
      </c>
      <c r="DD34" s="60">
        <v>261</v>
      </c>
      <c r="DE34" s="60">
        <v>2</v>
      </c>
      <c r="DF34" s="77">
        <f t="shared" si="61"/>
        <v>8.0000000000000002E-3</v>
      </c>
      <c r="DG34" s="60">
        <v>738</v>
      </c>
      <c r="DH34" s="60">
        <v>0</v>
      </c>
      <c r="DI34" s="77">
        <f t="shared" si="62"/>
        <v>0</v>
      </c>
      <c r="DJ34" s="60">
        <v>280</v>
      </c>
      <c r="DK34" s="60">
        <v>0</v>
      </c>
      <c r="DL34" s="77">
        <f t="shared" ref="DL34:DL95" si="70">ROUND(DK34/DJ34,3)</f>
        <v>0</v>
      </c>
      <c r="DM34" s="439"/>
      <c r="DN34" s="60">
        <v>1146</v>
      </c>
      <c r="DO34" s="60">
        <v>2</v>
      </c>
      <c r="DP34" s="77">
        <f t="shared" si="63"/>
        <v>2E-3</v>
      </c>
      <c r="DQ34" s="60">
        <v>220</v>
      </c>
      <c r="DR34" s="60">
        <v>29</v>
      </c>
      <c r="DS34" s="77">
        <f t="shared" si="64"/>
        <v>0.13200000000000001</v>
      </c>
      <c r="DT34" s="440">
        <v>32</v>
      </c>
      <c r="DU34" s="441">
        <v>40</v>
      </c>
      <c r="DV34" s="441">
        <v>40</v>
      </c>
      <c r="DW34" s="441">
        <v>40</v>
      </c>
      <c r="DX34" s="441">
        <v>40</v>
      </c>
      <c r="DY34" s="441">
        <v>208</v>
      </c>
      <c r="DZ34" s="441">
        <v>605</v>
      </c>
      <c r="EA34" s="442">
        <v>904</v>
      </c>
    </row>
    <row r="35" spans="1:131" x14ac:dyDescent="0.2">
      <c r="A35" s="56" t="s">
        <v>882</v>
      </c>
      <c r="B35" s="57" t="s">
        <v>1021</v>
      </c>
      <c r="C35" s="56" t="s">
        <v>919</v>
      </c>
      <c r="D35" s="56" t="s">
        <v>1064</v>
      </c>
      <c r="E35" s="60">
        <v>785</v>
      </c>
      <c r="F35" s="60">
        <v>40</v>
      </c>
      <c r="G35" s="77">
        <f t="shared" si="0"/>
        <v>5.0955414012738856E-2</v>
      </c>
      <c r="H35" s="60">
        <v>406</v>
      </c>
      <c r="I35" s="60">
        <v>21</v>
      </c>
      <c r="J35" s="77">
        <f t="shared" si="1"/>
        <v>5.1724137931034482E-2</v>
      </c>
      <c r="K35" s="60">
        <v>54</v>
      </c>
      <c r="L35" s="60">
        <v>0</v>
      </c>
      <c r="M35" s="77">
        <f t="shared" si="37"/>
        <v>0</v>
      </c>
      <c r="N35" s="60">
        <v>320</v>
      </c>
      <c r="O35" s="60">
        <v>22</v>
      </c>
      <c r="P35" s="77">
        <f t="shared" si="2"/>
        <v>6.8750000000000006E-2</v>
      </c>
      <c r="Q35" s="60">
        <v>32</v>
      </c>
      <c r="R35" s="60">
        <v>0</v>
      </c>
      <c r="S35" s="77">
        <f t="shared" si="3"/>
        <v>0</v>
      </c>
      <c r="T35" s="60">
        <f t="shared" si="39"/>
        <v>785</v>
      </c>
      <c r="U35" s="60">
        <v>75</v>
      </c>
      <c r="V35" s="60">
        <v>0</v>
      </c>
      <c r="W35" s="77">
        <f t="shared" si="5"/>
        <v>0</v>
      </c>
      <c r="X35" s="60">
        <v>13</v>
      </c>
      <c r="Y35" s="60">
        <v>0</v>
      </c>
      <c r="Z35" s="77">
        <f t="shared" si="38"/>
        <v>0</v>
      </c>
      <c r="AA35" s="60">
        <v>80</v>
      </c>
      <c r="AB35" s="60">
        <v>0</v>
      </c>
      <c r="AC35" s="77">
        <f t="shared" si="40"/>
        <v>0</v>
      </c>
      <c r="AD35" s="60">
        <v>0</v>
      </c>
      <c r="AE35" s="60">
        <v>0</v>
      </c>
      <c r="AF35" s="77"/>
      <c r="AG35" s="60">
        <v>0</v>
      </c>
      <c r="AH35" s="60">
        <v>0</v>
      </c>
      <c r="AI35" s="77"/>
      <c r="AJ35" s="60">
        <v>141</v>
      </c>
      <c r="AK35" s="60">
        <v>37</v>
      </c>
      <c r="AL35" s="77">
        <f t="shared" si="41"/>
        <v>0.26200000000000001</v>
      </c>
      <c r="AM35" s="60">
        <v>476</v>
      </c>
      <c r="AN35" s="60">
        <v>0</v>
      </c>
      <c r="AO35" s="77">
        <f t="shared" si="42"/>
        <v>0</v>
      </c>
      <c r="AP35" s="60">
        <v>520</v>
      </c>
      <c r="AQ35" s="60">
        <v>21</v>
      </c>
      <c r="AR35" s="77">
        <f t="shared" si="43"/>
        <v>0.04</v>
      </c>
      <c r="AS35" s="60">
        <v>440</v>
      </c>
      <c r="AT35" s="60">
        <v>0</v>
      </c>
      <c r="AU35" s="77">
        <f t="shared" si="44"/>
        <v>0</v>
      </c>
      <c r="AV35" s="60">
        <v>198</v>
      </c>
      <c r="AW35" s="60">
        <v>19</v>
      </c>
      <c r="AX35" s="77">
        <f t="shared" si="45"/>
        <v>9.6000000000000002E-2</v>
      </c>
      <c r="AY35" s="60">
        <v>30</v>
      </c>
      <c r="AZ35" s="60">
        <v>18</v>
      </c>
      <c r="BA35" s="77">
        <f t="shared" si="46"/>
        <v>0.6</v>
      </c>
      <c r="BB35" s="60">
        <v>237</v>
      </c>
      <c r="BC35" s="60">
        <v>18</v>
      </c>
      <c r="BD35" s="77">
        <f t="shared" si="47"/>
        <v>7.5999999999999998E-2</v>
      </c>
      <c r="BE35" s="60">
        <v>58</v>
      </c>
      <c r="BF35" s="60">
        <v>19</v>
      </c>
      <c r="BG35" s="77">
        <f t="shared" si="48"/>
        <v>0.32800000000000001</v>
      </c>
      <c r="BH35" s="60">
        <v>111</v>
      </c>
      <c r="BI35" s="60">
        <v>0</v>
      </c>
      <c r="BJ35" s="77">
        <f t="shared" si="49"/>
        <v>0</v>
      </c>
      <c r="BK35" s="60">
        <v>358</v>
      </c>
      <c r="BL35" s="60">
        <v>21</v>
      </c>
      <c r="BM35" s="77">
        <f t="shared" si="50"/>
        <v>5.8999999999999997E-2</v>
      </c>
      <c r="BN35" s="60">
        <v>258</v>
      </c>
      <c r="BO35" s="60">
        <v>0</v>
      </c>
      <c r="BP35" s="60">
        <f t="shared" si="51"/>
        <v>0</v>
      </c>
      <c r="BQ35" s="60">
        <v>379</v>
      </c>
      <c r="BR35" s="60">
        <v>18</v>
      </c>
      <c r="BS35" s="77">
        <f t="shared" si="52"/>
        <v>4.7E-2</v>
      </c>
      <c r="BT35" s="60">
        <v>393</v>
      </c>
      <c r="BU35" s="60">
        <v>22</v>
      </c>
      <c r="BV35" s="77">
        <f t="shared" si="20"/>
        <v>5.5979643765903309E-2</v>
      </c>
      <c r="BW35" s="60">
        <v>13</v>
      </c>
      <c r="BX35" s="60">
        <v>0</v>
      </c>
      <c r="BY35" s="77">
        <f t="shared" si="65"/>
        <v>0</v>
      </c>
      <c r="BZ35" s="60">
        <v>0</v>
      </c>
      <c r="CA35" s="60">
        <v>0</v>
      </c>
      <c r="CB35" s="77"/>
      <c r="CC35" s="60">
        <v>439</v>
      </c>
      <c r="CD35" s="60">
        <v>18</v>
      </c>
      <c r="CE35" s="77">
        <f t="shared" si="53"/>
        <v>4.1000000000000002E-2</v>
      </c>
      <c r="CF35" s="60">
        <v>333</v>
      </c>
      <c r="CG35" s="60">
        <v>21</v>
      </c>
      <c r="CH35" s="77">
        <f t="shared" si="54"/>
        <v>6.3E-2</v>
      </c>
      <c r="CI35" s="60">
        <v>13</v>
      </c>
      <c r="CJ35" s="60">
        <v>0</v>
      </c>
      <c r="CK35" s="77">
        <f t="shared" si="55"/>
        <v>0</v>
      </c>
      <c r="CL35" s="60">
        <v>0</v>
      </c>
      <c r="CM35" s="60">
        <v>0</v>
      </c>
      <c r="CN35" s="77"/>
      <c r="CO35" s="60">
        <v>359</v>
      </c>
      <c r="CP35" s="60">
        <v>40</v>
      </c>
      <c r="CQ35" s="77">
        <f t="shared" si="56"/>
        <v>0.111</v>
      </c>
      <c r="CR35" s="60">
        <v>350</v>
      </c>
      <c r="CS35" s="60">
        <v>0</v>
      </c>
      <c r="CT35" s="77">
        <f t="shared" si="57"/>
        <v>0</v>
      </c>
      <c r="CU35" s="60">
        <v>45</v>
      </c>
      <c r="CV35" s="60">
        <v>0</v>
      </c>
      <c r="CW35" s="77">
        <f t="shared" si="58"/>
        <v>0</v>
      </c>
      <c r="CX35" s="60">
        <v>31</v>
      </c>
      <c r="CY35" s="60">
        <v>0</v>
      </c>
      <c r="CZ35" s="77">
        <f t="shared" si="59"/>
        <v>0</v>
      </c>
      <c r="DA35" s="60">
        <v>118</v>
      </c>
      <c r="DB35" s="60">
        <v>18</v>
      </c>
      <c r="DC35" s="77">
        <f t="shared" si="60"/>
        <v>0.153</v>
      </c>
      <c r="DD35" s="60">
        <v>257</v>
      </c>
      <c r="DE35" s="60">
        <v>22</v>
      </c>
      <c r="DF35" s="77">
        <f t="shared" si="61"/>
        <v>8.5999999999999993E-2</v>
      </c>
      <c r="DG35" s="60">
        <v>348</v>
      </c>
      <c r="DH35" s="60">
        <v>0</v>
      </c>
      <c r="DI35" s="77">
        <f t="shared" si="62"/>
        <v>0</v>
      </c>
      <c r="DJ35" s="60">
        <v>62</v>
      </c>
      <c r="DK35" s="60">
        <v>0</v>
      </c>
      <c r="DL35" s="77">
        <f t="shared" si="70"/>
        <v>0</v>
      </c>
      <c r="DM35" s="439"/>
      <c r="DN35" s="60">
        <v>653</v>
      </c>
      <c r="DO35" s="60">
        <v>18</v>
      </c>
      <c r="DP35" s="77">
        <f t="shared" si="63"/>
        <v>2.8000000000000001E-2</v>
      </c>
      <c r="DQ35" s="60">
        <v>132</v>
      </c>
      <c r="DR35" s="60">
        <v>22</v>
      </c>
      <c r="DS35" s="77">
        <f t="shared" si="64"/>
        <v>0.16700000000000001</v>
      </c>
      <c r="DT35" s="440">
        <v>0</v>
      </c>
      <c r="DU35" s="441">
        <v>41</v>
      </c>
      <c r="DV35" s="441">
        <v>41</v>
      </c>
      <c r="DW35" s="441">
        <v>71</v>
      </c>
      <c r="DX35" s="441">
        <v>89</v>
      </c>
      <c r="DY35" s="441">
        <v>186</v>
      </c>
      <c r="DZ35" s="441">
        <v>200</v>
      </c>
      <c r="EA35" s="442">
        <v>345</v>
      </c>
    </row>
    <row r="36" spans="1:131" x14ac:dyDescent="0.2">
      <c r="A36" s="56" t="s">
        <v>882</v>
      </c>
      <c r="B36" s="57" t="s">
        <v>1021</v>
      </c>
      <c r="C36" s="56" t="s">
        <v>920</v>
      </c>
      <c r="D36" s="56" t="s">
        <v>1065</v>
      </c>
      <c r="E36" s="60">
        <v>1165</v>
      </c>
      <c r="F36" s="60">
        <v>66</v>
      </c>
      <c r="G36" s="77">
        <f t="shared" si="0"/>
        <v>5.6652360515021462E-2</v>
      </c>
      <c r="H36" s="60">
        <v>588</v>
      </c>
      <c r="I36" s="60">
        <v>21</v>
      </c>
      <c r="J36" s="77">
        <f t="shared" si="1"/>
        <v>3.5714285714285712E-2</v>
      </c>
      <c r="K36" s="60">
        <v>33</v>
      </c>
      <c r="L36" s="60">
        <v>0</v>
      </c>
      <c r="M36" s="77">
        <f t="shared" si="37"/>
        <v>0</v>
      </c>
      <c r="N36" s="60">
        <v>467</v>
      </c>
      <c r="O36" s="60">
        <v>21</v>
      </c>
      <c r="P36" s="77">
        <f t="shared" si="2"/>
        <v>4.4967880085653104E-2</v>
      </c>
      <c r="Q36" s="60">
        <v>88</v>
      </c>
      <c r="R36" s="60">
        <v>0</v>
      </c>
      <c r="S36" s="77">
        <f t="shared" si="3"/>
        <v>0</v>
      </c>
      <c r="T36" s="60">
        <f t="shared" si="39"/>
        <v>1165</v>
      </c>
      <c r="U36" s="60">
        <v>208</v>
      </c>
      <c r="V36" s="60">
        <v>0</v>
      </c>
      <c r="W36" s="77">
        <f t="shared" si="5"/>
        <v>0</v>
      </c>
      <c r="X36" s="60">
        <v>0</v>
      </c>
      <c r="Y36" s="60">
        <v>0</v>
      </c>
      <c r="Z36" s="77"/>
      <c r="AA36" s="60">
        <v>181</v>
      </c>
      <c r="AB36" s="60">
        <v>0</v>
      </c>
      <c r="AC36" s="77">
        <f t="shared" si="40"/>
        <v>0</v>
      </c>
      <c r="AD36" s="60">
        <v>0</v>
      </c>
      <c r="AE36" s="60">
        <v>0</v>
      </c>
      <c r="AF36" s="77"/>
      <c r="AG36" s="60">
        <v>59</v>
      </c>
      <c r="AH36" s="60">
        <v>14</v>
      </c>
      <c r="AI36" s="77">
        <f t="shared" si="68"/>
        <v>0.23699999999999999</v>
      </c>
      <c r="AJ36" s="60">
        <v>217</v>
      </c>
      <c r="AK36" s="60">
        <v>0</v>
      </c>
      <c r="AL36" s="77">
        <f t="shared" si="41"/>
        <v>0</v>
      </c>
      <c r="AM36" s="60">
        <v>500</v>
      </c>
      <c r="AN36" s="60">
        <v>47</v>
      </c>
      <c r="AO36" s="77">
        <f t="shared" si="42"/>
        <v>9.4E-2</v>
      </c>
      <c r="AP36" s="60">
        <v>927</v>
      </c>
      <c r="AQ36" s="60">
        <v>47</v>
      </c>
      <c r="AR36" s="77">
        <f t="shared" si="43"/>
        <v>5.0999999999999997E-2</v>
      </c>
      <c r="AS36" s="60">
        <v>659</v>
      </c>
      <c r="AT36" s="60">
        <v>0</v>
      </c>
      <c r="AU36" s="77">
        <f t="shared" si="44"/>
        <v>0</v>
      </c>
      <c r="AV36" s="60">
        <v>188</v>
      </c>
      <c r="AW36" s="60">
        <v>0</v>
      </c>
      <c r="AX36" s="77">
        <f t="shared" si="45"/>
        <v>0</v>
      </c>
      <c r="AY36" s="60">
        <v>75</v>
      </c>
      <c r="AZ36" s="60">
        <v>21</v>
      </c>
      <c r="BA36" s="77">
        <f t="shared" si="46"/>
        <v>0.28000000000000003</v>
      </c>
      <c r="BB36" s="60">
        <v>212</v>
      </c>
      <c r="BC36" s="60">
        <v>0</v>
      </c>
      <c r="BD36" s="77">
        <f t="shared" si="47"/>
        <v>0</v>
      </c>
      <c r="BE36" s="60">
        <v>0</v>
      </c>
      <c r="BF36" s="60">
        <v>0</v>
      </c>
      <c r="BG36" s="77"/>
      <c r="BH36" s="60">
        <v>158</v>
      </c>
      <c r="BI36" s="60">
        <v>18</v>
      </c>
      <c r="BJ36" s="77">
        <f t="shared" si="49"/>
        <v>0.114</v>
      </c>
      <c r="BK36" s="60">
        <v>369</v>
      </c>
      <c r="BL36" s="60">
        <v>0</v>
      </c>
      <c r="BM36" s="77">
        <f t="shared" si="50"/>
        <v>0</v>
      </c>
      <c r="BN36" s="60">
        <v>638</v>
      </c>
      <c r="BO36" s="60">
        <v>47</v>
      </c>
      <c r="BP36" s="60">
        <f t="shared" si="51"/>
        <v>7.3999999999999996E-2</v>
      </c>
      <c r="BQ36" s="60">
        <v>577</v>
      </c>
      <c r="BR36" s="60">
        <v>45</v>
      </c>
      <c r="BS36" s="77">
        <f t="shared" si="52"/>
        <v>7.8E-2</v>
      </c>
      <c r="BT36" s="60">
        <v>436</v>
      </c>
      <c r="BU36" s="60">
        <v>20</v>
      </c>
      <c r="BV36" s="77">
        <f t="shared" si="20"/>
        <v>4.5871559633027525E-2</v>
      </c>
      <c r="BW36" s="60">
        <v>152</v>
      </c>
      <c r="BX36" s="60">
        <v>0</v>
      </c>
      <c r="BY36" s="77">
        <f t="shared" si="65"/>
        <v>0</v>
      </c>
      <c r="BZ36" s="60">
        <v>0</v>
      </c>
      <c r="CA36" s="60">
        <v>0</v>
      </c>
      <c r="CB36" s="77"/>
      <c r="CC36" s="60">
        <v>630</v>
      </c>
      <c r="CD36" s="60">
        <v>44</v>
      </c>
      <c r="CE36" s="77">
        <f t="shared" si="53"/>
        <v>7.0000000000000007E-2</v>
      </c>
      <c r="CF36" s="60">
        <v>383</v>
      </c>
      <c r="CG36" s="60">
        <v>21</v>
      </c>
      <c r="CH36" s="77">
        <f t="shared" si="54"/>
        <v>5.5E-2</v>
      </c>
      <c r="CI36" s="60">
        <v>152</v>
      </c>
      <c r="CJ36" s="60">
        <v>0</v>
      </c>
      <c r="CK36" s="77">
        <f t="shared" si="55"/>
        <v>0</v>
      </c>
      <c r="CL36" s="60">
        <v>0</v>
      </c>
      <c r="CM36" s="60">
        <v>0</v>
      </c>
      <c r="CN36" s="77"/>
      <c r="CO36" s="60">
        <v>338</v>
      </c>
      <c r="CP36" s="60">
        <v>44</v>
      </c>
      <c r="CQ36" s="77">
        <f t="shared" si="56"/>
        <v>0.13</v>
      </c>
      <c r="CR36" s="60">
        <v>653</v>
      </c>
      <c r="CS36" s="60">
        <v>20</v>
      </c>
      <c r="CT36" s="77">
        <f t="shared" si="57"/>
        <v>3.1E-2</v>
      </c>
      <c r="CU36" s="60">
        <v>174</v>
      </c>
      <c r="CV36" s="60">
        <v>0</v>
      </c>
      <c r="CW36" s="77">
        <f t="shared" si="58"/>
        <v>0</v>
      </c>
      <c r="CX36" s="60">
        <v>0</v>
      </c>
      <c r="CY36" s="60">
        <v>0</v>
      </c>
      <c r="CZ36" s="77"/>
      <c r="DA36" s="60">
        <v>129</v>
      </c>
      <c r="DB36" s="60">
        <v>18</v>
      </c>
      <c r="DC36" s="77">
        <f t="shared" si="60"/>
        <v>0.14000000000000001</v>
      </c>
      <c r="DD36" s="60">
        <v>422</v>
      </c>
      <c r="DE36" s="60">
        <v>21</v>
      </c>
      <c r="DF36" s="77">
        <f t="shared" si="61"/>
        <v>0.05</v>
      </c>
      <c r="DG36" s="60">
        <v>438</v>
      </c>
      <c r="DH36" s="60">
        <v>25</v>
      </c>
      <c r="DI36" s="77">
        <f t="shared" si="62"/>
        <v>5.7000000000000002E-2</v>
      </c>
      <c r="DJ36" s="60">
        <v>176</v>
      </c>
      <c r="DK36" s="60">
        <v>0</v>
      </c>
      <c r="DL36" s="77">
        <f t="shared" si="70"/>
        <v>0</v>
      </c>
      <c r="DM36" s="439"/>
      <c r="DN36" s="60">
        <v>964</v>
      </c>
      <c r="DO36" s="60">
        <v>19</v>
      </c>
      <c r="DP36" s="77">
        <f t="shared" si="63"/>
        <v>0.02</v>
      </c>
      <c r="DQ36" s="60">
        <v>201</v>
      </c>
      <c r="DR36" s="60">
        <v>47</v>
      </c>
      <c r="DS36" s="77">
        <f t="shared" si="64"/>
        <v>0.23400000000000001</v>
      </c>
      <c r="DT36" s="440">
        <v>45</v>
      </c>
      <c r="DU36" s="441">
        <v>66</v>
      </c>
      <c r="DV36" s="441">
        <v>66</v>
      </c>
      <c r="DW36" s="441">
        <v>162</v>
      </c>
      <c r="DX36" s="441">
        <v>177</v>
      </c>
      <c r="DY36" s="441">
        <v>240</v>
      </c>
      <c r="DZ36" s="441">
        <v>420</v>
      </c>
      <c r="EA36" s="442">
        <v>559</v>
      </c>
    </row>
    <row r="37" spans="1:131" s="529" customFormat="1" x14ac:dyDescent="0.2">
      <c r="A37" s="527" t="s">
        <v>882</v>
      </c>
      <c r="B37" s="527" t="s">
        <v>2327</v>
      </c>
      <c r="C37" s="527" t="s">
        <v>921</v>
      </c>
      <c r="D37" s="527" t="s">
        <v>1066</v>
      </c>
      <c r="E37" s="529">
        <v>1361</v>
      </c>
      <c r="F37" s="529">
        <v>153</v>
      </c>
      <c r="G37" s="528">
        <f t="shared" si="0"/>
        <v>0.112417340191036</v>
      </c>
      <c r="H37" s="529">
        <v>687</v>
      </c>
      <c r="I37" s="529">
        <v>81</v>
      </c>
      <c r="J37" s="528">
        <f t="shared" si="1"/>
        <v>0.11790393013100436</v>
      </c>
      <c r="K37" s="529">
        <v>85</v>
      </c>
      <c r="L37" s="529">
        <v>0</v>
      </c>
      <c r="M37" s="528">
        <f t="shared" si="37"/>
        <v>0</v>
      </c>
      <c r="N37" s="529">
        <v>484</v>
      </c>
      <c r="O37" s="529">
        <v>71</v>
      </c>
      <c r="P37" s="528">
        <f t="shared" si="2"/>
        <v>0.14669421487603307</v>
      </c>
      <c r="Q37" s="529">
        <v>118</v>
      </c>
      <c r="R37" s="529">
        <v>10</v>
      </c>
      <c r="S37" s="528">
        <f t="shared" si="3"/>
        <v>8.4745762711864403E-2</v>
      </c>
      <c r="T37" s="529">
        <f t="shared" si="39"/>
        <v>1361</v>
      </c>
      <c r="U37" s="529">
        <v>68</v>
      </c>
      <c r="V37" s="529">
        <v>12</v>
      </c>
      <c r="W37" s="528">
        <f t="shared" si="5"/>
        <v>0.17599999999999999</v>
      </c>
      <c r="X37" s="529">
        <v>0</v>
      </c>
      <c r="Y37" s="529">
        <v>0</v>
      </c>
      <c r="Z37" s="528"/>
      <c r="AA37" s="529">
        <v>103</v>
      </c>
      <c r="AB37" s="529">
        <v>12</v>
      </c>
      <c r="AC37" s="528">
        <f t="shared" si="40"/>
        <v>0.11700000000000001</v>
      </c>
      <c r="AD37" s="529">
        <v>0</v>
      </c>
      <c r="AE37" s="529">
        <v>0</v>
      </c>
      <c r="AF37" s="528"/>
      <c r="AG37" s="529">
        <v>67</v>
      </c>
      <c r="AH37" s="529">
        <v>0</v>
      </c>
      <c r="AI37" s="528">
        <f t="shared" si="68"/>
        <v>0</v>
      </c>
      <c r="AJ37" s="529">
        <v>366</v>
      </c>
      <c r="AK37" s="529">
        <v>69</v>
      </c>
      <c r="AL37" s="528">
        <f t="shared" si="41"/>
        <v>0.189</v>
      </c>
      <c r="AM37" s="529">
        <v>757</v>
      </c>
      <c r="AN37" s="529">
        <v>59</v>
      </c>
      <c r="AO37" s="528">
        <f t="shared" si="42"/>
        <v>7.8E-2</v>
      </c>
      <c r="AP37" s="529">
        <v>1007</v>
      </c>
      <c r="AQ37" s="529">
        <v>49</v>
      </c>
      <c r="AR37" s="528">
        <f t="shared" si="43"/>
        <v>4.9000000000000002E-2</v>
      </c>
      <c r="AS37" s="529">
        <v>865</v>
      </c>
      <c r="AT37" s="529">
        <v>27</v>
      </c>
      <c r="AU37" s="528">
        <f t="shared" si="44"/>
        <v>3.1E-2</v>
      </c>
      <c r="AV37" s="529">
        <v>262</v>
      </c>
      <c r="AW37" s="529">
        <v>59</v>
      </c>
      <c r="AX37" s="528">
        <f t="shared" si="45"/>
        <v>0.22500000000000001</v>
      </c>
      <c r="AY37" s="529">
        <v>111</v>
      </c>
      <c r="AZ37" s="529">
        <v>19</v>
      </c>
      <c r="BA37" s="528">
        <f t="shared" si="46"/>
        <v>0.17100000000000001</v>
      </c>
      <c r="BB37" s="529">
        <v>297</v>
      </c>
      <c r="BC37" s="529">
        <v>35</v>
      </c>
      <c r="BD37" s="528">
        <f t="shared" si="47"/>
        <v>0.11799999999999999</v>
      </c>
      <c r="BE37" s="529">
        <v>97</v>
      </c>
      <c r="BF37" s="529">
        <v>22</v>
      </c>
      <c r="BG37" s="528">
        <f t="shared" si="48"/>
        <v>0.22700000000000001</v>
      </c>
      <c r="BH37" s="529">
        <v>228</v>
      </c>
      <c r="BI37" s="529">
        <v>51</v>
      </c>
      <c r="BJ37" s="528">
        <f t="shared" si="49"/>
        <v>0.224</v>
      </c>
      <c r="BK37" s="529">
        <v>673</v>
      </c>
      <c r="BL37" s="529">
        <v>59</v>
      </c>
      <c r="BM37" s="528">
        <f t="shared" si="50"/>
        <v>8.7999999999999995E-2</v>
      </c>
      <c r="BN37" s="529">
        <v>363</v>
      </c>
      <c r="BO37" s="529">
        <v>19</v>
      </c>
      <c r="BP37" s="529">
        <f t="shared" si="51"/>
        <v>5.1999999999999998E-2</v>
      </c>
      <c r="BQ37" s="529">
        <v>674</v>
      </c>
      <c r="BR37" s="529">
        <v>72</v>
      </c>
      <c r="BS37" s="528">
        <f t="shared" si="52"/>
        <v>0.107</v>
      </c>
      <c r="BT37" s="529">
        <v>506</v>
      </c>
      <c r="BU37" s="529">
        <v>32</v>
      </c>
      <c r="BV37" s="528">
        <f t="shared" si="20"/>
        <v>6.3241106719367585E-2</v>
      </c>
      <c r="BW37" s="529">
        <v>142</v>
      </c>
      <c r="BX37" s="529">
        <v>27</v>
      </c>
      <c r="BY37" s="528">
        <f t="shared" si="65"/>
        <v>0.19</v>
      </c>
      <c r="BZ37" s="529">
        <v>39</v>
      </c>
      <c r="CA37" s="529">
        <v>20</v>
      </c>
      <c r="CB37" s="528">
        <f t="shared" si="66"/>
        <v>0.51300000000000001</v>
      </c>
      <c r="CC37" s="529">
        <v>713</v>
      </c>
      <c r="CD37" s="529">
        <v>96</v>
      </c>
      <c r="CE37" s="528">
        <f t="shared" si="53"/>
        <v>0.13500000000000001</v>
      </c>
      <c r="CF37" s="529">
        <v>471</v>
      </c>
      <c r="CG37" s="529">
        <v>9</v>
      </c>
      <c r="CH37" s="528">
        <f t="shared" si="54"/>
        <v>1.9E-2</v>
      </c>
      <c r="CI37" s="529">
        <v>138</v>
      </c>
      <c r="CJ37" s="529">
        <v>28</v>
      </c>
      <c r="CK37" s="528">
        <f t="shared" si="55"/>
        <v>0.20300000000000001</v>
      </c>
      <c r="CL37" s="529">
        <v>39</v>
      </c>
      <c r="CM37" s="529">
        <v>20</v>
      </c>
      <c r="CN37" s="528">
        <f t="shared" si="67"/>
        <v>0.51300000000000001</v>
      </c>
      <c r="CO37" s="529">
        <v>487</v>
      </c>
      <c r="CP37" s="529">
        <v>73</v>
      </c>
      <c r="CQ37" s="528">
        <f t="shared" si="56"/>
        <v>0.15</v>
      </c>
      <c r="CR37" s="529">
        <v>619</v>
      </c>
      <c r="CS37" s="529">
        <v>32</v>
      </c>
      <c r="CT37" s="528">
        <f t="shared" si="57"/>
        <v>5.1999999999999998E-2</v>
      </c>
      <c r="CU37" s="529">
        <v>236</v>
      </c>
      <c r="CV37" s="529">
        <v>47</v>
      </c>
      <c r="CW37" s="528">
        <f t="shared" si="58"/>
        <v>0.19900000000000001</v>
      </c>
      <c r="CX37" s="529">
        <v>19</v>
      </c>
      <c r="CY37" s="529">
        <v>0</v>
      </c>
      <c r="CZ37" s="528">
        <f t="shared" si="59"/>
        <v>0</v>
      </c>
      <c r="DA37" s="529">
        <v>211</v>
      </c>
      <c r="DB37" s="529">
        <v>105</v>
      </c>
      <c r="DC37" s="528">
        <f t="shared" si="60"/>
        <v>0.498</v>
      </c>
      <c r="DD37" s="529">
        <v>537</v>
      </c>
      <c r="DE37" s="529">
        <v>48</v>
      </c>
      <c r="DF37" s="528">
        <f t="shared" si="61"/>
        <v>8.8999999999999996E-2</v>
      </c>
      <c r="DG37" s="529">
        <v>514</v>
      </c>
      <c r="DH37" s="529">
        <v>0</v>
      </c>
      <c r="DI37" s="528">
        <f t="shared" si="62"/>
        <v>0</v>
      </c>
      <c r="DJ37" s="529">
        <v>99</v>
      </c>
      <c r="DK37" s="529">
        <v>0</v>
      </c>
      <c r="DL37" s="528">
        <f t="shared" si="70"/>
        <v>0</v>
      </c>
      <c r="DM37" s="504"/>
      <c r="DN37" s="529">
        <v>970</v>
      </c>
      <c r="DO37" s="529">
        <v>83</v>
      </c>
      <c r="DP37" s="528">
        <f t="shared" si="63"/>
        <v>8.5999999999999993E-2</v>
      </c>
      <c r="DQ37" s="529">
        <v>391</v>
      </c>
      <c r="DR37" s="529">
        <v>71</v>
      </c>
      <c r="DS37" s="528">
        <f t="shared" si="64"/>
        <v>0.182</v>
      </c>
      <c r="DT37" s="530">
        <v>98</v>
      </c>
      <c r="DU37" s="531">
        <v>214</v>
      </c>
      <c r="DV37" s="531">
        <v>227</v>
      </c>
      <c r="DW37" s="531">
        <v>272</v>
      </c>
      <c r="DX37" s="531">
        <v>399</v>
      </c>
      <c r="DY37" s="531">
        <v>550</v>
      </c>
      <c r="DZ37" s="531">
        <v>817</v>
      </c>
      <c r="EA37" s="532">
        <v>976</v>
      </c>
    </row>
    <row r="38" spans="1:131" s="529" customFormat="1" x14ac:dyDescent="0.2">
      <c r="A38" s="527" t="s">
        <v>882</v>
      </c>
      <c r="B38" s="527" t="s">
        <v>2327</v>
      </c>
      <c r="C38" s="527" t="s">
        <v>922</v>
      </c>
      <c r="D38" s="527" t="s">
        <v>1067</v>
      </c>
      <c r="E38" s="529">
        <v>1353</v>
      </c>
      <c r="F38" s="529">
        <v>63</v>
      </c>
      <c r="G38" s="528">
        <f t="shared" si="0"/>
        <v>4.6563192904656318E-2</v>
      </c>
      <c r="H38" s="529">
        <v>583</v>
      </c>
      <c r="I38" s="529">
        <v>50</v>
      </c>
      <c r="J38" s="528">
        <f t="shared" si="1"/>
        <v>8.5763293310463118E-2</v>
      </c>
      <c r="K38" s="529">
        <v>191</v>
      </c>
      <c r="L38" s="529">
        <v>22</v>
      </c>
      <c r="M38" s="528">
        <f t="shared" si="37"/>
        <v>0.11518324607329843</v>
      </c>
      <c r="N38" s="529">
        <v>357</v>
      </c>
      <c r="O38" s="529">
        <v>27</v>
      </c>
      <c r="P38" s="528">
        <f t="shared" si="2"/>
        <v>7.5630252100840331E-2</v>
      </c>
      <c r="Q38" s="529">
        <v>35</v>
      </c>
      <c r="R38" s="529">
        <v>0</v>
      </c>
      <c r="S38" s="528">
        <f t="shared" si="3"/>
        <v>0</v>
      </c>
      <c r="T38" s="529">
        <f t="shared" si="39"/>
        <v>1353</v>
      </c>
      <c r="U38" s="529">
        <v>247</v>
      </c>
      <c r="V38" s="529">
        <v>0</v>
      </c>
      <c r="W38" s="528">
        <f t="shared" si="5"/>
        <v>0</v>
      </c>
      <c r="X38" s="529">
        <v>45</v>
      </c>
      <c r="Y38" s="529">
        <v>0</v>
      </c>
      <c r="Z38" s="528">
        <f t="shared" si="38"/>
        <v>0</v>
      </c>
      <c r="AA38" s="529">
        <v>15</v>
      </c>
      <c r="AB38" s="529">
        <v>0</v>
      </c>
      <c r="AC38" s="528">
        <f t="shared" si="40"/>
        <v>0</v>
      </c>
      <c r="AD38" s="529">
        <v>4</v>
      </c>
      <c r="AE38" s="529">
        <v>0</v>
      </c>
      <c r="AF38" s="528">
        <f t="shared" si="69"/>
        <v>0</v>
      </c>
      <c r="AG38" s="529">
        <v>24</v>
      </c>
      <c r="AH38" s="529">
        <v>0</v>
      </c>
      <c r="AI38" s="528">
        <f t="shared" si="68"/>
        <v>0</v>
      </c>
      <c r="AJ38" s="529">
        <v>321</v>
      </c>
      <c r="AK38" s="529">
        <v>23</v>
      </c>
      <c r="AL38" s="528">
        <f t="shared" si="41"/>
        <v>7.1999999999999995E-2</v>
      </c>
      <c r="AM38" s="529">
        <v>697</v>
      </c>
      <c r="AN38" s="529">
        <v>41</v>
      </c>
      <c r="AO38" s="528">
        <f t="shared" si="42"/>
        <v>5.8999999999999997E-2</v>
      </c>
      <c r="AP38" s="529">
        <v>884</v>
      </c>
      <c r="AQ38" s="529">
        <v>30</v>
      </c>
      <c r="AR38" s="528">
        <f t="shared" si="43"/>
        <v>3.4000000000000002E-2</v>
      </c>
      <c r="AS38" s="529">
        <v>761</v>
      </c>
      <c r="AT38" s="529">
        <v>6</v>
      </c>
      <c r="AU38" s="528">
        <f t="shared" si="44"/>
        <v>8.0000000000000002E-3</v>
      </c>
      <c r="AV38" s="529">
        <v>396</v>
      </c>
      <c r="AW38" s="529">
        <v>13</v>
      </c>
      <c r="AX38" s="528">
        <f t="shared" si="45"/>
        <v>3.3000000000000002E-2</v>
      </c>
      <c r="AY38" s="529">
        <v>284</v>
      </c>
      <c r="AZ38" s="529">
        <v>0</v>
      </c>
      <c r="BA38" s="528">
        <f t="shared" si="46"/>
        <v>0</v>
      </c>
      <c r="BB38" s="529">
        <v>425</v>
      </c>
      <c r="BC38" s="529">
        <v>14</v>
      </c>
      <c r="BD38" s="528">
        <f t="shared" si="47"/>
        <v>3.3000000000000002E-2</v>
      </c>
      <c r="BE38" s="529">
        <v>133</v>
      </c>
      <c r="BF38" s="529">
        <v>0</v>
      </c>
      <c r="BG38" s="528">
        <f t="shared" si="48"/>
        <v>0</v>
      </c>
      <c r="BH38" s="529">
        <v>286</v>
      </c>
      <c r="BI38" s="529">
        <v>8</v>
      </c>
      <c r="BJ38" s="528">
        <f t="shared" si="49"/>
        <v>2.8000000000000001E-2</v>
      </c>
      <c r="BK38" s="529">
        <v>653</v>
      </c>
      <c r="BL38" s="529">
        <v>56</v>
      </c>
      <c r="BM38" s="528">
        <f t="shared" si="50"/>
        <v>8.5999999999999993E-2</v>
      </c>
      <c r="BN38" s="529">
        <v>281</v>
      </c>
      <c r="BO38" s="529">
        <v>0</v>
      </c>
      <c r="BP38" s="529">
        <f t="shared" si="51"/>
        <v>0</v>
      </c>
      <c r="BQ38" s="529">
        <v>770</v>
      </c>
      <c r="BR38" s="529">
        <v>13</v>
      </c>
      <c r="BS38" s="528">
        <f t="shared" si="52"/>
        <v>1.7000000000000001E-2</v>
      </c>
      <c r="BT38" s="529">
        <v>545</v>
      </c>
      <c r="BU38" s="529">
        <v>50</v>
      </c>
      <c r="BV38" s="528">
        <f t="shared" si="20"/>
        <v>9.1743119266055051E-2</v>
      </c>
      <c r="BW38" s="529">
        <v>38</v>
      </c>
      <c r="BX38" s="529">
        <v>0</v>
      </c>
      <c r="BY38" s="528">
        <f t="shared" si="65"/>
        <v>0</v>
      </c>
      <c r="BZ38" s="529">
        <v>0</v>
      </c>
      <c r="CA38" s="529">
        <v>0</v>
      </c>
      <c r="CB38" s="528"/>
      <c r="CC38" s="529">
        <v>891</v>
      </c>
      <c r="CD38" s="529">
        <v>14</v>
      </c>
      <c r="CE38" s="528">
        <f t="shared" si="53"/>
        <v>1.6E-2</v>
      </c>
      <c r="CF38" s="529">
        <v>443</v>
      </c>
      <c r="CG38" s="529">
        <v>50</v>
      </c>
      <c r="CH38" s="528">
        <f t="shared" si="54"/>
        <v>0.113</v>
      </c>
      <c r="CI38" s="529">
        <v>19</v>
      </c>
      <c r="CJ38" s="529">
        <v>0</v>
      </c>
      <c r="CK38" s="528">
        <f t="shared" si="55"/>
        <v>0</v>
      </c>
      <c r="CL38" s="529">
        <v>0</v>
      </c>
      <c r="CM38" s="529">
        <v>0</v>
      </c>
      <c r="CN38" s="528"/>
      <c r="CO38" s="529">
        <v>478</v>
      </c>
      <c r="CP38" s="529">
        <v>6</v>
      </c>
      <c r="CQ38" s="528">
        <f t="shared" si="56"/>
        <v>1.2999999999999999E-2</v>
      </c>
      <c r="CR38" s="529">
        <v>725</v>
      </c>
      <c r="CS38" s="529">
        <v>58</v>
      </c>
      <c r="CT38" s="528">
        <f t="shared" si="57"/>
        <v>0.08</v>
      </c>
      <c r="CU38" s="529">
        <v>150</v>
      </c>
      <c r="CV38" s="529">
        <v>0</v>
      </c>
      <c r="CW38" s="528">
        <f t="shared" si="58"/>
        <v>0</v>
      </c>
      <c r="CX38" s="529">
        <v>0</v>
      </c>
      <c r="CY38" s="529">
        <v>0</v>
      </c>
      <c r="CZ38" s="528"/>
      <c r="DA38" s="529">
        <v>203</v>
      </c>
      <c r="DB38" s="529">
        <v>20</v>
      </c>
      <c r="DC38" s="528">
        <f t="shared" si="60"/>
        <v>9.9000000000000005E-2</v>
      </c>
      <c r="DD38" s="529">
        <v>439</v>
      </c>
      <c r="DE38" s="529">
        <v>43</v>
      </c>
      <c r="DF38" s="528">
        <f t="shared" si="61"/>
        <v>9.8000000000000004E-2</v>
      </c>
      <c r="DG38" s="529">
        <v>551</v>
      </c>
      <c r="DH38" s="529">
        <v>0</v>
      </c>
      <c r="DI38" s="528">
        <f t="shared" si="62"/>
        <v>0</v>
      </c>
      <c r="DJ38" s="529">
        <v>160</v>
      </c>
      <c r="DK38" s="529">
        <v>0</v>
      </c>
      <c r="DL38" s="528">
        <f t="shared" si="70"/>
        <v>0</v>
      </c>
      <c r="DM38" s="504"/>
      <c r="DN38" s="529">
        <v>928</v>
      </c>
      <c r="DO38" s="529">
        <v>21</v>
      </c>
      <c r="DP38" s="528">
        <f t="shared" si="63"/>
        <v>2.3E-2</v>
      </c>
      <c r="DQ38" s="529">
        <v>425</v>
      </c>
      <c r="DR38" s="529">
        <v>42</v>
      </c>
      <c r="DS38" s="528">
        <f t="shared" si="64"/>
        <v>9.9000000000000005E-2</v>
      </c>
      <c r="DT38" s="530">
        <v>43</v>
      </c>
      <c r="DU38" s="531">
        <v>162</v>
      </c>
      <c r="DV38" s="531">
        <v>196</v>
      </c>
      <c r="DW38" s="531">
        <v>278</v>
      </c>
      <c r="DX38" s="531">
        <v>302</v>
      </c>
      <c r="DY38" s="531">
        <v>468</v>
      </c>
      <c r="DZ38" s="531">
        <v>569</v>
      </c>
      <c r="EA38" s="532">
        <v>806</v>
      </c>
    </row>
    <row r="39" spans="1:131" s="84" customFormat="1" x14ac:dyDescent="0.2">
      <c r="A39" s="81" t="s">
        <v>882</v>
      </c>
      <c r="B39" s="82" t="s">
        <v>1021</v>
      </c>
      <c r="C39" s="81"/>
      <c r="D39" s="81"/>
      <c r="E39" s="84">
        <f>SUM(E2:E38)</f>
        <v>35136</v>
      </c>
      <c r="F39" s="84">
        <f>SUM(F2:F38)</f>
        <v>5700</v>
      </c>
      <c r="G39" s="77">
        <f t="shared" si="0"/>
        <v>0.16222677595628415</v>
      </c>
      <c r="H39" s="84">
        <f>SUM(H2:H38)</f>
        <v>19294</v>
      </c>
      <c r="I39" s="84">
        <f>SUM(I2:I38)</f>
        <v>4318</v>
      </c>
      <c r="J39" s="77">
        <f t="shared" si="1"/>
        <v>0.22380014512283611</v>
      </c>
      <c r="K39" s="84">
        <f>SUM(K2:K38)</f>
        <v>2638</v>
      </c>
      <c r="L39" s="84">
        <f>SUM(L2:L38)</f>
        <v>513</v>
      </c>
      <c r="M39" s="77">
        <f t="shared" si="37"/>
        <v>0.19446550416982564</v>
      </c>
      <c r="N39" s="84">
        <f>SUM(N2:N38)</f>
        <v>12587</v>
      </c>
      <c r="O39" s="84">
        <f>SUM(O2:O38)</f>
        <v>2616</v>
      </c>
      <c r="P39" s="77">
        <f t="shared" si="2"/>
        <v>0.20783347898625565</v>
      </c>
      <c r="Q39" s="84">
        <f>SUM(Q2:Q38)</f>
        <v>4069</v>
      </c>
      <c r="R39" s="84">
        <f>SUM(R2:R38)</f>
        <v>1174</v>
      </c>
      <c r="S39" s="77">
        <f t="shared" si="3"/>
        <v>0.28852297861882525</v>
      </c>
      <c r="T39" s="84">
        <f>SUM(T2:T38)</f>
        <v>35136</v>
      </c>
      <c r="U39" s="84">
        <f>SUM(U2:U38)</f>
        <v>7547</v>
      </c>
      <c r="V39" s="84">
        <f>SUM(V2:V38)</f>
        <v>1563</v>
      </c>
      <c r="W39" s="77">
        <f t="shared" si="5"/>
        <v>0.20699999999999999</v>
      </c>
      <c r="X39" s="84">
        <f>SUM(X2:X38)</f>
        <v>209</v>
      </c>
      <c r="Y39" s="84">
        <f>SUM(Y2:Y38)</f>
        <v>42</v>
      </c>
      <c r="Z39" s="77">
        <f t="shared" si="38"/>
        <v>0.20095693779904306</v>
      </c>
      <c r="AA39" s="84">
        <f>SUM(AA2:AA38)</f>
        <v>1473</v>
      </c>
      <c r="AB39" s="84">
        <f>SUM(AB2:AB38)</f>
        <v>105</v>
      </c>
      <c r="AC39" s="77">
        <f t="shared" ref="AC39" si="71">ROUND(AB39/AA39,3)</f>
        <v>7.0999999999999994E-2</v>
      </c>
      <c r="AD39" s="84">
        <f>SUM(AD2:AD38)</f>
        <v>22</v>
      </c>
      <c r="AE39" s="84">
        <f>SUM(AE2:AE38)</f>
        <v>0</v>
      </c>
      <c r="AF39" s="77">
        <f t="shared" si="69"/>
        <v>0</v>
      </c>
      <c r="AG39" s="84">
        <f>SUM(AG2:AG38)</f>
        <v>686</v>
      </c>
      <c r="AH39" s="84">
        <f>SUM(AH2:AH38)</f>
        <v>148</v>
      </c>
      <c r="AI39" s="77">
        <f>ROUND(AH39/AG39,3)</f>
        <v>0.216</v>
      </c>
      <c r="AJ39" s="84">
        <f>SUM(AJ2:AJ38)</f>
        <v>13517</v>
      </c>
      <c r="AK39" s="84">
        <f>SUM(AK2:AK38)</f>
        <v>2569</v>
      </c>
      <c r="AL39" s="77">
        <f>ROUND(AK39/AJ39,3)</f>
        <v>0.19</v>
      </c>
      <c r="AM39" s="84">
        <f>SUM(AM2:AM38)</f>
        <v>11682</v>
      </c>
      <c r="AN39" s="84">
        <f>SUM(AN2:AN38)</f>
        <v>1174</v>
      </c>
      <c r="AO39" s="77">
        <f>ROUND(AN39/AM39,3)</f>
        <v>0.1</v>
      </c>
      <c r="AP39" s="84">
        <f>SUM(AP2:AP38)</f>
        <v>24142</v>
      </c>
      <c r="AQ39" s="84">
        <f>SUM(AQ2:AQ38)</f>
        <v>1938</v>
      </c>
      <c r="AR39" s="77">
        <f>ROUND(AQ39/AP39,3)</f>
        <v>0.08</v>
      </c>
      <c r="AS39" s="84">
        <f>SUM(AS2:AS38)</f>
        <v>19247</v>
      </c>
      <c r="AT39" s="84">
        <f>SUM(AT2:AT38)</f>
        <v>750</v>
      </c>
      <c r="AU39" s="77">
        <f>ROUND(AT39/AS39,3)</f>
        <v>3.9E-2</v>
      </c>
      <c r="AV39" s="84">
        <f>SUM(AV2:AV38)</f>
        <v>5754</v>
      </c>
      <c r="AW39" s="84">
        <f>SUM(AW2:AW38)</f>
        <v>670</v>
      </c>
      <c r="AX39" s="77">
        <f>ROUND(AW39/AV39,3)</f>
        <v>0.11600000000000001</v>
      </c>
      <c r="AY39" s="84">
        <f>SUM(AY2:AY38)</f>
        <v>3493</v>
      </c>
      <c r="AZ39" s="84">
        <f>SUM(AZ2:AZ38)</f>
        <v>1090</v>
      </c>
      <c r="BA39" s="77">
        <f>ROUND(AZ39/AY39,3)</f>
        <v>0.312</v>
      </c>
      <c r="BB39" s="84">
        <f>SUM(BB2:BB38)</f>
        <v>8337</v>
      </c>
      <c r="BC39" s="84">
        <f>SUM(BC2:BC38)</f>
        <v>1082</v>
      </c>
      <c r="BD39" s="77">
        <f>ROUND(BC39/BB39,3)</f>
        <v>0.13</v>
      </c>
      <c r="BE39" s="84">
        <f>SUM(BE2:BE38)</f>
        <v>5469</v>
      </c>
      <c r="BF39" s="84">
        <f>SUM(BF2:BF38)</f>
        <v>1659</v>
      </c>
      <c r="BG39" s="77">
        <f>ROUND(BF39/BE39,3)</f>
        <v>0.30299999999999999</v>
      </c>
      <c r="BH39" s="84">
        <f>SUM(BH2:BH38)</f>
        <v>9317</v>
      </c>
      <c r="BI39" s="84">
        <f>SUM(BI2:BI38)</f>
        <v>1823</v>
      </c>
      <c r="BJ39" s="77">
        <f>ROUND(BI39/BH39,3)</f>
        <v>0.19600000000000001</v>
      </c>
      <c r="BK39" s="84">
        <f>SUM(BK2:BK38)</f>
        <v>13041</v>
      </c>
      <c r="BL39" s="84">
        <f>SUM(BL2:BL38)</f>
        <v>1631</v>
      </c>
      <c r="BM39" s="77">
        <f>ROUND(BL39/BK39,3)</f>
        <v>0.125</v>
      </c>
      <c r="BN39" s="84">
        <f>SUM(BN2:BN38)</f>
        <v>7309</v>
      </c>
      <c r="BO39" s="84">
        <f>SUM(BO2:BO38)</f>
        <v>555</v>
      </c>
      <c r="BP39" s="60">
        <f>ROUND(BO39/BN39,3)</f>
        <v>7.5999999999999998E-2</v>
      </c>
      <c r="BQ39" s="84">
        <f>SUM(BQ2:BQ38)</f>
        <v>15842</v>
      </c>
      <c r="BR39" s="84">
        <f>SUM(BR2:BR38)</f>
        <v>1372</v>
      </c>
      <c r="BS39" s="77">
        <f>ROUND(BR39/BQ39,3)</f>
        <v>8.6999999999999994E-2</v>
      </c>
      <c r="BT39" s="84">
        <f>SUM(BT2:BT38)</f>
        <v>14273</v>
      </c>
      <c r="BU39" s="84">
        <f>SUM(BU2:BU38)</f>
        <v>2607</v>
      </c>
      <c r="BV39" s="77">
        <f t="shared" si="20"/>
        <v>0.18265256077909339</v>
      </c>
      <c r="BW39" s="84">
        <f>SUM(BW2:BW38)</f>
        <v>4138</v>
      </c>
      <c r="BX39" s="84">
        <f>SUM(BX2:BX38)</f>
        <v>1166</v>
      </c>
      <c r="BY39" s="77">
        <f>ROUND(BX39/BW39,3)</f>
        <v>0.28199999999999997</v>
      </c>
      <c r="BZ39" s="84">
        <f>SUM(BZ2:BZ38)</f>
        <v>883</v>
      </c>
      <c r="CA39" s="84">
        <f>SUM(CA2:CA38)</f>
        <v>511</v>
      </c>
      <c r="CB39" s="77">
        <f>ROUND(CA39/BZ39,3)</f>
        <v>0.57899999999999996</v>
      </c>
      <c r="CC39" s="84">
        <f>SUM(CC2:CC38)</f>
        <v>18295</v>
      </c>
      <c r="CD39" s="84">
        <f>SUM(CD2:CD38)</f>
        <v>1792</v>
      </c>
      <c r="CE39" s="77">
        <f>ROUND(CD39/CC39,3)</f>
        <v>9.8000000000000004E-2</v>
      </c>
      <c r="CF39" s="84">
        <f>SUM(CF2:CF38)</f>
        <v>12324</v>
      </c>
      <c r="CG39" s="84">
        <f>SUM(CG2:CG38)</f>
        <v>2348</v>
      </c>
      <c r="CH39" s="77">
        <f>ROUND(CG39/CF39,3)</f>
        <v>0.191</v>
      </c>
      <c r="CI39" s="84">
        <f>SUM(CI2:CI38)</f>
        <v>3851</v>
      </c>
      <c r="CJ39" s="84">
        <f>SUM(CJ2:CJ38)</f>
        <v>1053</v>
      </c>
      <c r="CK39" s="77">
        <f>ROUND(CJ39/CI39,3)</f>
        <v>0.27300000000000002</v>
      </c>
      <c r="CL39" s="84">
        <f>SUM(CL2:CL38)</f>
        <v>666</v>
      </c>
      <c r="CM39" s="84">
        <f>SUM(CM2:CM38)</f>
        <v>468</v>
      </c>
      <c r="CN39" s="77">
        <f>ROUND(CM39/CL39,3)</f>
        <v>0.70299999999999996</v>
      </c>
      <c r="CO39" s="84">
        <f>SUM(CO2:CO38)</f>
        <v>11607</v>
      </c>
      <c r="CP39" s="84">
        <f>SUM(CP2:CP38)</f>
        <v>1401</v>
      </c>
      <c r="CQ39" s="77">
        <f>ROUND(CP39/CO39,3)</f>
        <v>0.121</v>
      </c>
      <c r="CR39" s="84">
        <f>SUM(CR2:CR38)</f>
        <v>15976</v>
      </c>
      <c r="CS39" s="84">
        <f>SUM(CS2:CS38)</f>
        <v>2618</v>
      </c>
      <c r="CT39" s="77">
        <f>ROUND(CS39/CR39,3)</f>
        <v>0.16400000000000001</v>
      </c>
      <c r="CU39" s="84">
        <f>SUM(CU2:CU38)</f>
        <v>6305</v>
      </c>
      <c r="CV39" s="84">
        <f>SUM(CV2:CV38)</f>
        <v>1487</v>
      </c>
      <c r="CW39" s="77">
        <f>ROUND(CV39/CU39,3)</f>
        <v>0.23599999999999999</v>
      </c>
      <c r="CX39" s="84">
        <f>SUM(CX2:CX38)</f>
        <v>1248</v>
      </c>
      <c r="CY39" s="84">
        <f>SUM(CY2:CY38)</f>
        <v>156</v>
      </c>
      <c r="CZ39" s="77">
        <f>ROUND(CY39/CX39,3)</f>
        <v>0.125</v>
      </c>
      <c r="DA39" s="84">
        <f>SUM(DA2:DA38)</f>
        <v>6116</v>
      </c>
      <c r="DB39" s="84">
        <f>SUM(DB2:DB38)</f>
        <v>3250</v>
      </c>
      <c r="DC39" s="77">
        <f>ROUND(DB39/DA39,3)</f>
        <v>0.53100000000000003</v>
      </c>
      <c r="DD39" s="84">
        <f>SUM(DD2:DD38)</f>
        <v>13422</v>
      </c>
      <c r="DE39" s="84">
        <f>SUM(DE2:DE38)</f>
        <v>1914</v>
      </c>
      <c r="DF39" s="77">
        <f>ROUND(DE39/DD39,3)</f>
        <v>0.14299999999999999</v>
      </c>
      <c r="DG39" s="84">
        <f>SUM(DG2:DG38)</f>
        <v>12146</v>
      </c>
      <c r="DH39" s="84">
        <f>SUM(DH2:DH38)</f>
        <v>400</v>
      </c>
      <c r="DI39" s="77">
        <f>ROUND(DH39/DG39,3)</f>
        <v>3.3000000000000002E-2</v>
      </c>
      <c r="DJ39" s="84">
        <f>SUM(DJ2:DJ38)</f>
        <v>3452</v>
      </c>
      <c r="DK39" s="84">
        <f>SUM(DK2:DK38)</f>
        <v>110</v>
      </c>
      <c r="DL39" s="98"/>
      <c r="DM39" s="443"/>
      <c r="DN39" s="84">
        <f>SUM(DN2:DN38)</f>
        <v>20082</v>
      </c>
      <c r="DO39" s="84">
        <f>SUM(DO2:DO38)</f>
        <v>1288</v>
      </c>
      <c r="DP39" s="77">
        <f>ROUND(DO39/DN39,3)</f>
        <v>6.4000000000000001E-2</v>
      </c>
      <c r="DQ39" s="84">
        <f>SUM(DQ2:DQ38)</f>
        <v>15054</v>
      </c>
      <c r="DR39" s="84">
        <f>SUM(DR2:DR38)</f>
        <v>4397</v>
      </c>
      <c r="DS39" s="77">
        <f>ROUND(DR39/DQ39,3)</f>
        <v>0.29199999999999998</v>
      </c>
      <c r="DT39" s="444">
        <f t="shared" ref="DT39:EA39" si="72">SUM(DT2:DT38)</f>
        <v>3070</v>
      </c>
      <c r="DU39" s="445">
        <f t="shared" si="72"/>
        <v>7754</v>
      </c>
      <c r="DV39" s="445">
        <f t="shared" si="72"/>
        <v>9481</v>
      </c>
      <c r="DW39" s="445">
        <f t="shared" si="72"/>
        <v>11779</v>
      </c>
      <c r="DX39" s="445">
        <f t="shared" si="72"/>
        <v>12973</v>
      </c>
      <c r="DY39" s="445">
        <f t="shared" si="72"/>
        <v>19181</v>
      </c>
      <c r="DZ39" s="445">
        <f t="shared" si="72"/>
        <v>24168</v>
      </c>
      <c r="EA39" s="446">
        <f t="shared" si="72"/>
        <v>27564</v>
      </c>
    </row>
    <row r="40" spans="1:131" s="529" customFormat="1" x14ac:dyDescent="0.2">
      <c r="A40" s="527" t="s">
        <v>882</v>
      </c>
      <c r="B40" s="527" t="s">
        <v>2325</v>
      </c>
      <c r="C40" s="527" t="s">
        <v>884</v>
      </c>
      <c r="D40" s="527" t="s">
        <v>1029</v>
      </c>
      <c r="E40" s="529">
        <v>1438</v>
      </c>
      <c r="F40" s="529">
        <v>425</v>
      </c>
      <c r="G40" s="528">
        <f t="shared" si="0"/>
        <v>0.29554937413073712</v>
      </c>
      <c r="H40" s="529">
        <v>914</v>
      </c>
      <c r="I40" s="529">
        <v>251</v>
      </c>
      <c r="J40" s="528">
        <f t="shared" ref="J40:J95" si="73">I40/H40</f>
        <v>0.27461706783369805</v>
      </c>
      <c r="K40" s="529">
        <v>133</v>
      </c>
      <c r="L40" s="529">
        <v>38</v>
      </c>
      <c r="M40" s="528">
        <f t="shared" ref="M40:M95" si="74">L40/K40</f>
        <v>0.2857142857142857</v>
      </c>
      <c r="N40" s="529">
        <v>632</v>
      </c>
      <c r="O40" s="529">
        <v>183</v>
      </c>
      <c r="P40" s="528">
        <f t="shared" ref="P40:P95" si="75">O40/N40</f>
        <v>0.28955696202531644</v>
      </c>
      <c r="Q40" s="529">
        <v>149</v>
      </c>
      <c r="R40" s="529">
        <v>29</v>
      </c>
      <c r="S40" s="528">
        <f t="shared" ref="S40:S91" si="76">R40/Q40</f>
        <v>0.19463087248322147</v>
      </c>
      <c r="T40" s="529">
        <f>U40+X40+AA40+AD40+AG40+AJ40+AM40</f>
        <v>1438</v>
      </c>
      <c r="U40" s="529">
        <v>119</v>
      </c>
      <c r="V40" s="529">
        <v>64</v>
      </c>
      <c r="W40" s="528">
        <f t="shared" ref="W40:W95" si="77">ROUND(V40/U40,3)</f>
        <v>0.53800000000000003</v>
      </c>
      <c r="X40" s="529">
        <v>0</v>
      </c>
      <c r="Y40" s="529">
        <v>0</v>
      </c>
      <c r="Z40" s="528"/>
      <c r="AA40" s="529">
        <v>0</v>
      </c>
      <c r="AB40" s="529">
        <v>0</v>
      </c>
      <c r="AC40" s="528"/>
      <c r="AD40" s="529">
        <v>0</v>
      </c>
      <c r="AE40" s="529">
        <v>0</v>
      </c>
      <c r="AF40" s="528"/>
      <c r="AG40" s="529">
        <v>28</v>
      </c>
      <c r="AH40" s="529">
        <v>15</v>
      </c>
      <c r="AI40" s="528">
        <f>ROUND(AH40/AG40,3)</f>
        <v>0.53600000000000003</v>
      </c>
      <c r="AJ40" s="529">
        <v>647</v>
      </c>
      <c r="AK40" s="529">
        <v>216</v>
      </c>
      <c r="AL40" s="528">
        <f>ROUND(AK40/AJ40,3)</f>
        <v>0.33400000000000002</v>
      </c>
      <c r="AM40" s="529">
        <v>644</v>
      </c>
      <c r="AN40" s="529">
        <v>130</v>
      </c>
      <c r="AO40" s="528">
        <f>ROUND(AN40/AM40,3)</f>
        <v>0.20200000000000001</v>
      </c>
      <c r="AP40" s="529">
        <v>804</v>
      </c>
      <c r="AQ40" s="529">
        <v>50</v>
      </c>
      <c r="AR40" s="528">
        <f>ROUND(AQ40/AP40,3)</f>
        <v>6.2E-2</v>
      </c>
      <c r="AS40" s="529">
        <v>717</v>
      </c>
      <c r="AT40" s="529">
        <v>43</v>
      </c>
      <c r="AU40" s="528">
        <f>ROUND(AT40/AS40,3)</f>
        <v>0.06</v>
      </c>
      <c r="AV40" s="529">
        <v>239</v>
      </c>
      <c r="AW40" s="529">
        <v>114</v>
      </c>
      <c r="AX40" s="528">
        <f>ROUND(AW40/AV40,3)</f>
        <v>0.47699999999999998</v>
      </c>
      <c r="AY40" s="529">
        <v>170</v>
      </c>
      <c r="AZ40" s="529">
        <v>27</v>
      </c>
      <c r="BA40" s="528">
        <f>ROUND(AZ40/AY40,3)</f>
        <v>0.159</v>
      </c>
      <c r="BB40" s="529">
        <v>355</v>
      </c>
      <c r="BC40" s="529">
        <v>101</v>
      </c>
      <c r="BD40" s="528">
        <f>ROUND(BC40/BB40,3)</f>
        <v>0.28499999999999998</v>
      </c>
      <c r="BE40" s="529">
        <v>349</v>
      </c>
      <c r="BF40" s="529">
        <v>115</v>
      </c>
      <c r="BG40" s="528">
        <f>ROUND(BF40/BE40,3)</f>
        <v>0.33</v>
      </c>
      <c r="BH40" s="529">
        <v>487</v>
      </c>
      <c r="BI40" s="529">
        <v>225</v>
      </c>
      <c r="BJ40" s="528">
        <f>ROUND(BI40/BH40,3)</f>
        <v>0.46200000000000002</v>
      </c>
      <c r="BK40" s="529">
        <v>403</v>
      </c>
      <c r="BL40" s="529">
        <v>78</v>
      </c>
      <c r="BM40" s="528">
        <f>ROUND(BL40/BK40,3)</f>
        <v>0.19400000000000001</v>
      </c>
      <c r="BN40" s="529">
        <v>199</v>
      </c>
      <c r="BO40" s="529">
        <v>4</v>
      </c>
      <c r="BP40" s="529">
        <f>ROUND(BO40/BN40,3)</f>
        <v>0.02</v>
      </c>
      <c r="BQ40" s="529">
        <v>524</v>
      </c>
      <c r="BR40" s="529">
        <v>173</v>
      </c>
      <c r="BS40" s="528">
        <f>ROUND(BR40/BQ40,3)</f>
        <v>0.33</v>
      </c>
      <c r="BT40" s="529">
        <v>654</v>
      </c>
      <c r="BU40" s="529">
        <v>221</v>
      </c>
      <c r="BV40" s="528">
        <f t="shared" ref="BV40:BV95" si="78">BU40/BT40</f>
        <v>0.3379204892966361</v>
      </c>
      <c r="BW40" s="529">
        <v>184</v>
      </c>
      <c r="BX40" s="529">
        <v>15</v>
      </c>
      <c r="BY40" s="528">
        <f>ROUND(BX40/BW40,3)</f>
        <v>8.2000000000000003E-2</v>
      </c>
      <c r="BZ40" s="529">
        <v>76</v>
      </c>
      <c r="CA40" s="529">
        <v>13</v>
      </c>
      <c r="CB40" s="528">
        <f>ROUND(CA40/BZ40,3)</f>
        <v>0.17100000000000001</v>
      </c>
      <c r="CC40" s="529">
        <v>640</v>
      </c>
      <c r="CD40" s="529">
        <v>206</v>
      </c>
      <c r="CE40" s="528">
        <f>ROUND(CD40/CC40,3)</f>
        <v>0.32200000000000001</v>
      </c>
      <c r="CF40" s="529">
        <v>556</v>
      </c>
      <c r="CG40" s="529">
        <v>190</v>
      </c>
      <c r="CH40" s="528">
        <f>ROUND(CG40/CF40,3)</f>
        <v>0.34200000000000003</v>
      </c>
      <c r="CI40" s="529">
        <v>175</v>
      </c>
      <c r="CJ40" s="529">
        <v>15</v>
      </c>
      <c r="CK40" s="528">
        <f>ROUND(CJ40/CI40,3)</f>
        <v>8.5999999999999993E-2</v>
      </c>
      <c r="CL40" s="529">
        <v>67</v>
      </c>
      <c r="CM40" s="529">
        <v>14</v>
      </c>
      <c r="CN40" s="528">
        <f>ROUND(CM40/CL40,3)</f>
        <v>0.20899999999999999</v>
      </c>
      <c r="CO40" s="529">
        <v>332</v>
      </c>
      <c r="CP40" s="529">
        <v>150</v>
      </c>
      <c r="CQ40" s="528">
        <f>ROUND(CP40/CO40,3)</f>
        <v>0.45200000000000001</v>
      </c>
      <c r="CR40" s="529">
        <v>727</v>
      </c>
      <c r="CS40" s="529">
        <v>208</v>
      </c>
      <c r="CT40" s="528">
        <f>ROUND(CS40/CR40,3)</f>
        <v>0.28599999999999998</v>
      </c>
      <c r="CU40" s="529">
        <v>273</v>
      </c>
      <c r="CV40" s="529">
        <v>37</v>
      </c>
      <c r="CW40" s="528">
        <f>ROUND(CV40/CU40,3)</f>
        <v>0.13600000000000001</v>
      </c>
      <c r="CX40" s="529">
        <v>106</v>
      </c>
      <c r="CY40" s="529">
        <v>29</v>
      </c>
      <c r="CZ40" s="528">
        <f>ROUND(CY40/CX40,3)</f>
        <v>0.27400000000000002</v>
      </c>
      <c r="DA40" s="529">
        <v>439</v>
      </c>
      <c r="DB40" s="529">
        <v>374</v>
      </c>
      <c r="DC40" s="528">
        <f>ROUND(DB40/DA40,3)</f>
        <v>0.85199999999999998</v>
      </c>
      <c r="DD40" s="529">
        <v>569</v>
      </c>
      <c r="DE40" s="529">
        <v>35</v>
      </c>
      <c r="DF40" s="528">
        <f>ROUND(DE40/DD40,3)</f>
        <v>6.2E-2</v>
      </c>
      <c r="DG40" s="529">
        <v>328</v>
      </c>
      <c r="DH40" s="529">
        <v>15</v>
      </c>
      <c r="DI40" s="528">
        <f>ROUND(DH40/DG40,3)</f>
        <v>4.5999999999999999E-2</v>
      </c>
      <c r="DJ40" s="529">
        <v>102</v>
      </c>
      <c r="DK40" s="529">
        <v>0</v>
      </c>
      <c r="DL40" s="528">
        <f>ROUND(DK40/DJ40,3)</f>
        <v>0</v>
      </c>
      <c r="DM40" s="504"/>
      <c r="DN40" s="529">
        <v>909</v>
      </c>
      <c r="DO40" s="529">
        <v>168</v>
      </c>
      <c r="DP40" s="528">
        <f>ROUND(DO40/DN40,3)</f>
        <v>0.185</v>
      </c>
      <c r="DQ40" s="529">
        <v>529</v>
      </c>
      <c r="DR40" s="529">
        <v>257</v>
      </c>
      <c r="DS40" s="528">
        <f>ROUND(DR40/DQ40,3)</f>
        <v>0.48599999999999999</v>
      </c>
      <c r="DT40" s="530">
        <v>343</v>
      </c>
      <c r="DU40" s="531">
        <v>557</v>
      </c>
      <c r="DV40" s="531">
        <v>621</v>
      </c>
      <c r="DW40" s="531">
        <v>723</v>
      </c>
      <c r="DX40" s="531">
        <v>738</v>
      </c>
      <c r="DY40" s="531">
        <v>975</v>
      </c>
      <c r="DZ40" s="531">
        <v>1225</v>
      </c>
      <c r="EA40" s="532">
        <v>1274</v>
      </c>
    </row>
    <row r="41" spans="1:131" s="529" customFormat="1" x14ac:dyDescent="0.2">
      <c r="A41" s="527" t="s">
        <v>882</v>
      </c>
      <c r="B41" s="527" t="s">
        <v>2325</v>
      </c>
      <c r="C41" s="527" t="s">
        <v>885</v>
      </c>
      <c r="D41" s="527" t="s">
        <v>1030</v>
      </c>
      <c r="E41" s="529">
        <v>1283</v>
      </c>
      <c r="F41" s="529">
        <v>101</v>
      </c>
      <c r="G41" s="528">
        <f t="shared" si="0"/>
        <v>7.8721745908028065E-2</v>
      </c>
      <c r="H41" s="529">
        <v>731</v>
      </c>
      <c r="I41" s="529">
        <v>64</v>
      </c>
      <c r="J41" s="528">
        <f t="shared" si="73"/>
        <v>8.7551299589603282E-2</v>
      </c>
      <c r="K41" s="529">
        <v>70</v>
      </c>
      <c r="L41" s="529">
        <v>0</v>
      </c>
      <c r="M41" s="528">
        <f t="shared" si="74"/>
        <v>0</v>
      </c>
      <c r="N41" s="529">
        <v>461</v>
      </c>
      <c r="O41" s="529">
        <v>64</v>
      </c>
      <c r="P41" s="528">
        <f t="shared" si="75"/>
        <v>0.13882863340563992</v>
      </c>
      <c r="Q41" s="529">
        <v>200</v>
      </c>
      <c r="R41" s="529">
        <v>0</v>
      </c>
      <c r="S41" s="528">
        <f t="shared" si="76"/>
        <v>0</v>
      </c>
      <c r="T41" s="529">
        <f>U41+X41+AA41+AD41+AG41+AJ41+AM41</f>
        <v>1283</v>
      </c>
      <c r="U41" s="529">
        <v>91</v>
      </c>
      <c r="V41" s="529">
        <v>0</v>
      </c>
      <c r="W41" s="528">
        <f t="shared" si="77"/>
        <v>0</v>
      </c>
      <c r="X41" s="529">
        <v>0</v>
      </c>
      <c r="Y41" s="529">
        <v>0</v>
      </c>
      <c r="Z41" s="528"/>
      <c r="AA41" s="529">
        <v>7</v>
      </c>
      <c r="AB41" s="529">
        <v>0</v>
      </c>
      <c r="AC41" s="528">
        <f>ROUND(AB41/AA41,3)</f>
        <v>0</v>
      </c>
      <c r="AD41" s="529">
        <v>0</v>
      </c>
      <c r="AE41" s="529">
        <v>0</v>
      </c>
      <c r="AF41" s="528"/>
      <c r="AG41" s="529">
        <v>15</v>
      </c>
      <c r="AH41" s="529">
        <v>1</v>
      </c>
      <c r="AI41" s="528">
        <f>ROUND(AH41/AG41,3)</f>
        <v>6.7000000000000004E-2</v>
      </c>
      <c r="AJ41" s="529">
        <v>778</v>
      </c>
      <c r="AK41" s="529">
        <v>80</v>
      </c>
      <c r="AL41" s="528">
        <f>ROUND(AK41/AJ41,3)</f>
        <v>0.10299999999999999</v>
      </c>
      <c r="AM41" s="529">
        <v>392</v>
      </c>
      <c r="AN41" s="529">
        <v>19</v>
      </c>
      <c r="AO41" s="528">
        <f>ROUND(AN41/AM41,3)</f>
        <v>4.8000000000000001E-2</v>
      </c>
      <c r="AP41" s="529">
        <v>905</v>
      </c>
      <c r="AQ41" s="529">
        <v>35</v>
      </c>
      <c r="AR41" s="528">
        <f>ROUND(AQ41/AP41,3)</f>
        <v>3.9E-2</v>
      </c>
      <c r="AS41" s="529">
        <v>687</v>
      </c>
      <c r="AT41" s="529">
        <v>0</v>
      </c>
      <c r="AU41" s="528">
        <f>ROUND(AT41/AS41,3)</f>
        <v>0</v>
      </c>
      <c r="AV41" s="529">
        <v>157</v>
      </c>
      <c r="AW41" s="529">
        <v>27</v>
      </c>
      <c r="AX41" s="528">
        <f>ROUND(AW41/AV41,3)</f>
        <v>0.17199999999999999</v>
      </c>
      <c r="AY41" s="529">
        <v>203</v>
      </c>
      <c r="AZ41" s="529">
        <v>0</v>
      </c>
      <c r="BA41" s="528">
        <f>ROUND(AZ41/AY41,3)</f>
        <v>0</v>
      </c>
      <c r="BB41" s="529">
        <v>466</v>
      </c>
      <c r="BC41" s="529">
        <v>27</v>
      </c>
      <c r="BD41" s="528">
        <f>ROUND(BC41/BB41,3)</f>
        <v>5.8000000000000003E-2</v>
      </c>
      <c r="BE41" s="529">
        <v>379</v>
      </c>
      <c r="BF41" s="529">
        <v>81</v>
      </c>
      <c r="BG41" s="528">
        <f>ROUND(BF41/BE41,3)</f>
        <v>0.214</v>
      </c>
      <c r="BH41" s="529">
        <v>446</v>
      </c>
      <c r="BI41" s="529">
        <v>9</v>
      </c>
      <c r="BJ41" s="528">
        <f>ROUND(BI41/BH41,3)</f>
        <v>0.02</v>
      </c>
      <c r="BK41" s="529">
        <v>375</v>
      </c>
      <c r="BL41" s="529">
        <v>10</v>
      </c>
      <c r="BM41" s="528">
        <f>ROUND(BL41/BK41,3)</f>
        <v>2.7E-2</v>
      </c>
      <c r="BN41" s="529">
        <v>83</v>
      </c>
      <c r="BO41" s="529">
        <v>0</v>
      </c>
      <c r="BP41" s="529">
        <f>ROUND(BO41/BN41,3)</f>
        <v>0</v>
      </c>
      <c r="BQ41" s="529">
        <v>552</v>
      </c>
      <c r="BR41" s="529">
        <v>36</v>
      </c>
      <c r="BS41" s="528">
        <f>ROUND(BR41/BQ41,3)</f>
        <v>6.5000000000000002E-2</v>
      </c>
      <c r="BT41" s="529">
        <v>423</v>
      </c>
      <c r="BU41" s="529">
        <v>63</v>
      </c>
      <c r="BV41" s="528">
        <f t="shared" si="78"/>
        <v>0.14893617021276595</v>
      </c>
      <c r="BW41" s="529">
        <v>308</v>
      </c>
      <c r="BX41" s="529">
        <v>0</v>
      </c>
      <c r="BY41" s="528">
        <f>ROUND(BX41/BW41,3)</f>
        <v>0</v>
      </c>
      <c r="BZ41" s="529">
        <v>0</v>
      </c>
      <c r="CA41" s="529">
        <v>0</v>
      </c>
      <c r="CB41" s="528"/>
      <c r="CC41" s="529">
        <v>739</v>
      </c>
      <c r="CD41" s="529">
        <v>36</v>
      </c>
      <c r="CE41" s="528">
        <f>ROUND(CD41/CC41,3)</f>
        <v>4.9000000000000002E-2</v>
      </c>
      <c r="CF41" s="529">
        <v>293</v>
      </c>
      <c r="CG41" s="529">
        <v>63</v>
      </c>
      <c r="CH41" s="528">
        <f>ROUND(CG41/CF41,3)</f>
        <v>0.215</v>
      </c>
      <c r="CI41" s="529">
        <v>251</v>
      </c>
      <c r="CJ41" s="529">
        <v>0</v>
      </c>
      <c r="CK41" s="528">
        <f>ROUND(CJ41/CI41,3)</f>
        <v>0</v>
      </c>
      <c r="CL41" s="529">
        <v>0</v>
      </c>
      <c r="CM41" s="529">
        <v>0</v>
      </c>
      <c r="CN41" s="528"/>
      <c r="CO41" s="529">
        <v>435</v>
      </c>
      <c r="CP41" s="529">
        <v>46</v>
      </c>
      <c r="CQ41" s="528">
        <f>ROUND(CP41/CO41,3)</f>
        <v>0.106</v>
      </c>
      <c r="CR41" s="529">
        <v>450</v>
      </c>
      <c r="CS41" s="529">
        <v>54</v>
      </c>
      <c r="CT41" s="528">
        <f>ROUND(CS41/CR41,3)</f>
        <v>0.12</v>
      </c>
      <c r="CU41" s="529">
        <v>351</v>
      </c>
      <c r="CV41" s="529">
        <v>0</v>
      </c>
      <c r="CW41" s="528">
        <f>ROUND(CV41/CU41,3)</f>
        <v>0</v>
      </c>
      <c r="CX41" s="529">
        <v>47</v>
      </c>
      <c r="CY41" s="529">
        <v>0</v>
      </c>
      <c r="CZ41" s="528">
        <f>ROUND(CY41/CX41,3)</f>
        <v>0</v>
      </c>
      <c r="DA41" s="529">
        <v>272</v>
      </c>
      <c r="DB41" s="529">
        <v>66</v>
      </c>
      <c r="DC41" s="528">
        <f>ROUND(DB41/DA41,3)</f>
        <v>0.24299999999999999</v>
      </c>
      <c r="DD41" s="529">
        <v>574</v>
      </c>
      <c r="DE41" s="529">
        <v>35</v>
      </c>
      <c r="DF41" s="528">
        <f>ROUND(DE41/DD41,3)</f>
        <v>6.0999999999999999E-2</v>
      </c>
      <c r="DG41" s="529">
        <v>351</v>
      </c>
      <c r="DH41" s="529">
        <v>0</v>
      </c>
      <c r="DI41" s="528">
        <f>ROUND(DH41/DG41,3)</f>
        <v>0</v>
      </c>
      <c r="DJ41" s="529">
        <v>86</v>
      </c>
      <c r="DK41" s="529">
        <v>0</v>
      </c>
      <c r="DL41" s="528">
        <f>ROUND(DK41/DJ41,3)</f>
        <v>0</v>
      </c>
      <c r="DM41" s="504"/>
      <c r="DN41" s="529">
        <v>884</v>
      </c>
      <c r="DO41" s="529">
        <v>20</v>
      </c>
      <c r="DP41" s="528">
        <f>ROUND(DO41/DN41,3)</f>
        <v>2.3E-2</v>
      </c>
      <c r="DQ41" s="529">
        <v>399</v>
      </c>
      <c r="DR41" s="529">
        <v>80</v>
      </c>
      <c r="DS41" s="528">
        <f>ROUND(DR41/DQ41,3)</f>
        <v>0.20100000000000001</v>
      </c>
      <c r="DT41" s="530">
        <v>39</v>
      </c>
      <c r="DU41" s="531">
        <v>152</v>
      </c>
      <c r="DV41" s="531">
        <v>398</v>
      </c>
      <c r="DW41" s="531">
        <v>476</v>
      </c>
      <c r="DX41" s="531">
        <v>600</v>
      </c>
      <c r="DY41" s="531">
        <v>879</v>
      </c>
      <c r="DZ41" s="531">
        <v>1079</v>
      </c>
      <c r="EA41" s="532">
        <v>1131</v>
      </c>
    </row>
    <row r="42" spans="1:131" x14ac:dyDescent="0.2">
      <c r="A42" s="56" t="s">
        <v>882</v>
      </c>
      <c r="B42" s="57" t="s">
        <v>1022</v>
      </c>
      <c r="C42" s="56" t="s">
        <v>923</v>
      </c>
      <c r="D42" s="56" t="s">
        <v>1068</v>
      </c>
      <c r="E42" s="60">
        <v>1244</v>
      </c>
      <c r="F42" s="60">
        <v>94</v>
      </c>
      <c r="G42" s="77">
        <f t="shared" si="0"/>
        <v>7.5562700964630219E-2</v>
      </c>
      <c r="H42" s="60">
        <v>649</v>
      </c>
      <c r="I42" s="60">
        <v>94</v>
      </c>
      <c r="J42" s="77">
        <f t="shared" si="73"/>
        <v>0.1448382126348228</v>
      </c>
      <c r="K42" s="60">
        <v>18</v>
      </c>
      <c r="L42" s="60">
        <v>0</v>
      </c>
      <c r="M42" s="77">
        <f t="shared" si="74"/>
        <v>0</v>
      </c>
      <c r="N42" s="60">
        <v>447</v>
      </c>
      <c r="O42" s="60">
        <v>36</v>
      </c>
      <c r="P42" s="77">
        <f t="shared" si="75"/>
        <v>8.0536912751677847E-2</v>
      </c>
      <c r="Q42" s="60">
        <v>184</v>
      </c>
      <c r="R42" s="60">
        <v>59</v>
      </c>
      <c r="S42" s="77">
        <f t="shared" si="76"/>
        <v>0.32065217391304346</v>
      </c>
      <c r="T42" s="60">
        <f t="shared" si="39"/>
        <v>1244</v>
      </c>
      <c r="U42" s="60">
        <v>219</v>
      </c>
      <c r="V42" s="60">
        <v>58</v>
      </c>
      <c r="W42" s="77">
        <f t="shared" si="77"/>
        <v>0.26500000000000001</v>
      </c>
      <c r="X42" s="60">
        <v>0</v>
      </c>
      <c r="Y42" s="60">
        <v>0</v>
      </c>
      <c r="Z42" s="77"/>
      <c r="AA42" s="60">
        <v>122</v>
      </c>
      <c r="AB42" s="60">
        <v>0</v>
      </c>
      <c r="AC42" s="77">
        <f t="shared" si="40"/>
        <v>0</v>
      </c>
      <c r="AD42" s="60">
        <v>0</v>
      </c>
      <c r="AE42" s="60">
        <v>0</v>
      </c>
      <c r="AF42" s="77"/>
      <c r="AG42" s="60">
        <v>47</v>
      </c>
      <c r="AH42" s="60">
        <v>17</v>
      </c>
      <c r="AI42" s="77">
        <f t="shared" si="68"/>
        <v>0.36199999999999999</v>
      </c>
      <c r="AJ42" s="60">
        <v>332</v>
      </c>
      <c r="AK42" s="60">
        <v>21</v>
      </c>
      <c r="AL42" s="77">
        <f t="shared" si="41"/>
        <v>6.3E-2</v>
      </c>
      <c r="AM42" s="60">
        <v>524</v>
      </c>
      <c r="AN42" s="60">
        <v>14</v>
      </c>
      <c r="AO42" s="77">
        <f t="shared" si="42"/>
        <v>2.7E-2</v>
      </c>
      <c r="AP42" s="60">
        <v>1061</v>
      </c>
      <c r="AQ42" s="60">
        <v>22</v>
      </c>
      <c r="AR42" s="77">
        <f t="shared" si="43"/>
        <v>2.1000000000000001E-2</v>
      </c>
      <c r="AS42" s="60">
        <v>970</v>
      </c>
      <c r="AT42" s="60">
        <v>0</v>
      </c>
      <c r="AU42" s="77">
        <f t="shared" si="44"/>
        <v>0</v>
      </c>
      <c r="AV42" s="60">
        <v>186</v>
      </c>
      <c r="AW42" s="60">
        <v>0</v>
      </c>
      <c r="AX42" s="77">
        <f t="shared" si="45"/>
        <v>0</v>
      </c>
      <c r="AY42" s="60">
        <v>60</v>
      </c>
      <c r="AZ42" s="60">
        <v>36</v>
      </c>
      <c r="BA42" s="77">
        <f t="shared" si="46"/>
        <v>0.6</v>
      </c>
      <c r="BB42" s="60">
        <v>137</v>
      </c>
      <c r="BC42" s="60">
        <v>0</v>
      </c>
      <c r="BD42" s="77">
        <f t="shared" si="47"/>
        <v>0</v>
      </c>
      <c r="BE42" s="60">
        <v>34</v>
      </c>
      <c r="BF42" s="60">
        <v>21</v>
      </c>
      <c r="BG42" s="77">
        <f t="shared" si="48"/>
        <v>0.61799999999999999</v>
      </c>
      <c r="BH42" s="60">
        <v>338</v>
      </c>
      <c r="BI42" s="60">
        <v>13</v>
      </c>
      <c r="BJ42" s="77">
        <f t="shared" si="49"/>
        <v>3.7999999999999999E-2</v>
      </c>
      <c r="BK42" s="60">
        <v>583</v>
      </c>
      <c r="BL42" s="60">
        <v>58</v>
      </c>
      <c r="BM42" s="77">
        <f t="shared" si="50"/>
        <v>9.9000000000000005E-2</v>
      </c>
      <c r="BN42" s="60">
        <v>289</v>
      </c>
      <c r="BO42" s="60">
        <v>0</v>
      </c>
      <c r="BP42" s="60">
        <f t="shared" si="51"/>
        <v>0</v>
      </c>
      <c r="BQ42" s="60">
        <v>595</v>
      </c>
      <c r="BR42" s="60">
        <v>0</v>
      </c>
      <c r="BS42" s="77">
        <f t="shared" si="52"/>
        <v>0</v>
      </c>
      <c r="BT42" s="60">
        <v>470</v>
      </c>
      <c r="BU42" s="60">
        <v>36</v>
      </c>
      <c r="BV42" s="77">
        <f t="shared" si="78"/>
        <v>7.6595744680851063E-2</v>
      </c>
      <c r="BW42" s="60">
        <v>179</v>
      </c>
      <c r="BX42" s="60">
        <v>59</v>
      </c>
      <c r="BY42" s="77">
        <f t="shared" si="65"/>
        <v>0.33</v>
      </c>
      <c r="BZ42" s="60">
        <v>0</v>
      </c>
      <c r="CA42" s="60">
        <v>0</v>
      </c>
      <c r="CB42" s="77"/>
      <c r="CC42" s="60">
        <v>595</v>
      </c>
      <c r="CD42" s="60">
        <v>0</v>
      </c>
      <c r="CE42" s="77">
        <f t="shared" si="53"/>
        <v>0</v>
      </c>
      <c r="CF42" s="60">
        <v>494</v>
      </c>
      <c r="CG42" s="60">
        <v>36</v>
      </c>
      <c r="CH42" s="77">
        <f t="shared" si="54"/>
        <v>7.2999999999999995E-2</v>
      </c>
      <c r="CI42" s="60">
        <v>155</v>
      </c>
      <c r="CJ42" s="60">
        <v>59</v>
      </c>
      <c r="CK42" s="77">
        <f t="shared" si="55"/>
        <v>0.38100000000000001</v>
      </c>
      <c r="CL42" s="60">
        <v>0</v>
      </c>
      <c r="CM42" s="60">
        <v>0</v>
      </c>
      <c r="CN42" s="77"/>
      <c r="CO42" s="60">
        <v>486</v>
      </c>
      <c r="CP42" s="60">
        <v>0</v>
      </c>
      <c r="CQ42" s="77">
        <f t="shared" si="56"/>
        <v>0</v>
      </c>
      <c r="CR42" s="60">
        <v>551</v>
      </c>
      <c r="CS42" s="60">
        <v>94</v>
      </c>
      <c r="CT42" s="77">
        <f t="shared" si="57"/>
        <v>0.17100000000000001</v>
      </c>
      <c r="CU42" s="60">
        <v>206</v>
      </c>
      <c r="CV42" s="60">
        <v>0</v>
      </c>
      <c r="CW42" s="77">
        <f t="shared" si="58"/>
        <v>0</v>
      </c>
      <c r="CX42" s="60">
        <v>1</v>
      </c>
      <c r="CY42" s="60">
        <v>0</v>
      </c>
      <c r="CZ42" s="77">
        <f t="shared" si="59"/>
        <v>0</v>
      </c>
      <c r="DA42" s="60">
        <v>183</v>
      </c>
      <c r="DB42" s="60">
        <v>73</v>
      </c>
      <c r="DC42" s="77">
        <f t="shared" si="60"/>
        <v>0.39900000000000002</v>
      </c>
      <c r="DD42" s="60">
        <v>305</v>
      </c>
      <c r="DE42" s="60">
        <v>0</v>
      </c>
      <c r="DF42" s="77">
        <f t="shared" si="61"/>
        <v>0</v>
      </c>
      <c r="DG42" s="60">
        <v>553</v>
      </c>
      <c r="DH42" s="60">
        <v>22</v>
      </c>
      <c r="DI42" s="77">
        <f t="shared" si="62"/>
        <v>0.04</v>
      </c>
      <c r="DJ42" s="60">
        <v>203</v>
      </c>
      <c r="DK42" s="60">
        <v>0</v>
      </c>
      <c r="DL42" s="77">
        <f t="shared" si="70"/>
        <v>0</v>
      </c>
      <c r="DM42" s="439"/>
      <c r="DN42" s="60">
        <v>836</v>
      </c>
      <c r="DO42" s="60">
        <v>0</v>
      </c>
      <c r="DP42" s="77">
        <f t="shared" si="63"/>
        <v>0</v>
      </c>
      <c r="DQ42" s="60">
        <v>408</v>
      </c>
      <c r="DR42" s="60">
        <v>95</v>
      </c>
      <c r="DS42" s="77">
        <f t="shared" si="64"/>
        <v>0.23300000000000001</v>
      </c>
      <c r="DT42" s="440">
        <v>73</v>
      </c>
      <c r="DU42" s="441">
        <v>96</v>
      </c>
      <c r="DV42" s="441">
        <v>96</v>
      </c>
      <c r="DW42" s="441">
        <v>124</v>
      </c>
      <c r="DX42" s="441">
        <v>137</v>
      </c>
      <c r="DY42" s="441">
        <v>354</v>
      </c>
      <c r="DZ42" s="441">
        <v>580</v>
      </c>
      <c r="EA42" s="442">
        <v>832</v>
      </c>
    </row>
    <row r="43" spans="1:131" x14ac:dyDescent="0.2">
      <c r="A43" s="56" t="s">
        <v>882</v>
      </c>
      <c r="B43" s="57" t="s">
        <v>1022</v>
      </c>
      <c r="C43" s="56" t="s">
        <v>924</v>
      </c>
      <c r="D43" s="56" t="s">
        <v>1069</v>
      </c>
      <c r="E43" s="60">
        <v>638</v>
      </c>
      <c r="F43" s="60">
        <v>51</v>
      </c>
      <c r="G43" s="77">
        <f t="shared" ref="G43:G95" si="79">F43/E43</f>
        <v>7.9937304075235111E-2</v>
      </c>
      <c r="H43" s="60">
        <v>305</v>
      </c>
      <c r="I43" s="60">
        <v>24</v>
      </c>
      <c r="J43" s="77">
        <f t="shared" si="73"/>
        <v>7.8688524590163941E-2</v>
      </c>
      <c r="K43" s="60">
        <v>46</v>
      </c>
      <c r="L43" s="60">
        <v>0</v>
      </c>
      <c r="M43" s="77">
        <f t="shared" si="74"/>
        <v>0</v>
      </c>
      <c r="N43" s="60">
        <v>196</v>
      </c>
      <c r="O43" s="60">
        <v>0</v>
      </c>
      <c r="P43" s="77">
        <f t="shared" si="75"/>
        <v>0</v>
      </c>
      <c r="Q43" s="60">
        <v>63</v>
      </c>
      <c r="R43" s="60">
        <v>24</v>
      </c>
      <c r="S43" s="77">
        <f t="shared" si="76"/>
        <v>0.38095238095238093</v>
      </c>
      <c r="T43" s="60">
        <f t="shared" si="39"/>
        <v>638</v>
      </c>
      <c r="U43" s="60">
        <v>63</v>
      </c>
      <c r="V43" s="60">
        <v>0</v>
      </c>
      <c r="W43" s="77">
        <f t="shared" si="77"/>
        <v>0</v>
      </c>
      <c r="X43" s="60">
        <v>0</v>
      </c>
      <c r="Y43" s="60">
        <v>0</v>
      </c>
      <c r="Z43" s="77"/>
      <c r="AA43" s="60">
        <v>40</v>
      </c>
      <c r="AB43" s="60">
        <v>0</v>
      </c>
      <c r="AC43" s="77">
        <f t="shared" si="40"/>
        <v>0</v>
      </c>
      <c r="AD43" s="60">
        <v>0</v>
      </c>
      <c r="AE43" s="60">
        <v>0</v>
      </c>
      <c r="AF43" s="77"/>
      <c r="AG43" s="60">
        <v>0</v>
      </c>
      <c r="AH43" s="60">
        <v>0</v>
      </c>
      <c r="AI43" s="77"/>
      <c r="AJ43" s="60">
        <v>121</v>
      </c>
      <c r="AK43" s="60">
        <v>11</v>
      </c>
      <c r="AL43" s="77">
        <f t="shared" si="41"/>
        <v>9.0999999999999998E-2</v>
      </c>
      <c r="AM43" s="60">
        <v>414</v>
      </c>
      <c r="AN43" s="60">
        <v>36</v>
      </c>
      <c r="AO43" s="77">
        <f t="shared" si="42"/>
        <v>8.6999999999999994E-2</v>
      </c>
      <c r="AP43" s="60">
        <v>513</v>
      </c>
      <c r="AQ43" s="60">
        <v>37</v>
      </c>
      <c r="AR43" s="77">
        <f t="shared" si="43"/>
        <v>7.1999999999999995E-2</v>
      </c>
      <c r="AS43" s="60">
        <v>407</v>
      </c>
      <c r="AT43" s="60">
        <v>13</v>
      </c>
      <c r="AU43" s="77">
        <f t="shared" si="44"/>
        <v>3.2000000000000001E-2</v>
      </c>
      <c r="AV43" s="60">
        <v>66</v>
      </c>
      <c r="AW43" s="60">
        <v>13</v>
      </c>
      <c r="AX43" s="77">
        <f t="shared" si="45"/>
        <v>0.19700000000000001</v>
      </c>
      <c r="AY43" s="60">
        <v>0</v>
      </c>
      <c r="AZ43" s="60">
        <v>0</v>
      </c>
      <c r="BA43" s="77"/>
      <c r="BB43" s="60">
        <v>94</v>
      </c>
      <c r="BC43" s="60">
        <v>12</v>
      </c>
      <c r="BD43" s="77">
        <f t="shared" si="47"/>
        <v>0.128</v>
      </c>
      <c r="BE43" s="60">
        <v>0</v>
      </c>
      <c r="BF43" s="60">
        <v>0</v>
      </c>
      <c r="BG43" s="77"/>
      <c r="BH43" s="60">
        <v>173</v>
      </c>
      <c r="BI43" s="60">
        <v>0</v>
      </c>
      <c r="BJ43" s="77">
        <f t="shared" si="49"/>
        <v>0</v>
      </c>
      <c r="BK43" s="60">
        <v>198</v>
      </c>
      <c r="BL43" s="60">
        <v>14</v>
      </c>
      <c r="BM43" s="77">
        <f t="shared" si="50"/>
        <v>7.0999999999999994E-2</v>
      </c>
      <c r="BN43" s="60">
        <v>267</v>
      </c>
      <c r="BO43" s="60">
        <v>37</v>
      </c>
      <c r="BP43" s="60">
        <f t="shared" si="51"/>
        <v>0.13900000000000001</v>
      </c>
      <c r="BQ43" s="60">
        <v>333</v>
      </c>
      <c r="BR43" s="60">
        <v>26</v>
      </c>
      <c r="BS43" s="77">
        <f t="shared" si="52"/>
        <v>7.8E-2</v>
      </c>
      <c r="BT43" s="60">
        <v>249</v>
      </c>
      <c r="BU43" s="60">
        <v>0</v>
      </c>
      <c r="BV43" s="77">
        <f t="shared" si="78"/>
        <v>0</v>
      </c>
      <c r="BW43" s="60">
        <v>56</v>
      </c>
      <c r="BX43" s="60">
        <v>24</v>
      </c>
      <c r="BY43" s="77">
        <f t="shared" si="65"/>
        <v>0.42899999999999999</v>
      </c>
      <c r="BZ43" s="60">
        <v>0</v>
      </c>
      <c r="CA43" s="60">
        <v>0</v>
      </c>
      <c r="CB43" s="77"/>
      <c r="CC43" s="60">
        <v>364</v>
      </c>
      <c r="CD43" s="60">
        <v>26</v>
      </c>
      <c r="CE43" s="77">
        <f t="shared" si="53"/>
        <v>7.0999999999999994E-2</v>
      </c>
      <c r="CF43" s="60">
        <v>218</v>
      </c>
      <c r="CG43" s="60">
        <v>0</v>
      </c>
      <c r="CH43" s="77">
        <f t="shared" si="54"/>
        <v>0</v>
      </c>
      <c r="CI43" s="60">
        <v>56</v>
      </c>
      <c r="CJ43" s="60">
        <v>24</v>
      </c>
      <c r="CK43" s="77">
        <f t="shared" si="55"/>
        <v>0.42899999999999999</v>
      </c>
      <c r="CL43" s="60">
        <v>0</v>
      </c>
      <c r="CM43" s="60">
        <v>0</v>
      </c>
      <c r="CN43" s="77"/>
      <c r="CO43" s="60">
        <v>285</v>
      </c>
      <c r="CP43" s="60">
        <v>27</v>
      </c>
      <c r="CQ43" s="77">
        <f t="shared" si="56"/>
        <v>9.5000000000000001E-2</v>
      </c>
      <c r="CR43" s="60">
        <v>297</v>
      </c>
      <c r="CS43" s="60">
        <v>0</v>
      </c>
      <c r="CT43" s="77">
        <f t="shared" si="57"/>
        <v>0</v>
      </c>
      <c r="CU43" s="60">
        <v>56</v>
      </c>
      <c r="CV43" s="60">
        <v>24</v>
      </c>
      <c r="CW43" s="77">
        <f t="shared" si="58"/>
        <v>0.42899999999999999</v>
      </c>
      <c r="CX43" s="60">
        <v>0</v>
      </c>
      <c r="CY43" s="60">
        <v>0</v>
      </c>
      <c r="CZ43" s="77"/>
      <c r="DA43" s="60">
        <v>56</v>
      </c>
      <c r="DB43" s="60">
        <v>0</v>
      </c>
      <c r="DC43" s="77">
        <f t="shared" si="60"/>
        <v>0</v>
      </c>
      <c r="DD43" s="60">
        <v>243</v>
      </c>
      <c r="DE43" s="60">
        <v>12</v>
      </c>
      <c r="DF43" s="77">
        <f t="shared" si="61"/>
        <v>4.9000000000000002E-2</v>
      </c>
      <c r="DG43" s="60">
        <v>332</v>
      </c>
      <c r="DH43" s="60">
        <v>37</v>
      </c>
      <c r="DI43" s="77">
        <f t="shared" si="62"/>
        <v>0.111</v>
      </c>
      <c r="DJ43" s="60">
        <v>7</v>
      </c>
      <c r="DK43" s="60">
        <v>0</v>
      </c>
      <c r="DL43" s="77">
        <f t="shared" si="70"/>
        <v>0</v>
      </c>
      <c r="DM43" s="439"/>
      <c r="DN43" s="60">
        <v>586</v>
      </c>
      <c r="DO43" s="60">
        <v>26</v>
      </c>
      <c r="DP43" s="77">
        <f t="shared" si="63"/>
        <v>4.3999999999999997E-2</v>
      </c>
      <c r="DQ43" s="60">
        <v>52</v>
      </c>
      <c r="DR43" s="60">
        <v>24</v>
      </c>
      <c r="DS43" s="77">
        <f t="shared" si="64"/>
        <v>0.46200000000000002</v>
      </c>
      <c r="DT43" s="440">
        <v>14</v>
      </c>
      <c r="DU43" s="441">
        <v>51</v>
      </c>
      <c r="DV43" s="441">
        <v>63</v>
      </c>
      <c r="DW43" s="441">
        <v>106</v>
      </c>
      <c r="DX43" s="441">
        <v>106</v>
      </c>
      <c r="DY43" s="441">
        <v>170</v>
      </c>
      <c r="DZ43" s="441">
        <v>221</v>
      </c>
      <c r="EA43" s="442">
        <v>274</v>
      </c>
    </row>
    <row r="44" spans="1:131" x14ac:dyDescent="0.2">
      <c r="A44" s="56" t="s">
        <v>882</v>
      </c>
      <c r="B44" s="57" t="s">
        <v>1022</v>
      </c>
      <c r="C44" s="56" t="s">
        <v>925</v>
      </c>
      <c r="D44" s="56" t="s">
        <v>1070</v>
      </c>
      <c r="E44" s="60">
        <v>647</v>
      </c>
      <c r="F44" s="60">
        <v>27</v>
      </c>
      <c r="G44" s="77">
        <f t="shared" si="79"/>
        <v>4.1731066460587329E-2</v>
      </c>
      <c r="H44" s="60">
        <v>334</v>
      </c>
      <c r="I44" s="60">
        <v>0</v>
      </c>
      <c r="J44" s="77">
        <f t="shared" si="73"/>
        <v>0</v>
      </c>
      <c r="K44" s="60">
        <v>14</v>
      </c>
      <c r="L44" s="60">
        <v>0</v>
      </c>
      <c r="M44" s="77">
        <f t="shared" si="74"/>
        <v>0</v>
      </c>
      <c r="N44" s="60">
        <v>148</v>
      </c>
      <c r="O44" s="60">
        <v>0</v>
      </c>
      <c r="P44" s="77">
        <f t="shared" si="75"/>
        <v>0</v>
      </c>
      <c r="Q44" s="60">
        <v>172</v>
      </c>
      <c r="R44" s="60">
        <v>0</v>
      </c>
      <c r="S44" s="77">
        <f t="shared" si="76"/>
        <v>0</v>
      </c>
      <c r="T44" s="60">
        <f t="shared" si="39"/>
        <v>647</v>
      </c>
      <c r="U44" s="60">
        <v>15</v>
      </c>
      <c r="V44" s="60">
        <v>0</v>
      </c>
      <c r="W44" s="77">
        <f t="shared" si="77"/>
        <v>0</v>
      </c>
      <c r="X44" s="60">
        <v>0</v>
      </c>
      <c r="Y44" s="60">
        <v>0</v>
      </c>
      <c r="Z44" s="77"/>
      <c r="AA44" s="60">
        <v>40</v>
      </c>
      <c r="AB44" s="60">
        <v>0</v>
      </c>
      <c r="AC44" s="77">
        <f t="shared" si="40"/>
        <v>0</v>
      </c>
      <c r="AD44" s="60">
        <v>0</v>
      </c>
      <c r="AE44" s="60">
        <v>0</v>
      </c>
      <c r="AF44" s="77"/>
      <c r="AG44" s="60">
        <v>0</v>
      </c>
      <c r="AH44" s="60">
        <v>0</v>
      </c>
      <c r="AI44" s="77"/>
      <c r="AJ44" s="60">
        <v>229</v>
      </c>
      <c r="AK44" s="60">
        <v>16</v>
      </c>
      <c r="AL44" s="77">
        <f t="shared" si="41"/>
        <v>7.0000000000000007E-2</v>
      </c>
      <c r="AM44" s="60">
        <v>363</v>
      </c>
      <c r="AN44" s="60">
        <v>10</v>
      </c>
      <c r="AO44" s="77">
        <f t="shared" si="42"/>
        <v>2.8000000000000001E-2</v>
      </c>
      <c r="AP44" s="60">
        <v>509</v>
      </c>
      <c r="AQ44" s="60">
        <v>0</v>
      </c>
      <c r="AR44" s="77">
        <f t="shared" si="43"/>
        <v>0</v>
      </c>
      <c r="AS44" s="60">
        <v>322</v>
      </c>
      <c r="AT44" s="60">
        <v>0</v>
      </c>
      <c r="AU44" s="77">
        <f t="shared" si="44"/>
        <v>0</v>
      </c>
      <c r="AV44" s="60">
        <v>124</v>
      </c>
      <c r="AW44" s="60">
        <v>27</v>
      </c>
      <c r="AX44" s="77">
        <f t="shared" si="45"/>
        <v>0.218</v>
      </c>
      <c r="AY44" s="60">
        <v>48</v>
      </c>
      <c r="AZ44" s="60">
        <v>0</v>
      </c>
      <c r="BA44" s="77">
        <f t="shared" si="46"/>
        <v>0</v>
      </c>
      <c r="BB44" s="60">
        <v>100</v>
      </c>
      <c r="BC44" s="60">
        <v>0</v>
      </c>
      <c r="BD44" s="77">
        <f t="shared" si="47"/>
        <v>0</v>
      </c>
      <c r="BE44" s="60">
        <v>18</v>
      </c>
      <c r="BF44" s="60">
        <v>0</v>
      </c>
      <c r="BG44" s="77">
        <f t="shared" si="48"/>
        <v>0</v>
      </c>
      <c r="BH44" s="60">
        <v>124</v>
      </c>
      <c r="BI44" s="60">
        <v>0</v>
      </c>
      <c r="BJ44" s="77">
        <f t="shared" si="49"/>
        <v>0</v>
      </c>
      <c r="BK44" s="60">
        <v>225</v>
      </c>
      <c r="BL44" s="60">
        <v>27</v>
      </c>
      <c r="BM44" s="77">
        <f t="shared" si="50"/>
        <v>0.12</v>
      </c>
      <c r="BN44" s="60">
        <v>280</v>
      </c>
      <c r="BO44" s="60">
        <v>0</v>
      </c>
      <c r="BP44" s="60">
        <f t="shared" si="51"/>
        <v>0</v>
      </c>
      <c r="BQ44" s="60">
        <v>313</v>
      </c>
      <c r="BR44" s="60">
        <v>26</v>
      </c>
      <c r="BS44" s="77">
        <f t="shared" si="52"/>
        <v>8.3000000000000004E-2</v>
      </c>
      <c r="BT44" s="60">
        <v>287</v>
      </c>
      <c r="BU44" s="60">
        <v>0</v>
      </c>
      <c r="BV44" s="77">
        <f t="shared" si="78"/>
        <v>0</v>
      </c>
      <c r="BW44" s="60">
        <v>47</v>
      </c>
      <c r="BX44" s="60">
        <v>0</v>
      </c>
      <c r="BY44" s="77">
        <f t="shared" si="65"/>
        <v>0</v>
      </c>
      <c r="BZ44" s="60">
        <v>0</v>
      </c>
      <c r="CA44" s="60">
        <v>0</v>
      </c>
      <c r="CB44" s="77"/>
      <c r="CC44" s="60">
        <v>332</v>
      </c>
      <c r="CD44" s="60">
        <v>26</v>
      </c>
      <c r="CE44" s="77">
        <f t="shared" si="53"/>
        <v>7.8E-2</v>
      </c>
      <c r="CF44" s="60">
        <v>268</v>
      </c>
      <c r="CG44" s="60">
        <v>0</v>
      </c>
      <c r="CH44" s="77">
        <f t="shared" si="54"/>
        <v>0</v>
      </c>
      <c r="CI44" s="60">
        <v>47</v>
      </c>
      <c r="CJ44" s="60">
        <v>0</v>
      </c>
      <c r="CK44" s="77">
        <f t="shared" si="55"/>
        <v>0</v>
      </c>
      <c r="CL44" s="60">
        <v>0</v>
      </c>
      <c r="CM44" s="60">
        <v>0</v>
      </c>
      <c r="CN44" s="77"/>
      <c r="CO44" s="60">
        <v>262</v>
      </c>
      <c r="CP44" s="60">
        <v>26</v>
      </c>
      <c r="CQ44" s="77">
        <f t="shared" si="56"/>
        <v>9.9000000000000005E-2</v>
      </c>
      <c r="CR44" s="60">
        <v>308</v>
      </c>
      <c r="CS44" s="60">
        <v>0</v>
      </c>
      <c r="CT44" s="77">
        <f t="shared" si="57"/>
        <v>0</v>
      </c>
      <c r="CU44" s="60">
        <v>77</v>
      </c>
      <c r="CV44" s="60">
        <v>0</v>
      </c>
      <c r="CW44" s="77">
        <f t="shared" si="58"/>
        <v>0</v>
      </c>
      <c r="CX44" s="60">
        <v>0</v>
      </c>
      <c r="CY44" s="60">
        <v>0</v>
      </c>
      <c r="CZ44" s="77"/>
      <c r="DA44" s="60">
        <v>50</v>
      </c>
      <c r="DB44" s="60">
        <v>27</v>
      </c>
      <c r="DC44" s="77">
        <f t="shared" si="60"/>
        <v>0.54</v>
      </c>
      <c r="DD44" s="60">
        <v>115</v>
      </c>
      <c r="DE44" s="60">
        <v>0</v>
      </c>
      <c r="DF44" s="77">
        <f t="shared" si="61"/>
        <v>0</v>
      </c>
      <c r="DG44" s="60">
        <v>404</v>
      </c>
      <c r="DH44" s="60">
        <v>0</v>
      </c>
      <c r="DI44" s="77">
        <f t="shared" si="62"/>
        <v>0</v>
      </c>
      <c r="DJ44" s="60">
        <v>78</v>
      </c>
      <c r="DK44" s="60">
        <v>0</v>
      </c>
      <c r="DL44" s="77">
        <f t="shared" si="70"/>
        <v>0</v>
      </c>
      <c r="DM44" s="439"/>
      <c r="DN44" s="60">
        <v>592</v>
      </c>
      <c r="DO44" s="60">
        <v>27</v>
      </c>
      <c r="DP44" s="77">
        <f t="shared" si="63"/>
        <v>4.5999999999999999E-2</v>
      </c>
      <c r="DQ44" s="60">
        <v>55</v>
      </c>
      <c r="DR44" s="60">
        <v>0</v>
      </c>
      <c r="DS44" s="77">
        <f t="shared" si="64"/>
        <v>0</v>
      </c>
      <c r="DT44" s="440">
        <v>27</v>
      </c>
      <c r="DU44" s="441">
        <v>42</v>
      </c>
      <c r="DV44" s="441">
        <v>42</v>
      </c>
      <c r="DW44" s="441">
        <v>56</v>
      </c>
      <c r="DX44" s="441">
        <v>56</v>
      </c>
      <c r="DY44" s="441">
        <v>226</v>
      </c>
      <c r="DZ44" s="441">
        <v>299</v>
      </c>
      <c r="EA44" s="442">
        <v>356</v>
      </c>
    </row>
    <row r="45" spans="1:131" s="529" customFormat="1" x14ac:dyDescent="0.2">
      <c r="A45" s="527" t="s">
        <v>882</v>
      </c>
      <c r="B45" s="527" t="s">
        <v>2328</v>
      </c>
      <c r="C45" s="527" t="s">
        <v>926</v>
      </c>
      <c r="D45" s="527" t="s">
        <v>1071</v>
      </c>
      <c r="E45" s="529">
        <v>430</v>
      </c>
      <c r="F45" s="529">
        <v>3</v>
      </c>
      <c r="G45" s="528">
        <f t="shared" si="79"/>
        <v>6.9767441860465115E-3</v>
      </c>
      <c r="H45" s="529">
        <v>149</v>
      </c>
      <c r="I45" s="529">
        <v>2</v>
      </c>
      <c r="J45" s="528">
        <f t="shared" si="73"/>
        <v>1.3422818791946308E-2</v>
      </c>
      <c r="K45" s="529">
        <v>51</v>
      </c>
      <c r="L45" s="529">
        <v>0</v>
      </c>
      <c r="M45" s="528">
        <f t="shared" si="74"/>
        <v>0</v>
      </c>
      <c r="N45" s="529">
        <v>69</v>
      </c>
      <c r="O45" s="529">
        <v>0</v>
      </c>
      <c r="P45" s="528">
        <f t="shared" si="75"/>
        <v>0</v>
      </c>
      <c r="Q45" s="529">
        <v>29</v>
      </c>
      <c r="R45" s="529">
        <v>2</v>
      </c>
      <c r="S45" s="528">
        <f t="shared" si="76"/>
        <v>6.8965517241379309E-2</v>
      </c>
      <c r="T45" s="529">
        <f t="shared" si="39"/>
        <v>430</v>
      </c>
      <c r="U45" s="529">
        <v>0</v>
      </c>
      <c r="V45" s="529">
        <v>0</v>
      </c>
      <c r="W45" s="528"/>
      <c r="X45" s="529">
        <v>8</v>
      </c>
      <c r="Y45" s="529">
        <v>0</v>
      </c>
      <c r="Z45" s="528">
        <f t="shared" si="38"/>
        <v>0</v>
      </c>
      <c r="AA45" s="529">
        <v>32</v>
      </c>
      <c r="AB45" s="529">
        <v>0</v>
      </c>
      <c r="AC45" s="528">
        <f t="shared" si="40"/>
        <v>0</v>
      </c>
      <c r="AD45" s="529">
        <v>0</v>
      </c>
      <c r="AE45" s="529">
        <v>0</v>
      </c>
      <c r="AF45" s="528"/>
      <c r="AG45" s="529">
        <v>0</v>
      </c>
      <c r="AH45" s="529">
        <v>0</v>
      </c>
      <c r="AI45" s="528"/>
      <c r="AJ45" s="529">
        <v>27</v>
      </c>
      <c r="AK45" s="529">
        <v>0</v>
      </c>
      <c r="AL45" s="528">
        <f t="shared" si="41"/>
        <v>0</v>
      </c>
      <c r="AM45" s="529">
        <v>363</v>
      </c>
      <c r="AN45" s="529">
        <v>2</v>
      </c>
      <c r="AO45" s="528">
        <f t="shared" si="42"/>
        <v>6.0000000000000001E-3</v>
      </c>
      <c r="AP45" s="529">
        <v>316</v>
      </c>
      <c r="AQ45" s="529">
        <v>2</v>
      </c>
      <c r="AR45" s="528">
        <f t="shared" si="43"/>
        <v>6.0000000000000001E-3</v>
      </c>
      <c r="AS45" s="529">
        <v>213</v>
      </c>
      <c r="AT45" s="529">
        <v>0</v>
      </c>
      <c r="AU45" s="528">
        <f t="shared" si="44"/>
        <v>0</v>
      </c>
      <c r="AV45" s="529">
        <v>139</v>
      </c>
      <c r="AW45" s="529">
        <v>0</v>
      </c>
      <c r="AX45" s="528">
        <f t="shared" si="45"/>
        <v>0</v>
      </c>
      <c r="AY45" s="529">
        <v>37</v>
      </c>
      <c r="AZ45" s="529">
        <v>0</v>
      </c>
      <c r="BA45" s="528">
        <f t="shared" si="46"/>
        <v>0</v>
      </c>
      <c r="BB45" s="529">
        <v>147</v>
      </c>
      <c r="BC45" s="529">
        <v>0</v>
      </c>
      <c r="BD45" s="528">
        <f t="shared" si="47"/>
        <v>0</v>
      </c>
      <c r="BE45" s="529">
        <v>37</v>
      </c>
      <c r="BF45" s="529">
        <v>0</v>
      </c>
      <c r="BG45" s="528">
        <f t="shared" si="48"/>
        <v>0</v>
      </c>
      <c r="BH45" s="529">
        <v>92</v>
      </c>
      <c r="BI45" s="529">
        <v>0</v>
      </c>
      <c r="BJ45" s="528">
        <f t="shared" si="49"/>
        <v>0</v>
      </c>
      <c r="BK45" s="529">
        <v>204</v>
      </c>
      <c r="BL45" s="529">
        <v>3</v>
      </c>
      <c r="BM45" s="528">
        <f t="shared" si="50"/>
        <v>1.4999999999999999E-2</v>
      </c>
      <c r="BN45" s="529">
        <v>97</v>
      </c>
      <c r="BO45" s="529">
        <v>0</v>
      </c>
      <c r="BP45" s="529">
        <f t="shared" si="51"/>
        <v>0</v>
      </c>
      <c r="BQ45" s="529">
        <v>281</v>
      </c>
      <c r="BR45" s="529">
        <v>0</v>
      </c>
      <c r="BS45" s="528">
        <f t="shared" si="52"/>
        <v>0</v>
      </c>
      <c r="BT45" s="529">
        <v>120</v>
      </c>
      <c r="BU45" s="529">
        <v>0</v>
      </c>
      <c r="BV45" s="528">
        <f t="shared" si="78"/>
        <v>0</v>
      </c>
      <c r="BW45" s="529">
        <v>26</v>
      </c>
      <c r="BX45" s="529">
        <v>0</v>
      </c>
      <c r="BY45" s="528">
        <f t="shared" si="65"/>
        <v>0</v>
      </c>
      <c r="BZ45" s="529">
        <v>3</v>
      </c>
      <c r="CA45" s="529">
        <v>3</v>
      </c>
      <c r="CB45" s="528">
        <f t="shared" si="66"/>
        <v>1</v>
      </c>
      <c r="CC45" s="529">
        <v>288</v>
      </c>
      <c r="CD45" s="529">
        <v>0</v>
      </c>
      <c r="CE45" s="528">
        <f t="shared" si="53"/>
        <v>0</v>
      </c>
      <c r="CF45" s="529">
        <v>113</v>
      </c>
      <c r="CG45" s="529">
        <v>0</v>
      </c>
      <c r="CH45" s="528">
        <f t="shared" si="54"/>
        <v>0</v>
      </c>
      <c r="CI45" s="529">
        <v>26</v>
      </c>
      <c r="CJ45" s="529">
        <v>0</v>
      </c>
      <c r="CK45" s="528">
        <f t="shared" si="55"/>
        <v>0</v>
      </c>
      <c r="CL45" s="529">
        <v>3</v>
      </c>
      <c r="CM45" s="529">
        <v>3</v>
      </c>
      <c r="CN45" s="528">
        <f t="shared" si="67"/>
        <v>1</v>
      </c>
      <c r="CO45" s="529">
        <v>225</v>
      </c>
      <c r="CP45" s="529">
        <v>0</v>
      </c>
      <c r="CQ45" s="528">
        <f t="shared" si="56"/>
        <v>0</v>
      </c>
      <c r="CR45" s="529">
        <v>176</v>
      </c>
      <c r="CS45" s="529">
        <v>0</v>
      </c>
      <c r="CT45" s="528">
        <f t="shared" si="57"/>
        <v>0</v>
      </c>
      <c r="CU45" s="529">
        <v>21</v>
      </c>
      <c r="CV45" s="529">
        <v>3</v>
      </c>
      <c r="CW45" s="528">
        <f t="shared" si="58"/>
        <v>0.14299999999999999</v>
      </c>
      <c r="CX45" s="529">
        <v>8</v>
      </c>
      <c r="CY45" s="529">
        <v>0</v>
      </c>
      <c r="CZ45" s="528">
        <f t="shared" si="59"/>
        <v>0</v>
      </c>
      <c r="DA45" s="529">
        <v>75</v>
      </c>
      <c r="DB45" s="529">
        <v>0</v>
      </c>
      <c r="DC45" s="528">
        <f t="shared" si="60"/>
        <v>0</v>
      </c>
      <c r="DD45" s="529">
        <v>156</v>
      </c>
      <c r="DE45" s="529">
        <v>2</v>
      </c>
      <c r="DF45" s="528">
        <f t="shared" si="61"/>
        <v>1.2999999999999999E-2</v>
      </c>
      <c r="DG45" s="529">
        <v>163</v>
      </c>
      <c r="DH45" s="529">
        <v>0</v>
      </c>
      <c r="DI45" s="528">
        <f t="shared" si="62"/>
        <v>0</v>
      </c>
      <c r="DJ45" s="529">
        <v>36</v>
      </c>
      <c r="DK45" s="529">
        <v>0</v>
      </c>
      <c r="DL45" s="528">
        <f t="shared" si="70"/>
        <v>0</v>
      </c>
      <c r="DM45" s="504"/>
      <c r="DN45" s="529">
        <v>419</v>
      </c>
      <c r="DO45" s="529">
        <v>0</v>
      </c>
      <c r="DP45" s="528">
        <f t="shared" si="63"/>
        <v>0</v>
      </c>
      <c r="DQ45" s="529">
        <v>11</v>
      </c>
      <c r="DR45" s="529">
        <v>3</v>
      </c>
      <c r="DS45" s="528">
        <f t="shared" si="64"/>
        <v>0.27300000000000002</v>
      </c>
      <c r="DT45" s="530">
        <v>3</v>
      </c>
      <c r="DU45" s="531">
        <v>3</v>
      </c>
      <c r="DV45" s="531">
        <v>10</v>
      </c>
      <c r="DW45" s="531">
        <v>25</v>
      </c>
      <c r="DX45" s="531">
        <v>25</v>
      </c>
      <c r="DY45" s="531">
        <v>69</v>
      </c>
      <c r="DZ45" s="531">
        <v>87</v>
      </c>
      <c r="EA45" s="532">
        <v>118</v>
      </c>
    </row>
    <row r="46" spans="1:131" x14ac:dyDescent="0.2">
      <c r="A46" s="56" t="s">
        <v>882</v>
      </c>
      <c r="B46" s="57" t="s">
        <v>1022</v>
      </c>
      <c r="C46" s="56" t="s">
        <v>927</v>
      </c>
      <c r="D46" s="56" t="s">
        <v>1072</v>
      </c>
      <c r="E46" s="60">
        <v>647</v>
      </c>
      <c r="F46" s="60">
        <v>0</v>
      </c>
      <c r="G46" s="77">
        <f t="shared" si="79"/>
        <v>0</v>
      </c>
      <c r="H46" s="60">
        <v>328</v>
      </c>
      <c r="I46" s="60">
        <v>0</v>
      </c>
      <c r="J46" s="77">
        <f t="shared" si="73"/>
        <v>0</v>
      </c>
      <c r="K46" s="60">
        <v>33</v>
      </c>
      <c r="L46" s="60">
        <v>0</v>
      </c>
      <c r="M46" s="77">
        <f t="shared" si="74"/>
        <v>0</v>
      </c>
      <c r="N46" s="60">
        <v>253</v>
      </c>
      <c r="O46" s="60">
        <v>0</v>
      </c>
      <c r="P46" s="77">
        <f t="shared" si="75"/>
        <v>0</v>
      </c>
      <c r="Q46" s="60">
        <v>42</v>
      </c>
      <c r="R46" s="60">
        <v>0</v>
      </c>
      <c r="S46" s="77">
        <f t="shared" si="76"/>
        <v>0</v>
      </c>
      <c r="T46" s="60">
        <f t="shared" si="39"/>
        <v>647</v>
      </c>
      <c r="U46" s="60">
        <v>67</v>
      </c>
      <c r="V46" s="60">
        <v>0</v>
      </c>
      <c r="W46" s="77">
        <f t="shared" si="77"/>
        <v>0</v>
      </c>
      <c r="X46" s="60">
        <v>0</v>
      </c>
      <c r="Y46" s="60">
        <v>0</v>
      </c>
      <c r="Z46" s="77"/>
      <c r="AA46" s="60">
        <v>91</v>
      </c>
      <c r="AB46" s="60">
        <v>0</v>
      </c>
      <c r="AC46" s="77">
        <f t="shared" si="40"/>
        <v>0</v>
      </c>
      <c r="AD46" s="60">
        <v>0</v>
      </c>
      <c r="AE46" s="60">
        <v>0</v>
      </c>
      <c r="AF46" s="77"/>
      <c r="AG46" s="60">
        <v>29</v>
      </c>
      <c r="AH46" s="60">
        <v>0</v>
      </c>
      <c r="AI46" s="77">
        <f t="shared" si="68"/>
        <v>0</v>
      </c>
      <c r="AJ46" s="60">
        <v>60</v>
      </c>
      <c r="AK46" s="60">
        <v>0</v>
      </c>
      <c r="AL46" s="77">
        <f t="shared" si="41"/>
        <v>0</v>
      </c>
      <c r="AM46" s="60">
        <v>400</v>
      </c>
      <c r="AN46" s="60">
        <v>0</v>
      </c>
      <c r="AO46" s="77">
        <f t="shared" si="42"/>
        <v>0</v>
      </c>
      <c r="AP46" s="60">
        <v>458</v>
      </c>
      <c r="AQ46" s="60">
        <v>0</v>
      </c>
      <c r="AR46" s="77">
        <f t="shared" si="43"/>
        <v>0</v>
      </c>
      <c r="AS46" s="60">
        <v>382</v>
      </c>
      <c r="AT46" s="60">
        <v>0</v>
      </c>
      <c r="AU46" s="77">
        <f t="shared" si="44"/>
        <v>0</v>
      </c>
      <c r="AV46" s="60">
        <v>139</v>
      </c>
      <c r="AW46" s="60">
        <v>0</v>
      </c>
      <c r="AX46" s="77">
        <f t="shared" si="45"/>
        <v>0</v>
      </c>
      <c r="AY46" s="60">
        <v>23</v>
      </c>
      <c r="AZ46" s="60">
        <v>0</v>
      </c>
      <c r="BA46" s="77">
        <f t="shared" si="46"/>
        <v>0</v>
      </c>
      <c r="BB46" s="60">
        <v>222</v>
      </c>
      <c r="BC46" s="60">
        <v>0</v>
      </c>
      <c r="BD46" s="77">
        <f t="shared" si="47"/>
        <v>0</v>
      </c>
      <c r="BE46" s="60">
        <v>8</v>
      </c>
      <c r="BF46" s="60">
        <v>0</v>
      </c>
      <c r="BG46" s="77">
        <f t="shared" si="48"/>
        <v>0</v>
      </c>
      <c r="BH46" s="60">
        <v>48</v>
      </c>
      <c r="BI46" s="60">
        <v>0</v>
      </c>
      <c r="BJ46" s="77">
        <f t="shared" si="49"/>
        <v>0</v>
      </c>
      <c r="BK46" s="60">
        <v>247</v>
      </c>
      <c r="BL46" s="60">
        <v>0</v>
      </c>
      <c r="BM46" s="77">
        <f t="shared" si="50"/>
        <v>0</v>
      </c>
      <c r="BN46" s="60">
        <v>344</v>
      </c>
      <c r="BO46" s="60">
        <v>0</v>
      </c>
      <c r="BP46" s="60">
        <f t="shared" si="51"/>
        <v>0</v>
      </c>
      <c r="BQ46" s="60">
        <v>319</v>
      </c>
      <c r="BR46" s="60">
        <v>0</v>
      </c>
      <c r="BS46" s="77">
        <f t="shared" si="52"/>
        <v>0</v>
      </c>
      <c r="BT46" s="60">
        <v>233</v>
      </c>
      <c r="BU46" s="60">
        <v>0</v>
      </c>
      <c r="BV46" s="77">
        <f t="shared" si="78"/>
        <v>0</v>
      </c>
      <c r="BW46" s="60">
        <v>73</v>
      </c>
      <c r="BX46" s="60">
        <v>0</v>
      </c>
      <c r="BY46" s="77">
        <f t="shared" si="65"/>
        <v>0</v>
      </c>
      <c r="BZ46" s="60">
        <v>22</v>
      </c>
      <c r="CA46" s="60">
        <v>0</v>
      </c>
      <c r="CB46" s="77">
        <f t="shared" si="66"/>
        <v>0</v>
      </c>
      <c r="CC46" s="60">
        <v>348</v>
      </c>
      <c r="CD46" s="60">
        <v>0</v>
      </c>
      <c r="CE46" s="77">
        <f t="shared" si="53"/>
        <v>0</v>
      </c>
      <c r="CF46" s="60">
        <v>216</v>
      </c>
      <c r="CG46" s="60">
        <v>0</v>
      </c>
      <c r="CH46" s="77">
        <f t="shared" si="54"/>
        <v>0</v>
      </c>
      <c r="CI46" s="60">
        <v>61</v>
      </c>
      <c r="CJ46" s="60">
        <v>0</v>
      </c>
      <c r="CK46" s="77">
        <f t="shared" si="55"/>
        <v>0</v>
      </c>
      <c r="CL46" s="60">
        <v>22</v>
      </c>
      <c r="CM46" s="60">
        <v>0</v>
      </c>
      <c r="CN46" s="77">
        <f t="shared" si="67"/>
        <v>0</v>
      </c>
      <c r="CO46" s="60">
        <v>234</v>
      </c>
      <c r="CP46" s="60">
        <v>0</v>
      </c>
      <c r="CQ46" s="77">
        <f t="shared" si="56"/>
        <v>0</v>
      </c>
      <c r="CR46" s="60">
        <v>209</v>
      </c>
      <c r="CS46" s="60">
        <v>0</v>
      </c>
      <c r="CT46" s="77">
        <f t="shared" si="57"/>
        <v>0</v>
      </c>
      <c r="CU46" s="60">
        <v>170</v>
      </c>
      <c r="CV46" s="60">
        <v>0</v>
      </c>
      <c r="CW46" s="77">
        <f t="shared" si="58"/>
        <v>0</v>
      </c>
      <c r="CX46" s="60">
        <v>34</v>
      </c>
      <c r="CY46" s="60">
        <v>0</v>
      </c>
      <c r="CZ46" s="77">
        <f t="shared" si="59"/>
        <v>0</v>
      </c>
      <c r="DA46" s="60">
        <v>87</v>
      </c>
      <c r="DB46" s="60">
        <v>0</v>
      </c>
      <c r="DC46" s="77">
        <f t="shared" si="60"/>
        <v>0</v>
      </c>
      <c r="DD46" s="60">
        <v>199</v>
      </c>
      <c r="DE46" s="60">
        <v>0</v>
      </c>
      <c r="DF46" s="77">
        <f t="shared" si="61"/>
        <v>0</v>
      </c>
      <c r="DG46" s="60">
        <v>268</v>
      </c>
      <c r="DH46" s="60">
        <v>0</v>
      </c>
      <c r="DI46" s="77">
        <f t="shared" si="62"/>
        <v>0</v>
      </c>
      <c r="DJ46" s="60">
        <v>93</v>
      </c>
      <c r="DK46" s="60">
        <v>0</v>
      </c>
      <c r="DL46" s="77">
        <f t="shared" si="70"/>
        <v>0</v>
      </c>
      <c r="DM46" s="439"/>
      <c r="DN46" s="60">
        <v>630</v>
      </c>
      <c r="DO46" s="60">
        <v>0</v>
      </c>
      <c r="DP46" s="77">
        <f t="shared" si="63"/>
        <v>0</v>
      </c>
      <c r="DQ46" s="60">
        <v>17</v>
      </c>
      <c r="DR46" s="60">
        <v>0</v>
      </c>
      <c r="DS46" s="77">
        <f t="shared" si="64"/>
        <v>0</v>
      </c>
      <c r="DT46" s="440">
        <v>0</v>
      </c>
      <c r="DU46" s="441">
        <v>0</v>
      </c>
      <c r="DV46" s="441">
        <v>0</v>
      </c>
      <c r="DW46" s="441">
        <v>9</v>
      </c>
      <c r="DX46" s="441">
        <v>9</v>
      </c>
      <c r="DY46" s="441">
        <v>72</v>
      </c>
      <c r="DZ46" s="441">
        <v>194</v>
      </c>
      <c r="EA46" s="442">
        <v>279</v>
      </c>
    </row>
    <row r="47" spans="1:131" s="529" customFormat="1" x14ac:dyDescent="0.2">
      <c r="A47" s="527" t="s">
        <v>882</v>
      </c>
      <c r="B47" s="527" t="s">
        <v>2326</v>
      </c>
      <c r="C47" s="527" t="s">
        <v>928</v>
      </c>
      <c r="D47" s="527" t="s">
        <v>1073</v>
      </c>
      <c r="E47" s="529">
        <v>460</v>
      </c>
      <c r="F47" s="529">
        <v>90</v>
      </c>
      <c r="G47" s="528">
        <f t="shared" si="79"/>
        <v>0.19565217391304349</v>
      </c>
      <c r="H47" s="529">
        <v>261</v>
      </c>
      <c r="I47" s="529">
        <v>82</v>
      </c>
      <c r="J47" s="528">
        <f t="shared" si="73"/>
        <v>0.31417624521072796</v>
      </c>
      <c r="K47" s="529">
        <v>24</v>
      </c>
      <c r="L47" s="529">
        <v>7</v>
      </c>
      <c r="M47" s="528">
        <f t="shared" si="74"/>
        <v>0.29166666666666669</v>
      </c>
      <c r="N47" s="529">
        <v>178</v>
      </c>
      <c r="O47" s="529">
        <v>67</v>
      </c>
      <c r="P47" s="528">
        <f t="shared" si="75"/>
        <v>0.37640449438202245</v>
      </c>
      <c r="Q47" s="529">
        <v>59</v>
      </c>
      <c r="R47" s="529">
        <v>8</v>
      </c>
      <c r="S47" s="528">
        <f t="shared" si="76"/>
        <v>0.13559322033898305</v>
      </c>
      <c r="T47" s="529">
        <f t="shared" si="39"/>
        <v>460</v>
      </c>
      <c r="U47" s="529">
        <v>17</v>
      </c>
      <c r="V47" s="529">
        <v>0</v>
      </c>
      <c r="W47" s="528">
        <f t="shared" si="77"/>
        <v>0</v>
      </c>
      <c r="X47" s="529">
        <v>23</v>
      </c>
      <c r="Y47" s="529">
        <v>23</v>
      </c>
      <c r="Z47" s="528">
        <f t="shared" si="38"/>
        <v>1</v>
      </c>
      <c r="AA47" s="529">
        <v>13</v>
      </c>
      <c r="AB47" s="529">
        <v>0</v>
      </c>
      <c r="AC47" s="528">
        <f t="shared" si="40"/>
        <v>0</v>
      </c>
      <c r="AD47" s="529">
        <v>0</v>
      </c>
      <c r="AE47" s="529">
        <v>0</v>
      </c>
      <c r="AF47" s="528"/>
      <c r="AG47" s="529">
        <v>0</v>
      </c>
      <c r="AH47" s="529">
        <v>0</v>
      </c>
      <c r="AI47" s="528"/>
      <c r="AJ47" s="529">
        <v>183</v>
      </c>
      <c r="AK47" s="529">
        <v>36</v>
      </c>
      <c r="AL47" s="528">
        <f t="shared" si="41"/>
        <v>0.19700000000000001</v>
      </c>
      <c r="AM47" s="529">
        <v>224</v>
      </c>
      <c r="AN47" s="529">
        <v>28</v>
      </c>
      <c r="AO47" s="528">
        <f t="shared" si="42"/>
        <v>0.125</v>
      </c>
      <c r="AP47" s="529">
        <v>307</v>
      </c>
      <c r="AQ47" s="529">
        <v>35</v>
      </c>
      <c r="AR47" s="528">
        <f t="shared" si="43"/>
        <v>0.114</v>
      </c>
      <c r="AS47" s="529">
        <v>223</v>
      </c>
      <c r="AT47" s="529">
        <v>2</v>
      </c>
      <c r="AU47" s="528">
        <f t="shared" si="44"/>
        <v>8.9999999999999993E-3</v>
      </c>
      <c r="AV47" s="529">
        <v>66</v>
      </c>
      <c r="AW47" s="529">
        <v>6</v>
      </c>
      <c r="AX47" s="528">
        <f t="shared" si="45"/>
        <v>9.0999999999999998E-2</v>
      </c>
      <c r="AY47" s="529">
        <v>47</v>
      </c>
      <c r="AZ47" s="529">
        <v>28</v>
      </c>
      <c r="BA47" s="528">
        <f t="shared" si="46"/>
        <v>0.59599999999999997</v>
      </c>
      <c r="BB47" s="529">
        <v>130</v>
      </c>
      <c r="BC47" s="529">
        <v>7</v>
      </c>
      <c r="BD47" s="528">
        <f t="shared" si="47"/>
        <v>5.3999999999999999E-2</v>
      </c>
      <c r="BE47" s="529">
        <v>151</v>
      </c>
      <c r="BF47" s="529">
        <v>38</v>
      </c>
      <c r="BG47" s="528">
        <f t="shared" si="48"/>
        <v>0.252</v>
      </c>
      <c r="BH47" s="529">
        <v>167</v>
      </c>
      <c r="BI47" s="529">
        <v>33</v>
      </c>
      <c r="BJ47" s="528">
        <f t="shared" si="49"/>
        <v>0.19800000000000001</v>
      </c>
      <c r="BK47" s="529">
        <v>87</v>
      </c>
      <c r="BL47" s="529">
        <v>12</v>
      </c>
      <c r="BM47" s="528">
        <f t="shared" si="50"/>
        <v>0.13800000000000001</v>
      </c>
      <c r="BN47" s="529">
        <v>55</v>
      </c>
      <c r="BO47" s="529">
        <v>5</v>
      </c>
      <c r="BP47" s="529">
        <f t="shared" si="51"/>
        <v>9.0999999999999998E-2</v>
      </c>
      <c r="BQ47" s="529">
        <v>199</v>
      </c>
      <c r="BR47" s="529">
        <v>6</v>
      </c>
      <c r="BS47" s="528">
        <f t="shared" si="52"/>
        <v>0.03</v>
      </c>
      <c r="BT47" s="529">
        <v>136</v>
      </c>
      <c r="BU47" s="529">
        <v>22</v>
      </c>
      <c r="BV47" s="528">
        <f t="shared" si="78"/>
        <v>0.16176470588235295</v>
      </c>
      <c r="BW47" s="529">
        <v>44</v>
      </c>
      <c r="BX47" s="529">
        <v>27</v>
      </c>
      <c r="BY47" s="528">
        <f t="shared" si="65"/>
        <v>0.61399999999999999</v>
      </c>
      <c r="BZ47" s="529">
        <v>81</v>
      </c>
      <c r="CA47" s="529">
        <v>31</v>
      </c>
      <c r="CB47" s="528">
        <f t="shared" si="66"/>
        <v>0.38300000000000001</v>
      </c>
      <c r="CC47" s="529">
        <v>292</v>
      </c>
      <c r="CD47" s="529">
        <v>7</v>
      </c>
      <c r="CE47" s="528">
        <f t="shared" si="53"/>
        <v>2.4E-2</v>
      </c>
      <c r="CF47" s="529">
        <v>85</v>
      </c>
      <c r="CG47" s="529">
        <v>23</v>
      </c>
      <c r="CH47" s="528">
        <f t="shared" si="54"/>
        <v>0.27100000000000002</v>
      </c>
      <c r="CI47" s="529">
        <v>34</v>
      </c>
      <c r="CJ47" s="529">
        <v>28</v>
      </c>
      <c r="CK47" s="528">
        <f t="shared" si="55"/>
        <v>0.82399999999999995</v>
      </c>
      <c r="CL47" s="529">
        <v>49</v>
      </c>
      <c r="CM47" s="529">
        <v>31</v>
      </c>
      <c r="CN47" s="528">
        <f t="shared" si="67"/>
        <v>0.63300000000000001</v>
      </c>
      <c r="CO47" s="529">
        <v>129</v>
      </c>
      <c r="CP47" s="529">
        <v>6</v>
      </c>
      <c r="CQ47" s="528">
        <f t="shared" si="56"/>
        <v>4.7E-2</v>
      </c>
      <c r="CR47" s="529">
        <v>156</v>
      </c>
      <c r="CS47" s="529">
        <v>22</v>
      </c>
      <c r="CT47" s="528">
        <f t="shared" si="57"/>
        <v>0.14099999999999999</v>
      </c>
      <c r="CU47" s="529">
        <v>94</v>
      </c>
      <c r="CV47" s="529">
        <v>28</v>
      </c>
      <c r="CW47" s="528">
        <f t="shared" si="58"/>
        <v>0.29799999999999999</v>
      </c>
      <c r="CX47" s="529">
        <v>81</v>
      </c>
      <c r="CY47" s="529">
        <v>31</v>
      </c>
      <c r="CZ47" s="528">
        <f t="shared" si="59"/>
        <v>0.38300000000000001</v>
      </c>
      <c r="DA47" s="529">
        <v>96</v>
      </c>
      <c r="DB47" s="529">
        <v>54</v>
      </c>
      <c r="DC47" s="528">
        <f t="shared" si="60"/>
        <v>0.56299999999999994</v>
      </c>
      <c r="DD47" s="529">
        <v>118</v>
      </c>
      <c r="DE47" s="529">
        <v>4</v>
      </c>
      <c r="DF47" s="528">
        <f t="shared" si="61"/>
        <v>3.4000000000000002E-2</v>
      </c>
      <c r="DG47" s="529">
        <v>170</v>
      </c>
      <c r="DH47" s="529">
        <v>30</v>
      </c>
      <c r="DI47" s="528">
        <f t="shared" si="62"/>
        <v>0.17599999999999999</v>
      </c>
      <c r="DJ47" s="529">
        <v>76</v>
      </c>
      <c r="DK47" s="529">
        <v>0</v>
      </c>
      <c r="DL47" s="528">
        <f t="shared" si="70"/>
        <v>0</v>
      </c>
      <c r="DM47" s="504">
        <v>22944</v>
      </c>
      <c r="DN47" s="529">
        <v>308</v>
      </c>
      <c r="DO47" s="529">
        <v>7</v>
      </c>
      <c r="DP47" s="528">
        <f t="shared" si="63"/>
        <v>2.3E-2</v>
      </c>
      <c r="DQ47" s="529">
        <v>152</v>
      </c>
      <c r="DR47" s="529">
        <v>82</v>
      </c>
      <c r="DS47" s="528">
        <f t="shared" si="64"/>
        <v>0.53900000000000003</v>
      </c>
      <c r="DT47" s="530">
        <v>53</v>
      </c>
      <c r="DU47" s="531">
        <v>109</v>
      </c>
      <c r="DV47" s="531">
        <v>165</v>
      </c>
      <c r="DW47" s="531">
        <v>215</v>
      </c>
      <c r="DX47" s="531">
        <v>227</v>
      </c>
      <c r="DY47" s="531">
        <v>268</v>
      </c>
      <c r="DZ47" s="531">
        <v>354</v>
      </c>
      <c r="EA47" s="532">
        <v>384</v>
      </c>
    </row>
    <row r="48" spans="1:131" s="529" customFormat="1" x14ac:dyDescent="0.2">
      <c r="A48" s="527" t="s">
        <v>882</v>
      </c>
      <c r="B48" s="527" t="s">
        <v>2326</v>
      </c>
      <c r="C48" s="527" t="s">
        <v>929</v>
      </c>
      <c r="D48" s="527" t="s">
        <v>1074</v>
      </c>
      <c r="E48" s="529">
        <v>1758</v>
      </c>
      <c r="F48" s="529">
        <v>453</v>
      </c>
      <c r="G48" s="528">
        <f t="shared" si="79"/>
        <v>0.25767918088737202</v>
      </c>
      <c r="H48" s="529">
        <v>1024</v>
      </c>
      <c r="I48" s="529">
        <v>335</v>
      </c>
      <c r="J48" s="528">
        <f t="shared" si="73"/>
        <v>0.3271484375</v>
      </c>
      <c r="K48" s="529">
        <v>189</v>
      </c>
      <c r="L48" s="529">
        <v>0</v>
      </c>
      <c r="M48" s="528">
        <f t="shared" si="74"/>
        <v>0</v>
      </c>
      <c r="N48" s="529">
        <v>615</v>
      </c>
      <c r="O48" s="529">
        <v>255</v>
      </c>
      <c r="P48" s="528">
        <f t="shared" si="75"/>
        <v>0.41463414634146339</v>
      </c>
      <c r="Q48" s="529">
        <v>220</v>
      </c>
      <c r="R48" s="529">
        <v>80</v>
      </c>
      <c r="S48" s="528">
        <f t="shared" si="76"/>
        <v>0.36363636363636365</v>
      </c>
      <c r="T48" s="529">
        <f t="shared" si="39"/>
        <v>1758</v>
      </c>
      <c r="U48" s="529">
        <v>33</v>
      </c>
      <c r="V48" s="529">
        <v>0</v>
      </c>
      <c r="W48" s="528">
        <f t="shared" si="77"/>
        <v>0</v>
      </c>
      <c r="X48" s="529">
        <v>56</v>
      </c>
      <c r="Y48" s="529">
        <v>0</v>
      </c>
      <c r="Z48" s="528">
        <f t="shared" si="38"/>
        <v>0</v>
      </c>
      <c r="AA48" s="529">
        <v>0</v>
      </c>
      <c r="AB48" s="529">
        <v>0</v>
      </c>
      <c r="AC48" s="528"/>
      <c r="AD48" s="529">
        <v>0</v>
      </c>
      <c r="AE48" s="529">
        <v>0</v>
      </c>
      <c r="AF48" s="528"/>
      <c r="AG48" s="529">
        <v>45</v>
      </c>
      <c r="AH48" s="529">
        <v>15</v>
      </c>
      <c r="AI48" s="528">
        <f t="shared" si="68"/>
        <v>0.33300000000000002</v>
      </c>
      <c r="AJ48" s="529">
        <v>1085</v>
      </c>
      <c r="AK48" s="529">
        <v>329</v>
      </c>
      <c r="AL48" s="528">
        <f t="shared" si="41"/>
        <v>0.30299999999999999</v>
      </c>
      <c r="AM48" s="529">
        <v>539</v>
      </c>
      <c r="AN48" s="529">
        <v>122</v>
      </c>
      <c r="AO48" s="528">
        <f t="shared" si="42"/>
        <v>0.22600000000000001</v>
      </c>
      <c r="AP48" s="529">
        <v>1037</v>
      </c>
      <c r="AQ48" s="529">
        <v>121</v>
      </c>
      <c r="AR48" s="528">
        <f t="shared" si="43"/>
        <v>0.11700000000000001</v>
      </c>
      <c r="AS48" s="529">
        <v>558</v>
      </c>
      <c r="AT48" s="529">
        <v>13</v>
      </c>
      <c r="AU48" s="528">
        <f t="shared" si="44"/>
        <v>2.3E-2</v>
      </c>
      <c r="AV48" s="529">
        <v>271</v>
      </c>
      <c r="AW48" s="529">
        <v>66</v>
      </c>
      <c r="AX48" s="528">
        <f t="shared" si="45"/>
        <v>0.24399999999999999</v>
      </c>
      <c r="AY48" s="529">
        <v>131</v>
      </c>
      <c r="AZ48" s="529">
        <v>6</v>
      </c>
      <c r="BA48" s="528">
        <f t="shared" si="46"/>
        <v>4.5999999999999999E-2</v>
      </c>
      <c r="BB48" s="529">
        <v>391</v>
      </c>
      <c r="BC48" s="529">
        <v>66</v>
      </c>
      <c r="BD48" s="528">
        <f t="shared" si="47"/>
        <v>0.16900000000000001</v>
      </c>
      <c r="BE48" s="529">
        <v>600</v>
      </c>
      <c r="BF48" s="529">
        <v>255</v>
      </c>
      <c r="BG48" s="528">
        <f t="shared" si="48"/>
        <v>0.42499999999999999</v>
      </c>
      <c r="BH48" s="529">
        <v>582</v>
      </c>
      <c r="BI48" s="529">
        <v>175</v>
      </c>
      <c r="BJ48" s="528">
        <f t="shared" si="49"/>
        <v>0.30099999999999999</v>
      </c>
      <c r="BK48" s="529">
        <v>458</v>
      </c>
      <c r="BL48" s="529">
        <v>6</v>
      </c>
      <c r="BM48" s="528">
        <f t="shared" si="50"/>
        <v>1.2999999999999999E-2</v>
      </c>
      <c r="BN48" s="529">
        <v>118</v>
      </c>
      <c r="BO48" s="529">
        <v>16</v>
      </c>
      <c r="BP48" s="529">
        <f t="shared" si="51"/>
        <v>0.13600000000000001</v>
      </c>
      <c r="BQ48" s="529">
        <v>734</v>
      </c>
      <c r="BR48" s="529">
        <v>116</v>
      </c>
      <c r="BS48" s="528">
        <f t="shared" si="52"/>
        <v>0.158</v>
      </c>
      <c r="BT48" s="529">
        <v>617</v>
      </c>
      <c r="BU48" s="529">
        <v>180</v>
      </c>
      <c r="BV48" s="528">
        <f t="shared" si="78"/>
        <v>0.29173419773095621</v>
      </c>
      <c r="BW48" s="529">
        <v>400</v>
      </c>
      <c r="BX48" s="529">
        <v>148</v>
      </c>
      <c r="BY48" s="528">
        <f t="shared" si="65"/>
        <v>0.37</v>
      </c>
      <c r="BZ48" s="529">
        <v>7</v>
      </c>
      <c r="CA48" s="529">
        <v>7</v>
      </c>
      <c r="CB48" s="528">
        <f t="shared" si="66"/>
        <v>1</v>
      </c>
      <c r="CC48" s="529">
        <v>989</v>
      </c>
      <c r="CD48" s="529">
        <v>179</v>
      </c>
      <c r="CE48" s="528">
        <f t="shared" si="53"/>
        <v>0.18099999999999999</v>
      </c>
      <c r="CF48" s="529">
        <v>477</v>
      </c>
      <c r="CG48" s="529">
        <v>144</v>
      </c>
      <c r="CH48" s="528">
        <f t="shared" si="54"/>
        <v>0.30199999999999999</v>
      </c>
      <c r="CI48" s="529">
        <v>285</v>
      </c>
      <c r="CJ48" s="529">
        <v>123</v>
      </c>
      <c r="CK48" s="528">
        <f t="shared" si="55"/>
        <v>0.432</v>
      </c>
      <c r="CL48" s="529">
        <v>7</v>
      </c>
      <c r="CM48" s="529">
        <v>7</v>
      </c>
      <c r="CN48" s="528">
        <f t="shared" si="67"/>
        <v>1</v>
      </c>
      <c r="CO48" s="529">
        <v>409</v>
      </c>
      <c r="CP48" s="529">
        <v>31</v>
      </c>
      <c r="CQ48" s="528">
        <f t="shared" si="56"/>
        <v>7.5999999999999998E-2</v>
      </c>
      <c r="CR48" s="529">
        <v>780</v>
      </c>
      <c r="CS48" s="529">
        <v>229</v>
      </c>
      <c r="CT48" s="528">
        <f t="shared" si="57"/>
        <v>0.29399999999999998</v>
      </c>
      <c r="CU48" s="529">
        <v>407</v>
      </c>
      <c r="CV48" s="529">
        <v>93</v>
      </c>
      <c r="CW48" s="528">
        <f t="shared" si="58"/>
        <v>0.22900000000000001</v>
      </c>
      <c r="CX48" s="529">
        <v>162</v>
      </c>
      <c r="CY48" s="529">
        <v>98</v>
      </c>
      <c r="CZ48" s="528">
        <f t="shared" si="59"/>
        <v>0.60499999999999998</v>
      </c>
      <c r="DA48" s="529">
        <v>251</v>
      </c>
      <c r="DB48" s="529">
        <v>84</v>
      </c>
      <c r="DC48" s="528">
        <f t="shared" si="60"/>
        <v>0.33500000000000002</v>
      </c>
      <c r="DD48" s="529">
        <v>580</v>
      </c>
      <c r="DE48" s="529">
        <v>248</v>
      </c>
      <c r="DF48" s="528">
        <f t="shared" si="61"/>
        <v>0.42799999999999999</v>
      </c>
      <c r="DG48" s="529">
        <v>661</v>
      </c>
      <c r="DH48" s="529">
        <v>76</v>
      </c>
      <c r="DI48" s="528">
        <f t="shared" si="62"/>
        <v>0.115</v>
      </c>
      <c r="DJ48" s="529">
        <v>266</v>
      </c>
      <c r="DK48" s="529">
        <v>43</v>
      </c>
      <c r="DL48" s="528">
        <f t="shared" si="70"/>
        <v>0.16200000000000001</v>
      </c>
      <c r="DM48" s="504"/>
      <c r="DN48" s="529">
        <v>1057</v>
      </c>
      <c r="DO48" s="529">
        <v>202</v>
      </c>
      <c r="DP48" s="528">
        <f t="shared" si="63"/>
        <v>0.191</v>
      </c>
      <c r="DQ48" s="529">
        <v>701</v>
      </c>
      <c r="DR48" s="529">
        <v>250</v>
      </c>
      <c r="DS48" s="528">
        <f t="shared" si="64"/>
        <v>0.35699999999999998</v>
      </c>
      <c r="DT48" s="530">
        <v>250</v>
      </c>
      <c r="DU48" s="531">
        <v>524</v>
      </c>
      <c r="DV48" s="531">
        <v>791</v>
      </c>
      <c r="DW48" s="531">
        <v>916</v>
      </c>
      <c r="DX48" s="531">
        <v>928</v>
      </c>
      <c r="DY48" s="531">
        <v>1219</v>
      </c>
      <c r="DZ48" s="531">
        <v>1499</v>
      </c>
      <c r="EA48" s="532">
        <v>1554</v>
      </c>
    </row>
    <row r="49" spans="1:131" x14ac:dyDescent="0.2">
      <c r="A49" s="56" t="s">
        <v>882</v>
      </c>
      <c r="B49" s="57" t="s">
        <v>1022</v>
      </c>
      <c r="C49" s="56" t="s">
        <v>930</v>
      </c>
      <c r="D49" s="56" t="s">
        <v>1075</v>
      </c>
      <c r="E49" s="60">
        <v>1726</v>
      </c>
      <c r="F49" s="60">
        <v>41</v>
      </c>
      <c r="G49" s="77">
        <f t="shared" si="79"/>
        <v>2.3754345307068367E-2</v>
      </c>
      <c r="H49" s="60">
        <v>958</v>
      </c>
      <c r="I49" s="60">
        <v>42</v>
      </c>
      <c r="J49" s="77">
        <f t="shared" si="73"/>
        <v>4.3841336116910233E-2</v>
      </c>
      <c r="K49" s="60">
        <v>130</v>
      </c>
      <c r="L49" s="60">
        <v>0</v>
      </c>
      <c r="M49" s="77">
        <f t="shared" si="74"/>
        <v>0</v>
      </c>
      <c r="N49" s="60">
        <v>701</v>
      </c>
      <c r="O49" s="60">
        <v>0</v>
      </c>
      <c r="P49" s="77">
        <f t="shared" si="75"/>
        <v>0</v>
      </c>
      <c r="Q49" s="60">
        <v>127</v>
      </c>
      <c r="R49" s="60">
        <v>42</v>
      </c>
      <c r="S49" s="77">
        <f t="shared" si="76"/>
        <v>0.33070866141732286</v>
      </c>
      <c r="T49" s="60">
        <f t="shared" si="39"/>
        <v>1726</v>
      </c>
      <c r="U49" s="60">
        <v>191</v>
      </c>
      <c r="V49" s="60">
        <v>0</v>
      </c>
      <c r="W49" s="77">
        <f t="shared" si="77"/>
        <v>0</v>
      </c>
      <c r="X49" s="60">
        <v>0</v>
      </c>
      <c r="Y49" s="60">
        <v>0</v>
      </c>
      <c r="Z49" s="77"/>
      <c r="AA49" s="60">
        <v>112</v>
      </c>
      <c r="AB49" s="60">
        <v>0</v>
      </c>
      <c r="AC49" s="77">
        <f t="shared" si="40"/>
        <v>0</v>
      </c>
      <c r="AD49" s="60">
        <v>0</v>
      </c>
      <c r="AE49" s="60">
        <v>0</v>
      </c>
      <c r="AF49" s="77"/>
      <c r="AG49" s="60">
        <v>14</v>
      </c>
      <c r="AH49" s="60">
        <v>0</v>
      </c>
      <c r="AI49" s="77">
        <f t="shared" si="68"/>
        <v>0</v>
      </c>
      <c r="AJ49" s="60">
        <v>577</v>
      </c>
      <c r="AK49" s="60">
        <v>0</v>
      </c>
      <c r="AL49" s="77">
        <f t="shared" si="41"/>
        <v>0</v>
      </c>
      <c r="AM49" s="60">
        <v>832</v>
      </c>
      <c r="AN49" s="60">
        <v>41</v>
      </c>
      <c r="AO49" s="77">
        <f t="shared" si="42"/>
        <v>4.9000000000000002E-2</v>
      </c>
      <c r="AP49" s="60">
        <v>1342</v>
      </c>
      <c r="AQ49" s="60">
        <v>41</v>
      </c>
      <c r="AR49" s="77">
        <f t="shared" si="43"/>
        <v>3.1E-2</v>
      </c>
      <c r="AS49" s="60">
        <v>982</v>
      </c>
      <c r="AT49" s="60">
        <v>0</v>
      </c>
      <c r="AU49" s="77">
        <f t="shared" si="44"/>
        <v>0</v>
      </c>
      <c r="AV49" s="60">
        <v>223</v>
      </c>
      <c r="AW49" s="60">
        <v>0</v>
      </c>
      <c r="AX49" s="77">
        <f t="shared" si="45"/>
        <v>0</v>
      </c>
      <c r="AY49" s="60">
        <v>101</v>
      </c>
      <c r="AZ49" s="60">
        <v>42</v>
      </c>
      <c r="BA49" s="77">
        <f t="shared" si="46"/>
        <v>0.41599999999999998</v>
      </c>
      <c r="BB49" s="60">
        <v>241</v>
      </c>
      <c r="BC49" s="60">
        <v>0</v>
      </c>
      <c r="BD49" s="77">
        <f t="shared" si="47"/>
        <v>0</v>
      </c>
      <c r="BE49" s="60">
        <v>139</v>
      </c>
      <c r="BF49" s="60">
        <v>41</v>
      </c>
      <c r="BG49" s="77">
        <f t="shared" si="48"/>
        <v>0.29499999999999998</v>
      </c>
      <c r="BH49" s="60">
        <v>275</v>
      </c>
      <c r="BI49" s="60">
        <v>0</v>
      </c>
      <c r="BJ49" s="77">
        <f t="shared" si="49"/>
        <v>0</v>
      </c>
      <c r="BK49" s="60">
        <v>598</v>
      </c>
      <c r="BL49" s="60">
        <v>0</v>
      </c>
      <c r="BM49" s="77">
        <f t="shared" si="50"/>
        <v>0</v>
      </c>
      <c r="BN49" s="60">
        <v>714</v>
      </c>
      <c r="BO49" s="60">
        <v>0</v>
      </c>
      <c r="BP49" s="60">
        <f t="shared" si="51"/>
        <v>0</v>
      </c>
      <c r="BQ49" s="60">
        <v>768</v>
      </c>
      <c r="BR49" s="60">
        <v>0</v>
      </c>
      <c r="BS49" s="77">
        <f t="shared" si="52"/>
        <v>0</v>
      </c>
      <c r="BT49" s="60">
        <v>792</v>
      </c>
      <c r="BU49" s="60">
        <v>41</v>
      </c>
      <c r="BV49" s="77">
        <f t="shared" si="78"/>
        <v>5.1767676767676768E-2</v>
      </c>
      <c r="BW49" s="60">
        <v>166</v>
      </c>
      <c r="BX49" s="60">
        <v>0</v>
      </c>
      <c r="BY49" s="77">
        <f t="shared" si="65"/>
        <v>0</v>
      </c>
      <c r="BZ49" s="60">
        <v>0</v>
      </c>
      <c r="CA49" s="60">
        <v>0</v>
      </c>
      <c r="CB49" s="77"/>
      <c r="CC49" s="60">
        <v>858</v>
      </c>
      <c r="CD49" s="60">
        <v>0</v>
      </c>
      <c r="CE49" s="77">
        <f t="shared" si="53"/>
        <v>0</v>
      </c>
      <c r="CF49" s="60">
        <v>736</v>
      </c>
      <c r="CG49" s="60">
        <v>41</v>
      </c>
      <c r="CH49" s="77">
        <f t="shared" si="54"/>
        <v>5.6000000000000001E-2</v>
      </c>
      <c r="CI49" s="60">
        <v>132</v>
      </c>
      <c r="CJ49" s="60">
        <v>0</v>
      </c>
      <c r="CK49" s="77">
        <f t="shared" si="55"/>
        <v>0</v>
      </c>
      <c r="CL49" s="60">
        <v>0</v>
      </c>
      <c r="CM49" s="60">
        <v>0</v>
      </c>
      <c r="CN49" s="77"/>
      <c r="CO49" s="60">
        <v>561</v>
      </c>
      <c r="CP49" s="60">
        <v>0</v>
      </c>
      <c r="CQ49" s="77">
        <f t="shared" si="56"/>
        <v>0</v>
      </c>
      <c r="CR49" s="60">
        <v>869</v>
      </c>
      <c r="CS49" s="60">
        <v>41</v>
      </c>
      <c r="CT49" s="77">
        <f t="shared" si="57"/>
        <v>4.7E-2</v>
      </c>
      <c r="CU49" s="60">
        <v>296</v>
      </c>
      <c r="CV49" s="60">
        <v>0</v>
      </c>
      <c r="CW49" s="77">
        <f t="shared" si="58"/>
        <v>0</v>
      </c>
      <c r="CX49" s="60">
        <v>0</v>
      </c>
      <c r="CY49" s="60">
        <v>0</v>
      </c>
      <c r="CZ49" s="77"/>
      <c r="DA49" s="60">
        <v>102</v>
      </c>
      <c r="DB49" s="60">
        <v>0</v>
      </c>
      <c r="DC49" s="77">
        <f t="shared" si="60"/>
        <v>0</v>
      </c>
      <c r="DD49" s="60">
        <v>542</v>
      </c>
      <c r="DE49" s="60">
        <v>41</v>
      </c>
      <c r="DF49" s="77">
        <f t="shared" si="61"/>
        <v>7.5999999999999998E-2</v>
      </c>
      <c r="DG49" s="60">
        <v>833</v>
      </c>
      <c r="DH49" s="60">
        <v>0</v>
      </c>
      <c r="DI49" s="77">
        <f t="shared" si="62"/>
        <v>0</v>
      </c>
      <c r="DJ49" s="60">
        <v>249</v>
      </c>
      <c r="DK49" s="60">
        <v>0</v>
      </c>
      <c r="DL49" s="77">
        <f t="shared" si="70"/>
        <v>0</v>
      </c>
      <c r="DM49" s="439"/>
      <c r="DN49" s="60">
        <v>1448</v>
      </c>
      <c r="DO49" s="60">
        <v>0</v>
      </c>
      <c r="DP49" s="77">
        <f t="shared" si="63"/>
        <v>0</v>
      </c>
      <c r="DQ49" s="60">
        <v>278</v>
      </c>
      <c r="DR49" s="60">
        <v>41</v>
      </c>
      <c r="DS49" s="77">
        <f t="shared" si="64"/>
        <v>0.14699999999999999</v>
      </c>
      <c r="DT49" s="440">
        <v>0</v>
      </c>
      <c r="DU49" s="441">
        <v>42</v>
      </c>
      <c r="DV49" s="441">
        <v>101</v>
      </c>
      <c r="DW49" s="441">
        <v>163</v>
      </c>
      <c r="DX49" s="441">
        <v>201</v>
      </c>
      <c r="DY49" s="441">
        <v>552</v>
      </c>
      <c r="DZ49" s="441">
        <v>738</v>
      </c>
      <c r="EA49" s="442">
        <v>963</v>
      </c>
    </row>
    <row r="50" spans="1:131" x14ac:dyDescent="0.2">
      <c r="A50" s="56" t="s">
        <v>882</v>
      </c>
      <c r="B50" s="57" t="s">
        <v>1022</v>
      </c>
      <c r="C50" s="56" t="s">
        <v>931</v>
      </c>
      <c r="D50" s="56" t="s">
        <v>1076</v>
      </c>
      <c r="E50" s="60">
        <v>425</v>
      </c>
      <c r="F50" s="60">
        <v>0</v>
      </c>
      <c r="G50" s="77">
        <f t="shared" si="79"/>
        <v>0</v>
      </c>
      <c r="H50" s="60">
        <v>287</v>
      </c>
      <c r="I50" s="60">
        <v>0</v>
      </c>
      <c r="J50" s="77">
        <f t="shared" si="73"/>
        <v>0</v>
      </c>
      <c r="K50" s="60">
        <v>31</v>
      </c>
      <c r="L50" s="60">
        <v>0</v>
      </c>
      <c r="M50" s="77">
        <f t="shared" si="74"/>
        <v>0</v>
      </c>
      <c r="N50" s="60">
        <v>196</v>
      </c>
      <c r="O50" s="60">
        <v>0</v>
      </c>
      <c r="P50" s="77">
        <f t="shared" si="75"/>
        <v>0</v>
      </c>
      <c r="Q50" s="60">
        <v>60</v>
      </c>
      <c r="R50" s="60">
        <v>0</v>
      </c>
      <c r="S50" s="77">
        <f t="shared" si="76"/>
        <v>0</v>
      </c>
      <c r="T50" s="60">
        <f t="shared" si="39"/>
        <v>425</v>
      </c>
      <c r="U50" s="60">
        <v>6</v>
      </c>
      <c r="V50" s="60">
        <v>0</v>
      </c>
      <c r="W50" s="77">
        <f t="shared" si="77"/>
        <v>0</v>
      </c>
      <c r="X50" s="60">
        <v>0</v>
      </c>
      <c r="Y50" s="60">
        <v>0</v>
      </c>
      <c r="Z50" s="77"/>
      <c r="AA50" s="60">
        <v>51</v>
      </c>
      <c r="AB50" s="60">
        <v>0</v>
      </c>
      <c r="AC50" s="77">
        <f t="shared" si="40"/>
        <v>0</v>
      </c>
      <c r="AD50" s="60">
        <v>0</v>
      </c>
      <c r="AE50" s="60">
        <v>0</v>
      </c>
      <c r="AF50" s="77"/>
      <c r="AG50" s="60">
        <v>15</v>
      </c>
      <c r="AH50" s="60">
        <v>0</v>
      </c>
      <c r="AI50" s="77">
        <f t="shared" si="68"/>
        <v>0</v>
      </c>
      <c r="AJ50" s="60">
        <v>116</v>
      </c>
      <c r="AK50" s="60">
        <v>0</v>
      </c>
      <c r="AL50" s="77">
        <f t="shared" si="41"/>
        <v>0</v>
      </c>
      <c r="AM50" s="60">
        <v>237</v>
      </c>
      <c r="AN50" s="60">
        <v>0</v>
      </c>
      <c r="AO50" s="77">
        <f t="shared" si="42"/>
        <v>0</v>
      </c>
      <c r="AP50" s="60">
        <v>356</v>
      </c>
      <c r="AQ50" s="60">
        <v>0</v>
      </c>
      <c r="AR50" s="77">
        <f t="shared" si="43"/>
        <v>0</v>
      </c>
      <c r="AS50" s="60">
        <v>347</v>
      </c>
      <c r="AT50" s="60">
        <v>0</v>
      </c>
      <c r="AU50" s="77">
        <f t="shared" si="44"/>
        <v>0</v>
      </c>
      <c r="AV50" s="60">
        <v>45</v>
      </c>
      <c r="AW50" s="60">
        <v>0</v>
      </c>
      <c r="AX50" s="77">
        <f t="shared" si="45"/>
        <v>0</v>
      </c>
      <c r="AY50" s="60">
        <v>77</v>
      </c>
      <c r="AZ50" s="60">
        <v>0</v>
      </c>
      <c r="BA50" s="77">
        <f t="shared" si="46"/>
        <v>0</v>
      </c>
      <c r="BB50" s="60">
        <v>81</v>
      </c>
      <c r="BC50" s="60">
        <v>0</v>
      </c>
      <c r="BD50" s="77">
        <f t="shared" si="47"/>
        <v>0</v>
      </c>
      <c r="BE50" s="60">
        <v>0</v>
      </c>
      <c r="BF50" s="60">
        <v>0</v>
      </c>
      <c r="BG50" s="77"/>
      <c r="BH50" s="60">
        <v>142</v>
      </c>
      <c r="BI50" s="60">
        <v>0</v>
      </c>
      <c r="BJ50" s="77">
        <f t="shared" si="49"/>
        <v>0</v>
      </c>
      <c r="BK50" s="60">
        <v>153</v>
      </c>
      <c r="BL50" s="60">
        <v>0</v>
      </c>
      <c r="BM50" s="77">
        <f t="shared" si="50"/>
        <v>0</v>
      </c>
      <c r="BN50" s="60">
        <v>130</v>
      </c>
      <c r="BO50" s="60">
        <v>0</v>
      </c>
      <c r="BP50" s="60">
        <f t="shared" si="51"/>
        <v>0</v>
      </c>
      <c r="BQ50" s="60">
        <v>138</v>
      </c>
      <c r="BR50" s="60">
        <v>0</v>
      </c>
      <c r="BS50" s="77">
        <f t="shared" si="52"/>
        <v>0</v>
      </c>
      <c r="BT50" s="60">
        <v>243</v>
      </c>
      <c r="BU50" s="60">
        <v>0</v>
      </c>
      <c r="BV50" s="77">
        <f t="shared" si="78"/>
        <v>0</v>
      </c>
      <c r="BW50" s="60">
        <v>44</v>
      </c>
      <c r="BX50" s="60">
        <v>0</v>
      </c>
      <c r="BY50" s="77">
        <f t="shared" si="65"/>
        <v>0</v>
      </c>
      <c r="BZ50" s="60">
        <v>0</v>
      </c>
      <c r="CA50" s="60">
        <v>0</v>
      </c>
      <c r="CB50" s="77"/>
      <c r="CC50" s="60">
        <v>189</v>
      </c>
      <c r="CD50" s="60">
        <v>0</v>
      </c>
      <c r="CE50" s="77">
        <f t="shared" si="53"/>
        <v>0</v>
      </c>
      <c r="CF50" s="60">
        <v>192</v>
      </c>
      <c r="CG50" s="60">
        <v>0</v>
      </c>
      <c r="CH50" s="77">
        <f t="shared" si="54"/>
        <v>0</v>
      </c>
      <c r="CI50" s="60">
        <v>44</v>
      </c>
      <c r="CJ50" s="60">
        <v>0</v>
      </c>
      <c r="CK50" s="77">
        <f t="shared" si="55"/>
        <v>0</v>
      </c>
      <c r="CL50" s="60">
        <v>0</v>
      </c>
      <c r="CM50" s="60">
        <v>0</v>
      </c>
      <c r="CN50" s="77"/>
      <c r="CO50" s="60">
        <v>67</v>
      </c>
      <c r="CP50" s="60">
        <v>0</v>
      </c>
      <c r="CQ50" s="77">
        <f t="shared" si="56"/>
        <v>0</v>
      </c>
      <c r="CR50" s="60">
        <v>213</v>
      </c>
      <c r="CS50" s="60">
        <v>0</v>
      </c>
      <c r="CT50" s="77">
        <f t="shared" si="57"/>
        <v>0</v>
      </c>
      <c r="CU50" s="60">
        <v>132</v>
      </c>
      <c r="CV50" s="60">
        <v>0</v>
      </c>
      <c r="CW50" s="77">
        <f t="shared" si="58"/>
        <v>0</v>
      </c>
      <c r="CX50" s="60">
        <v>13</v>
      </c>
      <c r="CY50" s="60">
        <v>0</v>
      </c>
      <c r="CZ50" s="77">
        <f t="shared" si="59"/>
        <v>0</v>
      </c>
      <c r="DA50" s="60">
        <v>21</v>
      </c>
      <c r="DB50" s="60">
        <v>0</v>
      </c>
      <c r="DC50" s="77">
        <f t="shared" si="60"/>
        <v>0</v>
      </c>
      <c r="DD50" s="60">
        <v>140</v>
      </c>
      <c r="DE50" s="60">
        <v>0</v>
      </c>
      <c r="DF50" s="77">
        <f t="shared" si="61"/>
        <v>0</v>
      </c>
      <c r="DG50" s="60">
        <v>170</v>
      </c>
      <c r="DH50" s="60">
        <v>0</v>
      </c>
      <c r="DI50" s="77">
        <f t="shared" si="62"/>
        <v>0</v>
      </c>
      <c r="DJ50" s="60">
        <v>94</v>
      </c>
      <c r="DK50" s="60">
        <v>0</v>
      </c>
      <c r="DL50" s="77">
        <f t="shared" si="70"/>
        <v>0</v>
      </c>
      <c r="DM50" s="439"/>
      <c r="DN50" s="60">
        <v>356</v>
      </c>
      <c r="DO50" s="60">
        <v>0</v>
      </c>
      <c r="DP50" s="77">
        <f t="shared" si="63"/>
        <v>0</v>
      </c>
      <c r="DQ50" s="60">
        <v>69</v>
      </c>
      <c r="DR50" s="60">
        <v>0</v>
      </c>
      <c r="DS50" s="77">
        <f t="shared" si="64"/>
        <v>0</v>
      </c>
      <c r="DT50" s="440">
        <v>0</v>
      </c>
      <c r="DU50" s="441">
        <v>0</v>
      </c>
      <c r="DV50" s="441">
        <v>0</v>
      </c>
      <c r="DW50" s="441">
        <v>32</v>
      </c>
      <c r="DX50" s="441">
        <v>32</v>
      </c>
      <c r="DY50" s="441">
        <v>50</v>
      </c>
      <c r="DZ50" s="441">
        <v>63</v>
      </c>
      <c r="EA50" s="442">
        <v>102</v>
      </c>
    </row>
    <row r="51" spans="1:131" x14ac:dyDescent="0.2">
      <c r="A51" s="56" t="s">
        <v>882</v>
      </c>
      <c r="B51" s="57" t="s">
        <v>1022</v>
      </c>
      <c r="C51" s="56" t="s">
        <v>932</v>
      </c>
      <c r="D51" s="56" t="s">
        <v>1077</v>
      </c>
      <c r="E51" s="60">
        <v>911</v>
      </c>
      <c r="F51" s="60">
        <v>121</v>
      </c>
      <c r="G51" s="77">
        <f t="shared" si="79"/>
        <v>0.13282107574094401</v>
      </c>
      <c r="H51" s="60">
        <v>257</v>
      </c>
      <c r="I51" s="60">
        <v>70</v>
      </c>
      <c r="J51" s="77">
        <f t="shared" si="73"/>
        <v>0.2723735408560311</v>
      </c>
      <c r="K51" s="60">
        <v>24</v>
      </c>
      <c r="L51" s="60">
        <v>0</v>
      </c>
      <c r="M51" s="77">
        <f t="shared" si="74"/>
        <v>0</v>
      </c>
      <c r="N51" s="60">
        <v>197</v>
      </c>
      <c r="O51" s="60">
        <v>70</v>
      </c>
      <c r="P51" s="77">
        <f t="shared" si="75"/>
        <v>0.35532994923857869</v>
      </c>
      <c r="Q51" s="60">
        <v>36</v>
      </c>
      <c r="R51" s="60">
        <v>0</v>
      </c>
      <c r="S51" s="77">
        <f t="shared" si="76"/>
        <v>0</v>
      </c>
      <c r="T51" s="60">
        <f t="shared" si="39"/>
        <v>911</v>
      </c>
      <c r="U51" s="60">
        <v>40</v>
      </c>
      <c r="V51" s="60">
        <v>40</v>
      </c>
      <c r="W51" s="77">
        <f t="shared" si="77"/>
        <v>1</v>
      </c>
      <c r="X51" s="60">
        <v>10</v>
      </c>
      <c r="Y51" s="60">
        <v>10</v>
      </c>
      <c r="Z51" s="77">
        <f t="shared" si="38"/>
        <v>1</v>
      </c>
      <c r="AA51" s="60">
        <v>67</v>
      </c>
      <c r="AB51" s="60">
        <v>30</v>
      </c>
      <c r="AC51" s="77">
        <f t="shared" si="40"/>
        <v>0.44800000000000001</v>
      </c>
      <c r="AD51" s="60">
        <v>0</v>
      </c>
      <c r="AE51" s="60">
        <v>0</v>
      </c>
      <c r="AF51" s="77"/>
      <c r="AG51" s="60">
        <v>20</v>
      </c>
      <c r="AH51" s="60">
        <v>0</v>
      </c>
      <c r="AI51" s="77">
        <f t="shared" si="68"/>
        <v>0</v>
      </c>
      <c r="AJ51" s="60">
        <v>110</v>
      </c>
      <c r="AK51" s="60">
        <v>0</v>
      </c>
      <c r="AL51" s="77">
        <f t="shared" si="41"/>
        <v>0</v>
      </c>
      <c r="AM51" s="60">
        <v>664</v>
      </c>
      <c r="AN51" s="60">
        <v>41</v>
      </c>
      <c r="AO51" s="77">
        <f t="shared" si="42"/>
        <v>6.2E-2</v>
      </c>
      <c r="AP51" s="60">
        <v>536</v>
      </c>
      <c r="AQ51" s="60">
        <v>55</v>
      </c>
      <c r="AR51" s="77">
        <f t="shared" si="43"/>
        <v>0.10299999999999999</v>
      </c>
      <c r="AS51" s="60">
        <v>402</v>
      </c>
      <c r="AT51" s="60">
        <v>14</v>
      </c>
      <c r="AU51" s="77">
        <f t="shared" si="44"/>
        <v>3.5000000000000003E-2</v>
      </c>
      <c r="AV51" s="60">
        <v>391</v>
      </c>
      <c r="AW51" s="60">
        <v>30</v>
      </c>
      <c r="AX51" s="77">
        <f t="shared" si="45"/>
        <v>7.6999999999999999E-2</v>
      </c>
      <c r="AY51" s="60">
        <v>173</v>
      </c>
      <c r="AZ51" s="60">
        <v>15</v>
      </c>
      <c r="BA51" s="77">
        <f t="shared" si="46"/>
        <v>8.6999999999999994E-2</v>
      </c>
      <c r="BB51" s="60">
        <v>463</v>
      </c>
      <c r="BC51" s="60">
        <v>56</v>
      </c>
      <c r="BD51" s="77">
        <f t="shared" si="47"/>
        <v>0.121</v>
      </c>
      <c r="BE51" s="60">
        <v>83</v>
      </c>
      <c r="BF51" s="60">
        <v>14</v>
      </c>
      <c r="BG51" s="77">
        <f t="shared" si="48"/>
        <v>0.16900000000000001</v>
      </c>
      <c r="BH51" s="60">
        <v>229</v>
      </c>
      <c r="BI51" s="60">
        <v>26</v>
      </c>
      <c r="BJ51" s="77">
        <f t="shared" si="49"/>
        <v>0.114</v>
      </c>
      <c r="BK51" s="60">
        <v>368</v>
      </c>
      <c r="BL51" s="60">
        <v>54</v>
      </c>
      <c r="BM51" s="77">
        <f t="shared" si="50"/>
        <v>0.14699999999999999</v>
      </c>
      <c r="BN51" s="60">
        <v>231</v>
      </c>
      <c r="BO51" s="60">
        <v>26</v>
      </c>
      <c r="BP51" s="60">
        <f t="shared" si="51"/>
        <v>0.113</v>
      </c>
      <c r="BQ51" s="60">
        <v>654</v>
      </c>
      <c r="BR51" s="60">
        <v>49</v>
      </c>
      <c r="BS51" s="77">
        <f t="shared" si="52"/>
        <v>7.4999999999999997E-2</v>
      </c>
      <c r="BT51" s="60">
        <v>147</v>
      </c>
      <c r="BU51" s="60">
        <v>31</v>
      </c>
      <c r="BV51" s="77">
        <f t="shared" si="78"/>
        <v>0.21088435374149661</v>
      </c>
      <c r="BW51" s="60">
        <v>110</v>
      </c>
      <c r="BX51" s="60">
        <v>40</v>
      </c>
      <c r="BY51" s="77">
        <f t="shared" si="65"/>
        <v>0.36399999999999999</v>
      </c>
      <c r="BZ51" s="60">
        <v>0</v>
      </c>
      <c r="CA51" s="60">
        <v>0</v>
      </c>
      <c r="CB51" s="77"/>
      <c r="CC51" s="60">
        <v>784</v>
      </c>
      <c r="CD51" s="60">
        <v>90</v>
      </c>
      <c r="CE51" s="77">
        <f t="shared" si="53"/>
        <v>0.115</v>
      </c>
      <c r="CF51" s="60">
        <v>127</v>
      </c>
      <c r="CG51" s="60">
        <v>30</v>
      </c>
      <c r="CH51" s="77">
        <f t="shared" si="54"/>
        <v>0.23599999999999999</v>
      </c>
      <c r="CI51" s="60">
        <v>0</v>
      </c>
      <c r="CJ51" s="60">
        <v>0</v>
      </c>
      <c r="CK51" s="77"/>
      <c r="CL51" s="60">
        <v>0</v>
      </c>
      <c r="CM51" s="60">
        <v>0</v>
      </c>
      <c r="CN51" s="77"/>
      <c r="CO51" s="60">
        <v>424</v>
      </c>
      <c r="CP51" s="60">
        <v>10</v>
      </c>
      <c r="CQ51" s="77">
        <f t="shared" si="56"/>
        <v>2.4E-2</v>
      </c>
      <c r="CR51" s="60">
        <v>296</v>
      </c>
      <c r="CS51" s="60">
        <v>95</v>
      </c>
      <c r="CT51" s="77">
        <f t="shared" si="57"/>
        <v>0.32100000000000001</v>
      </c>
      <c r="CU51" s="60">
        <v>121</v>
      </c>
      <c r="CV51" s="60">
        <v>15</v>
      </c>
      <c r="CW51" s="77">
        <f t="shared" si="58"/>
        <v>0.124</v>
      </c>
      <c r="CX51" s="60">
        <v>70</v>
      </c>
      <c r="CY51" s="60">
        <v>0</v>
      </c>
      <c r="CZ51" s="77">
        <f t="shared" si="59"/>
        <v>0</v>
      </c>
      <c r="DA51" s="60">
        <v>152</v>
      </c>
      <c r="DB51" s="60">
        <v>65</v>
      </c>
      <c r="DC51" s="77">
        <f t="shared" si="60"/>
        <v>0.42799999999999999</v>
      </c>
      <c r="DD51" s="60">
        <v>416</v>
      </c>
      <c r="DE51" s="60">
        <v>54</v>
      </c>
      <c r="DF51" s="77">
        <f t="shared" si="61"/>
        <v>0.13</v>
      </c>
      <c r="DG51" s="60">
        <v>207</v>
      </c>
      <c r="DH51" s="60">
        <v>0</v>
      </c>
      <c r="DI51" s="77">
        <f t="shared" si="62"/>
        <v>0</v>
      </c>
      <c r="DJ51" s="60">
        <v>136</v>
      </c>
      <c r="DK51" s="60">
        <v>0</v>
      </c>
      <c r="DL51" s="77">
        <f t="shared" si="70"/>
        <v>0</v>
      </c>
      <c r="DM51" s="439"/>
      <c r="DN51" s="60">
        <v>669</v>
      </c>
      <c r="DO51" s="60">
        <v>40</v>
      </c>
      <c r="DP51" s="77">
        <f t="shared" si="63"/>
        <v>0.06</v>
      </c>
      <c r="DQ51" s="60">
        <v>242</v>
      </c>
      <c r="DR51" s="60">
        <v>80</v>
      </c>
      <c r="DS51" s="77">
        <f t="shared" si="64"/>
        <v>0.33100000000000002</v>
      </c>
      <c r="DT51" s="440">
        <v>65</v>
      </c>
      <c r="DU51" s="441">
        <v>124</v>
      </c>
      <c r="DV51" s="441">
        <v>164</v>
      </c>
      <c r="DW51" s="441">
        <v>187</v>
      </c>
      <c r="DX51" s="441">
        <v>187</v>
      </c>
      <c r="DY51" s="441">
        <v>248</v>
      </c>
      <c r="DZ51" s="441">
        <v>416</v>
      </c>
      <c r="EA51" s="442">
        <v>531</v>
      </c>
    </row>
    <row r="52" spans="1:131" x14ac:dyDescent="0.2">
      <c r="A52" s="56" t="s">
        <v>882</v>
      </c>
      <c r="B52" s="57" t="s">
        <v>1022</v>
      </c>
      <c r="C52" s="56" t="s">
        <v>933</v>
      </c>
      <c r="D52" s="56" t="s">
        <v>1078</v>
      </c>
      <c r="E52" s="60">
        <v>387</v>
      </c>
      <c r="F52" s="60">
        <v>51</v>
      </c>
      <c r="G52" s="77">
        <f t="shared" si="79"/>
        <v>0.13178294573643412</v>
      </c>
      <c r="H52" s="60">
        <v>176</v>
      </c>
      <c r="I52" s="60">
        <v>27</v>
      </c>
      <c r="J52" s="77">
        <f t="shared" si="73"/>
        <v>0.15340909090909091</v>
      </c>
      <c r="K52" s="60">
        <v>14</v>
      </c>
      <c r="L52" s="60">
        <v>6</v>
      </c>
      <c r="M52" s="77">
        <f t="shared" si="74"/>
        <v>0.42857142857142855</v>
      </c>
      <c r="N52" s="60">
        <v>71</v>
      </c>
      <c r="O52" s="60">
        <v>9</v>
      </c>
      <c r="P52" s="77">
        <f t="shared" si="75"/>
        <v>0.12676056338028169</v>
      </c>
      <c r="Q52" s="60">
        <v>91</v>
      </c>
      <c r="R52" s="60">
        <v>13</v>
      </c>
      <c r="S52" s="77">
        <f t="shared" si="76"/>
        <v>0.14285714285714285</v>
      </c>
      <c r="T52" s="60">
        <f t="shared" si="39"/>
        <v>387</v>
      </c>
      <c r="U52" s="60">
        <v>11</v>
      </c>
      <c r="V52" s="60">
        <v>0</v>
      </c>
      <c r="W52" s="77">
        <f t="shared" si="77"/>
        <v>0</v>
      </c>
      <c r="X52" s="60">
        <v>0</v>
      </c>
      <c r="Y52" s="60">
        <v>0</v>
      </c>
      <c r="Z52" s="77"/>
      <c r="AA52" s="60">
        <v>13</v>
      </c>
      <c r="AB52" s="60">
        <v>0</v>
      </c>
      <c r="AC52" s="77">
        <f t="shared" si="40"/>
        <v>0</v>
      </c>
      <c r="AD52" s="60">
        <v>0</v>
      </c>
      <c r="AE52" s="60">
        <v>0</v>
      </c>
      <c r="AF52" s="77"/>
      <c r="AG52" s="60">
        <v>8</v>
      </c>
      <c r="AH52" s="60">
        <v>0</v>
      </c>
      <c r="AI52" s="77">
        <f t="shared" si="68"/>
        <v>0</v>
      </c>
      <c r="AJ52" s="60">
        <v>205</v>
      </c>
      <c r="AK52" s="60">
        <v>45</v>
      </c>
      <c r="AL52" s="77">
        <f t="shared" si="41"/>
        <v>0.22</v>
      </c>
      <c r="AM52" s="60">
        <v>150</v>
      </c>
      <c r="AN52" s="60">
        <v>6</v>
      </c>
      <c r="AO52" s="77">
        <f t="shared" si="42"/>
        <v>0.04</v>
      </c>
      <c r="AP52" s="60">
        <v>317</v>
      </c>
      <c r="AQ52" s="60">
        <v>51</v>
      </c>
      <c r="AR52" s="77">
        <f t="shared" si="43"/>
        <v>0.161</v>
      </c>
      <c r="AS52" s="60">
        <v>238</v>
      </c>
      <c r="AT52" s="60">
        <v>0</v>
      </c>
      <c r="AU52" s="77">
        <f t="shared" si="44"/>
        <v>0</v>
      </c>
      <c r="AV52" s="60">
        <v>56</v>
      </c>
      <c r="AW52" s="60">
        <v>5</v>
      </c>
      <c r="AX52" s="77">
        <f t="shared" si="45"/>
        <v>8.8999999999999996E-2</v>
      </c>
      <c r="AY52" s="60">
        <v>35</v>
      </c>
      <c r="AZ52" s="60">
        <v>24</v>
      </c>
      <c r="BA52" s="77">
        <f t="shared" si="46"/>
        <v>0.68600000000000005</v>
      </c>
      <c r="BB52" s="60">
        <v>65</v>
      </c>
      <c r="BC52" s="60">
        <v>5</v>
      </c>
      <c r="BD52" s="77">
        <f t="shared" si="47"/>
        <v>7.6999999999999999E-2</v>
      </c>
      <c r="BE52" s="60">
        <v>66</v>
      </c>
      <c r="BF52" s="60">
        <v>37</v>
      </c>
      <c r="BG52" s="77">
        <f t="shared" si="48"/>
        <v>0.56100000000000005</v>
      </c>
      <c r="BH52" s="60">
        <v>29</v>
      </c>
      <c r="BI52" s="60">
        <v>0</v>
      </c>
      <c r="BJ52" s="77">
        <f t="shared" si="49"/>
        <v>0</v>
      </c>
      <c r="BK52" s="60">
        <v>205</v>
      </c>
      <c r="BL52" s="60">
        <v>14</v>
      </c>
      <c r="BM52" s="77">
        <f t="shared" si="50"/>
        <v>6.8000000000000005E-2</v>
      </c>
      <c r="BN52" s="60">
        <v>87</v>
      </c>
      <c r="BO52" s="60">
        <v>0</v>
      </c>
      <c r="BP52" s="60">
        <f t="shared" si="51"/>
        <v>0</v>
      </c>
      <c r="BQ52" s="60">
        <v>211</v>
      </c>
      <c r="BR52" s="60">
        <v>24</v>
      </c>
      <c r="BS52" s="77">
        <f t="shared" si="52"/>
        <v>0.114</v>
      </c>
      <c r="BT52" s="60">
        <v>138</v>
      </c>
      <c r="BU52" s="60">
        <v>15</v>
      </c>
      <c r="BV52" s="77">
        <f t="shared" si="78"/>
        <v>0.10869565217391304</v>
      </c>
      <c r="BW52" s="60">
        <v>38</v>
      </c>
      <c r="BX52" s="60">
        <v>12</v>
      </c>
      <c r="BY52" s="77">
        <f t="shared" si="65"/>
        <v>0.316</v>
      </c>
      <c r="BZ52" s="60">
        <v>0</v>
      </c>
      <c r="CA52" s="60">
        <v>0</v>
      </c>
      <c r="CB52" s="77"/>
      <c r="CC52" s="60">
        <v>270</v>
      </c>
      <c r="CD52" s="60">
        <v>29</v>
      </c>
      <c r="CE52" s="77">
        <f t="shared" si="53"/>
        <v>0.107</v>
      </c>
      <c r="CF52" s="60">
        <v>96</v>
      </c>
      <c r="CG52" s="60">
        <v>9</v>
      </c>
      <c r="CH52" s="77">
        <f t="shared" si="54"/>
        <v>9.4E-2</v>
      </c>
      <c r="CI52" s="60">
        <v>21</v>
      </c>
      <c r="CJ52" s="60">
        <v>12</v>
      </c>
      <c r="CK52" s="77">
        <f t="shared" si="55"/>
        <v>0.57099999999999995</v>
      </c>
      <c r="CL52" s="60">
        <v>0</v>
      </c>
      <c r="CM52" s="60">
        <v>0</v>
      </c>
      <c r="CN52" s="77"/>
      <c r="CO52" s="60">
        <v>197</v>
      </c>
      <c r="CP52" s="60">
        <v>33</v>
      </c>
      <c r="CQ52" s="77">
        <f t="shared" si="56"/>
        <v>0.16800000000000001</v>
      </c>
      <c r="CR52" s="60">
        <v>81</v>
      </c>
      <c r="CS52" s="60">
        <v>5</v>
      </c>
      <c r="CT52" s="77">
        <f t="shared" si="57"/>
        <v>6.2E-2</v>
      </c>
      <c r="CU52" s="60">
        <v>81</v>
      </c>
      <c r="CV52" s="60">
        <v>12</v>
      </c>
      <c r="CW52" s="77">
        <f t="shared" si="58"/>
        <v>0.14799999999999999</v>
      </c>
      <c r="CX52" s="60">
        <v>28</v>
      </c>
      <c r="CY52" s="60">
        <v>0</v>
      </c>
      <c r="CZ52" s="77">
        <f t="shared" si="59"/>
        <v>0</v>
      </c>
      <c r="DA52" s="60">
        <v>23</v>
      </c>
      <c r="DB52" s="60">
        <v>0</v>
      </c>
      <c r="DC52" s="77">
        <f t="shared" si="60"/>
        <v>0</v>
      </c>
      <c r="DD52" s="60">
        <v>131</v>
      </c>
      <c r="DE52" s="60">
        <v>52</v>
      </c>
      <c r="DF52" s="77">
        <f t="shared" si="61"/>
        <v>0.39700000000000002</v>
      </c>
      <c r="DG52" s="60">
        <v>134</v>
      </c>
      <c r="DH52" s="60">
        <v>0</v>
      </c>
      <c r="DI52" s="77">
        <f t="shared" si="62"/>
        <v>0</v>
      </c>
      <c r="DJ52" s="60">
        <v>99</v>
      </c>
      <c r="DK52" s="60">
        <v>0</v>
      </c>
      <c r="DL52" s="77">
        <f t="shared" si="70"/>
        <v>0</v>
      </c>
      <c r="DM52" s="439">
        <v>8856</v>
      </c>
      <c r="DN52" s="60">
        <v>268</v>
      </c>
      <c r="DO52" s="60">
        <v>39</v>
      </c>
      <c r="DP52" s="77">
        <f t="shared" si="63"/>
        <v>0.14599999999999999</v>
      </c>
      <c r="DQ52" s="60">
        <v>119</v>
      </c>
      <c r="DR52" s="60">
        <v>12</v>
      </c>
      <c r="DS52" s="77">
        <f t="shared" si="64"/>
        <v>0.10100000000000001</v>
      </c>
      <c r="DT52" s="440">
        <v>28</v>
      </c>
      <c r="DU52" s="441">
        <v>72</v>
      </c>
      <c r="DV52" s="441">
        <v>90</v>
      </c>
      <c r="DW52" s="441">
        <v>105</v>
      </c>
      <c r="DX52" s="441">
        <v>106</v>
      </c>
      <c r="DY52" s="441">
        <v>126</v>
      </c>
      <c r="DZ52" s="441">
        <v>163</v>
      </c>
      <c r="EA52" s="442">
        <v>198</v>
      </c>
    </row>
    <row r="53" spans="1:131" x14ac:dyDescent="0.2">
      <c r="A53" s="56" t="s">
        <v>882</v>
      </c>
      <c r="B53" s="57" t="s">
        <v>1022</v>
      </c>
      <c r="C53" s="56" t="s">
        <v>934</v>
      </c>
      <c r="D53" s="56" t="s">
        <v>1079</v>
      </c>
      <c r="E53" s="60">
        <v>1233</v>
      </c>
      <c r="F53" s="60">
        <v>73</v>
      </c>
      <c r="G53" s="77">
        <f t="shared" si="79"/>
        <v>5.9205190592051905E-2</v>
      </c>
      <c r="H53" s="60">
        <v>722</v>
      </c>
      <c r="I53" s="60">
        <v>39</v>
      </c>
      <c r="J53" s="77">
        <f t="shared" si="73"/>
        <v>5.4016620498614956E-2</v>
      </c>
      <c r="K53" s="60">
        <v>109</v>
      </c>
      <c r="L53" s="60">
        <v>19</v>
      </c>
      <c r="M53" s="77">
        <f t="shared" si="74"/>
        <v>0.1743119266055046</v>
      </c>
      <c r="N53" s="60">
        <v>532</v>
      </c>
      <c r="O53" s="60">
        <v>9</v>
      </c>
      <c r="P53" s="77">
        <f t="shared" si="75"/>
        <v>1.6917293233082706E-2</v>
      </c>
      <c r="Q53" s="60">
        <v>81</v>
      </c>
      <c r="R53" s="60">
        <v>11</v>
      </c>
      <c r="S53" s="77">
        <f t="shared" si="76"/>
        <v>0.13580246913580246</v>
      </c>
      <c r="T53" s="60">
        <f t="shared" si="39"/>
        <v>1233</v>
      </c>
      <c r="U53" s="60">
        <v>215</v>
      </c>
      <c r="V53" s="60">
        <v>9</v>
      </c>
      <c r="W53" s="77">
        <f t="shared" si="77"/>
        <v>4.2000000000000003E-2</v>
      </c>
      <c r="X53" s="60">
        <v>0</v>
      </c>
      <c r="Y53" s="60">
        <v>0</v>
      </c>
      <c r="Z53" s="77"/>
      <c r="AA53" s="60">
        <v>96</v>
      </c>
      <c r="AB53" s="60">
        <v>0</v>
      </c>
      <c r="AC53" s="77">
        <f t="shared" si="40"/>
        <v>0</v>
      </c>
      <c r="AD53" s="60">
        <v>20</v>
      </c>
      <c r="AE53" s="60">
        <v>20</v>
      </c>
      <c r="AF53" s="77">
        <f t="shared" ref="AF53:AF91" si="80">AE53/AD53</f>
        <v>1</v>
      </c>
      <c r="AG53" s="60">
        <v>0</v>
      </c>
      <c r="AH53" s="60">
        <v>0</v>
      </c>
      <c r="AI53" s="77"/>
      <c r="AJ53" s="60">
        <v>486</v>
      </c>
      <c r="AK53" s="60">
        <v>33</v>
      </c>
      <c r="AL53" s="77">
        <f t="shared" si="41"/>
        <v>6.8000000000000005E-2</v>
      </c>
      <c r="AM53" s="60">
        <v>416</v>
      </c>
      <c r="AN53" s="60">
        <v>10</v>
      </c>
      <c r="AO53" s="77">
        <f t="shared" si="42"/>
        <v>2.4E-2</v>
      </c>
      <c r="AP53" s="60">
        <v>902</v>
      </c>
      <c r="AQ53" s="60">
        <v>10</v>
      </c>
      <c r="AR53" s="77">
        <f t="shared" si="43"/>
        <v>1.0999999999999999E-2</v>
      </c>
      <c r="AS53" s="60">
        <v>697</v>
      </c>
      <c r="AT53" s="60">
        <v>11</v>
      </c>
      <c r="AU53" s="77">
        <f t="shared" si="44"/>
        <v>1.6E-2</v>
      </c>
      <c r="AV53" s="60">
        <v>240</v>
      </c>
      <c r="AW53" s="60">
        <v>0</v>
      </c>
      <c r="AX53" s="77">
        <f t="shared" si="45"/>
        <v>0</v>
      </c>
      <c r="AY53" s="60">
        <v>103</v>
      </c>
      <c r="AZ53" s="60">
        <v>11</v>
      </c>
      <c r="BA53" s="77">
        <f t="shared" si="46"/>
        <v>0.107</v>
      </c>
      <c r="BB53" s="60">
        <v>318</v>
      </c>
      <c r="BC53" s="60">
        <v>7</v>
      </c>
      <c r="BD53" s="77">
        <f t="shared" si="47"/>
        <v>2.1999999999999999E-2</v>
      </c>
      <c r="BE53" s="60">
        <v>108</v>
      </c>
      <c r="BF53" s="60">
        <v>7</v>
      </c>
      <c r="BG53" s="77">
        <f t="shared" si="48"/>
        <v>6.5000000000000002E-2</v>
      </c>
      <c r="BH53" s="60">
        <v>293</v>
      </c>
      <c r="BI53" s="60">
        <v>19</v>
      </c>
      <c r="BJ53" s="77">
        <f t="shared" si="49"/>
        <v>6.5000000000000002E-2</v>
      </c>
      <c r="BK53" s="60">
        <v>464</v>
      </c>
      <c r="BL53" s="60">
        <v>11</v>
      </c>
      <c r="BM53" s="77">
        <f t="shared" si="50"/>
        <v>2.4E-2</v>
      </c>
      <c r="BN53" s="60">
        <v>368</v>
      </c>
      <c r="BO53" s="60">
        <v>34</v>
      </c>
      <c r="BP53" s="60">
        <f t="shared" si="51"/>
        <v>9.1999999999999998E-2</v>
      </c>
      <c r="BQ53" s="60">
        <v>511</v>
      </c>
      <c r="BR53" s="60">
        <v>34</v>
      </c>
      <c r="BS53" s="77">
        <f t="shared" si="52"/>
        <v>6.7000000000000004E-2</v>
      </c>
      <c r="BT53" s="60">
        <v>573</v>
      </c>
      <c r="BU53" s="60">
        <v>29</v>
      </c>
      <c r="BV53" s="77">
        <f t="shared" si="78"/>
        <v>5.06108202443281E-2</v>
      </c>
      <c r="BW53" s="60">
        <v>138</v>
      </c>
      <c r="BX53" s="60">
        <v>0</v>
      </c>
      <c r="BY53" s="77">
        <f t="shared" si="65"/>
        <v>0</v>
      </c>
      <c r="BZ53" s="60">
        <v>11</v>
      </c>
      <c r="CA53" s="60">
        <v>11</v>
      </c>
      <c r="CB53" s="77">
        <f t="shared" si="66"/>
        <v>1</v>
      </c>
      <c r="CC53" s="60">
        <v>690</v>
      </c>
      <c r="CD53" s="60">
        <v>53</v>
      </c>
      <c r="CE53" s="77">
        <f t="shared" si="53"/>
        <v>7.6999999999999999E-2</v>
      </c>
      <c r="CF53" s="60">
        <v>424</v>
      </c>
      <c r="CG53" s="60">
        <v>8</v>
      </c>
      <c r="CH53" s="77">
        <f t="shared" si="54"/>
        <v>1.9E-2</v>
      </c>
      <c r="CI53" s="60">
        <v>108</v>
      </c>
      <c r="CJ53" s="60">
        <v>0</v>
      </c>
      <c r="CK53" s="77">
        <f t="shared" si="55"/>
        <v>0</v>
      </c>
      <c r="CL53" s="60">
        <v>11</v>
      </c>
      <c r="CM53" s="60">
        <v>11</v>
      </c>
      <c r="CN53" s="77">
        <f t="shared" si="67"/>
        <v>1</v>
      </c>
      <c r="CO53" s="60">
        <v>421</v>
      </c>
      <c r="CP53" s="60">
        <v>26</v>
      </c>
      <c r="CQ53" s="77">
        <f t="shared" si="56"/>
        <v>6.2E-2</v>
      </c>
      <c r="CR53" s="60">
        <v>529</v>
      </c>
      <c r="CS53" s="60">
        <v>16</v>
      </c>
      <c r="CT53" s="77">
        <f t="shared" si="57"/>
        <v>0.03</v>
      </c>
      <c r="CU53" s="60">
        <v>247</v>
      </c>
      <c r="CV53" s="60">
        <v>31</v>
      </c>
      <c r="CW53" s="77">
        <f t="shared" si="58"/>
        <v>0.126</v>
      </c>
      <c r="CX53" s="60">
        <v>36</v>
      </c>
      <c r="CY53" s="60">
        <v>0</v>
      </c>
      <c r="CZ53" s="77">
        <f t="shared" si="59"/>
        <v>0</v>
      </c>
      <c r="DA53" s="60">
        <v>128</v>
      </c>
      <c r="DB53" s="60">
        <v>34</v>
      </c>
      <c r="DC53" s="77">
        <f t="shared" si="60"/>
        <v>0.26600000000000001</v>
      </c>
      <c r="DD53" s="60">
        <v>370</v>
      </c>
      <c r="DE53" s="60">
        <v>18</v>
      </c>
      <c r="DF53" s="77">
        <f t="shared" si="61"/>
        <v>4.9000000000000002E-2</v>
      </c>
      <c r="DG53" s="60">
        <v>545</v>
      </c>
      <c r="DH53" s="60">
        <v>20</v>
      </c>
      <c r="DI53" s="77">
        <f t="shared" si="62"/>
        <v>3.6999999999999998E-2</v>
      </c>
      <c r="DJ53" s="60">
        <v>190</v>
      </c>
      <c r="DK53" s="60">
        <v>0</v>
      </c>
      <c r="DL53" s="77">
        <f t="shared" si="70"/>
        <v>0</v>
      </c>
      <c r="DM53" s="439"/>
      <c r="DN53" s="60">
        <v>960</v>
      </c>
      <c r="DO53" s="60">
        <v>46</v>
      </c>
      <c r="DP53" s="77">
        <f t="shared" si="63"/>
        <v>4.8000000000000001E-2</v>
      </c>
      <c r="DQ53" s="60">
        <v>273</v>
      </c>
      <c r="DR53" s="60">
        <v>28</v>
      </c>
      <c r="DS53" s="77">
        <f t="shared" si="64"/>
        <v>0.10299999999999999</v>
      </c>
      <c r="DT53" s="440">
        <v>35</v>
      </c>
      <c r="DU53" s="441">
        <v>74</v>
      </c>
      <c r="DV53" s="441">
        <v>91</v>
      </c>
      <c r="DW53" s="441">
        <v>194</v>
      </c>
      <c r="DX53" s="441">
        <v>194</v>
      </c>
      <c r="DY53" s="441">
        <v>326</v>
      </c>
      <c r="DZ53" s="441">
        <v>521</v>
      </c>
      <c r="EA53" s="442">
        <v>761</v>
      </c>
    </row>
    <row r="54" spans="1:131" x14ac:dyDescent="0.2">
      <c r="A54" s="56" t="s">
        <v>882</v>
      </c>
      <c r="B54" s="57" t="s">
        <v>1022</v>
      </c>
      <c r="C54" s="56" t="s">
        <v>935</v>
      </c>
      <c r="D54" s="56" t="s">
        <v>1080</v>
      </c>
      <c r="E54" s="60">
        <v>1560</v>
      </c>
      <c r="F54" s="60">
        <v>56</v>
      </c>
      <c r="G54" s="77">
        <f t="shared" si="79"/>
        <v>3.5897435897435895E-2</v>
      </c>
      <c r="H54" s="60">
        <v>880</v>
      </c>
      <c r="I54" s="60">
        <v>36</v>
      </c>
      <c r="J54" s="77">
        <f t="shared" si="73"/>
        <v>4.0909090909090909E-2</v>
      </c>
      <c r="K54" s="60">
        <v>54</v>
      </c>
      <c r="L54" s="60">
        <v>5</v>
      </c>
      <c r="M54" s="77">
        <f t="shared" si="74"/>
        <v>9.2592592592592587E-2</v>
      </c>
      <c r="N54" s="60">
        <v>699</v>
      </c>
      <c r="O54" s="60">
        <v>25</v>
      </c>
      <c r="P54" s="77">
        <f t="shared" si="75"/>
        <v>3.5765379113018601E-2</v>
      </c>
      <c r="Q54" s="60">
        <v>127</v>
      </c>
      <c r="R54" s="60">
        <v>4</v>
      </c>
      <c r="S54" s="77">
        <f t="shared" si="76"/>
        <v>3.1496062992125984E-2</v>
      </c>
      <c r="T54" s="60">
        <f t="shared" si="39"/>
        <v>1560</v>
      </c>
      <c r="U54" s="60">
        <v>169</v>
      </c>
      <c r="V54" s="60">
        <v>0</v>
      </c>
      <c r="W54" s="77">
        <f t="shared" si="77"/>
        <v>0</v>
      </c>
      <c r="X54" s="60">
        <v>18</v>
      </c>
      <c r="Y54" s="60">
        <v>9</v>
      </c>
      <c r="Z54" s="77">
        <f t="shared" si="38"/>
        <v>0.5</v>
      </c>
      <c r="AA54" s="60">
        <v>102</v>
      </c>
      <c r="AB54" s="60">
        <v>0</v>
      </c>
      <c r="AC54" s="77">
        <f t="shared" si="40"/>
        <v>0</v>
      </c>
      <c r="AD54" s="60">
        <v>0</v>
      </c>
      <c r="AE54" s="60">
        <v>0</v>
      </c>
      <c r="AF54" s="77"/>
      <c r="AG54" s="60">
        <v>17</v>
      </c>
      <c r="AH54" s="60">
        <v>0</v>
      </c>
      <c r="AI54" s="77">
        <f t="shared" si="68"/>
        <v>0</v>
      </c>
      <c r="AJ54" s="60">
        <v>806</v>
      </c>
      <c r="AK54" s="60">
        <v>42</v>
      </c>
      <c r="AL54" s="77">
        <f t="shared" si="41"/>
        <v>5.1999999999999998E-2</v>
      </c>
      <c r="AM54" s="60">
        <v>448</v>
      </c>
      <c r="AN54" s="60">
        <v>12</v>
      </c>
      <c r="AO54" s="77">
        <f t="shared" si="42"/>
        <v>2.7E-2</v>
      </c>
      <c r="AP54" s="60">
        <v>1206</v>
      </c>
      <c r="AQ54" s="60">
        <v>26</v>
      </c>
      <c r="AR54" s="77">
        <f t="shared" si="43"/>
        <v>2.1999999999999999E-2</v>
      </c>
      <c r="AS54" s="60">
        <v>954</v>
      </c>
      <c r="AT54" s="60">
        <v>0</v>
      </c>
      <c r="AU54" s="77">
        <f t="shared" si="44"/>
        <v>0</v>
      </c>
      <c r="AV54" s="60">
        <v>288</v>
      </c>
      <c r="AW54" s="60">
        <v>12</v>
      </c>
      <c r="AX54" s="77">
        <f t="shared" si="45"/>
        <v>4.2000000000000003E-2</v>
      </c>
      <c r="AY54" s="60">
        <v>97</v>
      </c>
      <c r="AZ54" s="60">
        <v>16</v>
      </c>
      <c r="BA54" s="77">
        <f t="shared" si="46"/>
        <v>0.16500000000000001</v>
      </c>
      <c r="BB54" s="60">
        <v>392</v>
      </c>
      <c r="BC54" s="60">
        <v>16</v>
      </c>
      <c r="BD54" s="77">
        <f t="shared" si="47"/>
        <v>4.1000000000000002E-2</v>
      </c>
      <c r="BE54" s="60">
        <v>216</v>
      </c>
      <c r="BF54" s="60">
        <v>25</v>
      </c>
      <c r="BG54" s="77">
        <f t="shared" si="48"/>
        <v>0.11600000000000001</v>
      </c>
      <c r="BH54" s="60">
        <v>470</v>
      </c>
      <c r="BI54" s="60">
        <v>13</v>
      </c>
      <c r="BJ54" s="77">
        <f t="shared" si="49"/>
        <v>2.8000000000000001E-2</v>
      </c>
      <c r="BK54" s="60">
        <v>567</v>
      </c>
      <c r="BL54" s="60">
        <v>18</v>
      </c>
      <c r="BM54" s="77">
        <f t="shared" si="50"/>
        <v>3.2000000000000001E-2</v>
      </c>
      <c r="BN54" s="60">
        <v>307</v>
      </c>
      <c r="BO54" s="60">
        <v>0</v>
      </c>
      <c r="BP54" s="60">
        <f t="shared" si="51"/>
        <v>0</v>
      </c>
      <c r="BQ54" s="60">
        <v>680</v>
      </c>
      <c r="BR54" s="60">
        <v>19</v>
      </c>
      <c r="BS54" s="77">
        <f t="shared" si="52"/>
        <v>2.8000000000000001E-2</v>
      </c>
      <c r="BT54" s="60">
        <v>670</v>
      </c>
      <c r="BU54" s="60">
        <v>22</v>
      </c>
      <c r="BV54" s="77">
        <f t="shared" si="78"/>
        <v>3.2835820895522387E-2</v>
      </c>
      <c r="BW54" s="60">
        <v>201</v>
      </c>
      <c r="BX54" s="60">
        <v>5</v>
      </c>
      <c r="BY54" s="77">
        <f t="shared" si="65"/>
        <v>2.5000000000000001E-2</v>
      </c>
      <c r="BZ54" s="60">
        <v>9</v>
      </c>
      <c r="CA54" s="60">
        <v>9</v>
      </c>
      <c r="CB54" s="77">
        <f t="shared" si="66"/>
        <v>1</v>
      </c>
      <c r="CC54" s="60">
        <v>895</v>
      </c>
      <c r="CD54" s="60">
        <v>19</v>
      </c>
      <c r="CE54" s="77">
        <f t="shared" si="53"/>
        <v>2.1000000000000001E-2</v>
      </c>
      <c r="CF54" s="60">
        <v>526</v>
      </c>
      <c r="CG54" s="60">
        <v>22</v>
      </c>
      <c r="CH54" s="77">
        <f t="shared" si="54"/>
        <v>4.2000000000000003E-2</v>
      </c>
      <c r="CI54" s="60">
        <v>130</v>
      </c>
      <c r="CJ54" s="60">
        <v>4</v>
      </c>
      <c r="CK54" s="77">
        <f t="shared" si="55"/>
        <v>3.1E-2</v>
      </c>
      <c r="CL54" s="60">
        <v>9</v>
      </c>
      <c r="CM54" s="60">
        <v>9</v>
      </c>
      <c r="CN54" s="77">
        <f t="shared" si="67"/>
        <v>1</v>
      </c>
      <c r="CO54" s="60">
        <v>559</v>
      </c>
      <c r="CP54" s="60">
        <v>17</v>
      </c>
      <c r="CQ54" s="77">
        <f t="shared" si="56"/>
        <v>0.03</v>
      </c>
      <c r="CR54" s="60">
        <v>538</v>
      </c>
      <c r="CS54" s="60">
        <v>15</v>
      </c>
      <c r="CT54" s="77">
        <f t="shared" si="57"/>
        <v>2.8000000000000001E-2</v>
      </c>
      <c r="CU54" s="60">
        <v>422</v>
      </c>
      <c r="CV54" s="60">
        <v>8</v>
      </c>
      <c r="CW54" s="77">
        <f t="shared" si="58"/>
        <v>1.9E-2</v>
      </c>
      <c r="CX54" s="60">
        <v>41</v>
      </c>
      <c r="CY54" s="60">
        <v>13</v>
      </c>
      <c r="CZ54" s="77">
        <f t="shared" si="59"/>
        <v>0.317</v>
      </c>
      <c r="DA54" s="60">
        <v>183</v>
      </c>
      <c r="DB54" s="60">
        <v>12</v>
      </c>
      <c r="DC54" s="77">
        <f t="shared" si="60"/>
        <v>6.6000000000000003E-2</v>
      </c>
      <c r="DD54" s="60">
        <v>537</v>
      </c>
      <c r="DE54" s="60">
        <v>31</v>
      </c>
      <c r="DF54" s="77">
        <f t="shared" si="61"/>
        <v>5.8000000000000003E-2</v>
      </c>
      <c r="DG54" s="60">
        <v>573</v>
      </c>
      <c r="DH54" s="60">
        <v>13</v>
      </c>
      <c r="DI54" s="77">
        <f t="shared" si="62"/>
        <v>2.3E-2</v>
      </c>
      <c r="DJ54" s="60">
        <v>267</v>
      </c>
      <c r="DK54" s="60">
        <v>0</v>
      </c>
      <c r="DL54" s="77">
        <f t="shared" si="70"/>
        <v>0</v>
      </c>
      <c r="DM54" s="439">
        <v>13271</v>
      </c>
      <c r="DN54" s="60">
        <v>1079</v>
      </c>
      <c r="DO54" s="60">
        <v>7</v>
      </c>
      <c r="DP54" s="77">
        <f t="shared" si="63"/>
        <v>6.0000000000000001E-3</v>
      </c>
      <c r="DQ54" s="60">
        <v>481</v>
      </c>
      <c r="DR54" s="60">
        <v>48</v>
      </c>
      <c r="DS54" s="77">
        <f t="shared" si="64"/>
        <v>0.1</v>
      </c>
      <c r="DT54" s="440">
        <v>32</v>
      </c>
      <c r="DU54" s="441">
        <v>152</v>
      </c>
      <c r="DV54" s="441">
        <v>256</v>
      </c>
      <c r="DW54" s="441">
        <v>376</v>
      </c>
      <c r="DX54" s="441">
        <v>405</v>
      </c>
      <c r="DY54" s="441">
        <v>624</v>
      </c>
      <c r="DZ54" s="441">
        <v>984</v>
      </c>
      <c r="EA54" s="442">
        <v>1144</v>
      </c>
    </row>
    <row r="55" spans="1:131" x14ac:dyDescent="0.2">
      <c r="A55" s="56" t="s">
        <v>882</v>
      </c>
      <c r="B55" s="57" t="s">
        <v>1022</v>
      </c>
      <c r="C55" s="56" t="s">
        <v>936</v>
      </c>
      <c r="D55" s="56" t="s">
        <v>1081</v>
      </c>
      <c r="E55" s="60">
        <v>1198</v>
      </c>
      <c r="F55" s="60">
        <v>57</v>
      </c>
      <c r="G55" s="77">
        <f t="shared" si="79"/>
        <v>4.757929883138564E-2</v>
      </c>
      <c r="H55" s="60">
        <v>693</v>
      </c>
      <c r="I55" s="60">
        <v>58</v>
      </c>
      <c r="J55" s="77">
        <f t="shared" si="73"/>
        <v>8.3694083694083696E-2</v>
      </c>
      <c r="K55" s="60">
        <v>215</v>
      </c>
      <c r="L55" s="60">
        <v>44</v>
      </c>
      <c r="M55" s="77">
        <f t="shared" si="74"/>
        <v>0.20465116279069767</v>
      </c>
      <c r="N55" s="60">
        <v>303</v>
      </c>
      <c r="O55" s="60">
        <v>13</v>
      </c>
      <c r="P55" s="77">
        <f t="shared" si="75"/>
        <v>4.2904290429042903E-2</v>
      </c>
      <c r="Q55" s="60">
        <v>175</v>
      </c>
      <c r="R55" s="60">
        <v>0</v>
      </c>
      <c r="S55" s="77">
        <f t="shared" si="76"/>
        <v>0</v>
      </c>
      <c r="T55" s="60">
        <f t="shared" si="39"/>
        <v>1198</v>
      </c>
      <c r="U55" s="60">
        <v>149</v>
      </c>
      <c r="V55" s="60">
        <v>39</v>
      </c>
      <c r="W55" s="77">
        <f t="shared" si="77"/>
        <v>0.26200000000000001</v>
      </c>
      <c r="X55" s="60">
        <v>0</v>
      </c>
      <c r="Y55" s="60">
        <v>0</v>
      </c>
      <c r="Z55" s="77"/>
      <c r="AA55" s="60">
        <v>103</v>
      </c>
      <c r="AB55" s="60">
        <v>12</v>
      </c>
      <c r="AC55" s="77">
        <f t="shared" si="40"/>
        <v>0.11700000000000001</v>
      </c>
      <c r="AD55" s="60">
        <v>0</v>
      </c>
      <c r="AE55" s="60">
        <v>0</v>
      </c>
      <c r="AF55" s="77"/>
      <c r="AG55" s="60">
        <v>57</v>
      </c>
      <c r="AH55" s="60">
        <v>0</v>
      </c>
      <c r="AI55" s="77">
        <f t="shared" si="68"/>
        <v>0</v>
      </c>
      <c r="AJ55" s="60">
        <v>392</v>
      </c>
      <c r="AK55" s="60">
        <v>5</v>
      </c>
      <c r="AL55" s="77">
        <f t="shared" si="41"/>
        <v>1.2999999999999999E-2</v>
      </c>
      <c r="AM55" s="60">
        <v>497</v>
      </c>
      <c r="AN55" s="60">
        <v>0</v>
      </c>
      <c r="AO55" s="77">
        <f t="shared" si="42"/>
        <v>0</v>
      </c>
      <c r="AP55" s="60">
        <v>908</v>
      </c>
      <c r="AQ55" s="60">
        <v>18</v>
      </c>
      <c r="AR55" s="77">
        <f t="shared" si="43"/>
        <v>0.02</v>
      </c>
      <c r="AS55" s="60">
        <v>744</v>
      </c>
      <c r="AT55" s="60">
        <v>0</v>
      </c>
      <c r="AU55" s="77">
        <f t="shared" si="44"/>
        <v>0</v>
      </c>
      <c r="AV55" s="60">
        <v>135</v>
      </c>
      <c r="AW55" s="60">
        <v>0</v>
      </c>
      <c r="AX55" s="77">
        <f t="shared" si="45"/>
        <v>0</v>
      </c>
      <c r="AY55" s="60">
        <v>129</v>
      </c>
      <c r="AZ55" s="60">
        <v>39</v>
      </c>
      <c r="BA55" s="77">
        <f t="shared" si="46"/>
        <v>0.30199999999999999</v>
      </c>
      <c r="BB55" s="60">
        <v>227</v>
      </c>
      <c r="BC55" s="60">
        <v>0</v>
      </c>
      <c r="BD55" s="77">
        <f t="shared" si="47"/>
        <v>0</v>
      </c>
      <c r="BE55" s="60">
        <v>90</v>
      </c>
      <c r="BF55" s="60">
        <v>0</v>
      </c>
      <c r="BG55" s="77">
        <f t="shared" si="48"/>
        <v>0</v>
      </c>
      <c r="BH55" s="60">
        <v>179</v>
      </c>
      <c r="BI55" s="60">
        <v>5</v>
      </c>
      <c r="BJ55" s="77">
        <f t="shared" si="49"/>
        <v>2.8000000000000001E-2</v>
      </c>
      <c r="BK55" s="60">
        <v>523</v>
      </c>
      <c r="BL55" s="60">
        <v>39</v>
      </c>
      <c r="BM55" s="77">
        <f t="shared" si="50"/>
        <v>7.4999999999999997E-2</v>
      </c>
      <c r="BN55" s="60">
        <v>406</v>
      </c>
      <c r="BO55" s="60">
        <v>12</v>
      </c>
      <c r="BP55" s="60">
        <f t="shared" si="51"/>
        <v>0.03</v>
      </c>
      <c r="BQ55" s="60">
        <v>505</v>
      </c>
      <c r="BR55" s="60">
        <v>0</v>
      </c>
      <c r="BS55" s="77">
        <f t="shared" si="52"/>
        <v>0</v>
      </c>
      <c r="BT55" s="60">
        <v>486</v>
      </c>
      <c r="BU55" s="60">
        <v>45</v>
      </c>
      <c r="BV55" s="77">
        <f t="shared" si="78"/>
        <v>9.2592592592592587E-2</v>
      </c>
      <c r="BW55" s="60">
        <v>115</v>
      </c>
      <c r="BX55" s="60">
        <v>0</v>
      </c>
      <c r="BY55" s="77">
        <f t="shared" si="65"/>
        <v>0</v>
      </c>
      <c r="BZ55" s="60">
        <v>92</v>
      </c>
      <c r="CA55" s="60">
        <v>12</v>
      </c>
      <c r="CB55" s="77">
        <f t="shared" si="66"/>
        <v>0.13</v>
      </c>
      <c r="CC55" s="60">
        <v>712</v>
      </c>
      <c r="CD55" s="60">
        <v>39</v>
      </c>
      <c r="CE55" s="77">
        <f t="shared" si="53"/>
        <v>5.5E-2</v>
      </c>
      <c r="CF55" s="60">
        <v>382</v>
      </c>
      <c r="CG55" s="60">
        <v>4</v>
      </c>
      <c r="CH55" s="77">
        <f t="shared" si="54"/>
        <v>0.01</v>
      </c>
      <c r="CI55" s="60">
        <v>86</v>
      </c>
      <c r="CJ55" s="60">
        <v>0</v>
      </c>
      <c r="CK55" s="77">
        <f t="shared" si="55"/>
        <v>0</v>
      </c>
      <c r="CL55" s="60">
        <v>18</v>
      </c>
      <c r="CM55" s="60">
        <v>12</v>
      </c>
      <c r="CN55" s="77">
        <f t="shared" si="67"/>
        <v>0.66700000000000004</v>
      </c>
      <c r="CO55" s="60">
        <v>341</v>
      </c>
      <c r="CP55" s="60">
        <v>0</v>
      </c>
      <c r="CQ55" s="77">
        <f t="shared" si="56"/>
        <v>0</v>
      </c>
      <c r="CR55" s="60">
        <v>571</v>
      </c>
      <c r="CS55" s="60">
        <v>45</v>
      </c>
      <c r="CT55" s="77">
        <f t="shared" si="57"/>
        <v>7.9000000000000001E-2</v>
      </c>
      <c r="CU55" s="60">
        <v>180</v>
      </c>
      <c r="CV55" s="60">
        <v>0</v>
      </c>
      <c r="CW55" s="77">
        <f t="shared" si="58"/>
        <v>0</v>
      </c>
      <c r="CX55" s="60">
        <v>106</v>
      </c>
      <c r="CY55" s="60">
        <v>13</v>
      </c>
      <c r="CZ55" s="77">
        <f t="shared" si="59"/>
        <v>0.123</v>
      </c>
      <c r="DA55" s="60">
        <v>104</v>
      </c>
      <c r="DB55" s="60">
        <v>40</v>
      </c>
      <c r="DC55" s="77">
        <f t="shared" si="60"/>
        <v>0.38500000000000001</v>
      </c>
      <c r="DD55" s="60">
        <v>364</v>
      </c>
      <c r="DE55" s="60">
        <v>17</v>
      </c>
      <c r="DF55" s="77">
        <f t="shared" si="61"/>
        <v>4.7E-2</v>
      </c>
      <c r="DG55" s="60">
        <v>485</v>
      </c>
      <c r="DH55" s="60">
        <v>0</v>
      </c>
      <c r="DI55" s="77">
        <f t="shared" si="62"/>
        <v>0</v>
      </c>
      <c r="DJ55" s="60">
        <v>245</v>
      </c>
      <c r="DK55" s="60">
        <v>0</v>
      </c>
      <c r="DL55" s="77">
        <f t="shared" si="70"/>
        <v>0</v>
      </c>
      <c r="DM55" s="439"/>
      <c r="DN55" s="60">
        <v>1038</v>
      </c>
      <c r="DO55" s="60">
        <v>17</v>
      </c>
      <c r="DP55" s="77">
        <f t="shared" si="63"/>
        <v>1.6E-2</v>
      </c>
      <c r="DQ55" s="60">
        <v>160</v>
      </c>
      <c r="DR55" s="60">
        <v>40</v>
      </c>
      <c r="DS55" s="77">
        <f t="shared" si="64"/>
        <v>0.25</v>
      </c>
      <c r="DT55" s="440">
        <v>58</v>
      </c>
      <c r="DU55" s="441">
        <v>58</v>
      </c>
      <c r="DV55" s="441">
        <v>58</v>
      </c>
      <c r="DW55" s="441">
        <v>58</v>
      </c>
      <c r="DX55" s="441">
        <v>67</v>
      </c>
      <c r="DY55" s="441">
        <v>196</v>
      </c>
      <c r="DZ55" s="441">
        <v>370</v>
      </c>
      <c r="EA55" s="442">
        <v>689</v>
      </c>
    </row>
    <row r="56" spans="1:131" x14ac:dyDescent="0.2">
      <c r="A56" s="56" t="s">
        <v>882</v>
      </c>
      <c r="B56" s="57" t="s">
        <v>1022</v>
      </c>
      <c r="C56" s="56" t="s">
        <v>937</v>
      </c>
      <c r="D56" s="56" t="s">
        <v>1082</v>
      </c>
      <c r="E56" s="60">
        <v>1152</v>
      </c>
      <c r="F56" s="60">
        <v>107</v>
      </c>
      <c r="G56" s="77">
        <f t="shared" si="79"/>
        <v>9.2881944444444448E-2</v>
      </c>
      <c r="H56" s="60">
        <v>740</v>
      </c>
      <c r="I56" s="60">
        <v>90</v>
      </c>
      <c r="J56" s="77">
        <f t="shared" si="73"/>
        <v>0.12162162162162163</v>
      </c>
      <c r="K56" s="60">
        <v>139</v>
      </c>
      <c r="L56" s="60">
        <v>61</v>
      </c>
      <c r="M56" s="77">
        <f t="shared" si="74"/>
        <v>0.43884892086330934</v>
      </c>
      <c r="N56" s="60">
        <v>441</v>
      </c>
      <c r="O56" s="60">
        <v>29</v>
      </c>
      <c r="P56" s="77">
        <f t="shared" si="75"/>
        <v>6.5759637188208611E-2</v>
      </c>
      <c r="Q56" s="60">
        <v>160</v>
      </c>
      <c r="R56" s="60">
        <v>0</v>
      </c>
      <c r="S56" s="77">
        <f t="shared" si="76"/>
        <v>0</v>
      </c>
      <c r="T56" s="60">
        <f t="shared" si="39"/>
        <v>1152</v>
      </c>
      <c r="U56" s="60">
        <v>216</v>
      </c>
      <c r="V56" s="60">
        <v>85</v>
      </c>
      <c r="W56" s="77">
        <f t="shared" si="77"/>
        <v>0.39400000000000002</v>
      </c>
      <c r="X56" s="60">
        <v>0</v>
      </c>
      <c r="Y56" s="60">
        <v>0</v>
      </c>
      <c r="Z56" s="77"/>
      <c r="AA56" s="60">
        <v>78</v>
      </c>
      <c r="AB56" s="60">
        <v>12</v>
      </c>
      <c r="AC56" s="77">
        <f t="shared" si="40"/>
        <v>0.154</v>
      </c>
      <c r="AD56" s="60">
        <v>31</v>
      </c>
      <c r="AE56" s="60">
        <v>0</v>
      </c>
      <c r="AF56" s="77">
        <f t="shared" si="80"/>
        <v>0</v>
      </c>
      <c r="AG56" s="60">
        <v>0</v>
      </c>
      <c r="AH56" s="60">
        <v>0</v>
      </c>
      <c r="AI56" s="77"/>
      <c r="AJ56" s="60">
        <v>567</v>
      </c>
      <c r="AK56" s="60">
        <v>9</v>
      </c>
      <c r="AL56" s="77">
        <f t="shared" si="41"/>
        <v>1.6E-2</v>
      </c>
      <c r="AM56" s="60">
        <v>260</v>
      </c>
      <c r="AN56" s="60">
        <v>0</v>
      </c>
      <c r="AO56" s="77">
        <f t="shared" si="42"/>
        <v>0</v>
      </c>
      <c r="AP56" s="60">
        <v>972</v>
      </c>
      <c r="AQ56" s="60">
        <v>29</v>
      </c>
      <c r="AR56" s="77">
        <f t="shared" si="43"/>
        <v>0.03</v>
      </c>
      <c r="AS56" s="60">
        <v>774</v>
      </c>
      <c r="AT56" s="60">
        <v>3</v>
      </c>
      <c r="AU56" s="77">
        <f t="shared" si="44"/>
        <v>4.0000000000000001E-3</v>
      </c>
      <c r="AV56" s="60">
        <v>28</v>
      </c>
      <c r="AW56" s="60">
        <v>5</v>
      </c>
      <c r="AX56" s="77">
        <f t="shared" si="45"/>
        <v>0.17899999999999999</v>
      </c>
      <c r="AY56" s="60">
        <v>61</v>
      </c>
      <c r="AZ56" s="60">
        <v>12</v>
      </c>
      <c r="BA56" s="77">
        <f t="shared" si="46"/>
        <v>0.19700000000000001</v>
      </c>
      <c r="BB56" s="60">
        <v>149</v>
      </c>
      <c r="BC56" s="60">
        <v>16</v>
      </c>
      <c r="BD56" s="77">
        <f t="shared" si="47"/>
        <v>0.107</v>
      </c>
      <c r="BE56" s="60">
        <v>98</v>
      </c>
      <c r="BF56" s="60">
        <v>60</v>
      </c>
      <c r="BG56" s="77">
        <f t="shared" si="48"/>
        <v>0.61199999999999999</v>
      </c>
      <c r="BH56" s="60">
        <v>253</v>
      </c>
      <c r="BI56" s="60">
        <v>5</v>
      </c>
      <c r="BJ56" s="77">
        <f t="shared" si="49"/>
        <v>0.02</v>
      </c>
      <c r="BK56" s="60">
        <v>545</v>
      </c>
      <c r="BL56" s="60">
        <v>22</v>
      </c>
      <c r="BM56" s="77">
        <f t="shared" si="50"/>
        <v>0.04</v>
      </c>
      <c r="BN56" s="60">
        <v>256</v>
      </c>
      <c r="BO56" s="60">
        <v>17</v>
      </c>
      <c r="BP56" s="60">
        <f t="shared" si="51"/>
        <v>6.6000000000000003E-2</v>
      </c>
      <c r="BQ56" s="60">
        <v>412</v>
      </c>
      <c r="BR56" s="60">
        <v>16</v>
      </c>
      <c r="BS56" s="77">
        <f t="shared" si="52"/>
        <v>3.9E-2</v>
      </c>
      <c r="BT56" s="60">
        <v>603</v>
      </c>
      <c r="BU56" s="60">
        <v>89</v>
      </c>
      <c r="BV56" s="77">
        <f t="shared" si="78"/>
        <v>0.14759535655058043</v>
      </c>
      <c r="BW56" s="60">
        <v>131</v>
      </c>
      <c r="BX56" s="60">
        <v>0</v>
      </c>
      <c r="BY56" s="77">
        <f t="shared" si="65"/>
        <v>0</v>
      </c>
      <c r="BZ56" s="60">
        <v>6</v>
      </c>
      <c r="CA56" s="60">
        <v>0</v>
      </c>
      <c r="CB56" s="77">
        <f t="shared" si="66"/>
        <v>0</v>
      </c>
      <c r="CC56" s="60">
        <v>448</v>
      </c>
      <c r="CD56" s="60">
        <v>17</v>
      </c>
      <c r="CE56" s="77">
        <f t="shared" si="53"/>
        <v>3.7999999999999999E-2</v>
      </c>
      <c r="CF56" s="60">
        <v>572</v>
      </c>
      <c r="CG56" s="60">
        <v>89</v>
      </c>
      <c r="CH56" s="77">
        <f t="shared" si="54"/>
        <v>0.156</v>
      </c>
      <c r="CI56" s="60">
        <v>126</v>
      </c>
      <c r="CJ56" s="60">
        <v>0</v>
      </c>
      <c r="CK56" s="77">
        <f t="shared" si="55"/>
        <v>0</v>
      </c>
      <c r="CL56" s="60">
        <v>6</v>
      </c>
      <c r="CM56" s="60">
        <v>0</v>
      </c>
      <c r="CN56" s="77">
        <f t="shared" si="67"/>
        <v>0</v>
      </c>
      <c r="CO56" s="60">
        <v>456</v>
      </c>
      <c r="CP56" s="60">
        <v>61</v>
      </c>
      <c r="CQ56" s="77">
        <f t="shared" si="56"/>
        <v>0.13400000000000001</v>
      </c>
      <c r="CR56" s="60">
        <v>474</v>
      </c>
      <c r="CS56" s="60">
        <v>39</v>
      </c>
      <c r="CT56" s="77">
        <f t="shared" si="57"/>
        <v>8.2000000000000003E-2</v>
      </c>
      <c r="CU56" s="60">
        <v>193</v>
      </c>
      <c r="CV56" s="60">
        <v>5</v>
      </c>
      <c r="CW56" s="77">
        <f t="shared" si="58"/>
        <v>2.5999999999999999E-2</v>
      </c>
      <c r="CX56" s="60">
        <v>29</v>
      </c>
      <c r="CY56" s="60">
        <v>0</v>
      </c>
      <c r="CZ56" s="77">
        <f t="shared" si="59"/>
        <v>0</v>
      </c>
      <c r="DA56" s="60">
        <v>110</v>
      </c>
      <c r="DB56" s="60">
        <v>77</v>
      </c>
      <c r="DC56" s="77">
        <f t="shared" si="60"/>
        <v>0.7</v>
      </c>
      <c r="DD56" s="60">
        <v>424</v>
      </c>
      <c r="DE56" s="60">
        <v>10</v>
      </c>
      <c r="DF56" s="77">
        <f t="shared" si="61"/>
        <v>2.4E-2</v>
      </c>
      <c r="DG56" s="60">
        <v>577</v>
      </c>
      <c r="DH56" s="60">
        <v>19</v>
      </c>
      <c r="DI56" s="77">
        <f t="shared" si="62"/>
        <v>3.3000000000000002E-2</v>
      </c>
      <c r="DJ56" s="60">
        <v>41</v>
      </c>
      <c r="DK56" s="60">
        <v>0</v>
      </c>
      <c r="DL56" s="77">
        <f t="shared" si="70"/>
        <v>0</v>
      </c>
      <c r="DM56" s="439"/>
      <c r="DN56" s="60">
        <v>894</v>
      </c>
      <c r="DO56" s="60">
        <v>101</v>
      </c>
      <c r="DP56" s="77">
        <f t="shared" si="63"/>
        <v>0.113</v>
      </c>
      <c r="DQ56" s="60">
        <v>258</v>
      </c>
      <c r="DR56" s="60">
        <v>5</v>
      </c>
      <c r="DS56" s="77">
        <f t="shared" si="64"/>
        <v>1.9E-2</v>
      </c>
      <c r="DT56" s="440">
        <v>67</v>
      </c>
      <c r="DU56" s="441">
        <v>141</v>
      </c>
      <c r="DV56" s="441">
        <v>141</v>
      </c>
      <c r="DW56" s="441">
        <v>160</v>
      </c>
      <c r="DX56" s="441">
        <v>215</v>
      </c>
      <c r="DY56" s="441">
        <v>419</v>
      </c>
      <c r="DZ56" s="441">
        <v>585</v>
      </c>
      <c r="EA56" s="442">
        <v>723</v>
      </c>
    </row>
    <row r="57" spans="1:131" x14ac:dyDescent="0.2">
      <c r="A57" s="56" t="s">
        <v>882</v>
      </c>
      <c r="B57" s="57" t="s">
        <v>1022</v>
      </c>
      <c r="C57" s="56" t="s">
        <v>938</v>
      </c>
      <c r="D57" s="56" t="s">
        <v>1083</v>
      </c>
      <c r="E57" s="60">
        <v>969</v>
      </c>
      <c r="F57" s="60">
        <v>187</v>
      </c>
      <c r="G57" s="77">
        <f t="shared" si="79"/>
        <v>0.19298245614035087</v>
      </c>
      <c r="H57" s="60">
        <v>601</v>
      </c>
      <c r="I57" s="60">
        <v>131</v>
      </c>
      <c r="J57" s="77">
        <f t="shared" si="73"/>
        <v>0.21797004991680533</v>
      </c>
      <c r="K57" s="60">
        <v>111</v>
      </c>
      <c r="L57" s="60">
        <v>41</v>
      </c>
      <c r="M57" s="77">
        <f t="shared" si="74"/>
        <v>0.36936936936936937</v>
      </c>
      <c r="N57" s="60">
        <v>419</v>
      </c>
      <c r="O57" s="60">
        <v>56</v>
      </c>
      <c r="P57" s="77">
        <f t="shared" si="75"/>
        <v>0.13365155131264916</v>
      </c>
      <c r="Q57" s="60">
        <v>71</v>
      </c>
      <c r="R57" s="60">
        <v>32</v>
      </c>
      <c r="S57" s="77">
        <f t="shared" si="76"/>
        <v>0.45070422535211269</v>
      </c>
      <c r="T57" s="60">
        <f t="shared" si="39"/>
        <v>969</v>
      </c>
      <c r="U57" s="60">
        <v>88</v>
      </c>
      <c r="V57" s="60">
        <v>33</v>
      </c>
      <c r="W57" s="77">
        <f t="shared" si="77"/>
        <v>0.375</v>
      </c>
      <c r="X57" s="60">
        <v>0</v>
      </c>
      <c r="Y57" s="60">
        <v>0</v>
      </c>
      <c r="Z57" s="77"/>
      <c r="AA57" s="60">
        <v>23</v>
      </c>
      <c r="AB57" s="60">
        <v>0</v>
      </c>
      <c r="AC57" s="77">
        <f t="shared" si="40"/>
        <v>0</v>
      </c>
      <c r="AD57" s="60">
        <v>0</v>
      </c>
      <c r="AE57" s="60">
        <v>0</v>
      </c>
      <c r="AF57" s="77"/>
      <c r="AG57" s="60">
        <v>25</v>
      </c>
      <c r="AH57" s="60">
        <v>7</v>
      </c>
      <c r="AI57" s="77">
        <f t="shared" si="68"/>
        <v>0.28000000000000003</v>
      </c>
      <c r="AJ57" s="60">
        <v>482</v>
      </c>
      <c r="AK57" s="60">
        <v>107</v>
      </c>
      <c r="AL57" s="77">
        <f t="shared" si="41"/>
        <v>0.222</v>
      </c>
      <c r="AM57" s="60">
        <v>351</v>
      </c>
      <c r="AN57" s="60">
        <v>44</v>
      </c>
      <c r="AO57" s="77">
        <f t="shared" si="42"/>
        <v>0.125</v>
      </c>
      <c r="AP57" s="60">
        <v>670</v>
      </c>
      <c r="AQ57" s="60">
        <v>24</v>
      </c>
      <c r="AR57" s="77">
        <f t="shared" si="43"/>
        <v>3.5999999999999997E-2</v>
      </c>
      <c r="AS57" s="60">
        <v>510</v>
      </c>
      <c r="AT57" s="60">
        <v>1</v>
      </c>
      <c r="AU57" s="77">
        <f t="shared" si="44"/>
        <v>2E-3</v>
      </c>
      <c r="AV57" s="60">
        <v>174</v>
      </c>
      <c r="AW57" s="60">
        <v>66</v>
      </c>
      <c r="AX57" s="77">
        <f t="shared" si="45"/>
        <v>0.379</v>
      </c>
      <c r="AY57" s="60">
        <v>102</v>
      </c>
      <c r="AZ57" s="60">
        <v>34</v>
      </c>
      <c r="BA57" s="77">
        <f t="shared" si="46"/>
        <v>0.33300000000000002</v>
      </c>
      <c r="BB57" s="60">
        <v>300</v>
      </c>
      <c r="BC57" s="60">
        <v>98</v>
      </c>
      <c r="BD57" s="77">
        <f t="shared" si="47"/>
        <v>0.32700000000000001</v>
      </c>
      <c r="BE57" s="60">
        <v>178</v>
      </c>
      <c r="BF57" s="60">
        <v>66</v>
      </c>
      <c r="BG57" s="77">
        <f t="shared" si="48"/>
        <v>0.371</v>
      </c>
      <c r="BH57" s="60">
        <v>122</v>
      </c>
      <c r="BI57" s="60">
        <v>0</v>
      </c>
      <c r="BJ57" s="77">
        <f t="shared" si="49"/>
        <v>0</v>
      </c>
      <c r="BK57" s="60">
        <v>350</v>
      </c>
      <c r="BL57" s="60">
        <v>74</v>
      </c>
      <c r="BM57" s="77">
        <f t="shared" si="50"/>
        <v>0.21099999999999999</v>
      </c>
      <c r="BN57" s="60">
        <v>319</v>
      </c>
      <c r="BO57" s="60">
        <v>44</v>
      </c>
      <c r="BP57" s="60">
        <f t="shared" si="51"/>
        <v>0.13800000000000001</v>
      </c>
      <c r="BQ57" s="60">
        <v>368</v>
      </c>
      <c r="BR57" s="60">
        <v>55</v>
      </c>
      <c r="BS57" s="77">
        <f t="shared" si="52"/>
        <v>0.14899999999999999</v>
      </c>
      <c r="BT57" s="60">
        <v>449</v>
      </c>
      <c r="BU57" s="60">
        <v>86</v>
      </c>
      <c r="BV57" s="77">
        <f t="shared" si="78"/>
        <v>0.19153674832962139</v>
      </c>
      <c r="BW57" s="60">
        <v>147</v>
      </c>
      <c r="BX57" s="60">
        <v>44</v>
      </c>
      <c r="BY57" s="77">
        <f t="shared" si="65"/>
        <v>0.29899999999999999</v>
      </c>
      <c r="BZ57" s="60">
        <v>5</v>
      </c>
      <c r="CA57" s="60">
        <v>0</v>
      </c>
      <c r="CB57" s="77">
        <f t="shared" si="66"/>
        <v>0</v>
      </c>
      <c r="CC57" s="60">
        <v>461</v>
      </c>
      <c r="CD57" s="60">
        <v>88</v>
      </c>
      <c r="CE57" s="77">
        <f t="shared" si="53"/>
        <v>0.191</v>
      </c>
      <c r="CF57" s="60">
        <v>388</v>
      </c>
      <c r="CG57" s="60">
        <v>53</v>
      </c>
      <c r="CH57" s="77">
        <f t="shared" si="54"/>
        <v>0.13700000000000001</v>
      </c>
      <c r="CI57" s="60">
        <v>115</v>
      </c>
      <c r="CJ57" s="60">
        <v>44</v>
      </c>
      <c r="CK57" s="77">
        <f t="shared" si="55"/>
        <v>0.38300000000000001</v>
      </c>
      <c r="CL57" s="60">
        <v>5</v>
      </c>
      <c r="CM57" s="60">
        <v>0</v>
      </c>
      <c r="CN57" s="77">
        <f t="shared" si="67"/>
        <v>0</v>
      </c>
      <c r="CO57" s="60">
        <v>417</v>
      </c>
      <c r="CP57" s="60">
        <v>87</v>
      </c>
      <c r="CQ57" s="77">
        <f t="shared" si="56"/>
        <v>0.20899999999999999</v>
      </c>
      <c r="CR57" s="60">
        <v>276</v>
      </c>
      <c r="CS57" s="60">
        <v>65</v>
      </c>
      <c r="CT57" s="77">
        <f t="shared" si="57"/>
        <v>0.23599999999999999</v>
      </c>
      <c r="CU57" s="60">
        <v>178</v>
      </c>
      <c r="CV57" s="60">
        <v>0</v>
      </c>
      <c r="CW57" s="77">
        <f t="shared" si="58"/>
        <v>0</v>
      </c>
      <c r="CX57" s="60">
        <v>98</v>
      </c>
      <c r="CY57" s="60">
        <v>33</v>
      </c>
      <c r="CZ57" s="77">
        <f t="shared" si="59"/>
        <v>0.33700000000000002</v>
      </c>
      <c r="DA57" s="60">
        <v>223</v>
      </c>
      <c r="DB57" s="60">
        <v>130</v>
      </c>
      <c r="DC57" s="77">
        <f t="shared" si="60"/>
        <v>0.58299999999999996</v>
      </c>
      <c r="DD57" s="60">
        <v>229</v>
      </c>
      <c r="DE57" s="60">
        <v>56</v>
      </c>
      <c r="DF57" s="77">
        <f t="shared" si="61"/>
        <v>0.245</v>
      </c>
      <c r="DG57" s="60">
        <v>363</v>
      </c>
      <c r="DH57" s="60">
        <v>0</v>
      </c>
      <c r="DI57" s="77">
        <f t="shared" si="62"/>
        <v>0</v>
      </c>
      <c r="DJ57" s="60">
        <v>154</v>
      </c>
      <c r="DK57" s="60">
        <v>0</v>
      </c>
      <c r="DL57" s="77">
        <f t="shared" si="70"/>
        <v>0</v>
      </c>
      <c r="DM57" s="439">
        <v>12647</v>
      </c>
      <c r="DN57" s="60">
        <v>558</v>
      </c>
      <c r="DO57" s="60">
        <v>88</v>
      </c>
      <c r="DP57" s="77">
        <f t="shared" si="63"/>
        <v>0.158</v>
      </c>
      <c r="DQ57" s="60">
        <v>411</v>
      </c>
      <c r="DR57" s="60">
        <v>99</v>
      </c>
      <c r="DS57" s="77">
        <f t="shared" si="64"/>
        <v>0.24099999999999999</v>
      </c>
      <c r="DT57" s="440">
        <v>132</v>
      </c>
      <c r="DU57" s="441">
        <v>226</v>
      </c>
      <c r="DV57" s="441">
        <v>268</v>
      </c>
      <c r="DW57" s="441">
        <v>273</v>
      </c>
      <c r="DX57" s="441">
        <v>305</v>
      </c>
      <c r="DY57" s="441">
        <v>505</v>
      </c>
      <c r="DZ57" s="441">
        <v>644</v>
      </c>
      <c r="EA57" s="442">
        <v>772</v>
      </c>
    </row>
    <row r="58" spans="1:131" s="529" customFormat="1" x14ac:dyDescent="0.2">
      <c r="A58" s="527" t="s">
        <v>882</v>
      </c>
      <c r="B58" s="527" t="s">
        <v>2327</v>
      </c>
      <c r="C58" s="527" t="s">
        <v>939</v>
      </c>
      <c r="D58" s="527" t="s">
        <v>1084</v>
      </c>
      <c r="E58" s="529">
        <v>966</v>
      </c>
      <c r="F58" s="529">
        <v>41</v>
      </c>
      <c r="G58" s="528">
        <f t="shared" si="79"/>
        <v>4.2443064182194616E-2</v>
      </c>
      <c r="H58" s="529">
        <v>396</v>
      </c>
      <c r="I58" s="529">
        <v>11</v>
      </c>
      <c r="J58" s="528">
        <f t="shared" si="73"/>
        <v>2.7777777777777776E-2</v>
      </c>
      <c r="K58" s="529">
        <v>32</v>
      </c>
      <c r="L58" s="529">
        <v>0</v>
      </c>
      <c r="M58" s="528">
        <f t="shared" si="74"/>
        <v>0</v>
      </c>
      <c r="N58" s="529">
        <v>345</v>
      </c>
      <c r="O58" s="529">
        <v>12</v>
      </c>
      <c r="P58" s="528">
        <f t="shared" si="75"/>
        <v>3.4782608695652174E-2</v>
      </c>
      <c r="Q58" s="529">
        <v>19</v>
      </c>
      <c r="R58" s="529">
        <v>0</v>
      </c>
      <c r="S58" s="528">
        <f t="shared" si="76"/>
        <v>0</v>
      </c>
      <c r="T58" s="529">
        <f t="shared" si="39"/>
        <v>966</v>
      </c>
      <c r="U58" s="529">
        <v>36</v>
      </c>
      <c r="V58" s="529">
        <v>0</v>
      </c>
      <c r="W58" s="528">
        <f t="shared" si="77"/>
        <v>0</v>
      </c>
      <c r="X58" s="529">
        <v>0</v>
      </c>
      <c r="Y58" s="529">
        <v>0</v>
      </c>
      <c r="Z58" s="528"/>
      <c r="AA58" s="529">
        <v>21</v>
      </c>
      <c r="AB58" s="529">
        <v>0</v>
      </c>
      <c r="AC58" s="528">
        <f t="shared" si="40"/>
        <v>0</v>
      </c>
      <c r="AD58" s="529">
        <v>0</v>
      </c>
      <c r="AE58" s="529">
        <v>0</v>
      </c>
      <c r="AF58" s="528"/>
      <c r="AG58" s="529">
        <v>21</v>
      </c>
      <c r="AH58" s="529">
        <v>0</v>
      </c>
      <c r="AI58" s="528">
        <f t="shared" si="68"/>
        <v>0</v>
      </c>
      <c r="AJ58" s="529">
        <v>245</v>
      </c>
      <c r="AK58" s="529">
        <v>0</v>
      </c>
      <c r="AL58" s="528">
        <f t="shared" si="41"/>
        <v>0</v>
      </c>
      <c r="AM58" s="529">
        <v>643</v>
      </c>
      <c r="AN58" s="529">
        <v>41</v>
      </c>
      <c r="AO58" s="528">
        <f t="shared" si="42"/>
        <v>6.4000000000000001E-2</v>
      </c>
      <c r="AP58" s="529">
        <v>727</v>
      </c>
      <c r="AQ58" s="529">
        <v>29</v>
      </c>
      <c r="AR58" s="528">
        <f t="shared" si="43"/>
        <v>0.04</v>
      </c>
      <c r="AS58" s="529">
        <v>602</v>
      </c>
      <c r="AT58" s="529">
        <v>0</v>
      </c>
      <c r="AU58" s="528">
        <f t="shared" si="44"/>
        <v>0</v>
      </c>
      <c r="AV58" s="529">
        <v>190</v>
      </c>
      <c r="AW58" s="529">
        <v>41</v>
      </c>
      <c r="AX58" s="528">
        <f t="shared" si="45"/>
        <v>0.216</v>
      </c>
      <c r="AY58" s="529">
        <v>55</v>
      </c>
      <c r="AZ58" s="529">
        <v>0</v>
      </c>
      <c r="BA58" s="528">
        <f t="shared" si="46"/>
        <v>0</v>
      </c>
      <c r="BB58" s="529">
        <v>310</v>
      </c>
      <c r="BC58" s="529">
        <v>41</v>
      </c>
      <c r="BD58" s="528">
        <f t="shared" si="47"/>
        <v>0.13200000000000001</v>
      </c>
      <c r="BE58" s="529">
        <v>49</v>
      </c>
      <c r="BF58" s="529">
        <v>0</v>
      </c>
      <c r="BG58" s="528">
        <f t="shared" si="48"/>
        <v>0</v>
      </c>
      <c r="BH58" s="529">
        <v>115</v>
      </c>
      <c r="BI58" s="529">
        <v>0</v>
      </c>
      <c r="BJ58" s="528">
        <f t="shared" si="49"/>
        <v>0</v>
      </c>
      <c r="BK58" s="529">
        <v>307</v>
      </c>
      <c r="BL58" s="529">
        <v>11</v>
      </c>
      <c r="BM58" s="528">
        <f t="shared" si="50"/>
        <v>3.5999999999999997E-2</v>
      </c>
      <c r="BN58" s="529">
        <v>495</v>
      </c>
      <c r="BO58" s="529">
        <v>30</v>
      </c>
      <c r="BP58" s="529">
        <f t="shared" si="51"/>
        <v>6.0999999999999999E-2</v>
      </c>
      <c r="BQ58" s="529">
        <v>570</v>
      </c>
      <c r="BR58" s="529">
        <v>30</v>
      </c>
      <c r="BS58" s="528">
        <f t="shared" si="52"/>
        <v>5.2999999999999999E-2</v>
      </c>
      <c r="BT58" s="529">
        <v>339</v>
      </c>
      <c r="BU58" s="529">
        <v>11</v>
      </c>
      <c r="BV58" s="528">
        <f t="shared" si="78"/>
        <v>3.2448377581120944E-2</v>
      </c>
      <c r="BW58" s="529">
        <v>57</v>
      </c>
      <c r="BX58" s="529">
        <v>0</v>
      </c>
      <c r="BY58" s="528">
        <f t="shared" si="65"/>
        <v>0</v>
      </c>
      <c r="BZ58" s="529">
        <v>0</v>
      </c>
      <c r="CA58" s="529">
        <v>0</v>
      </c>
      <c r="CB58" s="528"/>
      <c r="CC58" s="529">
        <v>596</v>
      </c>
      <c r="CD58" s="529">
        <v>41</v>
      </c>
      <c r="CE58" s="528">
        <f t="shared" si="53"/>
        <v>6.9000000000000006E-2</v>
      </c>
      <c r="CF58" s="529">
        <v>331</v>
      </c>
      <c r="CG58" s="529">
        <v>0</v>
      </c>
      <c r="CH58" s="528">
        <f t="shared" si="54"/>
        <v>0</v>
      </c>
      <c r="CI58" s="529">
        <v>39</v>
      </c>
      <c r="CJ58" s="529">
        <v>0</v>
      </c>
      <c r="CK58" s="528">
        <f t="shared" si="55"/>
        <v>0</v>
      </c>
      <c r="CL58" s="529">
        <v>0</v>
      </c>
      <c r="CM58" s="529">
        <v>0</v>
      </c>
      <c r="CN58" s="528"/>
      <c r="CO58" s="529">
        <v>412</v>
      </c>
      <c r="CP58" s="529">
        <v>30</v>
      </c>
      <c r="CQ58" s="528">
        <f t="shared" si="56"/>
        <v>7.2999999999999995E-2</v>
      </c>
      <c r="CR58" s="529">
        <v>439</v>
      </c>
      <c r="CS58" s="529">
        <v>11</v>
      </c>
      <c r="CT58" s="528">
        <f t="shared" si="57"/>
        <v>2.5000000000000001E-2</v>
      </c>
      <c r="CU58" s="529">
        <v>99</v>
      </c>
      <c r="CV58" s="529">
        <v>0</v>
      </c>
      <c r="CW58" s="528">
        <f t="shared" si="58"/>
        <v>0</v>
      </c>
      <c r="CX58" s="529">
        <v>16</v>
      </c>
      <c r="CY58" s="529">
        <v>0</v>
      </c>
      <c r="CZ58" s="528">
        <f t="shared" si="59"/>
        <v>0</v>
      </c>
      <c r="DA58" s="529">
        <v>106</v>
      </c>
      <c r="DB58" s="529">
        <v>11</v>
      </c>
      <c r="DC58" s="528">
        <f t="shared" si="60"/>
        <v>0.104</v>
      </c>
      <c r="DD58" s="529">
        <v>346</v>
      </c>
      <c r="DE58" s="529">
        <v>30</v>
      </c>
      <c r="DF58" s="528">
        <f t="shared" si="61"/>
        <v>8.6999999999999994E-2</v>
      </c>
      <c r="DG58" s="529">
        <v>443</v>
      </c>
      <c r="DH58" s="529">
        <v>0</v>
      </c>
      <c r="DI58" s="528">
        <f t="shared" si="62"/>
        <v>0</v>
      </c>
      <c r="DJ58" s="529">
        <v>71</v>
      </c>
      <c r="DK58" s="529">
        <v>0</v>
      </c>
      <c r="DL58" s="528">
        <f t="shared" si="70"/>
        <v>0</v>
      </c>
      <c r="DM58" s="504"/>
      <c r="DN58" s="529">
        <v>875</v>
      </c>
      <c r="DO58" s="529">
        <v>12</v>
      </c>
      <c r="DP58" s="528">
        <f t="shared" si="63"/>
        <v>1.4E-2</v>
      </c>
      <c r="DQ58" s="529">
        <v>91</v>
      </c>
      <c r="DR58" s="529">
        <v>30</v>
      </c>
      <c r="DS58" s="528">
        <f t="shared" si="64"/>
        <v>0.33</v>
      </c>
      <c r="DT58" s="530">
        <v>0</v>
      </c>
      <c r="DU58" s="531">
        <v>65</v>
      </c>
      <c r="DV58" s="531">
        <v>83</v>
      </c>
      <c r="DW58" s="531">
        <v>83</v>
      </c>
      <c r="DX58" s="531">
        <v>94</v>
      </c>
      <c r="DY58" s="531">
        <v>153</v>
      </c>
      <c r="DZ58" s="531">
        <v>278</v>
      </c>
      <c r="EA58" s="532">
        <v>443</v>
      </c>
    </row>
    <row r="59" spans="1:131" x14ac:dyDescent="0.2">
      <c r="A59" s="56" t="s">
        <v>882</v>
      </c>
      <c r="B59" s="57" t="s">
        <v>1022</v>
      </c>
      <c r="C59" s="56" t="s">
        <v>940</v>
      </c>
      <c r="D59" s="56" t="s">
        <v>1085</v>
      </c>
      <c r="E59" s="60">
        <v>1468</v>
      </c>
      <c r="F59" s="60">
        <v>66</v>
      </c>
      <c r="G59" s="77">
        <f t="shared" si="79"/>
        <v>4.4959128065395093E-2</v>
      </c>
      <c r="H59" s="60">
        <v>643</v>
      </c>
      <c r="I59" s="60">
        <v>55</v>
      </c>
      <c r="J59" s="77">
        <f t="shared" si="73"/>
        <v>8.553654743390357E-2</v>
      </c>
      <c r="K59" s="60">
        <v>130</v>
      </c>
      <c r="L59" s="60">
        <v>0</v>
      </c>
      <c r="M59" s="77">
        <f t="shared" si="74"/>
        <v>0</v>
      </c>
      <c r="N59" s="60">
        <v>503</v>
      </c>
      <c r="O59" s="60">
        <v>55</v>
      </c>
      <c r="P59" s="77">
        <f t="shared" si="75"/>
        <v>0.10934393638170974</v>
      </c>
      <c r="Q59" s="60">
        <v>10</v>
      </c>
      <c r="R59" s="60">
        <v>0</v>
      </c>
      <c r="S59" s="77">
        <f t="shared" si="76"/>
        <v>0</v>
      </c>
      <c r="T59" s="60">
        <f t="shared" si="39"/>
        <v>1468</v>
      </c>
      <c r="U59" s="60">
        <v>94</v>
      </c>
      <c r="V59" s="60">
        <v>0</v>
      </c>
      <c r="W59" s="77">
        <f t="shared" si="77"/>
        <v>0</v>
      </c>
      <c r="X59" s="60">
        <v>19</v>
      </c>
      <c r="Y59" s="60">
        <v>0</v>
      </c>
      <c r="Z59" s="77">
        <f t="shared" si="38"/>
        <v>0</v>
      </c>
      <c r="AA59" s="60">
        <v>29</v>
      </c>
      <c r="AB59" s="60">
        <v>10</v>
      </c>
      <c r="AC59" s="77">
        <f t="shared" si="40"/>
        <v>0.34499999999999997</v>
      </c>
      <c r="AD59" s="60">
        <v>0</v>
      </c>
      <c r="AE59" s="60">
        <v>0</v>
      </c>
      <c r="AF59" s="77"/>
      <c r="AG59" s="60">
        <v>36</v>
      </c>
      <c r="AH59" s="60">
        <v>0</v>
      </c>
      <c r="AI59" s="77">
        <f t="shared" si="68"/>
        <v>0</v>
      </c>
      <c r="AJ59" s="60">
        <v>445</v>
      </c>
      <c r="AK59" s="60">
        <v>56</v>
      </c>
      <c r="AL59" s="77">
        <f t="shared" si="41"/>
        <v>0.126</v>
      </c>
      <c r="AM59" s="60">
        <v>845</v>
      </c>
      <c r="AN59" s="60">
        <v>0</v>
      </c>
      <c r="AO59" s="77">
        <f t="shared" si="42"/>
        <v>0</v>
      </c>
      <c r="AP59" s="60">
        <v>1082</v>
      </c>
      <c r="AQ59" s="60">
        <v>56</v>
      </c>
      <c r="AR59" s="77">
        <f t="shared" si="43"/>
        <v>5.1999999999999998E-2</v>
      </c>
      <c r="AS59" s="60">
        <v>882</v>
      </c>
      <c r="AT59" s="60">
        <v>55</v>
      </c>
      <c r="AU59" s="77">
        <f t="shared" si="44"/>
        <v>6.2E-2</v>
      </c>
      <c r="AV59" s="60">
        <v>308</v>
      </c>
      <c r="AW59" s="60">
        <v>0</v>
      </c>
      <c r="AX59" s="77">
        <f t="shared" si="45"/>
        <v>0</v>
      </c>
      <c r="AY59" s="60">
        <v>79</v>
      </c>
      <c r="AZ59" s="60">
        <v>0</v>
      </c>
      <c r="BA59" s="77">
        <f t="shared" si="46"/>
        <v>0</v>
      </c>
      <c r="BB59" s="60">
        <v>528</v>
      </c>
      <c r="BC59" s="60">
        <v>7</v>
      </c>
      <c r="BD59" s="77">
        <f t="shared" si="47"/>
        <v>1.2999999999999999E-2</v>
      </c>
      <c r="BE59" s="60">
        <v>120</v>
      </c>
      <c r="BF59" s="60">
        <v>0</v>
      </c>
      <c r="BG59" s="77">
        <f t="shared" si="48"/>
        <v>0</v>
      </c>
      <c r="BH59" s="60">
        <v>286</v>
      </c>
      <c r="BI59" s="60">
        <v>8</v>
      </c>
      <c r="BJ59" s="77">
        <f t="shared" si="49"/>
        <v>2.8000000000000001E-2</v>
      </c>
      <c r="BK59" s="60">
        <v>589</v>
      </c>
      <c r="BL59" s="60">
        <v>57</v>
      </c>
      <c r="BM59" s="77">
        <f t="shared" si="50"/>
        <v>9.7000000000000003E-2</v>
      </c>
      <c r="BN59" s="60">
        <v>473</v>
      </c>
      <c r="BO59" s="60">
        <v>0</v>
      </c>
      <c r="BP59" s="60">
        <f t="shared" si="51"/>
        <v>0</v>
      </c>
      <c r="BQ59" s="60">
        <v>825</v>
      </c>
      <c r="BR59" s="60">
        <v>9</v>
      </c>
      <c r="BS59" s="77">
        <f t="shared" si="52"/>
        <v>1.0999999999999999E-2</v>
      </c>
      <c r="BT59" s="60">
        <v>581</v>
      </c>
      <c r="BU59" s="60">
        <v>55</v>
      </c>
      <c r="BV59" s="77">
        <f t="shared" si="78"/>
        <v>9.4664371772805511E-2</v>
      </c>
      <c r="BW59" s="60">
        <v>62</v>
      </c>
      <c r="BX59" s="60">
        <v>0</v>
      </c>
      <c r="BY59" s="77">
        <f t="shared" si="65"/>
        <v>0</v>
      </c>
      <c r="BZ59" s="60">
        <v>0</v>
      </c>
      <c r="CA59" s="60">
        <v>0</v>
      </c>
      <c r="CB59" s="77"/>
      <c r="CC59" s="60">
        <v>911</v>
      </c>
      <c r="CD59" s="60">
        <v>10</v>
      </c>
      <c r="CE59" s="77">
        <f t="shared" si="53"/>
        <v>1.0999999999999999E-2</v>
      </c>
      <c r="CF59" s="60">
        <v>495</v>
      </c>
      <c r="CG59" s="60">
        <v>55</v>
      </c>
      <c r="CH59" s="77">
        <f t="shared" si="54"/>
        <v>0.111</v>
      </c>
      <c r="CI59" s="60">
        <v>62</v>
      </c>
      <c r="CJ59" s="60">
        <v>0</v>
      </c>
      <c r="CK59" s="77">
        <f t="shared" si="55"/>
        <v>0</v>
      </c>
      <c r="CL59" s="60">
        <v>0</v>
      </c>
      <c r="CM59" s="60">
        <v>0</v>
      </c>
      <c r="CN59" s="77"/>
      <c r="CO59" s="60">
        <v>640</v>
      </c>
      <c r="CP59" s="60">
        <v>10</v>
      </c>
      <c r="CQ59" s="77">
        <f t="shared" si="56"/>
        <v>1.6E-2</v>
      </c>
      <c r="CR59" s="60">
        <v>684</v>
      </c>
      <c r="CS59" s="60">
        <v>56</v>
      </c>
      <c r="CT59" s="77">
        <f t="shared" si="57"/>
        <v>8.2000000000000003E-2</v>
      </c>
      <c r="CU59" s="60">
        <v>144</v>
      </c>
      <c r="CV59" s="60">
        <v>0</v>
      </c>
      <c r="CW59" s="77">
        <f t="shared" si="58"/>
        <v>0</v>
      </c>
      <c r="CX59" s="60">
        <v>0</v>
      </c>
      <c r="CY59" s="60">
        <v>0</v>
      </c>
      <c r="CZ59" s="77"/>
      <c r="DA59" s="60">
        <v>207</v>
      </c>
      <c r="DB59" s="60">
        <v>9</v>
      </c>
      <c r="DC59" s="77">
        <f t="shared" si="60"/>
        <v>4.2999999999999997E-2</v>
      </c>
      <c r="DD59" s="60">
        <v>569</v>
      </c>
      <c r="DE59" s="60">
        <v>55</v>
      </c>
      <c r="DF59" s="77">
        <f t="shared" si="61"/>
        <v>9.7000000000000003E-2</v>
      </c>
      <c r="DG59" s="60">
        <v>558</v>
      </c>
      <c r="DH59" s="60">
        <v>0</v>
      </c>
      <c r="DI59" s="77">
        <f t="shared" si="62"/>
        <v>0</v>
      </c>
      <c r="DJ59" s="60">
        <v>134</v>
      </c>
      <c r="DK59" s="60">
        <v>0</v>
      </c>
      <c r="DL59" s="77">
        <f t="shared" si="70"/>
        <v>0</v>
      </c>
      <c r="DM59" s="439"/>
      <c r="DN59" s="60">
        <v>1218</v>
      </c>
      <c r="DO59" s="60">
        <v>56</v>
      </c>
      <c r="DP59" s="77">
        <f t="shared" si="63"/>
        <v>4.5999999999999999E-2</v>
      </c>
      <c r="DQ59" s="60">
        <v>250</v>
      </c>
      <c r="DR59" s="60">
        <v>10</v>
      </c>
      <c r="DS59" s="77">
        <f t="shared" si="64"/>
        <v>0.04</v>
      </c>
      <c r="DT59" s="440">
        <v>10</v>
      </c>
      <c r="DU59" s="441">
        <v>100</v>
      </c>
      <c r="DV59" s="441">
        <v>114</v>
      </c>
      <c r="DW59" s="441">
        <v>133</v>
      </c>
      <c r="DX59" s="441">
        <v>176</v>
      </c>
      <c r="DY59" s="441">
        <v>513</v>
      </c>
      <c r="DZ59" s="441">
        <v>681</v>
      </c>
      <c r="EA59" s="442">
        <v>849</v>
      </c>
    </row>
    <row r="60" spans="1:131" x14ac:dyDescent="0.2">
      <c r="A60" s="56" t="s">
        <v>882</v>
      </c>
      <c r="B60" s="57" t="s">
        <v>1022</v>
      </c>
      <c r="C60" s="56" t="s">
        <v>941</v>
      </c>
      <c r="D60" s="56" t="s">
        <v>1086</v>
      </c>
      <c r="E60" s="60">
        <v>1247</v>
      </c>
      <c r="F60" s="60">
        <v>18</v>
      </c>
      <c r="G60" s="77">
        <f t="shared" si="79"/>
        <v>1.4434643143544507E-2</v>
      </c>
      <c r="H60" s="60">
        <v>545</v>
      </c>
      <c r="I60" s="60">
        <v>7</v>
      </c>
      <c r="J60" s="77">
        <f t="shared" si="73"/>
        <v>1.2844036697247707E-2</v>
      </c>
      <c r="K60" s="60">
        <v>79</v>
      </c>
      <c r="L60" s="60">
        <v>0</v>
      </c>
      <c r="M60" s="77">
        <f t="shared" si="74"/>
        <v>0</v>
      </c>
      <c r="N60" s="60">
        <v>335</v>
      </c>
      <c r="O60" s="60">
        <v>7</v>
      </c>
      <c r="P60" s="77">
        <f t="shared" si="75"/>
        <v>2.0895522388059702E-2</v>
      </c>
      <c r="Q60" s="60">
        <v>131</v>
      </c>
      <c r="R60" s="60">
        <v>0</v>
      </c>
      <c r="S60" s="77">
        <f t="shared" si="76"/>
        <v>0</v>
      </c>
      <c r="T60" s="60">
        <f t="shared" si="39"/>
        <v>1247</v>
      </c>
      <c r="U60" s="60">
        <v>83</v>
      </c>
      <c r="V60" s="60">
        <v>12</v>
      </c>
      <c r="W60" s="77">
        <f t="shared" si="77"/>
        <v>0.14499999999999999</v>
      </c>
      <c r="X60" s="60">
        <v>0</v>
      </c>
      <c r="Y60" s="60">
        <v>0</v>
      </c>
      <c r="Z60" s="77"/>
      <c r="AA60" s="60">
        <v>115</v>
      </c>
      <c r="AB60" s="60">
        <v>0</v>
      </c>
      <c r="AC60" s="77">
        <f t="shared" si="40"/>
        <v>0</v>
      </c>
      <c r="AD60" s="60">
        <v>0</v>
      </c>
      <c r="AE60" s="60">
        <v>0</v>
      </c>
      <c r="AF60" s="77"/>
      <c r="AG60" s="60">
        <v>57</v>
      </c>
      <c r="AH60" s="60">
        <v>0</v>
      </c>
      <c r="AI60" s="77">
        <f t="shared" si="68"/>
        <v>0</v>
      </c>
      <c r="AJ60" s="60">
        <v>534</v>
      </c>
      <c r="AK60" s="60">
        <v>11</v>
      </c>
      <c r="AL60" s="77">
        <f t="shared" si="41"/>
        <v>2.1000000000000001E-2</v>
      </c>
      <c r="AM60" s="60">
        <v>458</v>
      </c>
      <c r="AN60" s="60">
        <v>6</v>
      </c>
      <c r="AO60" s="77">
        <f t="shared" si="42"/>
        <v>1.2999999999999999E-2</v>
      </c>
      <c r="AP60" s="60">
        <v>909</v>
      </c>
      <c r="AQ60" s="60">
        <v>7</v>
      </c>
      <c r="AR60" s="77">
        <f t="shared" si="43"/>
        <v>8.0000000000000002E-3</v>
      </c>
      <c r="AS60" s="60">
        <v>695</v>
      </c>
      <c r="AT60" s="60">
        <v>0</v>
      </c>
      <c r="AU60" s="77">
        <f t="shared" si="44"/>
        <v>0</v>
      </c>
      <c r="AV60" s="60">
        <v>282</v>
      </c>
      <c r="AW60" s="60">
        <v>0</v>
      </c>
      <c r="AX60" s="77">
        <f t="shared" si="45"/>
        <v>0</v>
      </c>
      <c r="AY60" s="60">
        <v>73</v>
      </c>
      <c r="AZ60" s="60">
        <v>11</v>
      </c>
      <c r="BA60" s="77">
        <f t="shared" si="46"/>
        <v>0.151</v>
      </c>
      <c r="BB60" s="60">
        <v>322</v>
      </c>
      <c r="BC60" s="60">
        <v>0</v>
      </c>
      <c r="BD60" s="77">
        <f t="shared" si="47"/>
        <v>0</v>
      </c>
      <c r="BE60" s="60">
        <v>196</v>
      </c>
      <c r="BF60" s="60">
        <v>0</v>
      </c>
      <c r="BG60" s="77">
        <f t="shared" si="48"/>
        <v>0</v>
      </c>
      <c r="BH60" s="60">
        <v>303</v>
      </c>
      <c r="BI60" s="60">
        <v>6</v>
      </c>
      <c r="BJ60" s="77">
        <f t="shared" si="49"/>
        <v>0.02</v>
      </c>
      <c r="BK60" s="60">
        <v>458</v>
      </c>
      <c r="BL60" s="60">
        <v>0</v>
      </c>
      <c r="BM60" s="77">
        <f t="shared" si="50"/>
        <v>0</v>
      </c>
      <c r="BN60" s="60">
        <v>290</v>
      </c>
      <c r="BO60" s="60">
        <v>11</v>
      </c>
      <c r="BP60" s="60">
        <f t="shared" si="51"/>
        <v>3.7999999999999999E-2</v>
      </c>
      <c r="BQ60" s="60">
        <v>702</v>
      </c>
      <c r="BR60" s="60">
        <v>11</v>
      </c>
      <c r="BS60" s="77">
        <f t="shared" si="52"/>
        <v>1.6E-2</v>
      </c>
      <c r="BT60" s="60">
        <v>454</v>
      </c>
      <c r="BU60" s="60">
        <v>6</v>
      </c>
      <c r="BV60" s="77">
        <f t="shared" si="78"/>
        <v>1.3215859030837005E-2</v>
      </c>
      <c r="BW60" s="60">
        <v>80</v>
      </c>
      <c r="BX60" s="60">
        <v>0</v>
      </c>
      <c r="BY60" s="77">
        <f t="shared" si="65"/>
        <v>0</v>
      </c>
      <c r="BZ60" s="60">
        <v>11</v>
      </c>
      <c r="CA60" s="60">
        <v>0</v>
      </c>
      <c r="CB60" s="77">
        <f t="shared" si="66"/>
        <v>0</v>
      </c>
      <c r="CC60" s="60">
        <v>808</v>
      </c>
      <c r="CD60" s="60">
        <v>12</v>
      </c>
      <c r="CE60" s="77">
        <f t="shared" si="53"/>
        <v>1.4999999999999999E-2</v>
      </c>
      <c r="CF60" s="60">
        <v>389</v>
      </c>
      <c r="CG60" s="60">
        <v>7</v>
      </c>
      <c r="CH60" s="77">
        <f t="shared" si="54"/>
        <v>1.7999999999999999E-2</v>
      </c>
      <c r="CI60" s="60">
        <v>39</v>
      </c>
      <c r="CJ60" s="60">
        <v>0</v>
      </c>
      <c r="CK60" s="77">
        <f t="shared" si="55"/>
        <v>0</v>
      </c>
      <c r="CL60" s="60">
        <v>11</v>
      </c>
      <c r="CM60" s="60">
        <v>0</v>
      </c>
      <c r="CN60" s="77">
        <f t="shared" si="67"/>
        <v>0</v>
      </c>
      <c r="CO60" s="60">
        <v>509</v>
      </c>
      <c r="CP60" s="60">
        <v>12</v>
      </c>
      <c r="CQ60" s="77">
        <f t="shared" si="56"/>
        <v>2.4E-2</v>
      </c>
      <c r="CR60" s="60">
        <v>441</v>
      </c>
      <c r="CS60" s="60">
        <v>0</v>
      </c>
      <c r="CT60" s="77">
        <f t="shared" si="57"/>
        <v>0</v>
      </c>
      <c r="CU60" s="60">
        <v>179</v>
      </c>
      <c r="CV60" s="60">
        <v>6</v>
      </c>
      <c r="CW60" s="77">
        <f t="shared" si="58"/>
        <v>3.4000000000000002E-2</v>
      </c>
      <c r="CX60" s="60">
        <v>118</v>
      </c>
      <c r="CY60" s="60">
        <v>0</v>
      </c>
      <c r="CZ60" s="77">
        <f t="shared" si="59"/>
        <v>0</v>
      </c>
      <c r="DA60" s="60">
        <v>123</v>
      </c>
      <c r="DB60" s="60">
        <v>0</v>
      </c>
      <c r="DC60" s="77">
        <f t="shared" si="60"/>
        <v>0</v>
      </c>
      <c r="DD60" s="60">
        <v>403</v>
      </c>
      <c r="DE60" s="60">
        <v>12</v>
      </c>
      <c r="DF60" s="77">
        <f t="shared" si="61"/>
        <v>0.03</v>
      </c>
      <c r="DG60" s="60">
        <v>667</v>
      </c>
      <c r="DH60" s="60">
        <v>0</v>
      </c>
      <c r="DI60" s="77">
        <f t="shared" si="62"/>
        <v>0</v>
      </c>
      <c r="DJ60" s="60">
        <v>54</v>
      </c>
      <c r="DK60" s="60">
        <v>7</v>
      </c>
      <c r="DL60" s="77">
        <f t="shared" si="70"/>
        <v>0.13</v>
      </c>
      <c r="DM60" s="439"/>
      <c r="DN60" s="60">
        <v>824</v>
      </c>
      <c r="DO60" s="60">
        <v>6</v>
      </c>
      <c r="DP60" s="77">
        <f t="shared" si="63"/>
        <v>7.0000000000000001E-3</v>
      </c>
      <c r="DQ60" s="60">
        <v>423</v>
      </c>
      <c r="DR60" s="60">
        <v>11</v>
      </c>
      <c r="DS60" s="77">
        <f t="shared" si="64"/>
        <v>2.5999999999999999E-2</v>
      </c>
      <c r="DT60" s="440">
        <v>7</v>
      </c>
      <c r="DU60" s="441">
        <v>100</v>
      </c>
      <c r="DV60" s="441">
        <v>178</v>
      </c>
      <c r="DW60" s="441">
        <v>336</v>
      </c>
      <c r="DX60" s="441">
        <v>404</v>
      </c>
      <c r="DY60" s="441">
        <v>462</v>
      </c>
      <c r="DZ60" s="441">
        <v>618</v>
      </c>
      <c r="EA60" s="442">
        <v>786</v>
      </c>
    </row>
    <row r="61" spans="1:131" x14ac:dyDescent="0.2">
      <c r="A61" s="56" t="s">
        <v>882</v>
      </c>
      <c r="B61" s="57" t="s">
        <v>1022</v>
      </c>
      <c r="C61" s="56" t="s">
        <v>942</v>
      </c>
      <c r="D61" s="56" t="s">
        <v>1087</v>
      </c>
      <c r="E61" s="60">
        <v>881</v>
      </c>
      <c r="F61" s="60">
        <v>142</v>
      </c>
      <c r="G61" s="77">
        <f t="shared" si="79"/>
        <v>0.16118047673098751</v>
      </c>
      <c r="H61" s="60">
        <v>514</v>
      </c>
      <c r="I61" s="60">
        <v>115</v>
      </c>
      <c r="J61" s="77">
        <f t="shared" si="73"/>
        <v>0.22373540856031129</v>
      </c>
      <c r="K61" s="60">
        <v>95</v>
      </c>
      <c r="L61" s="60">
        <v>24</v>
      </c>
      <c r="M61" s="77">
        <f t="shared" si="74"/>
        <v>0.25263157894736843</v>
      </c>
      <c r="N61" s="60">
        <v>310</v>
      </c>
      <c r="O61" s="60">
        <v>75</v>
      </c>
      <c r="P61" s="77">
        <f t="shared" si="75"/>
        <v>0.24193548387096775</v>
      </c>
      <c r="Q61" s="60">
        <v>109</v>
      </c>
      <c r="R61" s="60">
        <v>16</v>
      </c>
      <c r="S61" s="77">
        <f t="shared" si="76"/>
        <v>0.14678899082568808</v>
      </c>
      <c r="T61" s="60">
        <f t="shared" si="39"/>
        <v>881</v>
      </c>
      <c r="U61" s="60">
        <v>108</v>
      </c>
      <c r="V61" s="60">
        <v>41</v>
      </c>
      <c r="W61" s="77">
        <f t="shared" si="77"/>
        <v>0.38</v>
      </c>
      <c r="X61" s="60">
        <v>13</v>
      </c>
      <c r="Y61" s="60">
        <v>13</v>
      </c>
      <c r="Z61" s="77">
        <f t="shared" si="38"/>
        <v>1</v>
      </c>
      <c r="AA61" s="60">
        <v>45</v>
      </c>
      <c r="AB61" s="60">
        <v>9</v>
      </c>
      <c r="AC61" s="77">
        <f t="shared" si="40"/>
        <v>0.2</v>
      </c>
      <c r="AD61" s="60">
        <v>0</v>
      </c>
      <c r="AE61" s="60">
        <v>0</v>
      </c>
      <c r="AF61" s="77"/>
      <c r="AG61" s="60">
        <v>0</v>
      </c>
      <c r="AH61" s="60">
        <v>0</v>
      </c>
      <c r="AI61" s="77"/>
      <c r="AJ61" s="60">
        <v>553</v>
      </c>
      <c r="AK61" s="60">
        <v>80</v>
      </c>
      <c r="AL61" s="77">
        <f t="shared" si="41"/>
        <v>0.14499999999999999</v>
      </c>
      <c r="AM61" s="60">
        <v>162</v>
      </c>
      <c r="AN61" s="60">
        <v>0</v>
      </c>
      <c r="AO61" s="77">
        <f t="shared" si="42"/>
        <v>0</v>
      </c>
      <c r="AP61" s="60">
        <v>599</v>
      </c>
      <c r="AQ61" s="60">
        <v>83</v>
      </c>
      <c r="AR61" s="77">
        <f t="shared" si="43"/>
        <v>0.13900000000000001</v>
      </c>
      <c r="AS61" s="60">
        <v>404</v>
      </c>
      <c r="AT61" s="60">
        <v>44</v>
      </c>
      <c r="AU61" s="77">
        <f t="shared" si="44"/>
        <v>0.109</v>
      </c>
      <c r="AV61" s="60">
        <v>112</v>
      </c>
      <c r="AW61" s="60">
        <v>8</v>
      </c>
      <c r="AX61" s="77">
        <f t="shared" si="45"/>
        <v>7.0999999999999994E-2</v>
      </c>
      <c r="AY61" s="60">
        <v>134</v>
      </c>
      <c r="AZ61" s="60">
        <v>71</v>
      </c>
      <c r="BA61" s="77">
        <f t="shared" si="46"/>
        <v>0.53</v>
      </c>
      <c r="BB61" s="60">
        <v>213</v>
      </c>
      <c r="BC61" s="60">
        <v>8</v>
      </c>
      <c r="BD61" s="77">
        <f t="shared" si="47"/>
        <v>3.7999999999999999E-2</v>
      </c>
      <c r="BE61" s="60">
        <v>227</v>
      </c>
      <c r="BF61" s="60">
        <v>31</v>
      </c>
      <c r="BG61" s="77">
        <f t="shared" si="48"/>
        <v>0.13700000000000001</v>
      </c>
      <c r="BH61" s="60">
        <v>201</v>
      </c>
      <c r="BI61" s="60">
        <v>27</v>
      </c>
      <c r="BJ61" s="77">
        <f t="shared" si="49"/>
        <v>0.13400000000000001</v>
      </c>
      <c r="BK61" s="60">
        <v>397</v>
      </c>
      <c r="BL61" s="60">
        <v>84</v>
      </c>
      <c r="BM61" s="77">
        <f t="shared" si="50"/>
        <v>0.21199999999999999</v>
      </c>
      <c r="BN61" s="60">
        <v>56</v>
      </c>
      <c r="BO61" s="60">
        <v>0</v>
      </c>
      <c r="BP61" s="60">
        <f t="shared" si="51"/>
        <v>0</v>
      </c>
      <c r="BQ61" s="60">
        <v>367</v>
      </c>
      <c r="BR61" s="60">
        <v>27</v>
      </c>
      <c r="BS61" s="77">
        <f t="shared" si="52"/>
        <v>7.3999999999999996E-2</v>
      </c>
      <c r="BT61" s="60">
        <v>375</v>
      </c>
      <c r="BU61" s="60">
        <v>55</v>
      </c>
      <c r="BV61" s="77">
        <f t="shared" si="78"/>
        <v>0.14666666666666667</v>
      </c>
      <c r="BW61" s="60">
        <v>123</v>
      </c>
      <c r="BX61" s="60">
        <v>43</v>
      </c>
      <c r="BY61" s="77">
        <f t="shared" si="65"/>
        <v>0.35</v>
      </c>
      <c r="BZ61" s="60">
        <v>16</v>
      </c>
      <c r="CA61" s="60">
        <v>16</v>
      </c>
      <c r="CB61" s="77">
        <f t="shared" si="66"/>
        <v>1</v>
      </c>
      <c r="CC61" s="60">
        <v>468</v>
      </c>
      <c r="CD61" s="60">
        <v>51</v>
      </c>
      <c r="CE61" s="77">
        <f t="shared" si="53"/>
        <v>0.109</v>
      </c>
      <c r="CF61" s="60">
        <v>294</v>
      </c>
      <c r="CG61" s="60">
        <v>39</v>
      </c>
      <c r="CH61" s="77">
        <f t="shared" si="54"/>
        <v>0.13300000000000001</v>
      </c>
      <c r="CI61" s="60">
        <v>103</v>
      </c>
      <c r="CJ61" s="60">
        <v>36</v>
      </c>
      <c r="CK61" s="77">
        <f t="shared" si="55"/>
        <v>0.35</v>
      </c>
      <c r="CL61" s="60">
        <v>16</v>
      </c>
      <c r="CM61" s="60">
        <v>16</v>
      </c>
      <c r="CN61" s="77">
        <f t="shared" si="67"/>
        <v>1</v>
      </c>
      <c r="CO61" s="60">
        <v>268</v>
      </c>
      <c r="CP61" s="60">
        <v>56</v>
      </c>
      <c r="CQ61" s="77">
        <f t="shared" si="56"/>
        <v>0.20899999999999999</v>
      </c>
      <c r="CR61" s="60">
        <v>342</v>
      </c>
      <c r="CS61" s="60">
        <v>63</v>
      </c>
      <c r="CT61" s="77">
        <f t="shared" si="57"/>
        <v>0.184</v>
      </c>
      <c r="CU61" s="60">
        <v>201</v>
      </c>
      <c r="CV61" s="60">
        <v>7</v>
      </c>
      <c r="CW61" s="77">
        <f t="shared" si="58"/>
        <v>3.5000000000000003E-2</v>
      </c>
      <c r="CX61" s="60">
        <v>70</v>
      </c>
      <c r="CY61" s="60">
        <v>16</v>
      </c>
      <c r="CZ61" s="77">
        <f t="shared" si="59"/>
        <v>0.22900000000000001</v>
      </c>
      <c r="DA61" s="60">
        <v>74</v>
      </c>
      <c r="DB61" s="60">
        <v>50</v>
      </c>
      <c r="DC61" s="77">
        <f t="shared" si="60"/>
        <v>0.67600000000000005</v>
      </c>
      <c r="DD61" s="60">
        <v>371</v>
      </c>
      <c r="DE61" s="60">
        <v>76</v>
      </c>
      <c r="DF61" s="77">
        <f t="shared" si="61"/>
        <v>0.20499999999999999</v>
      </c>
      <c r="DG61" s="60">
        <v>294</v>
      </c>
      <c r="DH61" s="60">
        <v>2</v>
      </c>
      <c r="DI61" s="77">
        <f t="shared" si="62"/>
        <v>7.0000000000000001E-3</v>
      </c>
      <c r="DJ61" s="60">
        <v>142</v>
      </c>
      <c r="DK61" s="60">
        <v>13</v>
      </c>
      <c r="DL61" s="77">
        <f t="shared" si="70"/>
        <v>9.1999999999999998E-2</v>
      </c>
      <c r="DM61" s="439"/>
      <c r="DN61" s="60">
        <v>446</v>
      </c>
      <c r="DO61" s="60">
        <v>9</v>
      </c>
      <c r="DP61" s="77">
        <f t="shared" si="63"/>
        <v>0.02</v>
      </c>
      <c r="DQ61" s="60">
        <v>435</v>
      </c>
      <c r="DR61" s="60">
        <v>133</v>
      </c>
      <c r="DS61" s="77">
        <f t="shared" si="64"/>
        <v>0.30599999999999999</v>
      </c>
      <c r="DT61" s="440">
        <v>58</v>
      </c>
      <c r="DU61" s="441">
        <v>226</v>
      </c>
      <c r="DV61" s="441">
        <v>241</v>
      </c>
      <c r="DW61" s="441">
        <v>388</v>
      </c>
      <c r="DX61" s="441">
        <v>419</v>
      </c>
      <c r="DY61" s="441">
        <v>591</v>
      </c>
      <c r="DZ61" s="441">
        <v>808</v>
      </c>
      <c r="EA61" s="442">
        <v>848</v>
      </c>
    </row>
    <row r="62" spans="1:131" x14ac:dyDescent="0.2">
      <c r="A62" s="56" t="s">
        <v>882</v>
      </c>
      <c r="B62" s="57" t="s">
        <v>1022</v>
      </c>
      <c r="C62" s="56" t="s">
        <v>943</v>
      </c>
      <c r="D62" s="56" t="s">
        <v>1088</v>
      </c>
      <c r="E62" s="60">
        <v>1239</v>
      </c>
      <c r="F62" s="60">
        <v>403</v>
      </c>
      <c r="G62" s="77">
        <f t="shared" si="79"/>
        <v>0.32526230831315578</v>
      </c>
      <c r="H62" s="60">
        <v>837</v>
      </c>
      <c r="I62" s="60">
        <v>324</v>
      </c>
      <c r="J62" s="77">
        <f t="shared" si="73"/>
        <v>0.38709677419354838</v>
      </c>
      <c r="K62" s="60">
        <v>95</v>
      </c>
      <c r="L62" s="60">
        <v>17</v>
      </c>
      <c r="M62" s="77">
        <f t="shared" si="74"/>
        <v>0.17894736842105263</v>
      </c>
      <c r="N62" s="60">
        <v>440</v>
      </c>
      <c r="O62" s="60">
        <v>161</v>
      </c>
      <c r="P62" s="77">
        <f t="shared" si="75"/>
        <v>0.36590909090909091</v>
      </c>
      <c r="Q62" s="60">
        <v>302</v>
      </c>
      <c r="R62" s="60">
        <v>144</v>
      </c>
      <c r="S62" s="77">
        <f t="shared" si="76"/>
        <v>0.47682119205298013</v>
      </c>
      <c r="T62" s="60">
        <f t="shared" si="39"/>
        <v>1239</v>
      </c>
      <c r="U62" s="60">
        <v>222</v>
      </c>
      <c r="V62" s="60">
        <v>67</v>
      </c>
      <c r="W62" s="77">
        <f t="shared" si="77"/>
        <v>0.30199999999999999</v>
      </c>
      <c r="X62" s="60">
        <v>31</v>
      </c>
      <c r="Y62" s="60">
        <v>15</v>
      </c>
      <c r="Z62" s="77">
        <f t="shared" si="38"/>
        <v>0.4838709677419355</v>
      </c>
      <c r="AA62" s="60">
        <v>20</v>
      </c>
      <c r="AB62" s="60">
        <v>4</v>
      </c>
      <c r="AC62" s="77">
        <f t="shared" si="40"/>
        <v>0.2</v>
      </c>
      <c r="AD62" s="60">
        <v>13</v>
      </c>
      <c r="AE62" s="60">
        <v>13</v>
      </c>
      <c r="AF62" s="77">
        <f t="shared" si="80"/>
        <v>1</v>
      </c>
      <c r="AG62" s="60">
        <v>0</v>
      </c>
      <c r="AH62" s="60">
        <v>0</v>
      </c>
      <c r="AI62" s="77"/>
      <c r="AJ62" s="60">
        <v>865</v>
      </c>
      <c r="AK62" s="60">
        <v>282</v>
      </c>
      <c r="AL62" s="77">
        <f t="shared" si="41"/>
        <v>0.32600000000000001</v>
      </c>
      <c r="AM62" s="60">
        <v>88</v>
      </c>
      <c r="AN62" s="60">
        <v>29</v>
      </c>
      <c r="AO62" s="77">
        <f t="shared" si="42"/>
        <v>0.33</v>
      </c>
      <c r="AP62" s="60">
        <v>840</v>
      </c>
      <c r="AQ62" s="60">
        <v>219</v>
      </c>
      <c r="AR62" s="77">
        <f t="shared" si="43"/>
        <v>0.26100000000000001</v>
      </c>
      <c r="AS62" s="60">
        <v>492</v>
      </c>
      <c r="AT62" s="60">
        <v>109</v>
      </c>
      <c r="AU62" s="77">
        <f t="shared" si="44"/>
        <v>0.222</v>
      </c>
      <c r="AV62" s="60">
        <v>74</v>
      </c>
      <c r="AW62" s="60">
        <v>0</v>
      </c>
      <c r="AX62" s="77">
        <f t="shared" si="45"/>
        <v>0</v>
      </c>
      <c r="AY62" s="60">
        <v>183</v>
      </c>
      <c r="AZ62" s="60">
        <v>152</v>
      </c>
      <c r="BA62" s="77">
        <f t="shared" si="46"/>
        <v>0.83099999999999996</v>
      </c>
      <c r="BB62" s="60">
        <v>125</v>
      </c>
      <c r="BC62" s="60">
        <v>6</v>
      </c>
      <c r="BD62" s="77">
        <f t="shared" si="47"/>
        <v>4.8000000000000001E-2</v>
      </c>
      <c r="BE62" s="60">
        <v>483</v>
      </c>
      <c r="BF62" s="60">
        <v>180</v>
      </c>
      <c r="BG62" s="77">
        <f t="shared" si="48"/>
        <v>0.373</v>
      </c>
      <c r="BH62" s="60">
        <v>411</v>
      </c>
      <c r="BI62" s="60">
        <v>110</v>
      </c>
      <c r="BJ62" s="77">
        <f t="shared" si="49"/>
        <v>0.26800000000000002</v>
      </c>
      <c r="BK62" s="60">
        <v>285</v>
      </c>
      <c r="BL62" s="60">
        <v>108</v>
      </c>
      <c r="BM62" s="77">
        <f t="shared" si="50"/>
        <v>0.379</v>
      </c>
      <c r="BN62" s="60">
        <v>60</v>
      </c>
      <c r="BO62" s="60">
        <v>4</v>
      </c>
      <c r="BP62" s="60">
        <f t="shared" si="51"/>
        <v>6.7000000000000004E-2</v>
      </c>
      <c r="BQ62" s="60">
        <v>402</v>
      </c>
      <c r="BR62" s="60">
        <v>79</v>
      </c>
      <c r="BS62" s="77">
        <f t="shared" si="52"/>
        <v>0.19700000000000001</v>
      </c>
      <c r="BT62" s="60">
        <v>563</v>
      </c>
      <c r="BU62" s="60">
        <v>176</v>
      </c>
      <c r="BV62" s="77">
        <f t="shared" si="78"/>
        <v>0.31261101243339257</v>
      </c>
      <c r="BW62" s="60">
        <v>258</v>
      </c>
      <c r="BX62" s="60">
        <v>148</v>
      </c>
      <c r="BY62" s="77">
        <f t="shared" si="65"/>
        <v>0.57399999999999995</v>
      </c>
      <c r="BZ62" s="60">
        <v>16</v>
      </c>
      <c r="CA62" s="60">
        <v>0</v>
      </c>
      <c r="CB62" s="77">
        <f t="shared" si="66"/>
        <v>0</v>
      </c>
      <c r="CC62" s="60">
        <v>519</v>
      </c>
      <c r="CD62" s="60">
        <v>98</v>
      </c>
      <c r="CE62" s="77">
        <f t="shared" si="53"/>
        <v>0.189</v>
      </c>
      <c r="CF62" s="60">
        <v>510</v>
      </c>
      <c r="CG62" s="60">
        <v>172</v>
      </c>
      <c r="CH62" s="77">
        <f t="shared" si="54"/>
        <v>0.33700000000000002</v>
      </c>
      <c r="CI62" s="60">
        <v>210</v>
      </c>
      <c r="CJ62" s="60">
        <v>132</v>
      </c>
      <c r="CK62" s="77">
        <f t="shared" si="55"/>
        <v>0.629</v>
      </c>
      <c r="CL62" s="60">
        <v>0</v>
      </c>
      <c r="CM62" s="60">
        <v>0</v>
      </c>
      <c r="CN62" s="77"/>
      <c r="CO62" s="60">
        <v>378</v>
      </c>
      <c r="CP62" s="60">
        <v>97</v>
      </c>
      <c r="CQ62" s="77">
        <f t="shared" si="56"/>
        <v>0.25700000000000001</v>
      </c>
      <c r="CR62" s="60">
        <v>608</v>
      </c>
      <c r="CS62" s="60">
        <v>215</v>
      </c>
      <c r="CT62" s="77">
        <f t="shared" si="57"/>
        <v>0.35399999999999998</v>
      </c>
      <c r="CU62" s="60">
        <v>188</v>
      </c>
      <c r="CV62" s="60">
        <v>91</v>
      </c>
      <c r="CW62" s="77">
        <f t="shared" si="58"/>
        <v>0.48399999999999999</v>
      </c>
      <c r="CX62" s="60">
        <v>65</v>
      </c>
      <c r="CY62" s="60">
        <v>0</v>
      </c>
      <c r="CZ62" s="77">
        <f t="shared" si="59"/>
        <v>0</v>
      </c>
      <c r="DA62" s="60">
        <v>155</v>
      </c>
      <c r="DB62" s="60">
        <v>134</v>
      </c>
      <c r="DC62" s="77">
        <f t="shared" si="60"/>
        <v>0.86499999999999999</v>
      </c>
      <c r="DD62" s="60">
        <v>645</v>
      </c>
      <c r="DE62" s="60">
        <v>207</v>
      </c>
      <c r="DF62" s="77">
        <f t="shared" si="61"/>
        <v>0.32100000000000001</v>
      </c>
      <c r="DG62" s="60">
        <v>344</v>
      </c>
      <c r="DH62" s="60">
        <v>57</v>
      </c>
      <c r="DI62" s="77">
        <f t="shared" si="62"/>
        <v>0.16600000000000001</v>
      </c>
      <c r="DJ62" s="60">
        <v>95</v>
      </c>
      <c r="DK62" s="60">
        <v>5</v>
      </c>
      <c r="DL62" s="77">
        <f t="shared" si="70"/>
        <v>5.2999999999999999E-2</v>
      </c>
      <c r="DM62" s="439"/>
      <c r="DN62" s="60">
        <v>257</v>
      </c>
      <c r="DO62" s="60">
        <v>25</v>
      </c>
      <c r="DP62" s="77">
        <f t="shared" si="63"/>
        <v>9.7000000000000003E-2</v>
      </c>
      <c r="DQ62" s="60">
        <v>982</v>
      </c>
      <c r="DR62" s="60">
        <v>378</v>
      </c>
      <c r="DS62" s="77">
        <f t="shared" si="64"/>
        <v>0.38500000000000001</v>
      </c>
      <c r="DT62" s="440">
        <v>125</v>
      </c>
      <c r="DU62" s="441">
        <v>598</v>
      </c>
      <c r="DV62" s="441">
        <v>710</v>
      </c>
      <c r="DW62" s="441">
        <v>828</v>
      </c>
      <c r="DX62" s="441">
        <v>877</v>
      </c>
      <c r="DY62" s="441">
        <v>1076</v>
      </c>
      <c r="DZ62" s="441">
        <v>1154</v>
      </c>
      <c r="EA62" s="442">
        <v>1215</v>
      </c>
    </row>
    <row r="63" spans="1:131" x14ac:dyDescent="0.2">
      <c r="A63" s="56" t="s">
        <v>882</v>
      </c>
      <c r="B63" s="57" t="s">
        <v>1022</v>
      </c>
      <c r="C63" s="56" t="s">
        <v>944</v>
      </c>
      <c r="D63" s="56" t="s">
        <v>1089</v>
      </c>
      <c r="E63" s="60">
        <v>1077</v>
      </c>
      <c r="F63" s="60">
        <v>368</v>
      </c>
      <c r="G63" s="77">
        <f t="shared" si="79"/>
        <v>0.34168987929433614</v>
      </c>
      <c r="H63" s="60">
        <v>817</v>
      </c>
      <c r="I63" s="60">
        <v>308</v>
      </c>
      <c r="J63" s="77">
        <f t="shared" si="73"/>
        <v>0.37698898408812731</v>
      </c>
      <c r="K63" s="60">
        <v>133</v>
      </c>
      <c r="L63" s="60">
        <v>67</v>
      </c>
      <c r="M63" s="77">
        <f t="shared" si="74"/>
        <v>0.50375939849624063</v>
      </c>
      <c r="N63" s="60">
        <v>472</v>
      </c>
      <c r="O63" s="60">
        <v>169</v>
      </c>
      <c r="P63" s="77">
        <f t="shared" si="75"/>
        <v>0.35805084745762711</v>
      </c>
      <c r="Q63" s="60">
        <v>212</v>
      </c>
      <c r="R63" s="60">
        <v>72</v>
      </c>
      <c r="S63" s="77">
        <f t="shared" si="76"/>
        <v>0.33962264150943394</v>
      </c>
      <c r="T63" s="60">
        <f t="shared" si="39"/>
        <v>1077</v>
      </c>
      <c r="U63" s="60">
        <v>299</v>
      </c>
      <c r="V63" s="60">
        <v>170</v>
      </c>
      <c r="W63" s="77">
        <f t="shared" si="77"/>
        <v>0.56899999999999995</v>
      </c>
      <c r="X63" s="60">
        <v>30</v>
      </c>
      <c r="Y63" s="60">
        <v>30</v>
      </c>
      <c r="Z63" s="77">
        <f t="shared" ref="Z63:Z95" si="81">Y63/X63</f>
        <v>1</v>
      </c>
      <c r="AA63" s="60">
        <v>14</v>
      </c>
      <c r="AB63" s="60">
        <v>0</v>
      </c>
      <c r="AC63" s="77">
        <f t="shared" si="40"/>
        <v>0</v>
      </c>
      <c r="AD63" s="60">
        <v>0</v>
      </c>
      <c r="AE63" s="60">
        <v>0</v>
      </c>
      <c r="AF63" s="77"/>
      <c r="AG63" s="60">
        <v>0</v>
      </c>
      <c r="AH63" s="60">
        <v>0</v>
      </c>
      <c r="AI63" s="77"/>
      <c r="AJ63" s="60">
        <v>646</v>
      </c>
      <c r="AK63" s="60">
        <v>153</v>
      </c>
      <c r="AL63" s="77">
        <f t="shared" si="41"/>
        <v>0.23699999999999999</v>
      </c>
      <c r="AM63" s="60">
        <v>88</v>
      </c>
      <c r="AN63" s="60">
        <v>36</v>
      </c>
      <c r="AO63" s="77">
        <f t="shared" si="42"/>
        <v>0.40899999999999997</v>
      </c>
      <c r="AP63" s="60">
        <v>826</v>
      </c>
      <c r="AQ63" s="60">
        <v>186</v>
      </c>
      <c r="AR63" s="77">
        <f t="shared" si="43"/>
        <v>0.22500000000000001</v>
      </c>
      <c r="AS63" s="60">
        <v>573</v>
      </c>
      <c r="AT63" s="60">
        <v>55</v>
      </c>
      <c r="AU63" s="77">
        <f t="shared" si="44"/>
        <v>9.6000000000000002E-2</v>
      </c>
      <c r="AV63" s="60">
        <v>58</v>
      </c>
      <c r="AW63" s="60">
        <v>23</v>
      </c>
      <c r="AX63" s="77">
        <f t="shared" si="45"/>
        <v>0.39700000000000002</v>
      </c>
      <c r="AY63" s="60">
        <v>242</v>
      </c>
      <c r="AZ63" s="60">
        <v>128</v>
      </c>
      <c r="BA63" s="77">
        <f t="shared" si="46"/>
        <v>0.52900000000000003</v>
      </c>
      <c r="BB63" s="60">
        <v>127</v>
      </c>
      <c r="BC63" s="60">
        <v>27</v>
      </c>
      <c r="BD63" s="77">
        <f t="shared" si="47"/>
        <v>0.21299999999999999</v>
      </c>
      <c r="BE63" s="60">
        <v>376</v>
      </c>
      <c r="BF63" s="60">
        <v>127</v>
      </c>
      <c r="BG63" s="77">
        <f t="shared" si="48"/>
        <v>0.33800000000000002</v>
      </c>
      <c r="BH63" s="60">
        <v>320</v>
      </c>
      <c r="BI63" s="60">
        <v>89</v>
      </c>
      <c r="BJ63" s="77">
        <f t="shared" si="49"/>
        <v>0.27800000000000002</v>
      </c>
      <c r="BK63" s="60">
        <v>322</v>
      </c>
      <c r="BL63" s="60">
        <v>115</v>
      </c>
      <c r="BM63" s="77">
        <f t="shared" si="50"/>
        <v>0.35699999999999998</v>
      </c>
      <c r="BN63" s="60">
        <v>59</v>
      </c>
      <c r="BO63" s="60">
        <v>33</v>
      </c>
      <c r="BP63" s="60">
        <f t="shared" si="51"/>
        <v>0.55900000000000005</v>
      </c>
      <c r="BQ63" s="60">
        <v>260</v>
      </c>
      <c r="BR63" s="60">
        <v>59</v>
      </c>
      <c r="BS63" s="77">
        <f t="shared" si="52"/>
        <v>0.22700000000000001</v>
      </c>
      <c r="BT63" s="60">
        <v>644</v>
      </c>
      <c r="BU63" s="60">
        <v>209</v>
      </c>
      <c r="BV63" s="77">
        <f t="shared" si="78"/>
        <v>0.3245341614906832</v>
      </c>
      <c r="BW63" s="60">
        <v>173</v>
      </c>
      <c r="BX63" s="60">
        <v>98</v>
      </c>
      <c r="BY63" s="77">
        <f t="shared" si="65"/>
        <v>0.56599999999999995</v>
      </c>
      <c r="BZ63" s="60">
        <v>0</v>
      </c>
      <c r="CA63" s="60">
        <v>0</v>
      </c>
      <c r="CB63" s="77"/>
      <c r="CC63" s="60">
        <v>292</v>
      </c>
      <c r="CD63" s="60">
        <v>58</v>
      </c>
      <c r="CE63" s="77">
        <f t="shared" si="53"/>
        <v>0.19900000000000001</v>
      </c>
      <c r="CF63" s="60">
        <v>635</v>
      </c>
      <c r="CG63" s="60">
        <v>220</v>
      </c>
      <c r="CH63" s="77">
        <f t="shared" si="54"/>
        <v>0.34599999999999997</v>
      </c>
      <c r="CI63" s="60">
        <v>150</v>
      </c>
      <c r="CJ63" s="60">
        <v>88</v>
      </c>
      <c r="CK63" s="77">
        <f t="shared" si="55"/>
        <v>0.58699999999999997</v>
      </c>
      <c r="CL63" s="60">
        <v>0</v>
      </c>
      <c r="CM63" s="60">
        <v>0</v>
      </c>
      <c r="CN63" s="77"/>
      <c r="CO63" s="60">
        <v>337</v>
      </c>
      <c r="CP63" s="60">
        <v>133</v>
      </c>
      <c r="CQ63" s="77">
        <f t="shared" si="56"/>
        <v>0.39500000000000002</v>
      </c>
      <c r="CR63" s="60">
        <v>522</v>
      </c>
      <c r="CS63" s="60">
        <v>150</v>
      </c>
      <c r="CT63" s="77">
        <f t="shared" si="57"/>
        <v>0.28699999999999998</v>
      </c>
      <c r="CU63" s="60">
        <v>206</v>
      </c>
      <c r="CV63" s="60">
        <v>84</v>
      </c>
      <c r="CW63" s="77">
        <f t="shared" si="58"/>
        <v>0.40799999999999997</v>
      </c>
      <c r="CX63" s="60">
        <v>12</v>
      </c>
      <c r="CY63" s="60">
        <v>0</v>
      </c>
      <c r="CZ63" s="77">
        <f t="shared" si="59"/>
        <v>0</v>
      </c>
      <c r="DA63" s="60">
        <v>170</v>
      </c>
      <c r="DB63" s="60">
        <v>147</v>
      </c>
      <c r="DC63" s="77">
        <f t="shared" si="60"/>
        <v>0.86499999999999999</v>
      </c>
      <c r="DD63" s="60">
        <v>616</v>
      </c>
      <c r="DE63" s="60">
        <v>202</v>
      </c>
      <c r="DF63" s="77">
        <f t="shared" si="61"/>
        <v>0.32800000000000001</v>
      </c>
      <c r="DG63" s="60">
        <v>164</v>
      </c>
      <c r="DH63" s="60">
        <v>19</v>
      </c>
      <c r="DI63" s="77">
        <f t="shared" si="62"/>
        <v>0.11600000000000001</v>
      </c>
      <c r="DJ63" s="60">
        <v>127</v>
      </c>
      <c r="DK63" s="60">
        <v>0</v>
      </c>
      <c r="DL63" s="77">
        <f t="shared" si="70"/>
        <v>0</v>
      </c>
      <c r="DM63" s="439">
        <v>11452</v>
      </c>
      <c r="DN63" s="60">
        <v>26</v>
      </c>
      <c r="DO63" s="60">
        <v>15</v>
      </c>
      <c r="DP63" s="77">
        <f t="shared" si="63"/>
        <v>0.57699999999999996</v>
      </c>
      <c r="DQ63" s="60">
        <v>1051</v>
      </c>
      <c r="DR63" s="60">
        <v>353</v>
      </c>
      <c r="DS63" s="77">
        <f t="shared" si="64"/>
        <v>0.33600000000000002</v>
      </c>
      <c r="DT63" s="440">
        <v>214</v>
      </c>
      <c r="DU63" s="441">
        <v>441</v>
      </c>
      <c r="DV63" s="441">
        <v>513</v>
      </c>
      <c r="DW63" s="441">
        <v>714</v>
      </c>
      <c r="DX63" s="441">
        <v>752</v>
      </c>
      <c r="DY63" s="441">
        <v>957</v>
      </c>
      <c r="DZ63" s="441">
        <v>970</v>
      </c>
      <c r="EA63" s="442">
        <v>1021</v>
      </c>
    </row>
    <row r="64" spans="1:131" x14ac:dyDescent="0.2">
      <c r="A64" s="56" t="s">
        <v>882</v>
      </c>
      <c r="B64" s="57" t="s">
        <v>1022</v>
      </c>
      <c r="C64" s="56" t="s">
        <v>945</v>
      </c>
      <c r="D64" s="56" t="s">
        <v>1090</v>
      </c>
      <c r="E64" s="60">
        <v>910</v>
      </c>
      <c r="F64" s="60">
        <v>252</v>
      </c>
      <c r="G64" s="77">
        <f t="shared" si="79"/>
        <v>0.27692307692307694</v>
      </c>
      <c r="H64" s="60">
        <v>528</v>
      </c>
      <c r="I64" s="60">
        <v>217</v>
      </c>
      <c r="J64" s="77">
        <f t="shared" si="73"/>
        <v>0.41098484848484851</v>
      </c>
      <c r="K64" s="60">
        <v>118</v>
      </c>
      <c r="L64" s="60">
        <v>50</v>
      </c>
      <c r="M64" s="77">
        <f t="shared" si="74"/>
        <v>0.42372881355932202</v>
      </c>
      <c r="N64" s="60">
        <v>300</v>
      </c>
      <c r="O64" s="60">
        <v>105</v>
      </c>
      <c r="P64" s="77">
        <f t="shared" si="75"/>
        <v>0.35</v>
      </c>
      <c r="Q64" s="60">
        <v>110</v>
      </c>
      <c r="R64" s="60">
        <v>61</v>
      </c>
      <c r="S64" s="77">
        <f t="shared" si="76"/>
        <v>0.55454545454545456</v>
      </c>
      <c r="T64" s="60">
        <f t="shared" si="39"/>
        <v>910</v>
      </c>
      <c r="U64" s="60">
        <v>129</v>
      </c>
      <c r="V64" s="60">
        <v>89</v>
      </c>
      <c r="W64" s="77">
        <f t="shared" si="77"/>
        <v>0.69</v>
      </c>
      <c r="X64" s="60">
        <v>0</v>
      </c>
      <c r="Y64" s="60">
        <v>0</v>
      </c>
      <c r="Z64" s="77"/>
      <c r="AA64" s="60">
        <v>52</v>
      </c>
      <c r="AB64" s="60">
        <v>26</v>
      </c>
      <c r="AC64" s="77">
        <f t="shared" si="40"/>
        <v>0.5</v>
      </c>
      <c r="AD64" s="60">
        <v>0</v>
      </c>
      <c r="AE64" s="60">
        <v>0</v>
      </c>
      <c r="AF64" s="77"/>
      <c r="AG64" s="60">
        <v>33</v>
      </c>
      <c r="AH64" s="60">
        <v>6</v>
      </c>
      <c r="AI64" s="77">
        <f t="shared" si="68"/>
        <v>0.182</v>
      </c>
      <c r="AJ64" s="60">
        <v>620</v>
      </c>
      <c r="AK64" s="60">
        <v>106</v>
      </c>
      <c r="AL64" s="77">
        <f t="shared" si="41"/>
        <v>0.17100000000000001</v>
      </c>
      <c r="AM64" s="60">
        <v>76</v>
      </c>
      <c r="AN64" s="60">
        <v>27</v>
      </c>
      <c r="AO64" s="77">
        <f t="shared" si="42"/>
        <v>0.35499999999999998</v>
      </c>
      <c r="AP64" s="60">
        <v>635</v>
      </c>
      <c r="AQ64" s="60">
        <v>160</v>
      </c>
      <c r="AR64" s="77">
        <f t="shared" si="43"/>
        <v>0.252</v>
      </c>
      <c r="AS64" s="60">
        <v>493</v>
      </c>
      <c r="AT64" s="60">
        <v>74</v>
      </c>
      <c r="AU64" s="77">
        <f t="shared" si="44"/>
        <v>0.15</v>
      </c>
      <c r="AV64" s="60">
        <v>143</v>
      </c>
      <c r="AW64" s="60">
        <v>35</v>
      </c>
      <c r="AX64" s="77">
        <f t="shared" si="45"/>
        <v>0.245</v>
      </c>
      <c r="AY64" s="60">
        <v>120</v>
      </c>
      <c r="AZ64" s="60">
        <v>36</v>
      </c>
      <c r="BA64" s="77">
        <f t="shared" si="46"/>
        <v>0.3</v>
      </c>
      <c r="BB64" s="60">
        <v>292</v>
      </c>
      <c r="BC64" s="60">
        <v>42</v>
      </c>
      <c r="BD64" s="77">
        <f t="shared" si="47"/>
        <v>0.14399999999999999</v>
      </c>
      <c r="BE64" s="60">
        <v>303</v>
      </c>
      <c r="BF64" s="60">
        <v>66</v>
      </c>
      <c r="BG64" s="77">
        <f t="shared" si="48"/>
        <v>0.218</v>
      </c>
      <c r="BH64" s="60">
        <v>395</v>
      </c>
      <c r="BI64" s="60">
        <v>152</v>
      </c>
      <c r="BJ64" s="77">
        <f t="shared" si="49"/>
        <v>0.38500000000000001</v>
      </c>
      <c r="BK64" s="60">
        <v>162</v>
      </c>
      <c r="BL64" s="60">
        <v>32</v>
      </c>
      <c r="BM64" s="77">
        <f t="shared" si="50"/>
        <v>0.19800000000000001</v>
      </c>
      <c r="BN64" s="60">
        <v>50</v>
      </c>
      <c r="BO64" s="60">
        <v>0</v>
      </c>
      <c r="BP64" s="60">
        <f t="shared" si="51"/>
        <v>0</v>
      </c>
      <c r="BQ64" s="60">
        <v>382</v>
      </c>
      <c r="BR64" s="60">
        <v>35</v>
      </c>
      <c r="BS64" s="77">
        <f t="shared" si="52"/>
        <v>9.1999999999999998E-2</v>
      </c>
      <c r="BT64" s="60">
        <v>308</v>
      </c>
      <c r="BU64" s="60">
        <v>101</v>
      </c>
      <c r="BV64" s="77">
        <f t="shared" si="78"/>
        <v>0.32792207792207795</v>
      </c>
      <c r="BW64" s="60">
        <v>181</v>
      </c>
      <c r="BX64" s="60">
        <v>87</v>
      </c>
      <c r="BY64" s="77">
        <f t="shared" si="65"/>
        <v>0.48099999999999998</v>
      </c>
      <c r="BZ64" s="60">
        <v>39</v>
      </c>
      <c r="CA64" s="60">
        <v>28</v>
      </c>
      <c r="CB64" s="77">
        <f t="shared" si="66"/>
        <v>0.71799999999999997</v>
      </c>
      <c r="CC64" s="60">
        <v>500</v>
      </c>
      <c r="CD64" s="60">
        <v>73</v>
      </c>
      <c r="CE64" s="77">
        <f t="shared" si="53"/>
        <v>0.14599999999999999</v>
      </c>
      <c r="CF64" s="60">
        <v>221</v>
      </c>
      <c r="CG64" s="60">
        <v>70</v>
      </c>
      <c r="CH64" s="77">
        <f t="shared" si="54"/>
        <v>0.317</v>
      </c>
      <c r="CI64" s="60">
        <v>150</v>
      </c>
      <c r="CJ64" s="60">
        <v>79</v>
      </c>
      <c r="CK64" s="77">
        <f t="shared" si="55"/>
        <v>0.52700000000000002</v>
      </c>
      <c r="CL64" s="60">
        <v>39</v>
      </c>
      <c r="CM64" s="60">
        <v>28</v>
      </c>
      <c r="CN64" s="77">
        <f t="shared" si="67"/>
        <v>0.71799999999999997</v>
      </c>
      <c r="CO64" s="60">
        <v>195</v>
      </c>
      <c r="CP64" s="60">
        <v>39</v>
      </c>
      <c r="CQ64" s="77">
        <f t="shared" si="56"/>
        <v>0.2</v>
      </c>
      <c r="CR64" s="60">
        <v>387</v>
      </c>
      <c r="CS64" s="60">
        <v>116</v>
      </c>
      <c r="CT64" s="77">
        <f t="shared" si="57"/>
        <v>0.3</v>
      </c>
      <c r="CU64" s="60">
        <v>277</v>
      </c>
      <c r="CV64" s="60">
        <v>57</v>
      </c>
      <c r="CW64" s="77">
        <f t="shared" si="58"/>
        <v>0.20599999999999999</v>
      </c>
      <c r="CX64" s="60">
        <v>51</v>
      </c>
      <c r="CY64" s="60">
        <v>39</v>
      </c>
      <c r="CZ64" s="77">
        <f t="shared" si="59"/>
        <v>0.76500000000000001</v>
      </c>
      <c r="DA64" s="60">
        <v>130</v>
      </c>
      <c r="DB64" s="60">
        <v>92</v>
      </c>
      <c r="DC64" s="77">
        <f t="shared" si="60"/>
        <v>0.70799999999999996</v>
      </c>
      <c r="DD64" s="60">
        <v>398</v>
      </c>
      <c r="DE64" s="60">
        <v>76</v>
      </c>
      <c r="DF64" s="77">
        <f t="shared" si="61"/>
        <v>0.191</v>
      </c>
      <c r="DG64" s="60">
        <v>264</v>
      </c>
      <c r="DH64" s="60">
        <v>82</v>
      </c>
      <c r="DI64" s="77">
        <f t="shared" si="62"/>
        <v>0.311</v>
      </c>
      <c r="DJ64" s="60">
        <v>118</v>
      </c>
      <c r="DK64" s="60">
        <v>0</v>
      </c>
      <c r="DL64" s="77">
        <f t="shared" si="70"/>
        <v>0</v>
      </c>
      <c r="DM64" s="439"/>
      <c r="DN64" s="60">
        <v>314</v>
      </c>
      <c r="DO64" s="60">
        <v>32</v>
      </c>
      <c r="DP64" s="77">
        <f t="shared" si="63"/>
        <v>0.10199999999999999</v>
      </c>
      <c r="DQ64" s="60">
        <v>596</v>
      </c>
      <c r="DR64" s="60">
        <v>218</v>
      </c>
      <c r="DS64" s="77">
        <f t="shared" si="64"/>
        <v>0.36599999999999999</v>
      </c>
      <c r="DT64" s="440">
        <v>127</v>
      </c>
      <c r="DU64" s="441">
        <v>405</v>
      </c>
      <c r="DV64" s="441">
        <v>437</v>
      </c>
      <c r="DW64" s="441">
        <v>511</v>
      </c>
      <c r="DX64" s="441">
        <v>517</v>
      </c>
      <c r="DY64" s="441">
        <v>730</v>
      </c>
      <c r="DZ64" s="441">
        <v>813</v>
      </c>
      <c r="EA64" s="442">
        <v>842</v>
      </c>
    </row>
    <row r="65" spans="1:131" x14ac:dyDescent="0.2">
      <c r="A65" s="56" t="s">
        <v>882</v>
      </c>
      <c r="B65" s="57" t="s">
        <v>1022</v>
      </c>
      <c r="C65" s="56" t="s">
        <v>946</v>
      </c>
      <c r="D65" s="56" t="s">
        <v>1091</v>
      </c>
      <c r="E65" s="60">
        <v>853</v>
      </c>
      <c r="F65" s="60">
        <v>266</v>
      </c>
      <c r="G65" s="77">
        <f t="shared" si="79"/>
        <v>0.31184056271981242</v>
      </c>
      <c r="H65" s="60">
        <v>552</v>
      </c>
      <c r="I65" s="60">
        <v>194</v>
      </c>
      <c r="J65" s="77">
        <f t="shared" si="73"/>
        <v>0.35144927536231885</v>
      </c>
      <c r="K65" s="60">
        <v>87</v>
      </c>
      <c r="L65" s="60">
        <v>44</v>
      </c>
      <c r="M65" s="77">
        <f t="shared" si="74"/>
        <v>0.50574712643678166</v>
      </c>
      <c r="N65" s="60">
        <v>339</v>
      </c>
      <c r="O65" s="60">
        <v>69</v>
      </c>
      <c r="P65" s="77">
        <f t="shared" si="75"/>
        <v>0.20353982300884957</v>
      </c>
      <c r="Q65" s="60">
        <v>126</v>
      </c>
      <c r="R65" s="60">
        <v>81</v>
      </c>
      <c r="S65" s="77">
        <f t="shared" si="76"/>
        <v>0.6428571428571429</v>
      </c>
      <c r="T65" s="60">
        <f t="shared" si="39"/>
        <v>853</v>
      </c>
      <c r="U65" s="60">
        <v>134</v>
      </c>
      <c r="V65" s="60">
        <v>93</v>
      </c>
      <c r="W65" s="77">
        <f t="shared" si="77"/>
        <v>0.69399999999999995</v>
      </c>
      <c r="X65" s="60">
        <v>2</v>
      </c>
      <c r="Y65" s="60">
        <v>0</v>
      </c>
      <c r="Z65" s="77">
        <f t="shared" si="81"/>
        <v>0</v>
      </c>
      <c r="AA65" s="60">
        <v>37</v>
      </c>
      <c r="AB65" s="60">
        <v>0</v>
      </c>
      <c r="AC65" s="77">
        <f t="shared" si="40"/>
        <v>0</v>
      </c>
      <c r="AD65" s="60">
        <v>3</v>
      </c>
      <c r="AE65" s="60">
        <v>0</v>
      </c>
      <c r="AF65" s="77">
        <f t="shared" si="80"/>
        <v>0</v>
      </c>
      <c r="AG65" s="60">
        <v>0</v>
      </c>
      <c r="AH65" s="60">
        <v>0</v>
      </c>
      <c r="AI65" s="77"/>
      <c r="AJ65" s="60">
        <v>510</v>
      </c>
      <c r="AK65" s="60">
        <v>150</v>
      </c>
      <c r="AL65" s="77">
        <f t="shared" si="41"/>
        <v>0.29399999999999998</v>
      </c>
      <c r="AM65" s="60">
        <v>167</v>
      </c>
      <c r="AN65" s="60">
        <v>21</v>
      </c>
      <c r="AO65" s="77">
        <f t="shared" si="42"/>
        <v>0.126</v>
      </c>
      <c r="AP65" s="60">
        <v>573</v>
      </c>
      <c r="AQ65" s="60">
        <v>92</v>
      </c>
      <c r="AR65" s="77">
        <f t="shared" si="43"/>
        <v>0.161</v>
      </c>
      <c r="AS65" s="60">
        <v>370</v>
      </c>
      <c r="AT65" s="60">
        <v>0</v>
      </c>
      <c r="AU65" s="77">
        <f t="shared" si="44"/>
        <v>0</v>
      </c>
      <c r="AV65" s="60">
        <v>154</v>
      </c>
      <c r="AW65" s="60">
        <v>62</v>
      </c>
      <c r="AX65" s="77">
        <f t="shared" si="45"/>
        <v>0.40300000000000002</v>
      </c>
      <c r="AY65" s="60">
        <v>138</v>
      </c>
      <c r="AZ65" s="60">
        <v>92</v>
      </c>
      <c r="BA65" s="77">
        <f t="shared" si="46"/>
        <v>0.66700000000000004</v>
      </c>
      <c r="BB65" s="60">
        <v>251</v>
      </c>
      <c r="BC65" s="60">
        <v>102</v>
      </c>
      <c r="BD65" s="77">
        <f t="shared" si="47"/>
        <v>0.40600000000000003</v>
      </c>
      <c r="BE65" s="60">
        <v>296</v>
      </c>
      <c r="BF65" s="60">
        <v>79</v>
      </c>
      <c r="BG65" s="77">
        <f t="shared" si="48"/>
        <v>0.26700000000000002</v>
      </c>
      <c r="BH65" s="60">
        <v>199</v>
      </c>
      <c r="BI65" s="60">
        <v>52</v>
      </c>
      <c r="BJ65" s="77">
        <f t="shared" si="49"/>
        <v>0.26100000000000001</v>
      </c>
      <c r="BK65" s="60">
        <v>234</v>
      </c>
      <c r="BL65" s="60">
        <v>90</v>
      </c>
      <c r="BM65" s="77">
        <f t="shared" si="50"/>
        <v>0.38500000000000001</v>
      </c>
      <c r="BN65" s="60">
        <v>124</v>
      </c>
      <c r="BO65" s="60">
        <v>44</v>
      </c>
      <c r="BP65" s="60">
        <f t="shared" si="51"/>
        <v>0.35499999999999998</v>
      </c>
      <c r="BQ65" s="60">
        <v>301</v>
      </c>
      <c r="BR65" s="60">
        <v>71</v>
      </c>
      <c r="BS65" s="77">
        <f t="shared" si="52"/>
        <v>0.23599999999999999</v>
      </c>
      <c r="BT65" s="60">
        <v>442</v>
      </c>
      <c r="BU65" s="60">
        <v>111</v>
      </c>
      <c r="BV65" s="77">
        <f t="shared" si="78"/>
        <v>0.25113122171945701</v>
      </c>
      <c r="BW65" s="60">
        <v>110</v>
      </c>
      <c r="BX65" s="60">
        <v>83</v>
      </c>
      <c r="BY65" s="77">
        <f t="shared" si="65"/>
        <v>0.755</v>
      </c>
      <c r="BZ65" s="60">
        <v>0</v>
      </c>
      <c r="CA65" s="60">
        <v>0</v>
      </c>
      <c r="CB65" s="77"/>
      <c r="CC65" s="60">
        <v>429</v>
      </c>
      <c r="CD65" s="60">
        <v>142</v>
      </c>
      <c r="CE65" s="77">
        <f t="shared" si="53"/>
        <v>0.33100000000000002</v>
      </c>
      <c r="CF65" s="60">
        <v>314</v>
      </c>
      <c r="CG65" s="60">
        <v>41</v>
      </c>
      <c r="CH65" s="77">
        <f t="shared" si="54"/>
        <v>0.13100000000000001</v>
      </c>
      <c r="CI65" s="60">
        <v>110</v>
      </c>
      <c r="CJ65" s="60">
        <v>83</v>
      </c>
      <c r="CK65" s="77">
        <f t="shared" si="55"/>
        <v>0.755</v>
      </c>
      <c r="CL65" s="60">
        <v>0</v>
      </c>
      <c r="CM65" s="60">
        <v>0</v>
      </c>
      <c r="CN65" s="77"/>
      <c r="CO65" s="60">
        <v>206</v>
      </c>
      <c r="CP65" s="60">
        <v>72</v>
      </c>
      <c r="CQ65" s="77">
        <f t="shared" si="56"/>
        <v>0.35</v>
      </c>
      <c r="CR65" s="60">
        <v>404</v>
      </c>
      <c r="CS65" s="60">
        <v>132</v>
      </c>
      <c r="CT65" s="77">
        <f t="shared" si="57"/>
        <v>0.32700000000000001</v>
      </c>
      <c r="CU65" s="60">
        <v>243</v>
      </c>
      <c r="CV65" s="60">
        <v>61</v>
      </c>
      <c r="CW65" s="77">
        <f t="shared" si="58"/>
        <v>0.251</v>
      </c>
      <c r="CX65" s="60">
        <v>0</v>
      </c>
      <c r="CY65" s="60">
        <v>0</v>
      </c>
      <c r="CZ65" s="77"/>
      <c r="DA65" s="60">
        <v>174</v>
      </c>
      <c r="DB65" s="60">
        <v>129</v>
      </c>
      <c r="DC65" s="77">
        <f t="shared" si="60"/>
        <v>0.74099999999999999</v>
      </c>
      <c r="DD65" s="60">
        <v>330</v>
      </c>
      <c r="DE65" s="60">
        <v>74</v>
      </c>
      <c r="DF65" s="77">
        <f t="shared" si="61"/>
        <v>0.224</v>
      </c>
      <c r="DG65" s="60">
        <v>205</v>
      </c>
      <c r="DH65" s="60">
        <v>61</v>
      </c>
      <c r="DI65" s="77">
        <f t="shared" si="62"/>
        <v>0.29799999999999999</v>
      </c>
      <c r="DJ65" s="60">
        <v>144</v>
      </c>
      <c r="DK65" s="60">
        <v>0</v>
      </c>
      <c r="DL65" s="77">
        <f t="shared" si="70"/>
        <v>0</v>
      </c>
      <c r="DM65" s="439"/>
      <c r="DN65" s="60">
        <v>502</v>
      </c>
      <c r="DO65" s="60">
        <v>53</v>
      </c>
      <c r="DP65" s="77">
        <f t="shared" si="63"/>
        <v>0.106</v>
      </c>
      <c r="DQ65" s="60">
        <v>351</v>
      </c>
      <c r="DR65" s="60">
        <v>214</v>
      </c>
      <c r="DS65" s="77">
        <f t="shared" si="64"/>
        <v>0.61</v>
      </c>
      <c r="DT65" s="440">
        <v>73</v>
      </c>
      <c r="DU65" s="441">
        <v>319</v>
      </c>
      <c r="DV65" s="441">
        <v>347</v>
      </c>
      <c r="DW65" s="441">
        <v>493</v>
      </c>
      <c r="DX65" s="441">
        <v>524</v>
      </c>
      <c r="DY65" s="441">
        <v>634</v>
      </c>
      <c r="DZ65" s="441">
        <v>729</v>
      </c>
      <c r="EA65" s="442">
        <v>783</v>
      </c>
    </row>
    <row r="66" spans="1:131" x14ac:dyDescent="0.2">
      <c r="A66" s="56" t="s">
        <v>882</v>
      </c>
      <c r="B66" s="57" t="s">
        <v>1022</v>
      </c>
      <c r="C66" s="56" t="s">
        <v>947</v>
      </c>
      <c r="D66" s="56" t="s">
        <v>1092</v>
      </c>
      <c r="E66" s="60">
        <v>718</v>
      </c>
      <c r="F66" s="60">
        <v>91</v>
      </c>
      <c r="G66" s="77">
        <f t="shared" si="79"/>
        <v>0.12674094707520892</v>
      </c>
      <c r="H66" s="60">
        <v>488</v>
      </c>
      <c r="I66" s="60">
        <v>86</v>
      </c>
      <c r="J66" s="77">
        <f t="shared" si="73"/>
        <v>0.17622950819672131</v>
      </c>
      <c r="K66" s="60">
        <v>0</v>
      </c>
      <c r="L66" s="60">
        <v>0</v>
      </c>
      <c r="M66" s="77"/>
      <c r="N66" s="60">
        <v>426</v>
      </c>
      <c r="O66" s="60">
        <v>54</v>
      </c>
      <c r="P66" s="77">
        <f t="shared" si="75"/>
        <v>0.12676056338028169</v>
      </c>
      <c r="Q66" s="60">
        <v>62</v>
      </c>
      <c r="R66" s="60">
        <v>32</v>
      </c>
      <c r="S66" s="77">
        <f t="shared" si="76"/>
        <v>0.5161290322580645</v>
      </c>
      <c r="T66" s="60">
        <f t="shared" si="39"/>
        <v>718</v>
      </c>
      <c r="U66" s="60">
        <v>25</v>
      </c>
      <c r="V66" s="60">
        <v>0</v>
      </c>
      <c r="W66" s="77">
        <f t="shared" si="77"/>
        <v>0</v>
      </c>
      <c r="X66" s="60">
        <v>28</v>
      </c>
      <c r="Y66" s="60">
        <v>23</v>
      </c>
      <c r="Z66" s="77">
        <f t="shared" si="81"/>
        <v>0.8214285714285714</v>
      </c>
      <c r="AA66" s="60">
        <v>13</v>
      </c>
      <c r="AB66" s="60">
        <v>0</v>
      </c>
      <c r="AC66" s="77">
        <f t="shared" si="40"/>
        <v>0</v>
      </c>
      <c r="AD66" s="60">
        <v>0</v>
      </c>
      <c r="AE66" s="60">
        <v>0</v>
      </c>
      <c r="AF66" s="77"/>
      <c r="AG66" s="60">
        <v>10</v>
      </c>
      <c r="AH66" s="60">
        <v>0</v>
      </c>
      <c r="AI66" s="77">
        <f t="shared" si="68"/>
        <v>0</v>
      </c>
      <c r="AJ66" s="60">
        <v>523</v>
      </c>
      <c r="AK66" s="60">
        <v>62</v>
      </c>
      <c r="AL66" s="77">
        <f t="shared" si="41"/>
        <v>0.11899999999999999</v>
      </c>
      <c r="AM66" s="60">
        <v>119</v>
      </c>
      <c r="AN66" s="60">
        <v>4</v>
      </c>
      <c r="AO66" s="77">
        <f t="shared" si="42"/>
        <v>3.4000000000000002E-2</v>
      </c>
      <c r="AP66" s="60">
        <v>543</v>
      </c>
      <c r="AQ66" s="60">
        <v>49</v>
      </c>
      <c r="AR66" s="77">
        <f t="shared" si="43"/>
        <v>0.09</v>
      </c>
      <c r="AS66" s="60">
        <v>438</v>
      </c>
      <c r="AT66" s="60">
        <v>21</v>
      </c>
      <c r="AU66" s="77">
        <f t="shared" si="44"/>
        <v>4.8000000000000001E-2</v>
      </c>
      <c r="AV66" s="60">
        <v>87</v>
      </c>
      <c r="AW66" s="60">
        <v>4</v>
      </c>
      <c r="AX66" s="77">
        <f t="shared" si="45"/>
        <v>4.5999999999999999E-2</v>
      </c>
      <c r="AY66" s="60">
        <v>64</v>
      </c>
      <c r="AZ66" s="60">
        <v>24</v>
      </c>
      <c r="BA66" s="77">
        <f t="shared" si="46"/>
        <v>0.375</v>
      </c>
      <c r="BB66" s="60">
        <v>138</v>
      </c>
      <c r="BC66" s="60">
        <v>4</v>
      </c>
      <c r="BD66" s="77">
        <f t="shared" si="47"/>
        <v>2.9000000000000001E-2</v>
      </c>
      <c r="BE66" s="60">
        <v>228</v>
      </c>
      <c r="BF66" s="60">
        <v>64</v>
      </c>
      <c r="BG66" s="77">
        <f t="shared" si="48"/>
        <v>0.28100000000000003</v>
      </c>
      <c r="BH66" s="60">
        <v>164</v>
      </c>
      <c r="BI66" s="60">
        <v>12</v>
      </c>
      <c r="BJ66" s="77">
        <f t="shared" si="49"/>
        <v>7.2999999999999995E-2</v>
      </c>
      <c r="BK66" s="60">
        <v>213</v>
      </c>
      <c r="BL66" s="60">
        <v>14</v>
      </c>
      <c r="BM66" s="77">
        <f t="shared" si="50"/>
        <v>6.6000000000000003E-2</v>
      </c>
      <c r="BN66" s="60">
        <v>113</v>
      </c>
      <c r="BO66" s="60">
        <v>0</v>
      </c>
      <c r="BP66" s="60">
        <f t="shared" si="51"/>
        <v>0</v>
      </c>
      <c r="BQ66" s="60">
        <v>230</v>
      </c>
      <c r="BR66" s="60">
        <v>5</v>
      </c>
      <c r="BS66" s="77">
        <f t="shared" si="52"/>
        <v>2.1999999999999999E-2</v>
      </c>
      <c r="BT66" s="60">
        <v>337</v>
      </c>
      <c r="BU66" s="60">
        <v>53</v>
      </c>
      <c r="BV66" s="77">
        <f t="shared" si="78"/>
        <v>0.15727002967359049</v>
      </c>
      <c r="BW66" s="60">
        <v>112</v>
      </c>
      <c r="BX66" s="60">
        <v>8</v>
      </c>
      <c r="BY66" s="77">
        <f t="shared" si="65"/>
        <v>7.0999999999999994E-2</v>
      </c>
      <c r="BZ66" s="60">
        <v>39</v>
      </c>
      <c r="CA66" s="60">
        <v>23</v>
      </c>
      <c r="CB66" s="77">
        <f t="shared" si="66"/>
        <v>0.59</v>
      </c>
      <c r="CC66" s="60">
        <v>332</v>
      </c>
      <c r="CD66" s="60">
        <v>4</v>
      </c>
      <c r="CE66" s="77">
        <f t="shared" si="53"/>
        <v>1.2E-2</v>
      </c>
      <c r="CF66" s="60">
        <v>307</v>
      </c>
      <c r="CG66" s="60">
        <v>54</v>
      </c>
      <c r="CH66" s="77">
        <f t="shared" si="54"/>
        <v>0.17599999999999999</v>
      </c>
      <c r="CI66" s="60">
        <v>64</v>
      </c>
      <c r="CJ66" s="60">
        <v>33</v>
      </c>
      <c r="CK66" s="77">
        <f t="shared" si="55"/>
        <v>0.51600000000000001</v>
      </c>
      <c r="CL66" s="60">
        <v>15</v>
      </c>
      <c r="CM66" s="60">
        <v>0</v>
      </c>
      <c r="CN66" s="77">
        <f t="shared" si="67"/>
        <v>0</v>
      </c>
      <c r="CO66" s="60">
        <v>140</v>
      </c>
      <c r="CP66" s="60">
        <v>0</v>
      </c>
      <c r="CQ66" s="77">
        <f t="shared" si="56"/>
        <v>0</v>
      </c>
      <c r="CR66" s="60">
        <v>291</v>
      </c>
      <c r="CS66" s="60">
        <v>59</v>
      </c>
      <c r="CT66" s="77">
        <f t="shared" si="57"/>
        <v>0.20300000000000001</v>
      </c>
      <c r="CU66" s="60">
        <v>212</v>
      </c>
      <c r="CV66" s="60">
        <v>8</v>
      </c>
      <c r="CW66" s="77">
        <f t="shared" si="58"/>
        <v>3.7999999999999999E-2</v>
      </c>
      <c r="CX66" s="60">
        <v>75</v>
      </c>
      <c r="CY66" s="60">
        <v>24</v>
      </c>
      <c r="CZ66" s="77">
        <f t="shared" si="59"/>
        <v>0.32</v>
      </c>
      <c r="DA66" s="60">
        <v>72</v>
      </c>
      <c r="DB66" s="60">
        <v>18</v>
      </c>
      <c r="DC66" s="77">
        <f t="shared" si="60"/>
        <v>0.25</v>
      </c>
      <c r="DD66" s="60">
        <v>235</v>
      </c>
      <c r="DE66" s="60">
        <v>44</v>
      </c>
      <c r="DF66" s="77">
        <f t="shared" si="61"/>
        <v>0.187</v>
      </c>
      <c r="DG66" s="60">
        <v>192</v>
      </c>
      <c r="DH66" s="60">
        <v>28</v>
      </c>
      <c r="DI66" s="77">
        <f t="shared" si="62"/>
        <v>0.14599999999999999</v>
      </c>
      <c r="DJ66" s="60">
        <v>219</v>
      </c>
      <c r="DK66" s="60">
        <v>0</v>
      </c>
      <c r="DL66" s="77">
        <f t="shared" si="70"/>
        <v>0</v>
      </c>
      <c r="DM66" s="439"/>
      <c r="DN66" s="60">
        <v>528</v>
      </c>
      <c r="DO66" s="60">
        <v>45</v>
      </c>
      <c r="DP66" s="77">
        <f t="shared" si="63"/>
        <v>8.5000000000000006E-2</v>
      </c>
      <c r="DQ66" s="60">
        <v>190</v>
      </c>
      <c r="DR66" s="60">
        <v>45</v>
      </c>
      <c r="DS66" s="77">
        <f t="shared" si="64"/>
        <v>0.23699999999999999</v>
      </c>
      <c r="DT66" s="440">
        <v>23</v>
      </c>
      <c r="DU66" s="441">
        <v>159</v>
      </c>
      <c r="DV66" s="441">
        <v>178</v>
      </c>
      <c r="DW66" s="441">
        <v>234</v>
      </c>
      <c r="DX66" s="441">
        <v>299</v>
      </c>
      <c r="DY66" s="441">
        <v>434</v>
      </c>
      <c r="DZ66" s="441">
        <v>519</v>
      </c>
      <c r="EA66" s="442">
        <v>591</v>
      </c>
    </row>
    <row r="67" spans="1:131" x14ac:dyDescent="0.2">
      <c r="A67" s="56" t="s">
        <v>882</v>
      </c>
      <c r="B67" s="57" t="s">
        <v>1022</v>
      </c>
      <c r="C67" s="56" t="s">
        <v>948</v>
      </c>
      <c r="D67" s="56" t="s">
        <v>1093</v>
      </c>
      <c r="E67" s="60">
        <v>1243</v>
      </c>
      <c r="F67" s="60">
        <v>161</v>
      </c>
      <c r="G67" s="77">
        <f t="shared" si="79"/>
        <v>0.12952534191472245</v>
      </c>
      <c r="H67" s="60">
        <v>856</v>
      </c>
      <c r="I67" s="60">
        <v>160</v>
      </c>
      <c r="J67" s="77">
        <f t="shared" si="73"/>
        <v>0.18691588785046728</v>
      </c>
      <c r="K67" s="60">
        <v>56</v>
      </c>
      <c r="L67" s="60">
        <v>0</v>
      </c>
      <c r="M67" s="77">
        <f t="shared" si="74"/>
        <v>0</v>
      </c>
      <c r="N67" s="60">
        <v>653</v>
      </c>
      <c r="O67" s="60">
        <v>141</v>
      </c>
      <c r="P67" s="77">
        <f t="shared" si="75"/>
        <v>0.21592649310872894</v>
      </c>
      <c r="Q67" s="60">
        <v>147</v>
      </c>
      <c r="R67" s="60">
        <v>18</v>
      </c>
      <c r="S67" s="77">
        <f t="shared" si="76"/>
        <v>0.12244897959183673</v>
      </c>
      <c r="T67" s="60">
        <f t="shared" si="39"/>
        <v>1243</v>
      </c>
      <c r="U67" s="60">
        <v>202</v>
      </c>
      <c r="V67" s="60">
        <v>82</v>
      </c>
      <c r="W67" s="77">
        <f t="shared" si="77"/>
        <v>0.40600000000000003</v>
      </c>
      <c r="X67" s="60">
        <v>0</v>
      </c>
      <c r="Y67" s="60">
        <v>0</v>
      </c>
      <c r="Z67" s="77"/>
      <c r="AA67" s="60">
        <v>0</v>
      </c>
      <c r="AB67" s="60">
        <v>0</v>
      </c>
      <c r="AC67" s="77"/>
      <c r="AD67" s="60">
        <v>0</v>
      </c>
      <c r="AE67" s="60">
        <v>0</v>
      </c>
      <c r="AF67" s="77"/>
      <c r="AG67" s="60">
        <v>0</v>
      </c>
      <c r="AH67" s="60">
        <v>0</v>
      </c>
      <c r="AI67" s="77"/>
      <c r="AJ67" s="60">
        <v>888</v>
      </c>
      <c r="AK67" s="60">
        <v>790</v>
      </c>
      <c r="AL67" s="77">
        <f t="shared" si="41"/>
        <v>0.89</v>
      </c>
      <c r="AM67" s="60">
        <v>153</v>
      </c>
      <c r="AN67" s="60">
        <v>0</v>
      </c>
      <c r="AO67" s="77">
        <f t="shared" si="42"/>
        <v>0</v>
      </c>
      <c r="AP67" s="60">
        <v>1020</v>
      </c>
      <c r="AQ67" s="60">
        <v>110</v>
      </c>
      <c r="AR67" s="77">
        <f t="shared" si="43"/>
        <v>0.108</v>
      </c>
      <c r="AS67" s="60">
        <v>856</v>
      </c>
      <c r="AT67" s="60">
        <v>71</v>
      </c>
      <c r="AU67" s="77">
        <f t="shared" si="44"/>
        <v>8.3000000000000004E-2</v>
      </c>
      <c r="AV67" s="60">
        <v>81</v>
      </c>
      <c r="AW67" s="60">
        <v>0</v>
      </c>
      <c r="AX67" s="77">
        <f t="shared" si="45"/>
        <v>0</v>
      </c>
      <c r="AY67" s="60">
        <v>137</v>
      </c>
      <c r="AZ67" s="60">
        <v>69</v>
      </c>
      <c r="BA67" s="77">
        <f t="shared" si="46"/>
        <v>0.504</v>
      </c>
      <c r="BB67" s="60">
        <v>294</v>
      </c>
      <c r="BC67" s="60">
        <v>34</v>
      </c>
      <c r="BD67" s="77">
        <f t="shared" si="47"/>
        <v>0.11600000000000001</v>
      </c>
      <c r="BE67" s="60">
        <v>331</v>
      </c>
      <c r="BF67" s="60">
        <v>35</v>
      </c>
      <c r="BG67" s="77">
        <f t="shared" si="48"/>
        <v>0.106</v>
      </c>
      <c r="BH67" s="60">
        <v>569</v>
      </c>
      <c r="BI67" s="60">
        <v>64</v>
      </c>
      <c r="BJ67" s="77">
        <f t="shared" si="49"/>
        <v>0.112</v>
      </c>
      <c r="BK67" s="60">
        <v>285</v>
      </c>
      <c r="BL67" s="60">
        <v>60</v>
      </c>
      <c r="BM67" s="77">
        <f t="shared" si="50"/>
        <v>0.21099999999999999</v>
      </c>
      <c r="BN67" s="60">
        <v>58</v>
      </c>
      <c r="BO67" s="60">
        <v>0</v>
      </c>
      <c r="BP67" s="60">
        <f t="shared" si="51"/>
        <v>0</v>
      </c>
      <c r="BQ67" s="60">
        <v>387</v>
      </c>
      <c r="BR67" s="60">
        <v>0</v>
      </c>
      <c r="BS67" s="77">
        <f t="shared" si="52"/>
        <v>0</v>
      </c>
      <c r="BT67" s="60">
        <v>680</v>
      </c>
      <c r="BU67" s="60">
        <v>119</v>
      </c>
      <c r="BV67" s="77">
        <f t="shared" si="78"/>
        <v>0.17499999999999999</v>
      </c>
      <c r="BW67" s="60">
        <v>129</v>
      </c>
      <c r="BX67" s="60">
        <v>38</v>
      </c>
      <c r="BY67" s="77">
        <f t="shared" si="65"/>
        <v>0.29499999999999998</v>
      </c>
      <c r="BZ67" s="60">
        <v>47</v>
      </c>
      <c r="CA67" s="60">
        <v>3</v>
      </c>
      <c r="CB67" s="77">
        <f t="shared" si="66"/>
        <v>6.4000000000000001E-2</v>
      </c>
      <c r="CC67" s="60">
        <v>558</v>
      </c>
      <c r="CD67" s="60">
        <v>64</v>
      </c>
      <c r="CE67" s="77">
        <f t="shared" si="53"/>
        <v>0.115</v>
      </c>
      <c r="CF67" s="60">
        <v>539</v>
      </c>
      <c r="CG67" s="60">
        <v>85</v>
      </c>
      <c r="CH67" s="77">
        <f t="shared" si="54"/>
        <v>0.158</v>
      </c>
      <c r="CI67" s="60">
        <v>116</v>
      </c>
      <c r="CJ67" s="60">
        <v>8</v>
      </c>
      <c r="CK67" s="77">
        <f t="shared" si="55"/>
        <v>6.9000000000000006E-2</v>
      </c>
      <c r="CL67" s="60">
        <v>30</v>
      </c>
      <c r="CM67" s="60">
        <v>3</v>
      </c>
      <c r="CN67" s="77">
        <f t="shared" si="67"/>
        <v>0.1</v>
      </c>
      <c r="CO67" s="60">
        <v>246</v>
      </c>
      <c r="CP67" s="60">
        <v>37</v>
      </c>
      <c r="CQ67" s="77">
        <f t="shared" si="56"/>
        <v>0.15</v>
      </c>
      <c r="CR67" s="60">
        <v>478</v>
      </c>
      <c r="CS67" s="60">
        <v>80</v>
      </c>
      <c r="CT67" s="77">
        <f t="shared" si="57"/>
        <v>0.16700000000000001</v>
      </c>
      <c r="CU67" s="60">
        <v>379</v>
      </c>
      <c r="CV67" s="60">
        <v>26</v>
      </c>
      <c r="CW67" s="77">
        <f t="shared" si="58"/>
        <v>6.9000000000000006E-2</v>
      </c>
      <c r="CX67" s="60">
        <v>140</v>
      </c>
      <c r="CY67" s="60">
        <v>14</v>
      </c>
      <c r="CZ67" s="77">
        <f t="shared" si="59"/>
        <v>0.1</v>
      </c>
      <c r="DA67" s="60">
        <v>85</v>
      </c>
      <c r="DB67" s="60">
        <v>36</v>
      </c>
      <c r="DC67" s="77">
        <f t="shared" si="60"/>
        <v>0.42399999999999999</v>
      </c>
      <c r="DD67" s="60">
        <v>472</v>
      </c>
      <c r="DE67" s="60">
        <v>61</v>
      </c>
      <c r="DF67" s="77">
        <f t="shared" si="61"/>
        <v>0.129</v>
      </c>
      <c r="DG67" s="60">
        <v>407</v>
      </c>
      <c r="DH67" s="60">
        <v>63</v>
      </c>
      <c r="DI67" s="77">
        <f t="shared" si="62"/>
        <v>0.155</v>
      </c>
      <c r="DJ67" s="60">
        <v>279</v>
      </c>
      <c r="DK67" s="60">
        <v>0</v>
      </c>
      <c r="DL67" s="77">
        <f t="shared" si="70"/>
        <v>0</v>
      </c>
      <c r="DM67" s="439"/>
      <c r="DN67" s="60">
        <v>899</v>
      </c>
      <c r="DO67" s="60">
        <v>73</v>
      </c>
      <c r="DP67" s="77">
        <f t="shared" si="63"/>
        <v>8.1000000000000003E-2</v>
      </c>
      <c r="DQ67" s="60">
        <v>344</v>
      </c>
      <c r="DR67" s="60">
        <v>87</v>
      </c>
      <c r="DS67" s="77">
        <f t="shared" si="64"/>
        <v>0.253</v>
      </c>
      <c r="DT67" s="440">
        <v>12</v>
      </c>
      <c r="DU67" s="441">
        <v>272</v>
      </c>
      <c r="DV67" s="441">
        <v>378</v>
      </c>
      <c r="DW67" s="441">
        <v>435</v>
      </c>
      <c r="DX67" s="441">
        <v>463</v>
      </c>
      <c r="DY67" s="441">
        <v>861</v>
      </c>
      <c r="DZ67" s="441">
        <v>1020</v>
      </c>
      <c r="EA67" s="442">
        <v>1133</v>
      </c>
    </row>
    <row r="68" spans="1:131" x14ac:dyDescent="0.2">
      <c r="A68" s="56" t="s">
        <v>882</v>
      </c>
      <c r="B68" s="57" t="s">
        <v>1022</v>
      </c>
      <c r="C68" s="56" t="s">
        <v>949</v>
      </c>
      <c r="D68" s="56" t="s">
        <v>1094</v>
      </c>
      <c r="E68" s="60">
        <v>848</v>
      </c>
      <c r="F68" s="60">
        <v>168</v>
      </c>
      <c r="G68" s="77">
        <f t="shared" si="79"/>
        <v>0.19811320754716982</v>
      </c>
      <c r="H68" s="60">
        <v>477</v>
      </c>
      <c r="I68" s="60">
        <v>156</v>
      </c>
      <c r="J68" s="77">
        <f t="shared" si="73"/>
        <v>0.32704402515723269</v>
      </c>
      <c r="K68" s="60">
        <v>72</v>
      </c>
      <c r="L68" s="60">
        <v>13</v>
      </c>
      <c r="M68" s="77">
        <f t="shared" si="74"/>
        <v>0.18055555555555555</v>
      </c>
      <c r="N68" s="60">
        <v>347</v>
      </c>
      <c r="O68" s="60">
        <v>136</v>
      </c>
      <c r="P68" s="77">
        <f t="shared" si="75"/>
        <v>0.39193083573487031</v>
      </c>
      <c r="Q68" s="60">
        <v>58</v>
      </c>
      <c r="R68" s="60">
        <v>8</v>
      </c>
      <c r="S68" s="77">
        <f t="shared" si="76"/>
        <v>0.13793103448275862</v>
      </c>
      <c r="T68" s="60">
        <f t="shared" si="39"/>
        <v>848</v>
      </c>
      <c r="U68" s="60">
        <v>124</v>
      </c>
      <c r="V68" s="60">
        <v>58</v>
      </c>
      <c r="W68" s="77">
        <f t="shared" si="77"/>
        <v>0.46800000000000003</v>
      </c>
      <c r="X68" s="60">
        <v>0</v>
      </c>
      <c r="Y68" s="60">
        <v>0</v>
      </c>
      <c r="Z68" s="77"/>
      <c r="AA68" s="60">
        <v>32</v>
      </c>
      <c r="AB68" s="60">
        <v>0</v>
      </c>
      <c r="AC68" s="77">
        <f t="shared" si="40"/>
        <v>0</v>
      </c>
      <c r="AD68" s="60">
        <v>0</v>
      </c>
      <c r="AE68" s="60">
        <v>0</v>
      </c>
      <c r="AF68" s="77"/>
      <c r="AG68" s="60">
        <v>13</v>
      </c>
      <c r="AH68" s="60">
        <v>0</v>
      </c>
      <c r="AI68" s="77">
        <f t="shared" si="68"/>
        <v>0</v>
      </c>
      <c r="AJ68" s="60">
        <v>499</v>
      </c>
      <c r="AK68" s="60">
        <v>85</v>
      </c>
      <c r="AL68" s="77">
        <f t="shared" si="41"/>
        <v>0.17</v>
      </c>
      <c r="AM68" s="60">
        <v>180</v>
      </c>
      <c r="AN68" s="60">
        <v>12</v>
      </c>
      <c r="AO68" s="77">
        <f t="shared" si="42"/>
        <v>6.7000000000000004E-2</v>
      </c>
      <c r="AP68" s="60">
        <v>646</v>
      </c>
      <c r="AQ68" s="60">
        <v>87</v>
      </c>
      <c r="AR68" s="77">
        <f t="shared" si="43"/>
        <v>0.13500000000000001</v>
      </c>
      <c r="AS68" s="60">
        <v>461</v>
      </c>
      <c r="AT68" s="60">
        <v>51</v>
      </c>
      <c r="AU68" s="77">
        <f t="shared" si="44"/>
        <v>0.111</v>
      </c>
      <c r="AV68" s="60">
        <v>91</v>
      </c>
      <c r="AW68" s="60">
        <v>0</v>
      </c>
      <c r="AX68" s="77">
        <f t="shared" si="45"/>
        <v>0</v>
      </c>
      <c r="AY68" s="60">
        <v>115</v>
      </c>
      <c r="AZ68" s="60">
        <v>0</v>
      </c>
      <c r="BA68" s="77">
        <f t="shared" si="46"/>
        <v>0</v>
      </c>
      <c r="BB68" s="60">
        <v>176</v>
      </c>
      <c r="BC68" s="60">
        <v>11</v>
      </c>
      <c r="BD68" s="77">
        <f t="shared" si="47"/>
        <v>6.3E-2</v>
      </c>
      <c r="BE68" s="60">
        <v>211</v>
      </c>
      <c r="BF68" s="60">
        <v>14</v>
      </c>
      <c r="BG68" s="77">
        <f t="shared" si="48"/>
        <v>6.6000000000000003E-2</v>
      </c>
      <c r="BH68" s="60">
        <v>326</v>
      </c>
      <c r="BI68" s="60">
        <v>114</v>
      </c>
      <c r="BJ68" s="77">
        <f t="shared" si="49"/>
        <v>0.35</v>
      </c>
      <c r="BK68" s="60">
        <v>201</v>
      </c>
      <c r="BL68" s="60">
        <v>26</v>
      </c>
      <c r="BM68" s="77">
        <f t="shared" si="50"/>
        <v>0.129</v>
      </c>
      <c r="BN68" s="60">
        <v>110</v>
      </c>
      <c r="BO68" s="60">
        <v>12</v>
      </c>
      <c r="BP68" s="60">
        <f t="shared" si="51"/>
        <v>0.109</v>
      </c>
      <c r="BQ68" s="60">
        <v>371</v>
      </c>
      <c r="BR68" s="60">
        <v>11</v>
      </c>
      <c r="BS68" s="77">
        <f t="shared" si="52"/>
        <v>0.03</v>
      </c>
      <c r="BT68" s="60">
        <v>289</v>
      </c>
      <c r="BU68" s="60">
        <v>106</v>
      </c>
      <c r="BV68" s="77">
        <f t="shared" si="78"/>
        <v>0.36678200692041524</v>
      </c>
      <c r="BW68" s="60">
        <v>140</v>
      </c>
      <c r="BX68" s="60">
        <v>50</v>
      </c>
      <c r="BY68" s="77">
        <f t="shared" si="65"/>
        <v>0.35699999999999998</v>
      </c>
      <c r="BZ68" s="60">
        <v>48</v>
      </c>
      <c r="CA68" s="60">
        <v>0</v>
      </c>
      <c r="CB68" s="77">
        <f t="shared" si="66"/>
        <v>0</v>
      </c>
      <c r="CC68" s="60">
        <v>433</v>
      </c>
      <c r="CD68" s="60">
        <v>38</v>
      </c>
      <c r="CE68" s="77">
        <f t="shared" si="53"/>
        <v>8.7999999999999995E-2</v>
      </c>
      <c r="CF68" s="60">
        <v>277</v>
      </c>
      <c r="CG68" s="60">
        <v>78</v>
      </c>
      <c r="CH68" s="77">
        <f t="shared" si="54"/>
        <v>0.28199999999999997</v>
      </c>
      <c r="CI68" s="60">
        <v>138</v>
      </c>
      <c r="CJ68" s="60">
        <v>51</v>
      </c>
      <c r="CK68" s="77">
        <f t="shared" si="55"/>
        <v>0.37</v>
      </c>
      <c r="CL68" s="60">
        <v>0</v>
      </c>
      <c r="CM68" s="60">
        <v>0</v>
      </c>
      <c r="CN68" s="77"/>
      <c r="CO68" s="60">
        <v>269</v>
      </c>
      <c r="CP68" s="60">
        <v>25</v>
      </c>
      <c r="CQ68" s="77">
        <f t="shared" si="56"/>
        <v>9.2999999999999999E-2</v>
      </c>
      <c r="CR68" s="60">
        <v>309</v>
      </c>
      <c r="CS68" s="60">
        <v>64</v>
      </c>
      <c r="CT68" s="77">
        <f t="shared" si="57"/>
        <v>0.20699999999999999</v>
      </c>
      <c r="CU68" s="60">
        <v>167</v>
      </c>
      <c r="CV68" s="60">
        <v>58</v>
      </c>
      <c r="CW68" s="77">
        <f t="shared" si="58"/>
        <v>0.34699999999999998</v>
      </c>
      <c r="CX68" s="60">
        <v>103</v>
      </c>
      <c r="CY68" s="60">
        <v>19</v>
      </c>
      <c r="CZ68" s="77">
        <f t="shared" si="59"/>
        <v>0.184</v>
      </c>
      <c r="DA68" s="60">
        <v>89</v>
      </c>
      <c r="DB68" s="60">
        <v>46</v>
      </c>
      <c r="DC68" s="77">
        <f t="shared" si="60"/>
        <v>0.51700000000000002</v>
      </c>
      <c r="DD68" s="60">
        <v>330</v>
      </c>
      <c r="DE68" s="60">
        <v>73</v>
      </c>
      <c r="DF68" s="77">
        <f t="shared" si="61"/>
        <v>0.221</v>
      </c>
      <c r="DG68" s="60">
        <v>246</v>
      </c>
      <c r="DH68" s="60">
        <v>47</v>
      </c>
      <c r="DI68" s="77">
        <f t="shared" si="62"/>
        <v>0.191</v>
      </c>
      <c r="DJ68" s="60">
        <v>183</v>
      </c>
      <c r="DK68" s="60">
        <v>0</v>
      </c>
      <c r="DL68" s="77">
        <f t="shared" si="70"/>
        <v>0</v>
      </c>
      <c r="DM68" s="439"/>
      <c r="DN68" s="60">
        <v>447</v>
      </c>
      <c r="DO68" s="60">
        <v>71</v>
      </c>
      <c r="DP68" s="77">
        <f t="shared" si="63"/>
        <v>0.159</v>
      </c>
      <c r="DQ68" s="60">
        <v>401</v>
      </c>
      <c r="DR68" s="60">
        <v>97</v>
      </c>
      <c r="DS68" s="77">
        <f t="shared" si="64"/>
        <v>0.24199999999999999</v>
      </c>
      <c r="DT68" s="440">
        <v>90</v>
      </c>
      <c r="DU68" s="441">
        <v>253</v>
      </c>
      <c r="DV68" s="441">
        <v>327</v>
      </c>
      <c r="DW68" s="441">
        <v>390</v>
      </c>
      <c r="DX68" s="441">
        <v>455</v>
      </c>
      <c r="DY68" s="441">
        <v>597</v>
      </c>
      <c r="DZ68" s="441">
        <v>667</v>
      </c>
      <c r="EA68" s="442">
        <v>701</v>
      </c>
    </row>
    <row r="69" spans="1:131" x14ac:dyDescent="0.2">
      <c r="A69" s="56" t="s">
        <v>882</v>
      </c>
      <c r="B69" s="57" t="s">
        <v>1022</v>
      </c>
      <c r="C69" s="56" t="s">
        <v>950</v>
      </c>
      <c r="D69" s="56" t="s">
        <v>1095</v>
      </c>
      <c r="E69" s="60">
        <v>1061</v>
      </c>
      <c r="F69" s="60">
        <v>131</v>
      </c>
      <c r="G69" s="77">
        <f t="shared" si="79"/>
        <v>0.1234684260131951</v>
      </c>
      <c r="H69" s="60">
        <v>622</v>
      </c>
      <c r="I69" s="60">
        <v>121</v>
      </c>
      <c r="J69" s="77">
        <f t="shared" si="73"/>
        <v>0.19453376205787781</v>
      </c>
      <c r="K69" s="60">
        <v>60</v>
      </c>
      <c r="L69" s="60">
        <v>0</v>
      </c>
      <c r="M69" s="77">
        <f t="shared" si="74"/>
        <v>0</v>
      </c>
      <c r="N69" s="60">
        <v>429</v>
      </c>
      <c r="O69" s="60">
        <v>105</v>
      </c>
      <c r="P69" s="77">
        <f t="shared" si="75"/>
        <v>0.24475524475524477</v>
      </c>
      <c r="Q69" s="60">
        <v>133</v>
      </c>
      <c r="R69" s="60">
        <v>15</v>
      </c>
      <c r="S69" s="77">
        <f t="shared" si="76"/>
        <v>0.11278195488721804</v>
      </c>
      <c r="T69" s="60">
        <f t="shared" si="39"/>
        <v>1061</v>
      </c>
      <c r="U69" s="60">
        <v>67</v>
      </c>
      <c r="V69" s="60">
        <v>0</v>
      </c>
      <c r="W69" s="77">
        <f t="shared" si="77"/>
        <v>0</v>
      </c>
      <c r="X69" s="60">
        <v>0</v>
      </c>
      <c r="Y69" s="60">
        <v>0</v>
      </c>
      <c r="Z69" s="77"/>
      <c r="AA69" s="60">
        <v>43</v>
      </c>
      <c r="AB69" s="60">
        <v>0</v>
      </c>
      <c r="AC69" s="77">
        <f t="shared" si="40"/>
        <v>0</v>
      </c>
      <c r="AD69" s="60">
        <v>0</v>
      </c>
      <c r="AE69" s="60">
        <v>0</v>
      </c>
      <c r="AF69" s="77"/>
      <c r="AG69" s="60">
        <v>58</v>
      </c>
      <c r="AH69" s="60">
        <v>4</v>
      </c>
      <c r="AI69" s="77">
        <f t="shared" si="68"/>
        <v>6.9000000000000006E-2</v>
      </c>
      <c r="AJ69" s="60">
        <v>684</v>
      </c>
      <c r="AK69" s="60">
        <v>103</v>
      </c>
      <c r="AL69" s="77">
        <f t="shared" si="41"/>
        <v>0.151</v>
      </c>
      <c r="AM69" s="60">
        <v>209</v>
      </c>
      <c r="AN69" s="60">
        <v>24</v>
      </c>
      <c r="AO69" s="77">
        <f t="shared" si="42"/>
        <v>0.115</v>
      </c>
      <c r="AP69" s="60">
        <v>629</v>
      </c>
      <c r="AQ69" s="60">
        <v>86</v>
      </c>
      <c r="AR69" s="77">
        <f t="shared" si="43"/>
        <v>0.13700000000000001</v>
      </c>
      <c r="AS69" s="60">
        <v>527</v>
      </c>
      <c r="AT69" s="60">
        <v>76</v>
      </c>
      <c r="AU69" s="77">
        <f t="shared" si="44"/>
        <v>0.14399999999999999</v>
      </c>
      <c r="AV69" s="60">
        <v>219</v>
      </c>
      <c r="AW69" s="60">
        <v>3</v>
      </c>
      <c r="AX69" s="77">
        <f t="shared" si="45"/>
        <v>1.4E-2</v>
      </c>
      <c r="AY69" s="60">
        <v>143</v>
      </c>
      <c r="AZ69" s="60">
        <v>20</v>
      </c>
      <c r="BA69" s="77">
        <f t="shared" si="46"/>
        <v>0.14000000000000001</v>
      </c>
      <c r="BB69" s="60">
        <v>296</v>
      </c>
      <c r="BC69" s="60">
        <v>4</v>
      </c>
      <c r="BD69" s="77">
        <f t="shared" si="47"/>
        <v>1.4E-2</v>
      </c>
      <c r="BE69" s="60">
        <v>244</v>
      </c>
      <c r="BF69" s="60">
        <v>87</v>
      </c>
      <c r="BG69" s="77">
        <f t="shared" si="48"/>
        <v>0.35699999999999998</v>
      </c>
      <c r="BH69" s="60">
        <v>304</v>
      </c>
      <c r="BI69" s="60">
        <v>3</v>
      </c>
      <c r="BJ69" s="77">
        <f t="shared" si="49"/>
        <v>0.01</v>
      </c>
      <c r="BK69" s="60">
        <v>453</v>
      </c>
      <c r="BL69" s="60">
        <v>41</v>
      </c>
      <c r="BM69" s="77">
        <f t="shared" si="50"/>
        <v>9.0999999999999998E-2</v>
      </c>
      <c r="BN69" s="60">
        <v>60</v>
      </c>
      <c r="BO69" s="60">
        <v>0</v>
      </c>
      <c r="BP69" s="60">
        <f t="shared" si="51"/>
        <v>0</v>
      </c>
      <c r="BQ69" s="60">
        <v>439</v>
      </c>
      <c r="BR69" s="60">
        <v>10</v>
      </c>
      <c r="BS69" s="77">
        <f t="shared" si="52"/>
        <v>2.3E-2</v>
      </c>
      <c r="BT69" s="60">
        <v>435</v>
      </c>
      <c r="BU69" s="60">
        <v>91</v>
      </c>
      <c r="BV69" s="77">
        <f t="shared" si="78"/>
        <v>0.20919540229885059</v>
      </c>
      <c r="BW69" s="60">
        <v>149</v>
      </c>
      <c r="BX69" s="60">
        <v>29</v>
      </c>
      <c r="BY69" s="77">
        <f t="shared" si="65"/>
        <v>0.19500000000000001</v>
      </c>
      <c r="BZ69" s="60">
        <v>38</v>
      </c>
      <c r="CA69" s="60">
        <v>0</v>
      </c>
      <c r="CB69" s="77">
        <f t="shared" si="66"/>
        <v>0</v>
      </c>
      <c r="CC69" s="60">
        <v>549</v>
      </c>
      <c r="CD69" s="60">
        <v>9</v>
      </c>
      <c r="CE69" s="77">
        <f t="shared" si="53"/>
        <v>1.6E-2</v>
      </c>
      <c r="CF69" s="60">
        <v>342</v>
      </c>
      <c r="CG69" s="60">
        <v>91</v>
      </c>
      <c r="CH69" s="77">
        <f t="shared" si="54"/>
        <v>0.26600000000000001</v>
      </c>
      <c r="CI69" s="60">
        <v>132</v>
      </c>
      <c r="CJ69" s="60">
        <v>29</v>
      </c>
      <c r="CK69" s="77">
        <f t="shared" si="55"/>
        <v>0.22</v>
      </c>
      <c r="CL69" s="60">
        <v>38</v>
      </c>
      <c r="CM69" s="60">
        <v>0</v>
      </c>
      <c r="CN69" s="77">
        <f t="shared" si="67"/>
        <v>0</v>
      </c>
      <c r="CO69" s="60">
        <v>317</v>
      </c>
      <c r="CP69" s="60">
        <v>34</v>
      </c>
      <c r="CQ69" s="77">
        <f t="shared" si="56"/>
        <v>0.107</v>
      </c>
      <c r="CR69" s="60">
        <v>425</v>
      </c>
      <c r="CS69" s="60">
        <v>62</v>
      </c>
      <c r="CT69" s="77">
        <f t="shared" si="57"/>
        <v>0.14599999999999999</v>
      </c>
      <c r="CU69" s="60">
        <v>258</v>
      </c>
      <c r="CV69" s="60">
        <v>34</v>
      </c>
      <c r="CW69" s="77">
        <f t="shared" si="58"/>
        <v>0.13200000000000001</v>
      </c>
      <c r="CX69" s="60">
        <v>61</v>
      </c>
      <c r="CY69" s="60">
        <v>0</v>
      </c>
      <c r="CZ69" s="77">
        <f t="shared" si="59"/>
        <v>0</v>
      </c>
      <c r="DA69" s="60">
        <v>235</v>
      </c>
      <c r="DB69" s="60">
        <v>40</v>
      </c>
      <c r="DC69" s="77">
        <f t="shared" si="60"/>
        <v>0.17</v>
      </c>
      <c r="DD69" s="60">
        <v>362</v>
      </c>
      <c r="DE69" s="60">
        <v>60</v>
      </c>
      <c r="DF69" s="77">
        <f t="shared" si="61"/>
        <v>0.16600000000000001</v>
      </c>
      <c r="DG69" s="60">
        <v>297</v>
      </c>
      <c r="DH69" s="60">
        <v>30</v>
      </c>
      <c r="DI69" s="77">
        <f t="shared" si="62"/>
        <v>0.10100000000000001</v>
      </c>
      <c r="DJ69" s="60">
        <v>167</v>
      </c>
      <c r="DK69" s="60">
        <v>0</v>
      </c>
      <c r="DL69" s="77">
        <f t="shared" si="70"/>
        <v>0</v>
      </c>
      <c r="DM69" s="439">
        <v>9473</v>
      </c>
      <c r="DN69" s="60">
        <v>683</v>
      </c>
      <c r="DO69" s="60">
        <v>60</v>
      </c>
      <c r="DP69" s="77">
        <f t="shared" si="63"/>
        <v>8.7999999999999995E-2</v>
      </c>
      <c r="DQ69" s="60">
        <v>378</v>
      </c>
      <c r="DR69" s="60">
        <v>71</v>
      </c>
      <c r="DS69" s="77">
        <f t="shared" si="64"/>
        <v>0.188</v>
      </c>
      <c r="DT69" s="440">
        <v>41</v>
      </c>
      <c r="DU69" s="441">
        <v>250</v>
      </c>
      <c r="DV69" s="441">
        <v>349</v>
      </c>
      <c r="DW69" s="441">
        <v>496</v>
      </c>
      <c r="DX69" s="441">
        <v>530</v>
      </c>
      <c r="DY69" s="441">
        <v>770</v>
      </c>
      <c r="DZ69" s="441">
        <v>940</v>
      </c>
      <c r="EA69" s="442">
        <v>1000</v>
      </c>
    </row>
    <row r="70" spans="1:131" x14ac:dyDescent="0.2">
      <c r="A70" s="56" t="s">
        <v>882</v>
      </c>
      <c r="B70" s="57" t="s">
        <v>1022</v>
      </c>
      <c r="C70" s="56" t="s">
        <v>951</v>
      </c>
      <c r="D70" s="56" t="s">
        <v>1096</v>
      </c>
      <c r="E70" s="60">
        <v>655</v>
      </c>
      <c r="F70" s="60">
        <v>168</v>
      </c>
      <c r="G70" s="77">
        <f t="shared" si="79"/>
        <v>0.25648854961832063</v>
      </c>
      <c r="H70" s="60">
        <v>367</v>
      </c>
      <c r="I70" s="60">
        <v>128</v>
      </c>
      <c r="J70" s="77">
        <f t="shared" si="73"/>
        <v>0.34877384196185285</v>
      </c>
      <c r="K70" s="60">
        <v>12</v>
      </c>
      <c r="L70" s="60">
        <v>0</v>
      </c>
      <c r="M70" s="77">
        <f t="shared" si="74"/>
        <v>0</v>
      </c>
      <c r="N70" s="60">
        <v>236</v>
      </c>
      <c r="O70" s="60">
        <v>71</v>
      </c>
      <c r="P70" s="77">
        <f t="shared" si="75"/>
        <v>0.30084745762711862</v>
      </c>
      <c r="Q70" s="60">
        <v>119</v>
      </c>
      <c r="R70" s="60">
        <v>57</v>
      </c>
      <c r="S70" s="77">
        <f t="shared" si="76"/>
        <v>0.47899159663865548</v>
      </c>
      <c r="T70" s="60">
        <f t="shared" si="39"/>
        <v>655</v>
      </c>
      <c r="U70" s="60">
        <v>47</v>
      </c>
      <c r="V70" s="60">
        <v>15</v>
      </c>
      <c r="W70" s="77">
        <f t="shared" si="77"/>
        <v>0.31900000000000001</v>
      </c>
      <c r="X70" s="60">
        <v>0</v>
      </c>
      <c r="Y70" s="60">
        <v>0</v>
      </c>
      <c r="Z70" s="77"/>
      <c r="AA70" s="60">
        <v>28</v>
      </c>
      <c r="AB70" s="60">
        <v>0</v>
      </c>
      <c r="AC70" s="77">
        <f t="shared" si="40"/>
        <v>0</v>
      </c>
      <c r="AD70" s="60">
        <v>0</v>
      </c>
      <c r="AE70" s="60">
        <v>0</v>
      </c>
      <c r="AF70" s="77"/>
      <c r="AG70" s="60">
        <v>0</v>
      </c>
      <c r="AH70" s="60">
        <v>0</v>
      </c>
      <c r="AI70" s="77"/>
      <c r="AJ70" s="60">
        <v>502</v>
      </c>
      <c r="AK70" s="60">
        <v>152</v>
      </c>
      <c r="AL70" s="77">
        <f t="shared" si="41"/>
        <v>0.30299999999999999</v>
      </c>
      <c r="AM70" s="60">
        <v>78</v>
      </c>
      <c r="AN70" s="60">
        <v>0</v>
      </c>
      <c r="AO70" s="77">
        <f t="shared" si="42"/>
        <v>0</v>
      </c>
      <c r="AP70" s="60">
        <v>422</v>
      </c>
      <c r="AQ70" s="60">
        <v>80</v>
      </c>
      <c r="AR70" s="77">
        <f t="shared" si="43"/>
        <v>0.19</v>
      </c>
      <c r="AS70" s="60">
        <v>299</v>
      </c>
      <c r="AT70" s="60">
        <v>17</v>
      </c>
      <c r="AU70" s="77">
        <f t="shared" si="44"/>
        <v>5.7000000000000002E-2</v>
      </c>
      <c r="AV70" s="60">
        <v>55</v>
      </c>
      <c r="AW70" s="60">
        <v>0</v>
      </c>
      <c r="AX70" s="77">
        <f t="shared" si="45"/>
        <v>0</v>
      </c>
      <c r="AY70" s="60">
        <v>127</v>
      </c>
      <c r="AZ70" s="60">
        <v>62</v>
      </c>
      <c r="BA70" s="77">
        <f t="shared" si="46"/>
        <v>0.48799999999999999</v>
      </c>
      <c r="BB70" s="60">
        <v>121</v>
      </c>
      <c r="BC70" s="60">
        <v>3</v>
      </c>
      <c r="BD70" s="77">
        <f t="shared" si="47"/>
        <v>2.5000000000000001E-2</v>
      </c>
      <c r="BE70" s="60">
        <v>302</v>
      </c>
      <c r="BF70" s="60">
        <v>98</v>
      </c>
      <c r="BG70" s="77">
        <f t="shared" si="48"/>
        <v>0.32500000000000001</v>
      </c>
      <c r="BH70" s="60">
        <v>109</v>
      </c>
      <c r="BI70" s="60">
        <v>23</v>
      </c>
      <c r="BJ70" s="77">
        <f t="shared" si="49"/>
        <v>0.21099999999999999</v>
      </c>
      <c r="BK70" s="60">
        <v>209</v>
      </c>
      <c r="BL70" s="60">
        <v>47</v>
      </c>
      <c r="BM70" s="77">
        <f t="shared" si="50"/>
        <v>0.22500000000000001</v>
      </c>
      <c r="BN70" s="60">
        <v>35</v>
      </c>
      <c r="BO70" s="60">
        <v>0</v>
      </c>
      <c r="BP70" s="60">
        <f t="shared" si="51"/>
        <v>0</v>
      </c>
      <c r="BQ70" s="60">
        <v>288</v>
      </c>
      <c r="BR70" s="60">
        <v>40</v>
      </c>
      <c r="BS70" s="77">
        <f t="shared" si="52"/>
        <v>0.13900000000000001</v>
      </c>
      <c r="BT70" s="60">
        <v>184</v>
      </c>
      <c r="BU70" s="60">
        <v>36</v>
      </c>
      <c r="BV70" s="77">
        <f t="shared" si="78"/>
        <v>0.19565217391304349</v>
      </c>
      <c r="BW70" s="60">
        <v>157</v>
      </c>
      <c r="BX70" s="60">
        <v>78</v>
      </c>
      <c r="BY70" s="77">
        <f t="shared" si="65"/>
        <v>0.497</v>
      </c>
      <c r="BZ70" s="60">
        <v>26</v>
      </c>
      <c r="CA70" s="60">
        <v>13</v>
      </c>
      <c r="CB70" s="77">
        <f t="shared" si="66"/>
        <v>0.5</v>
      </c>
      <c r="CC70" s="60">
        <v>322</v>
      </c>
      <c r="CD70" s="60">
        <v>40</v>
      </c>
      <c r="CE70" s="77">
        <f t="shared" si="53"/>
        <v>0.124</v>
      </c>
      <c r="CF70" s="60">
        <v>163</v>
      </c>
      <c r="CG70" s="60">
        <v>43</v>
      </c>
      <c r="CH70" s="77">
        <f t="shared" si="54"/>
        <v>0.26400000000000001</v>
      </c>
      <c r="CI70" s="60">
        <v>160</v>
      </c>
      <c r="CJ70" s="60">
        <v>75</v>
      </c>
      <c r="CK70" s="77">
        <f t="shared" si="55"/>
        <v>0.46899999999999997</v>
      </c>
      <c r="CL70" s="60">
        <v>10</v>
      </c>
      <c r="CM70" s="60">
        <v>10</v>
      </c>
      <c r="CN70" s="77">
        <f t="shared" si="67"/>
        <v>1</v>
      </c>
      <c r="CO70" s="60">
        <v>159</v>
      </c>
      <c r="CP70" s="60">
        <v>21</v>
      </c>
      <c r="CQ70" s="77">
        <f t="shared" si="56"/>
        <v>0.13200000000000001</v>
      </c>
      <c r="CR70" s="60">
        <v>258</v>
      </c>
      <c r="CS70" s="60">
        <v>71</v>
      </c>
      <c r="CT70" s="77">
        <f t="shared" si="57"/>
        <v>0.27500000000000002</v>
      </c>
      <c r="CU70" s="60">
        <v>176</v>
      </c>
      <c r="CV70" s="60">
        <v>58</v>
      </c>
      <c r="CW70" s="77">
        <f t="shared" si="58"/>
        <v>0.33</v>
      </c>
      <c r="CX70" s="60">
        <v>62</v>
      </c>
      <c r="CY70" s="60">
        <v>15</v>
      </c>
      <c r="CZ70" s="77">
        <f t="shared" si="59"/>
        <v>0.24199999999999999</v>
      </c>
      <c r="DA70" s="60">
        <v>115</v>
      </c>
      <c r="DB70" s="60">
        <v>64</v>
      </c>
      <c r="DC70" s="77">
        <f t="shared" si="60"/>
        <v>0.55700000000000005</v>
      </c>
      <c r="DD70" s="60">
        <v>291</v>
      </c>
      <c r="DE70" s="60">
        <v>98</v>
      </c>
      <c r="DF70" s="77">
        <f t="shared" si="61"/>
        <v>0.33700000000000002</v>
      </c>
      <c r="DG70" s="60">
        <v>121</v>
      </c>
      <c r="DH70" s="60">
        <v>3</v>
      </c>
      <c r="DI70" s="77">
        <f t="shared" si="62"/>
        <v>2.5000000000000001E-2</v>
      </c>
      <c r="DJ70" s="60">
        <v>128</v>
      </c>
      <c r="DK70" s="60">
        <v>2</v>
      </c>
      <c r="DL70" s="77">
        <f t="shared" si="70"/>
        <v>1.6E-2</v>
      </c>
      <c r="DM70" s="439"/>
      <c r="DN70" s="60">
        <v>392</v>
      </c>
      <c r="DO70" s="60">
        <v>81</v>
      </c>
      <c r="DP70" s="77">
        <f t="shared" si="63"/>
        <v>0.20699999999999999</v>
      </c>
      <c r="DQ70" s="60">
        <v>263</v>
      </c>
      <c r="DR70" s="60">
        <v>88</v>
      </c>
      <c r="DS70" s="77">
        <f t="shared" si="64"/>
        <v>0.33500000000000002</v>
      </c>
      <c r="DT70" s="440">
        <v>106</v>
      </c>
      <c r="DU70" s="441">
        <v>226</v>
      </c>
      <c r="DV70" s="441">
        <v>288</v>
      </c>
      <c r="DW70" s="441">
        <v>326</v>
      </c>
      <c r="DX70" s="441">
        <v>338</v>
      </c>
      <c r="DY70" s="441">
        <v>452</v>
      </c>
      <c r="DZ70" s="441">
        <v>508</v>
      </c>
      <c r="EA70" s="442">
        <v>603</v>
      </c>
    </row>
    <row r="71" spans="1:131" x14ac:dyDescent="0.2">
      <c r="A71" s="56" t="s">
        <v>882</v>
      </c>
      <c r="B71" s="57" t="s">
        <v>1022</v>
      </c>
      <c r="C71" s="56" t="s">
        <v>952</v>
      </c>
      <c r="D71" s="56" t="s">
        <v>1097</v>
      </c>
      <c r="E71" s="60">
        <v>794</v>
      </c>
      <c r="F71" s="60">
        <v>138</v>
      </c>
      <c r="G71" s="77">
        <f t="shared" si="79"/>
        <v>0.17380352644836272</v>
      </c>
      <c r="H71" s="60">
        <v>480</v>
      </c>
      <c r="I71" s="60">
        <v>132</v>
      </c>
      <c r="J71" s="77">
        <f t="shared" si="73"/>
        <v>0.27500000000000002</v>
      </c>
      <c r="K71" s="60">
        <v>97</v>
      </c>
      <c r="L71" s="60">
        <v>32</v>
      </c>
      <c r="M71" s="77">
        <f t="shared" si="74"/>
        <v>0.32989690721649484</v>
      </c>
      <c r="N71" s="60">
        <v>316</v>
      </c>
      <c r="O71" s="60">
        <v>60</v>
      </c>
      <c r="P71" s="77">
        <f t="shared" si="75"/>
        <v>0.189873417721519</v>
      </c>
      <c r="Q71" s="60">
        <v>67</v>
      </c>
      <c r="R71" s="60">
        <v>38</v>
      </c>
      <c r="S71" s="77">
        <f t="shared" si="76"/>
        <v>0.56716417910447758</v>
      </c>
      <c r="T71" s="60">
        <f t="shared" si="39"/>
        <v>794</v>
      </c>
      <c r="U71" s="60">
        <v>105</v>
      </c>
      <c r="V71" s="60">
        <v>0</v>
      </c>
      <c r="W71" s="77">
        <f t="shared" si="77"/>
        <v>0</v>
      </c>
      <c r="X71" s="60">
        <v>14</v>
      </c>
      <c r="Y71" s="60">
        <v>0</v>
      </c>
      <c r="Z71" s="77">
        <f t="shared" si="81"/>
        <v>0</v>
      </c>
      <c r="AA71" s="60">
        <v>0</v>
      </c>
      <c r="AB71" s="60">
        <v>0</v>
      </c>
      <c r="AC71" s="77"/>
      <c r="AD71" s="60">
        <v>0</v>
      </c>
      <c r="AE71" s="60">
        <v>0</v>
      </c>
      <c r="AF71" s="77"/>
      <c r="AG71" s="60">
        <v>0</v>
      </c>
      <c r="AH71" s="60">
        <v>0</v>
      </c>
      <c r="AI71" s="77"/>
      <c r="AJ71" s="60">
        <v>553</v>
      </c>
      <c r="AK71" s="60">
        <v>134</v>
      </c>
      <c r="AL71" s="77">
        <f t="shared" si="41"/>
        <v>0.24199999999999999</v>
      </c>
      <c r="AM71" s="60">
        <v>122</v>
      </c>
      <c r="AN71" s="60">
        <v>0</v>
      </c>
      <c r="AO71" s="77">
        <f t="shared" si="42"/>
        <v>0</v>
      </c>
      <c r="AP71" s="60">
        <v>579</v>
      </c>
      <c r="AQ71" s="60">
        <v>82</v>
      </c>
      <c r="AR71" s="77">
        <f t="shared" si="43"/>
        <v>0.14199999999999999</v>
      </c>
      <c r="AS71" s="60">
        <v>400</v>
      </c>
      <c r="AT71" s="60">
        <v>43</v>
      </c>
      <c r="AU71" s="77">
        <f t="shared" si="44"/>
        <v>0.108</v>
      </c>
      <c r="AV71" s="60">
        <v>157</v>
      </c>
      <c r="AW71" s="60">
        <v>38</v>
      </c>
      <c r="AX71" s="77">
        <f t="shared" si="45"/>
        <v>0.24199999999999999</v>
      </c>
      <c r="AY71" s="60">
        <v>165</v>
      </c>
      <c r="AZ71" s="60">
        <v>49</v>
      </c>
      <c r="BA71" s="77">
        <f t="shared" si="46"/>
        <v>0.29699999999999999</v>
      </c>
      <c r="BB71" s="60">
        <v>179</v>
      </c>
      <c r="BC71" s="60">
        <v>39</v>
      </c>
      <c r="BD71" s="77">
        <f t="shared" si="47"/>
        <v>0.218</v>
      </c>
      <c r="BE71" s="60">
        <v>188</v>
      </c>
      <c r="BF71" s="60">
        <v>43</v>
      </c>
      <c r="BG71" s="77">
        <f t="shared" si="48"/>
        <v>0.22900000000000001</v>
      </c>
      <c r="BH71" s="60">
        <v>240</v>
      </c>
      <c r="BI71" s="60">
        <v>89</v>
      </c>
      <c r="BJ71" s="77">
        <f t="shared" si="49"/>
        <v>0.371</v>
      </c>
      <c r="BK71" s="60">
        <v>295</v>
      </c>
      <c r="BL71" s="60">
        <v>5</v>
      </c>
      <c r="BM71" s="77">
        <f t="shared" si="50"/>
        <v>1.7000000000000001E-2</v>
      </c>
      <c r="BN71" s="60">
        <v>71</v>
      </c>
      <c r="BO71" s="60">
        <v>0</v>
      </c>
      <c r="BP71" s="60">
        <f t="shared" si="51"/>
        <v>0</v>
      </c>
      <c r="BQ71" s="60">
        <v>314</v>
      </c>
      <c r="BR71" s="60">
        <v>5</v>
      </c>
      <c r="BS71" s="77">
        <f t="shared" si="52"/>
        <v>1.6E-2</v>
      </c>
      <c r="BT71" s="60">
        <v>316</v>
      </c>
      <c r="BU71" s="60">
        <v>99</v>
      </c>
      <c r="BV71" s="77">
        <f t="shared" si="78"/>
        <v>0.31329113924050633</v>
      </c>
      <c r="BW71" s="60">
        <v>132</v>
      </c>
      <c r="BX71" s="60">
        <v>0</v>
      </c>
      <c r="BY71" s="77">
        <f t="shared" si="65"/>
        <v>0</v>
      </c>
      <c r="BZ71" s="60">
        <v>32</v>
      </c>
      <c r="CA71" s="60">
        <v>32</v>
      </c>
      <c r="CB71" s="77">
        <f t="shared" si="66"/>
        <v>1</v>
      </c>
      <c r="CC71" s="60">
        <v>385</v>
      </c>
      <c r="CD71" s="60">
        <v>38</v>
      </c>
      <c r="CE71" s="77">
        <f t="shared" si="53"/>
        <v>9.9000000000000005E-2</v>
      </c>
      <c r="CF71" s="60">
        <v>307</v>
      </c>
      <c r="CG71" s="60">
        <v>66</v>
      </c>
      <c r="CH71" s="77">
        <f t="shared" si="54"/>
        <v>0.215</v>
      </c>
      <c r="CI71" s="60">
        <v>70</v>
      </c>
      <c r="CJ71" s="60">
        <v>0</v>
      </c>
      <c r="CK71" s="77">
        <f t="shared" si="55"/>
        <v>0</v>
      </c>
      <c r="CL71" s="60">
        <v>32</v>
      </c>
      <c r="CM71" s="60">
        <v>32</v>
      </c>
      <c r="CN71" s="77">
        <f t="shared" si="67"/>
        <v>1</v>
      </c>
      <c r="CO71" s="60">
        <v>215</v>
      </c>
      <c r="CP71" s="60">
        <v>38</v>
      </c>
      <c r="CQ71" s="77">
        <f t="shared" si="56"/>
        <v>0.17699999999999999</v>
      </c>
      <c r="CR71" s="60">
        <v>333</v>
      </c>
      <c r="CS71" s="60">
        <v>66</v>
      </c>
      <c r="CT71" s="77">
        <f t="shared" si="57"/>
        <v>0.19800000000000001</v>
      </c>
      <c r="CU71" s="60">
        <v>208</v>
      </c>
      <c r="CV71" s="60">
        <v>0</v>
      </c>
      <c r="CW71" s="77">
        <f t="shared" si="58"/>
        <v>0</v>
      </c>
      <c r="CX71" s="60">
        <v>38</v>
      </c>
      <c r="CY71" s="60">
        <v>31</v>
      </c>
      <c r="CZ71" s="77">
        <f t="shared" si="59"/>
        <v>0.81599999999999995</v>
      </c>
      <c r="DA71" s="60">
        <v>121</v>
      </c>
      <c r="DB71" s="60">
        <v>56</v>
      </c>
      <c r="DC71" s="77">
        <f t="shared" si="60"/>
        <v>0.46300000000000002</v>
      </c>
      <c r="DD71" s="60">
        <v>343</v>
      </c>
      <c r="DE71" s="60">
        <v>39</v>
      </c>
      <c r="DF71" s="77">
        <f t="shared" si="61"/>
        <v>0.114</v>
      </c>
      <c r="DG71" s="60">
        <v>172</v>
      </c>
      <c r="DH71" s="60">
        <v>43</v>
      </c>
      <c r="DI71" s="77">
        <f t="shared" si="62"/>
        <v>0.25</v>
      </c>
      <c r="DJ71" s="60">
        <v>158</v>
      </c>
      <c r="DK71" s="60">
        <v>0</v>
      </c>
      <c r="DL71" s="77">
        <f t="shared" si="70"/>
        <v>0</v>
      </c>
      <c r="DM71" s="439"/>
      <c r="DN71" s="60">
        <v>494</v>
      </c>
      <c r="DO71" s="60">
        <v>42</v>
      </c>
      <c r="DP71" s="77">
        <f t="shared" si="63"/>
        <v>8.5000000000000006E-2</v>
      </c>
      <c r="DQ71" s="60">
        <v>300</v>
      </c>
      <c r="DR71" s="60">
        <v>95</v>
      </c>
      <c r="DS71" s="77">
        <f t="shared" si="64"/>
        <v>0.317</v>
      </c>
      <c r="DT71" s="440">
        <v>60</v>
      </c>
      <c r="DU71" s="441">
        <v>176</v>
      </c>
      <c r="DV71" s="441">
        <v>289</v>
      </c>
      <c r="DW71" s="441">
        <v>367</v>
      </c>
      <c r="DX71" s="441">
        <v>380</v>
      </c>
      <c r="DY71" s="441">
        <v>475</v>
      </c>
      <c r="DZ71" s="441">
        <v>662</v>
      </c>
      <c r="EA71" s="442">
        <v>736</v>
      </c>
    </row>
    <row r="72" spans="1:131" x14ac:dyDescent="0.2">
      <c r="A72" s="56" t="s">
        <v>882</v>
      </c>
      <c r="B72" s="57" t="s">
        <v>1022</v>
      </c>
      <c r="C72" s="56" t="s">
        <v>953</v>
      </c>
      <c r="D72" s="56" t="s">
        <v>1098</v>
      </c>
      <c r="E72" s="60">
        <v>723</v>
      </c>
      <c r="F72" s="60">
        <v>119</v>
      </c>
      <c r="G72" s="77">
        <f t="shared" si="79"/>
        <v>0.16459197786998617</v>
      </c>
      <c r="H72" s="60">
        <v>395</v>
      </c>
      <c r="I72" s="60">
        <v>63</v>
      </c>
      <c r="J72" s="77">
        <f t="shared" si="73"/>
        <v>0.15949367088607594</v>
      </c>
      <c r="K72" s="60">
        <v>29</v>
      </c>
      <c r="L72" s="60">
        <v>0</v>
      </c>
      <c r="M72" s="77">
        <f t="shared" si="74"/>
        <v>0</v>
      </c>
      <c r="N72" s="60">
        <v>327</v>
      </c>
      <c r="O72" s="60">
        <v>64</v>
      </c>
      <c r="P72" s="77">
        <f t="shared" si="75"/>
        <v>0.19571865443425077</v>
      </c>
      <c r="Q72" s="60">
        <v>39</v>
      </c>
      <c r="R72" s="60">
        <v>0</v>
      </c>
      <c r="S72" s="77">
        <f t="shared" si="76"/>
        <v>0</v>
      </c>
      <c r="T72" s="60">
        <f t="shared" si="39"/>
        <v>723</v>
      </c>
      <c r="U72" s="60">
        <v>100</v>
      </c>
      <c r="V72" s="60">
        <v>30</v>
      </c>
      <c r="W72" s="77">
        <f t="shared" si="77"/>
        <v>0.3</v>
      </c>
      <c r="X72" s="60">
        <v>35</v>
      </c>
      <c r="Y72" s="60">
        <v>0</v>
      </c>
      <c r="Z72" s="77">
        <f t="shared" si="81"/>
        <v>0</v>
      </c>
      <c r="AA72" s="60">
        <v>50</v>
      </c>
      <c r="AB72" s="60">
        <v>38</v>
      </c>
      <c r="AC72" s="77">
        <f t="shared" si="40"/>
        <v>0.76</v>
      </c>
      <c r="AD72" s="60">
        <v>0</v>
      </c>
      <c r="AE72" s="60">
        <v>0</v>
      </c>
      <c r="AF72" s="77"/>
      <c r="AG72" s="60">
        <v>0</v>
      </c>
      <c r="AH72" s="60">
        <v>0</v>
      </c>
      <c r="AI72" s="77"/>
      <c r="AJ72" s="60">
        <v>384</v>
      </c>
      <c r="AK72" s="60">
        <v>16</v>
      </c>
      <c r="AL72" s="77">
        <f t="shared" si="41"/>
        <v>4.2000000000000003E-2</v>
      </c>
      <c r="AM72" s="60">
        <v>154</v>
      </c>
      <c r="AN72" s="60">
        <v>34</v>
      </c>
      <c r="AO72" s="77">
        <f t="shared" si="42"/>
        <v>0.221</v>
      </c>
      <c r="AP72" s="60">
        <v>433</v>
      </c>
      <c r="AQ72" s="60">
        <v>16</v>
      </c>
      <c r="AR72" s="77">
        <f t="shared" si="43"/>
        <v>3.6999999999999998E-2</v>
      </c>
      <c r="AS72" s="60">
        <v>334</v>
      </c>
      <c r="AT72" s="60">
        <v>10</v>
      </c>
      <c r="AU72" s="77">
        <f t="shared" si="44"/>
        <v>0.03</v>
      </c>
      <c r="AV72" s="60">
        <v>148</v>
      </c>
      <c r="AW72" s="60">
        <v>35</v>
      </c>
      <c r="AX72" s="77">
        <f t="shared" si="45"/>
        <v>0.23599999999999999</v>
      </c>
      <c r="AY72" s="60">
        <v>129</v>
      </c>
      <c r="AZ72" s="60">
        <v>38</v>
      </c>
      <c r="BA72" s="77">
        <f t="shared" si="46"/>
        <v>0.29499999999999998</v>
      </c>
      <c r="BB72" s="60">
        <v>180</v>
      </c>
      <c r="BC72" s="60">
        <v>77</v>
      </c>
      <c r="BD72" s="77">
        <f t="shared" si="47"/>
        <v>0.42799999999999999</v>
      </c>
      <c r="BE72" s="60">
        <v>187</v>
      </c>
      <c r="BF72" s="60">
        <v>55</v>
      </c>
      <c r="BG72" s="77">
        <f t="shared" si="48"/>
        <v>0.29399999999999998</v>
      </c>
      <c r="BH72" s="60">
        <v>189</v>
      </c>
      <c r="BI72" s="60">
        <v>27</v>
      </c>
      <c r="BJ72" s="77">
        <f t="shared" si="49"/>
        <v>0.14299999999999999</v>
      </c>
      <c r="BK72" s="60">
        <v>222</v>
      </c>
      <c r="BL72" s="60">
        <v>35</v>
      </c>
      <c r="BM72" s="77">
        <f t="shared" si="50"/>
        <v>0.158</v>
      </c>
      <c r="BN72" s="60">
        <v>125</v>
      </c>
      <c r="BO72" s="60">
        <v>0</v>
      </c>
      <c r="BP72" s="60">
        <f t="shared" si="51"/>
        <v>0</v>
      </c>
      <c r="BQ72" s="60">
        <v>328</v>
      </c>
      <c r="BR72" s="60">
        <v>55</v>
      </c>
      <c r="BS72" s="77">
        <f t="shared" si="52"/>
        <v>0.16800000000000001</v>
      </c>
      <c r="BT72" s="60">
        <v>230</v>
      </c>
      <c r="BU72" s="60">
        <v>63</v>
      </c>
      <c r="BV72" s="77">
        <f t="shared" si="78"/>
        <v>0.27391304347826084</v>
      </c>
      <c r="BW72" s="60">
        <v>165</v>
      </c>
      <c r="BX72" s="60">
        <v>0</v>
      </c>
      <c r="BY72" s="77">
        <f t="shared" si="65"/>
        <v>0</v>
      </c>
      <c r="BZ72" s="60">
        <v>0</v>
      </c>
      <c r="CA72" s="60">
        <v>0</v>
      </c>
      <c r="CB72" s="77"/>
      <c r="CC72" s="60">
        <v>448</v>
      </c>
      <c r="CD72" s="60">
        <v>61</v>
      </c>
      <c r="CE72" s="77">
        <f t="shared" si="53"/>
        <v>0.13600000000000001</v>
      </c>
      <c r="CF72" s="60">
        <v>171</v>
      </c>
      <c r="CG72" s="60">
        <v>56</v>
      </c>
      <c r="CH72" s="77">
        <f t="shared" si="54"/>
        <v>0.32700000000000001</v>
      </c>
      <c r="CI72" s="60">
        <v>104</v>
      </c>
      <c r="CJ72" s="60">
        <v>0</v>
      </c>
      <c r="CK72" s="77">
        <f t="shared" si="55"/>
        <v>0</v>
      </c>
      <c r="CL72" s="60">
        <v>0</v>
      </c>
      <c r="CM72" s="60">
        <v>0</v>
      </c>
      <c r="CN72" s="77"/>
      <c r="CO72" s="60">
        <v>239</v>
      </c>
      <c r="CP72" s="60">
        <v>45</v>
      </c>
      <c r="CQ72" s="77">
        <f t="shared" si="56"/>
        <v>0.188</v>
      </c>
      <c r="CR72" s="60">
        <v>285</v>
      </c>
      <c r="CS72" s="60">
        <v>72</v>
      </c>
      <c r="CT72" s="77">
        <f t="shared" si="57"/>
        <v>0.253</v>
      </c>
      <c r="CU72" s="60">
        <v>117</v>
      </c>
      <c r="CV72" s="60">
        <v>0</v>
      </c>
      <c r="CW72" s="77">
        <f t="shared" si="58"/>
        <v>0</v>
      </c>
      <c r="CX72" s="60">
        <v>82</v>
      </c>
      <c r="CY72" s="60">
        <v>0</v>
      </c>
      <c r="CZ72" s="77">
        <f t="shared" si="59"/>
        <v>0</v>
      </c>
      <c r="DA72" s="60">
        <v>206</v>
      </c>
      <c r="DB72" s="60">
        <v>101</v>
      </c>
      <c r="DC72" s="77">
        <f t="shared" si="60"/>
        <v>0.49</v>
      </c>
      <c r="DD72" s="60">
        <v>170</v>
      </c>
      <c r="DE72" s="60">
        <v>10</v>
      </c>
      <c r="DF72" s="77">
        <f t="shared" si="61"/>
        <v>5.8999999999999997E-2</v>
      </c>
      <c r="DG72" s="60">
        <v>197</v>
      </c>
      <c r="DH72" s="60">
        <v>7</v>
      </c>
      <c r="DI72" s="77">
        <f t="shared" si="62"/>
        <v>3.5999999999999997E-2</v>
      </c>
      <c r="DJ72" s="60">
        <v>150</v>
      </c>
      <c r="DK72" s="60">
        <v>0</v>
      </c>
      <c r="DL72" s="77">
        <f t="shared" si="70"/>
        <v>0</v>
      </c>
      <c r="DM72" s="439">
        <v>5758</v>
      </c>
      <c r="DN72" s="60">
        <v>354</v>
      </c>
      <c r="DO72" s="60">
        <v>32</v>
      </c>
      <c r="DP72" s="77">
        <f t="shared" si="63"/>
        <v>0.09</v>
      </c>
      <c r="DQ72" s="60">
        <v>369</v>
      </c>
      <c r="DR72" s="60">
        <v>85</v>
      </c>
      <c r="DS72" s="77">
        <f t="shared" si="64"/>
        <v>0.23</v>
      </c>
      <c r="DT72" s="440">
        <v>38</v>
      </c>
      <c r="DU72" s="441">
        <v>176</v>
      </c>
      <c r="DV72" s="441">
        <v>230</v>
      </c>
      <c r="DW72" s="441">
        <v>277</v>
      </c>
      <c r="DX72" s="441">
        <v>309</v>
      </c>
      <c r="DY72" s="441">
        <v>469</v>
      </c>
      <c r="DZ72" s="441">
        <v>580</v>
      </c>
      <c r="EA72" s="442">
        <v>662</v>
      </c>
    </row>
    <row r="73" spans="1:131" x14ac:dyDescent="0.2">
      <c r="A73" s="56" t="s">
        <v>882</v>
      </c>
      <c r="B73" s="57" t="s">
        <v>1022</v>
      </c>
      <c r="C73" s="56" t="s">
        <v>954</v>
      </c>
      <c r="D73" s="56" t="s">
        <v>1099</v>
      </c>
      <c r="E73" s="60">
        <v>1291</v>
      </c>
      <c r="F73" s="60">
        <v>191</v>
      </c>
      <c r="G73" s="77">
        <f t="shared" si="79"/>
        <v>0.14794732765298219</v>
      </c>
      <c r="H73" s="60">
        <v>931</v>
      </c>
      <c r="I73" s="60">
        <v>146</v>
      </c>
      <c r="J73" s="77">
        <f t="shared" si="73"/>
        <v>0.15682062298603652</v>
      </c>
      <c r="K73" s="60">
        <v>65</v>
      </c>
      <c r="L73" s="60">
        <v>0</v>
      </c>
      <c r="M73" s="77">
        <f t="shared" si="74"/>
        <v>0</v>
      </c>
      <c r="N73" s="60">
        <v>588</v>
      </c>
      <c r="O73" s="60">
        <v>39</v>
      </c>
      <c r="P73" s="77">
        <f t="shared" si="75"/>
        <v>6.6326530612244902E-2</v>
      </c>
      <c r="Q73" s="60">
        <v>278</v>
      </c>
      <c r="R73" s="60">
        <v>105</v>
      </c>
      <c r="S73" s="77">
        <f t="shared" si="76"/>
        <v>0.37769784172661869</v>
      </c>
      <c r="T73" s="60">
        <f t="shared" si="39"/>
        <v>1291</v>
      </c>
      <c r="U73" s="60">
        <v>255</v>
      </c>
      <c r="V73" s="60">
        <v>56</v>
      </c>
      <c r="W73" s="77">
        <f t="shared" si="77"/>
        <v>0.22</v>
      </c>
      <c r="X73" s="60">
        <v>25</v>
      </c>
      <c r="Y73" s="60">
        <v>25</v>
      </c>
      <c r="Z73" s="77">
        <f t="shared" si="81"/>
        <v>1</v>
      </c>
      <c r="AA73" s="60">
        <v>9</v>
      </c>
      <c r="AB73" s="60">
        <v>0</v>
      </c>
      <c r="AC73" s="77">
        <f t="shared" si="40"/>
        <v>0</v>
      </c>
      <c r="AD73" s="60">
        <v>0</v>
      </c>
      <c r="AE73" s="60">
        <v>0</v>
      </c>
      <c r="AF73" s="77"/>
      <c r="AG73" s="60">
        <v>0</v>
      </c>
      <c r="AH73" s="60">
        <v>0</v>
      </c>
      <c r="AI73" s="77"/>
      <c r="AJ73" s="60">
        <v>872</v>
      </c>
      <c r="AK73" s="60">
        <v>115</v>
      </c>
      <c r="AL73" s="77">
        <f t="shared" si="41"/>
        <v>0.13200000000000001</v>
      </c>
      <c r="AM73" s="60">
        <v>130</v>
      </c>
      <c r="AN73" s="60">
        <v>0</v>
      </c>
      <c r="AO73" s="77">
        <f t="shared" si="42"/>
        <v>0</v>
      </c>
      <c r="AP73" s="60">
        <v>974</v>
      </c>
      <c r="AQ73" s="60">
        <v>85</v>
      </c>
      <c r="AR73" s="77">
        <f t="shared" si="43"/>
        <v>8.6999999999999994E-2</v>
      </c>
      <c r="AS73" s="60">
        <v>678</v>
      </c>
      <c r="AT73" s="60">
        <v>14</v>
      </c>
      <c r="AU73" s="77">
        <f t="shared" si="44"/>
        <v>2.1000000000000001E-2</v>
      </c>
      <c r="AV73" s="60">
        <v>90</v>
      </c>
      <c r="AW73" s="60">
        <v>8</v>
      </c>
      <c r="AX73" s="77">
        <f t="shared" si="45"/>
        <v>8.8999999999999996E-2</v>
      </c>
      <c r="AY73" s="60">
        <v>207</v>
      </c>
      <c r="AZ73" s="60">
        <v>42</v>
      </c>
      <c r="BA73" s="77">
        <f t="shared" si="46"/>
        <v>0.20300000000000001</v>
      </c>
      <c r="BB73" s="60">
        <v>193</v>
      </c>
      <c r="BC73" s="60">
        <v>26</v>
      </c>
      <c r="BD73" s="77">
        <f t="shared" si="47"/>
        <v>0.13500000000000001</v>
      </c>
      <c r="BE73" s="60">
        <v>326</v>
      </c>
      <c r="BF73" s="60">
        <v>72</v>
      </c>
      <c r="BG73" s="77">
        <f t="shared" si="48"/>
        <v>0.221</v>
      </c>
      <c r="BH73" s="60">
        <v>327</v>
      </c>
      <c r="BI73" s="60">
        <v>24</v>
      </c>
      <c r="BJ73" s="77">
        <f t="shared" si="49"/>
        <v>7.2999999999999995E-2</v>
      </c>
      <c r="BK73" s="60">
        <v>499</v>
      </c>
      <c r="BL73" s="60">
        <v>53</v>
      </c>
      <c r="BM73" s="77">
        <f t="shared" si="50"/>
        <v>0.106</v>
      </c>
      <c r="BN73" s="60">
        <v>139</v>
      </c>
      <c r="BO73" s="60">
        <v>40</v>
      </c>
      <c r="BP73" s="60">
        <f t="shared" si="51"/>
        <v>0.28799999999999998</v>
      </c>
      <c r="BQ73" s="60">
        <v>360</v>
      </c>
      <c r="BR73" s="60">
        <v>45</v>
      </c>
      <c r="BS73" s="77">
        <f t="shared" si="52"/>
        <v>0.125</v>
      </c>
      <c r="BT73" s="60">
        <v>580</v>
      </c>
      <c r="BU73" s="60">
        <v>81</v>
      </c>
      <c r="BV73" s="77">
        <f t="shared" si="78"/>
        <v>0.1396551724137931</v>
      </c>
      <c r="BW73" s="60">
        <v>292</v>
      </c>
      <c r="BX73" s="60">
        <v>65</v>
      </c>
      <c r="BY73" s="77">
        <f t="shared" si="65"/>
        <v>0.223</v>
      </c>
      <c r="BZ73" s="60">
        <v>59</v>
      </c>
      <c r="CA73" s="60">
        <v>0</v>
      </c>
      <c r="CB73" s="77">
        <f t="shared" si="66"/>
        <v>0</v>
      </c>
      <c r="CC73" s="60">
        <v>480</v>
      </c>
      <c r="CD73" s="60">
        <v>60</v>
      </c>
      <c r="CE73" s="77">
        <f t="shared" si="53"/>
        <v>0.125</v>
      </c>
      <c r="CF73" s="60">
        <v>531</v>
      </c>
      <c r="CG73" s="60">
        <v>106</v>
      </c>
      <c r="CH73" s="77">
        <f t="shared" si="54"/>
        <v>0.2</v>
      </c>
      <c r="CI73" s="60">
        <v>280</v>
      </c>
      <c r="CJ73" s="60">
        <v>24</v>
      </c>
      <c r="CK73" s="77">
        <f t="shared" si="55"/>
        <v>8.5999999999999993E-2</v>
      </c>
      <c r="CL73" s="60">
        <v>0</v>
      </c>
      <c r="CM73" s="60">
        <v>0</v>
      </c>
      <c r="CN73" s="77"/>
      <c r="CO73" s="60">
        <v>183</v>
      </c>
      <c r="CP73" s="60">
        <v>45</v>
      </c>
      <c r="CQ73" s="77">
        <f t="shared" si="56"/>
        <v>0.246</v>
      </c>
      <c r="CR73" s="60">
        <v>613</v>
      </c>
      <c r="CS73" s="60">
        <v>90</v>
      </c>
      <c r="CT73" s="77">
        <f t="shared" si="57"/>
        <v>0.14699999999999999</v>
      </c>
      <c r="CU73" s="60">
        <v>433</v>
      </c>
      <c r="CV73" s="60">
        <v>54</v>
      </c>
      <c r="CW73" s="77">
        <f t="shared" si="58"/>
        <v>0.125</v>
      </c>
      <c r="CX73" s="60">
        <v>62</v>
      </c>
      <c r="CY73" s="60">
        <v>0</v>
      </c>
      <c r="CZ73" s="77">
        <f t="shared" si="59"/>
        <v>0</v>
      </c>
      <c r="DA73" s="60">
        <v>88</v>
      </c>
      <c r="DB73" s="60">
        <v>60</v>
      </c>
      <c r="DC73" s="77">
        <f t="shared" si="60"/>
        <v>0.68200000000000005</v>
      </c>
      <c r="DD73" s="60">
        <v>409</v>
      </c>
      <c r="DE73" s="60">
        <v>60</v>
      </c>
      <c r="DF73" s="77">
        <f t="shared" si="61"/>
        <v>0.14699999999999999</v>
      </c>
      <c r="DG73" s="60">
        <v>556</v>
      </c>
      <c r="DH73" s="60">
        <v>70</v>
      </c>
      <c r="DI73" s="77">
        <f t="shared" si="62"/>
        <v>0.126</v>
      </c>
      <c r="DJ73" s="60">
        <v>238</v>
      </c>
      <c r="DK73" s="60">
        <v>0</v>
      </c>
      <c r="DL73" s="77">
        <f t="shared" si="70"/>
        <v>0</v>
      </c>
      <c r="DM73" s="439"/>
      <c r="DN73" s="60">
        <v>944</v>
      </c>
      <c r="DO73" s="60">
        <v>49</v>
      </c>
      <c r="DP73" s="77">
        <f t="shared" si="63"/>
        <v>5.1999999999999998E-2</v>
      </c>
      <c r="DQ73" s="60">
        <v>347</v>
      </c>
      <c r="DR73" s="60">
        <v>141</v>
      </c>
      <c r="DS73" s="77">
        <f t="shared" si="64"/>
        <v>0.40600000000000003</v>
      </c>
      <c r="DT73" s="440">
        <v>79</v>
      </c>
      <c r="DU73" s="441">
        <v>284</v>
      </c>
      <c r="DV73" s="441">
        <v>394</v>
      </c>
      <c r="DW73" s="441">
        <v>556</v>
      </c>
      <c r="DX73" s="441">
        <v>571</v>
      </c>
      <c r="DY73" s="441">
        <v>814</v>
      </c>
      <c r="DZ73" s="441">
        <v>1061</v>
      </c>
      <c r="EA73" s="442">
        <v>1133</v>
      </c>
    </row>
    <row r="74" spans="1:131" x14ac:dyDescent="0.2">
      <c r="A74" s="56" t="s">
        <v>882</v>
      </c>
      <c r="B74" s="57" t="s">
        <v>1022</v>
      </c>
      <c r="C74" s="56" t="s">
        <v>955</v>
      </c>
      <c r="D74" s="56" t="s">
        <v>1100</v>
      </c>
      <c r="E74" s="60">
        <v>1048</v>
      </c>
      <c r="F74" s="60">
        <v>222</v>
      </c>
      <c r="G74" s="77">
        <f t="shared" si="79"/>
        <v>0.21183206106870228</v>
      </c>
      <c r="H74" s="60">
        <v>695</v>
      </c>
      <c r="I74" s="60">
        <v>195</v>
      </c>
      <c r="J74" s="77">
        <f t="shared" si="73"/>
        <v>0.2805755395683453</v>
      </c>
      <c r="K74" s="60">
        <v>146</v>
      </c>
      <c r="L74" s="60">
        <v>55</v>
      </c>
      <c r="M74" s="77">
        <f t="shared" si="74"/>
        <v>0.37671232876712329</v>
      </c>
      <c r="N74" s="60">
        <v>340</v>
      </c>
      <c r="O74" s="60">
        <v>44</v>
      </c>
      <c r="P74" s="77">
        <f t="shared" si="75"/>
        <v>0.12941176470588237</v>
      </c>
      <c r="Q74" s="60">
        <v>209</v>
      </c>
      <c r="R74" s="60">
        <v>95</v>
      </c>
      <c r="S74" s="77">
        <f t="shared" si="76"/>
        <v>0.45454545454545453</v>
      </c>
      <c r="T74" s="60">
        <f t="shared" si="39"/>
        <v>1048</v>
      </c>
      <c r="U74" s="60">
        <v>133</v>
      </c>
      <c r="V74" s="60">
        <v>73</v>
      </c>
      <c r="W74" s="77">
        <f t="shared" si="77"/>
        <v>0.54900000000000004</v>
      </c>
      <c r="X74" s="60">
        <v>62</v>
      </c>
      <c r="Y74" s="60">
        <v>32</v>
      </c>
      <c r="Z74" s="77">
        <f t="shared" si="81"/>
        <v>0.5161290322580645</v>
      </c>
      <c r="AA74" s="60">
        <v>17</v>
      </c>
      <c r="AB74" s="60">
        <v>0</v>
      </c>
      <c r="AC74" s="77">
        <f t="shared" si="40"/>
        <v>0</v>
      </c>
      <c r="AD74" s="60">
        <v>0</v>
      </c>
      <c r="AE74" s="60">
        <v>0</v>
      </c>
      <c r="AF74" s="77"/>
      <c r="AG74" s="60">
        <v>0</v>
      </c>
      <c r="AH74" s="60">
        <v>0</v>
      </c>
      <c r="AI74" s="77"/>
      <c r="AJ74" s="60">
        <v>655</v>
      </c>
      <c r="AK74" s="60">
        <v>91</v>
      </c>
      <c r="AL74" s="77">
        <f t="shared" si="41"/>
        <v>0.13900000000000001</v>
      </c>
      <c r="AM74" s="60">
        <v>181</v>
      </c>
      <c r="AN74" s="60">
        <v>19</v>
      </c>
      <c r="AO74" s="77">
        <f t="shared" si="42"/>
        <v>0.105</v>
      </c>
      <c r="AP74" s="60">
        <v>808</v>
      </c>
      <c r="AQ74" s="60">
        <v>134</v>
      </c>
      <c r="AR74" s="77">
        <f t="shared" si="43"/>
        <v>0.16600000000000001</v>
      </c>
      <c r="AS74" s="60">
        <v>459</v>
      </c>
      <c r="AT74" s="60">
        <v>0</v>
      </c>
      <c r="AU74" s="77">
        <f t="shared" si="44"/>
        <v>0</v>
      </c>
      <c r="AV74" s="60">
        <v>125</v>
      </c>
      <c r="AW74" s="60">
        <v>9</v>
      </c>
      <c r="AX74" s="77">
        <f t="shared" si="45"/>
        <v>7.1999999999999995E-2</v>
      </c>
      <c r="AY74" s="60">
        <v>217</v>
      </c>
      <c r="AZ74" s="60">
        <v>100</v>
      </c>
      <c r="BA74" s="77">
        <f t="shared" si="46"/>
        <v>0.46100000000000002</v>
      </c>
      <c r="BB74" s="60">
        <v>238</v>
      </c>
      <c r="BC74" s="60">
        <v>9</v>
      </c>
      <c r="BD74" s="77">
        <f t="shared" si="47"/>
        <v>3.7999999999999999E-2</v>
      </c>
      <c r="BE74" s="60">
        <v>212</v>
      </c>
      <c r="BF74" s="60">
        <v>30</v>
      </c>
      <c r="BG74" s="77">
        <f t="shared" si="48"/>
        <v>0.14199999999999999</v>
      </c>
      <c r="BH74" s="60">
        <v>364</v>
      </c>
      <c r="BI74" s="60">
        <v>81</v>
      </c>
      <c r="BJ74" s="77">
        <f t="shared" si="49"/>
        <v>0.223</v>
      </c>
      <c r="BK74" s="60">
        <v>390</v>
      </c>
      <c r="BL74" s="60">
        <v>109</v>
      </c>
      <c r="BM74" s="77">
        <f t="shared" si="50"/>
        <v>0.27900000000000003</v>
      </c>
      <c r="BN74" s="60">
        <v>82</v>
      </c>
      <c r="BO74" s="60">
        <v>0</v>
      </c>
      <c r="BP74" s="60">
        <f t="shared" si="51"/>
        <v>0</v>
      </c>
      <c r="BQ74" s="60">
        <v>353</v>
      </c>
      <c r="BR74" s="60">
        <v>26</v>
      </c>
      <c r="BS74" s="77">
        <f t="shared" si="52"/>
        <v>7.3999999999999996E-2</v>
      </c>
      <c r="BT74" s="60">
        <v>512</v>
      </c>
      <c r="BU74" s="60">
        <v>116</v>
      </c>
      <c r="BV74" s="77">
        <f t="shared" si="78"/>
        <v>0.2265625</v>
      </c>
      <c r="BW74" s="60">
        <v>183</v>
      </c>
      <c r="BX74" s="60">
        <v>79</v>
      </c>
      <c r="BY74" s="77">
        <f t="shared" si="65"/>
        <v>0.432</v>
      </c>
      <c r="BZ74" s="60">
        <v>0</v>
      </c>
      <c r="CA74" s="60">
        <v>0</v>
      </c>
      <c r="CB74" s="77"/>
      <c r="CC74" s="60">
        <v>470</v>
      </c>
      <c r="CD74" s="60">
        <v>55</v>
      </c>
      <c r="CE74" s="77">
        <f t="shared" si="53"/>
        <v>0.11700000000000001</v>
      </c>
      <c r="CF74" s="60">
        <v>463</v>
      </c>
      <c r="CG74" s="60">
        <v>86</v>
      </c>
      <c r="CH74" s="77">
        <f t="shared" si="54"/>
        <v>0.186</v>
      </c>
      <c r="CI74" s="60">
        <v>115</v>
      </c>
      <c r="CJ74" s="60">
        <v>80</v>
      </c>
      <c r="CK74" s="77">
        <f t="shared" si="55"/>
        <v>0.69599999999999995</v>
      </c>
      <c r="CL74" s="60">
        <v>0</v>
      </c>
      <c r="CM74" s="60">
        <v>0</v>
      </c>
      <c r="CN74" s="77"/>
      <c r="CO74" s="60">
        <v>309</v>
      </c>
      <c r="CP74" s="60">
        <v>67</v>
      </c>
      <c r="CQ74" s="77">
        <f t="shared" si="56"/>
        <v>0.217</v>
      </c>
      <c r="CR74" s="60">
        <v>507</v>
      </c>
      <c r="CS74" s="60">
        <v>155</v>
      </c>
      <c r="CT74" s="77">
        <f t="shared" si="57"/>
        <v>0.30599999999999999</v>
      </c>
      <c r="CU74" s="60">
        <v>176</v>
      </c>
      <c r="CV74" s="60">
        <v>0</v>
      </c>
      <c r="CW74" s="77">
        <f t="shared" si="58"/>
        <v>0</v>
      </c>
      <c r="CX74" s="60">
        <v>56</v>
      </c>
      <c r="CY74" s="60">
        <v>0</v>
      </c>
      <c r="CZ74" s="77">
        <f t="shared" si="59"/>
        <v>0</v>
      </c>
      <c r="DA74" s="60">
        <v>130</v>
      </c>
      <c r="DB74" s="60">
        <v>76</v>
      </c>
      <c r="DC74" s="77">
        <f t="shared" si="60"/>
        <v>0.58499999999999996</v>
      </c>
      <c r="DD74" s="60">
        <v>448</v>
      </c>
      <c r="DE74" s="60">
        <v>146</v>
      </c>
      <c r="DF74" s="77">
        <f t="shared" si="61"/>
        <v>0.32600000000000001</v>
      </c>
      <c r="DG74" s="60">
        <v>358</v>
      </c>
      <c r="DH74" s="60">
        <v>0</v>
      </c>
      <c r="DI74" s="77">
        <f t="shared" si="62"/>
        <v>0</v>
      </c>
      <c r="DJ74" s="60">
        <v>112</v>
      </c>
      <c r="DK74" s="60">
        <v>0</v>
      </c>
      <c r="DL74" s="77">
        <f t="shared" si="70"/>
        <v>0</v>
      </c>
      <c r="DM74" s="439">
        <v>12027</v>
      </c>
      <c r="DN74" s="60">
        <v>613</v>
      </c>
      <c r="DO74" s="60">
        <v>20</v>
      </c>
      <c r="DP74" s="77">
        <f t="shared" si="63"/>
        <v>3.3000000000000002E-2</v>
      </c>
      <c r="DQ74" s="60">
        <v>435</v>
      </c>
      <c r="DR74" s="60">
        <v>201</v>
      </c>
      <c r="DS74" s="77">
        <f t="shared" si="64"/>
        <v>0.46200000000000002</v>
      </c>
      <c r="DT74" s="440">
        <v>131</v>
      </c>
      <c r="DU74" s="441">
        <v>248</v>
      </c>
      <c r="DV74" s="441">
        <v>313</v>
      </c>
      <c r="DW74" s="441">
        <v>406</v>
      </c>
      <c r="DX74" s="441">
        <v>406</v>
      </c>
      <c r="DY74" s="441">
        <v>611</v>
      </c>
      <c r="DZ74" s="441">
        <v>818</v>
      </c>
      <c r="EA74" s="442">
        <v>968</v>
      </c>
    </row>
    <row r="75" spans="1:131" x14ac:dyDescent="0.2">
      <c r="A75" s="56" t="s">
        <v>882</v>
      </c>
      <c r="B75" s="57" t="s">
        <v>1022</v>
      </c>
      <c r="C75" s="56" t="s">
        <v>956</v>
      </c>
      <c r="D75" s="56" t="s">
        <v>1101</v>
      </c>
      <c r="E75" s="60">
        <v>399</v>
      </c>
      <c r="F75" s="60">
        <v>19</v>
      </c>
      <c r="G75" s="77">
        <f t="shared" si="79"/>
        <v>4.7619047619047616E-2</v>
      </c>
      <c r="H75" s="60">
        <v>181</v>
      </c>
      <c r="I75" s="60">
        <v>0</v>
      </c>
      <c r="J75" s="77">
        <f t="shared" si="73"/>
        <v>0</v>
      </c>
      <c r="K75" s="60">
        <v>0</v>
      </c>
      <c r="L75" s="60">
        <v>0</v>
      </c>
      <c r="M75" s="77"/>
      <c r="N75" s="60">
        <v>115</v>
      </c>
      <c r="O75" s="60">
        <v>0</v>
      </c>
      <c r="P75" s="77">
        <f t="shared" si="75"/>
        <v>0</v>
      </c>
      <c r="Q75" s="60">
        <v>66</v>
      </c>
      <c r="R75" s="60">
        <v>0</v>
      </c>
      <c r="S75" s="77">
        <f t="shared" si="76"/>
        <v>0</v>
      </c>
      <c r="T75" s="60">
        <f t="shared" si="39"/>
        <v>399</v>
      </c>
      <c r="U75" s="60">
        <v>22</v>
      </c>
      <c r="V75" s="60">
        <v>0</v>
      </c>
      <c r="W75" s="77">
        <f t="shared" si="77"/>
        <v>0</v>
      </c>
      <c r="X75" s="60">
        <v>0</v>
      </c>
      <c r="Y75" s="60">
        <v>0</v>
      </c>
      <c r="Z75" s="77"/>
      <c r="AA75" s="60">
        <v>24</v>
      </c>
      <c r="AB75" s="60">
        <v>0</v>
      </c>
      <c r="AC75" s="77">
        <f t="shared" si="40"/>
        <v>0</v>
      </c>
      <c r="AD75" s="60">
        <v>0</v>
      </c>
      <c r="AE75" s="60">
        <v>0</v>
      </c>
      <c r="AF75" s="77"/>
      <c r="AG75" s="60">
        <v>0</v>
      </c>
      <c r="AH75" s="60">
        <v>0</v>
      </c>
      <c r="AI75" s="77"/>
      <c r="AJ75" s="60">
        <v>147</v>
      </c>
      <c r="AK75" s="60">
        <v>0</v>
      </c>
      <c r="AL75" s="77">
        <f t="shared" si="41"/>
        <v>0</v>
      </c>
      <c r="AM75" s="60">
        <v>206</v>
      </c>
      <c r="AN75" s="60">
        <v>18</v>
      </c>
      <c r="AO75" s="77">
        <f t="shared" si="42"/>
        <v>8.6999999999999994E-2</v>
      </c>
      <c r="AP75" s="60">
        <v>314</v>
      </c>
      <c r="AQ75" s="60">
        <v>5</v>
      </c>
      <c r="AR75" s="77">
        <f t="shared" si="43"/>
        <v>1.6E-2</v>
      </c>
      <c r="AS75" s="60">
        <v>196</v>
      </c>
      <c r="AT75" s="60">
        <v>0</v>
      </c>
      <c r="AU75" s="77">
        <f t="shared" si="44"/>
        <v>0</v>
      </c>
      <c r="AV75" s="60">
        <v>105</v>
      </c>
      <c r="AW75" s="60">
        <v>11</v>
      </c>
      <c r="AX75" s="77">
        <f t="shared" si="45"/>
        <v>0.105</v>
      </c>
      <c r="AY75" s="60">
        <v>18</v>
      </c>
      <c r="AZ75" s="60">
        <v>0</v>
      </c>
      <c r="BA75" s="77">
        <f t="shared" si="46"/>
        <v>0</v>
      </c>
      <c r="BB75" s="60">
        <v>160</v>
      </c>
      <c r="BC75" s="60">
        <v>12</v>
      </c>
      <c r="BD75" s="77">
        <f t="shared" si="47"/>
        <v>7.4999999999999997E-2</v>
      </c>
      <c r="BE75" s="60">
        <v>65</v>
      </c>
      <c r="BF75" s="60">
        <v>0</v>
      </c>
      <c r="BG75" s="77">
        <f t="shared" si="48"/>
        <v>0</v>
      </c>
      <c r="BH75" s="60">
        <v>88</v>
      </c>
      <c r="BI75" s="60">
        <v>0</v>
      </c>
      <c r="BJ75" s="77">
        <f t="shared" si="49"/>
        <v>0</v>
      </c>
      <c r="BK75" s="60">
        <v>189</v>
      </c>
      <c r="BL75" s="60">
        <v>13</v>
      </c>
      <c r="BM75" s="77">
        <f t="shared" si="50"/>
        <v>6.9000000000000006E-2</v>
      </c>
      <c r="BN75" s="60">
        <v>57</v>
      </c>
      <c r="BO75" s="60">
        <v>5</v>
      </c>
      <c r="BP75" s="60">
        <f t="shared" si="51"/>
        <v>8.7999999999999995E-2</v>
      </c>
      <c r="BQ75" s="60">
        <v>218</v>
      </c>
      <c r="BR75" s="60">
        <v>18</v>
      </c>
      <c r="BS75" s="77">
        <f t="shared" si="52"/>
        <v>8.3000000000000004E-2</v>
      </c>
      <c r="BT75" s="60">
        <v>123</v>
      </c>
      <c r="BU75" s="60">
        <v>0</v>
      </c>
      <c r="BV75" s="77">
        <f t="shared" si="78"/>
        <v>0</v>
      </c>
      <c r="BW75" s="60">
        <v>19</v>
      </c>
      <c r="BX75" s="60">
        <v>0</v>
      </c>
      <c r="BY75" s="77">
        <f t="shared" si="65"/>
        <v>0</v>
      </c>
      <c r="BZ75" s="60">
        <v>39</v>
      </c>
      <c r="CA75" s="60">
        <v>0</v>
      </c>
      <c r="CB75" s="77">
        <f t="shared" si="66"/>
        <v>0</v>
      </c>
      <c r="CC75" s="60">
        <v>233</v>
      </c>
      <c r="CD75" s="60">
        <v>19</v>
      </c>
      <c r="CE75" s="77">
        <f t="shared" si="53"/>
        <v>8.2000000000000003E-2</v>
      </c>
      <c r="CF75" s="60">
        <v>145</v>
      </c>
      <c r="CG75" s="60">
        <v>0</v>
      </c>
      <c r="CH75" s="77">
        <f t="shared" si="54"/>
        <v>0</v>
      </c>
      <c r="CI75" s="60">
        <v>19</v>
      </c>
      <c r="CJ75" s="60">
        <v>0</v>
      </c>
      <c r="CK75" s="77">
        <f t="shared" si="55"/>
        <v>0</v>
      </c>
      <c r="CL75" s="60">
        <v>2</v>
      </c>
      <c r="CM75" s="60">
        <v>0</v>
      </c>
      <c r="CN75" s="77">
        <f t="shared" si="67"/>
        <v>0</v>
      </c>
      <c r="CO75" s="60">
        <v>115</v>
      </c>
      <c r="CP75" s="60">
        <v>12</v>
      </c>
      <c r="CQ75" s="77">
        <f t="shared" si="56"/>
        <v>0.104</v>
      </c>
      <c r="CR75" s="60">
        <v>193</v>
      </c>
      <c r="CS75" s="60">
        <v>5</v>
      </c>
      <c r="CT75" s="77">
        <f t="shared" si="57"/>
        <v>2.5999999999999999E-2</v>
      </c>
      <c r="CU75" s="60">
        <v>52</v>
      </c>
      <c r="CV75" s="60">
        <v>0</v>
      </c>
      <c r="CW75" s="77">
        <f t="shared" si="58"/>
        <v>0</v>
      </c>
      <c r="CX75" s="60">
        <v>39</v>
      </c>
      <c r="CY75" s="60">
        <v>0</v>
      </c>
      <c r="CZ75" s="77">
        <f t="shared" si="59"/>
        <v>0</v>
      </c>
      <c r="DA75" s="60">
        <v>39</v>
      </c>
      <c r="DB75" s="60">
        <v>12</v>
      </c>
      <c r="DC75" s="77">
        <f t="shared" si="60"/>
        <v>0.308</v>
      </c>
      <c r="DD75" s="60">
        <v>187</v>
      </c>
      <c r="DE75" s="60">
        <v>5</v>
      </c>
      <c r="DF75" s="77">
        <f t="shared" si="61"/>
        <v>2.7E-2</v>
      </c>
      <c r="DG75" s="60">
        <v>127</v>
      </c>
      <c r="DH75" s="60">
        <v>0</v>
      </c>
      <c r="DI75" s="77">
        <f t="shared" si="62"/>
        <v>0</v>
      </c>
      <c r="DJ75" s="60">
        <v>46</v>
      </c>
      <c r="DK75" s="60">
        <v>0</v>
      </c>
      <c r="DL75" s="77">
        <f t="shared" si="70"/>
        <v>0</v>
      </c>
      <c r="DM75" s="439"/>
      <c r="DN75" s="60">
        <v>354</v>
      </c>
      <c r="DO75" s="60">
        <v>19</v>
      </c>
      <c r="DP75" s="77">
        <f t="shared" si="63"/>
        <v>5.3999999999999999E-2</v>
      </c>
      <c r="DQ75" s="60">
        <v>45</v>
      </c>
      <c r="DR75" s="60">
        <v>0</v>
      </c>
      <c r="DS75" s="77">
        <f t="shared" si="64"/>
        <v>0</v>
      </c>
      <c r="DT75" s="440">
        <v>17</v>
      </c>
      <c r="DU75" s="441">
        <v>19</v>
      </c>
      <c r="DV75" s="441">
        <v>61</v>
      </c>
      <c r="DW75" s="441">
        <v>80</v>
      </c>
      <c r="DX75" s="441">
        <v>88</v>
      </c>
      <c r="DY75" s="441">
        <v>154</v>
      </c>
      <c r="DZ75" s="441">
        <v>224</v>
      </c>
      <c r="EA75" s="442">
        <v>282</v>
      </c>
    </row>
    <row r="76" spans="1:131" x14ac:dyDescent="0.2">
      <c r="A76" s="56" t="s">
        <v>882</v>
      </c>
      <c r="B76" s="57" t="s">
        <v>1022</v>
      </c>
      <c r="C76" s="56" t="s">
        <v>957</v>
      </c>
      <c r="D76" s="56" t="s">
        <v>1102</v>
      </c>
      <c r="E76" s="60">
        <v>607</v>
      </c>
      <c r="F76" s="60">
        <v>21</v>
      </c>
      <c r="G76" s="77">
        <f t="shared" si="79"/>
        <v>3.459637561779242E-2</v>
      </c>
      <c r="H76" s="60">
        <v>323</v>
      </c>
      <c r="I76" s="60">
        <v>17</v>
      </c>
      <c r="J76" s="77">
        <f t="shared" si="73"/>
        <v>5.2631578947368418E-2</v>
      </c>
      <c r="K76" s="60">
        <v>49</v>
      </c>
      <c r="L76" s="60">
        <v>10</v>
      </c>
      <c r="M76" s="77">
        <f t="shared" si="74"/>
        <v>0.20408163265306123</v>
      </c>
      <c r="N76" s="60">
        <v>231</v>
      </c>
      <c r="O76" s="60">
        <v>6</v>
      </c>
      <c r="P76" s="77">
        <f t="shared" si="75"/>
        <v>2.5974025974025976E-2</v>
      </c>
      <c r="Q76" s="60">
        <v>43</v>
      </c>
      <c r="R76" s="60">
        <v>0</v>
      </c>
      <c r="S76" s="77">
        <f t="shared" si="76"/>
        <v>0</v>
      </c>
      <c r="T76" s="60">
        <f t="shared" si="39"/>
        <v>607</v>
      </c>
      <c r="U76" s="60">
        <v>88</v>
      </c>
      <c r="V76" s="60">
        <v>5</v>
      </c>
      <c r="W76" s="77">
        <f t="shared" si="77"/>
        <v>5.7000000000000002E-2</v>
      </c>
      <c r="X76" s="60">
        <v>3</v>
      </c>
      <c r="Y76" s="60">
        <v>0</v>
      </c>
      <c r="Z76" s="77">
        <f t="shared" si="81"/>
        <v>0</v>
      </c>
      <c r="AA76" s="60">
        <v>4</v>
      </c>
      <c r="AB76" s="60">
        <v>0</v>
      </c>
      <c r="AC76" s="77">
        <f t="shared" si="40"/>
        <v>0</v>
      </c>
      <c r="AD76" s="60">
        <v>0</v>
      </c>
      <c r="AE76" s="60">
        <v>0</v>
      </c>
      <c r="AF76" s="77"/>
      <c r="AG76" s="60">
        <v>0</v>
      </c>
      <c r="AH76" s="60">
        <v>0</v>
      </c>
      <c r="AI76" s="77"/>
      <c r="AJ76" s="60">
        <v>432</v>
      </c>
      <c r="AK76" s="60">
        <v>3</v>
      </c>
      <c r="AL76" s="77">
        <f t="shared" si="41"/>
        <v>7.0000000000000001E-3</v>
      </c>
      <c r="AM76" s="60">
        <v>80</v>
      </c>
      <c r="AN76" s="60">
        <v>11</v>
      </c>
      <c r="AO76" s="77">
        <f t="shared" si="42"/>
        <v>0.13800000000000001</v>
      </c>
      <c r="AP76" s="60">
        <v>391</v>
      </c>
      <c r="AQ76" s="60">
        <v>10</v>
      </c>
      <c r="AR76" s="77">
        <f t="shared" si="43"/>
        <v>2.5999999999999999E-2</v>
      </c>
      <c r="AS76" s="60">
        <v>319</v>
      </c>
      <c r="AT76" s="60">
        <v>0</v>
      </c>
      <c r="AU76" s="77">
        <f t="shared" si="44"/>
        <v>0</v>
      </c>
      <c r="AV76" s="60">
        <v>125</v>
      </c>
      <c r="AW76" s="60">
        <v>6</v>
      </c>
      <c r="AX76" s="77">
        <f t="shared" si="45"/>
        <v>4.8000000000000001E-2</v>
      </c>
      <c r="AY76" s="60">
        <v>48</v>
      </c>
      <c r="AZ76" s="60">
        <v>6</v>
      </c>
      <c r="BA76" s="77">
        <f t="shared" si="46"/>
        <v>0.125</v>
      </c>
      <c r="BB76" s="60">
        <v>164</v>
      </c>
      <c r="BC76" s="60">
        <v>3</v>
      </c>
      <c r="BD76" s="77">
        <f t="shared" si="47"/>
        <v>1.7999999999999999E-2</v>
      </c>
      <c r="BE76" s="60">
        <v>259</v>
      </c>
      <c r="BF76" s="60">
        <v>3</v>
      </c>
      <c r="BG76" s="77">
        <f t="shared" si="48"/>
        <v>1.2E-2</v>
      </c>
      <c r="BH76" s="60">
        <v>146</v>
      </c>
      <c r="BI76" s="60">
        <v>5</v>
      </c>
      <c r="BJ76" s="77">
        <f t="shared" si="49"/>
        <v>3.4000000000000002E-2</v>
      </c>
      <c r="BK76" s="60">
        <v>140</v>
      </c>
      <c r="BL76" s="60">
        <v>11</v>
      </c>
      <c r="BM76" s="77">
        <f t="shared" si="50"/>
        <v>7.9000000000000001E-2</v>
      </c>
      <c r="BN76" s="60">
        <v>62</v>
      </c>
      <c r="BO76" s="60">
        <v>0</v>
      </c>
      <c r="BP76" s="60">
        <f t="shared" si="51"/>
        <v>0</v>
      </c>
      <c r="BQ76" s="60">
        <v>284</v>
      </c>
      <c r="BR76" s="60">
        <v>3</v>
      </c>
      <c r="BS76" s="77">
        <f t="shared" si="52"/>
        <v>1.0999999999999999E-2</v>
      </c>
      <c r="BT76" s="60">
        <v>286</v>
      </c>
      <c r="BU76" s="60">
        <v>16</v>
      </c>
      <c r="BV76" s="77">
        <f t="shared" si="78"/>
        <v>5.5944055944055944E-2</v>
      </c>
      <c r="BW76" s="60">
        <v>37</v>
      </c>
      <c r="BX76" s="60">
        <v>0</v>
      </c>
      <c r="BY76" s="77">
        <f t="shared" si="65"/>
        <v>0</v>
      </c>
      <c r="BZ76" s="60">
        <v>0</v>
      </c>
      <c r="CA76" s="60">
        <v>0</v>
      </c>
      <c r="CB76" s="77"/>
      <c r="CC76" s="60">
        <v>380</v>
      </c>
      <c r="CD76" s="60">
        <v>9</v>
      </c>
      <c r="CE76" s="77">
        <f t="shared" si="53"/>
        <v>2.4E-2</v>
      </c>
      <c r="CF76" s="60">
        <v>195</v>
      </c>
      <c r="CG76" s="60">
        <v>10</v>
      </c>
      <c r="CH76" s="77">
        <f t="shared" si="54"/>
        <v>5.0999999999999997E-2</v>
      </c>
      <c r="CI76" s="60">
        <v>32</v>
      </c>
      <c r="CJ76" s="60">
        <v>0</v>
      </c>
      <c r="CK76" s="77">
        <f t="shared" si="55"/>
        <v>0</v>
      </c>
      <c r="CL76" s="60">
        <v>0</v>
      </c>
      <c r="CM76" s="60">
        <v>0</v>
      </c>
      <c r="CN76" s="77"/>
      <c r="CO76" s="60">
        <v>140</v>
      </c>
      <c r="CP76" s="60">
        <v>11</v>
      </c>
      <c r="CQ76" s="77">
        <f t="shared" si="56"/>
        <v>7.9000000000000001E-2</v>
      </c>
      <c r="CR76" s="60">
        <v>210</v>
      </c>
      <c r="CS76" s="60">
        <v>10</v>
      </c>
      <c r="CT76" s="77">
        <f t="shared" si="57"/>
        <v>4.8000000000000001E-2</v>
      </c>
      <c r="CU76" s="60">
        <v>206</v>
      </c>
      <c r="CV76" s="60">
        <v>0</v>
      </c>
      <c r="CW76" s="77">
        <f t="shared" si="58"/>
        <v>0</v>
      </c>
      <c r="CX76" s="60">
        <v>51</v>
      </c>
      <c r="CY76" s="60">
        <v>0</v>
      </c>
      <c r="CZ76" s="77">
        <f t="shared" si="59"/>
        <v>0</v>
      </c>
      <c r="DA76" s="60">
        <v>61</v>
      </c>
      <c r="DB76" s="60">
        <v>10</v>
      </c>
      <c r="DC76" s="77">
        <f t="shared" si="60"/>
        <v>0.16400000000000001</v>
      </c>
      <c r="DD76" s="60">
        <v>118</v>
      </c>
      <c r="DE76" s="60">
        <v>0</v>
      </c>
      <c r="DF76" s="77">
        <f t="shared" si="61"/>
        <v>0</v>
      </c>
      <c r="DG76" s="60">
        <v>306</v>
      </c>
      <c r="DH76" s="60">
        <v>6</v>
      </c>
      <c r="DI76" s="77">
        <f t="shared" si="62"/>
        <v>0.02</v>
      </c>
      <c r="DJ76" s="60">
        <v>122</v>
      </c>
      <c r="DK76" s="60">
        <v>4</v>
      </c>
      <c r="DL76" s="77">
        <f t="shared" si="70"/>
        <v>3.3000000000000002E-2</v>
      </c>
      <c r="DM76" s="439"/>
      <c r="DN76" s="60">
        <v>489</v>
      </c>
      <c r="DO76" s="60">
        <v>5</v>
      </c>
      <c r="DP76" s="77">
        <f t="shared" si="63"/>
        <v>0.01</v>
      </c>
      <c r="DQ76" s="60">
        <v>118</v>
      </c>
      <c r="DR76" s="60">
        <v>14</v>
      </c>
      <c r="DS76" s="77">
        <f t="shared" si="64"/>
        <v>0.11899999999999999</v>
      </c>
      <c r="DT76" s="440">
        <v>15</v>
      </c>
      <c r="DU76" s="441">
        <v>83</v>
      </c>
      <c r="DV76" s="441">
        <v>97</v>
      </c>
      <c r="DW76" s="441">
        <v>126</v>
      </c>
      <c r="DX76" s="441">
        <v>180</v>
      </c>
      <c r="DY76" s="441">
        <v>372</v>
      </c>
      <c r="DZ76" s="441">
        <v>465</v>
      </c>
      <c r="EA76" s="442">
        <v>509</v>
      </c>
    </row>
    <row r="77" spans="1:131" x14ac:dyDescent="0.2">
      <c r="A77" s="56" t="s">
        <v>882</v>
      </c>
      <c r="B77" s="57" t="s">
        <v>1022</v>
      </c>
      <c r="C77" s="56" t="s">
        <v>958</v>
      </c>
      <c r="D77" s="56" t="s">
        <v>1103</v>
      </c>
      <c r="E77" s="60">
        <v>1301</v>
      </c>
      <c r="F77" s="60">
        <v>183</v>
      </c>
      <c r="G77" s="77">
        <f t="shared" si="79"/>
        <v>0.14066102997694083</v>
      </c>
      <c r="H77" s="60">
        <v>859</v>
      </c>
      <c r="I77" s="60">
        <v>171</v>
      </c>
      <c r="J77" s="77">
        <f t="shared" si="73"/>
        <v>0.19906868451688009</v>
      </c>
      <c r="K77" s="60">
        <v>71</v>
      </c>
      <c r="L77" s="60">
        <v>0</v>
      </c>
      <c r="M77" s="77">
        <f t="shared" si="74"/>
        <v>0</v>
      </c>
      <c r="N77" s="60">
        <v>627</v>
      </c>
      <c r="O77" s="60">
        <v>131</v>
      </c>
      <c r="P77" s="77">
        <f t="shared" si="75"/>
        <v>0.20893141945773525</v>
      </c>
      <c r="Q77" s="60">
        <v>161</v>
      </c>
      <c r="R77" s="60">
        <v>41</v>
      </c>
      <c r="S77" s="77">
        <f t="shared" si="76"/>
        <v>0.25465838509316768</v>
      </c>
      <c r="T77" s="60">
        <f t="shared" ref="T77:T95" si="82">U77+X77+AA77+AD77+AG77+AJ77+AM77</f>
        <v>1301</v>
      </c>
      <c r="U77" s="60">
        <v>155</v>
      </c>
      <c r="V77" s="60">
        <v>86</v>
      </c>
      <c r="W77" s="77">
        <f t="shared" si="77"/>
        <v>0.55500000000000005</v>
      </c>
      <c r="X77" s="60">
        <v>31</v>
      </c>
      <c r="Y77" s="60">
        <v>0</v>
      </c>
      <c r="Z77" s="77">
        <f t="shared" si="81"/>
        <v>0</v>
      </c>
      <c r="AA77" s="60">
        <v>29</v>
      </c>
      <c r="AB77" s="60">
        <v>0</v>
      </c>
      <c r="AC77" s="77">
        <f t="shared" ref="AC77:AC95" si="83">ROUND(AB77/AA77,3)</f>
        <v>0</v>
      </c>
      <c r="AD77" s="60">
        <v>0</v>
      </c>
      <c r="AE77" s="60">
        <v>0</v>
      </c>
      <c r="AF77" s="77"/>
      <c r="AG77" s="60">
        <v>0</v>
      </c>
      <c r="AH77" s="60">
        <v>0</v>
      </c>
      <c r="AI77" s="77"/>
      <c r="AJ77" s="60">
        <v>991</v>
      </c>
      <c r="AK77" s="60">
        <v>95</v>
      </c>
      <c r="AL77" s="77">
        <f t="shared" ref="AL77:AL95" si="84">ROUND(AK77/AJ77,3)</f>
        <v>9.6000000000000002E-2</v>
      </c>
      <c r="AM77" s="60">
        <v>95</v>
      </c>
      <c r="AN77" s="60">
        <v>0</v>
      </c>
      <c r="AO77" s="77">
        <f t="shared" ref="AO77:AO95" si="85">ROUND(AN77/AM77,3)</f>
        <v>0</v>
      </c>
      <c r="AP77" s="60">
        <v>918</v>
      </c>
      <c r="AQ77" s="60">
        <v>79</v>
      </c>
      <c r="AR77" s="77">
        <f t="shared" ref="AR77:AR95" si="86">ROUND(AQ77/AP77,3)</f>
        <v>8.5999999999999993E-2</v>
      </c>
      <c r="AS77" s="60">
        <v>715</v>
      </c>
      <c r="AT77" s="60">
        <v>47</v>
      </c>
      <c r="AU77" s="77">
        <f t="shared" ref="AU77:AU95" si="87">ROUND(AT77/AS77,3)</f>
        <v>6.6000000000000003E-2</v>
      </c>
      <c r="AV77" s="60">
        <v>151</v>
      </c>
      <c r="AW77" s="60">
        <v>0</v>
      </c>
      <c r="AX77" s="77">
        <f t="shared" ref="AX77:AX95" si="88">ROUND(AW77/AV77,3)</f>
        <v>0</v>
      </c>
      <c r="AY77" s="60">
        <v>175</v>
      </c>
      <c r="AZ77" s="60">
        <v>57</v>
      </c>
      <c r="BA77" s="77">
        <f t="shared" ref="BA77:BA95" si="89">ROUND(AZ77/AY77,3)</f>
        <v>0.32600000000000001</v>
      </c>
      <c r="BB77" s="60">
        <v>279</v>
      </c>
      <c r="BC77" s="60">
        <v>10</v>
      </c>
      <c r="BD77" s="77">
        <f t="shared" ref="BD77:BD95" si="90">ROUND(BC77/BB77,3)</f>
        <v>3.5999999999999997E-2</v>
      </c>
      <c r="BE77" s="60">
        <v>294</v>
      </c>
      <c r="BF77" s="60">
        <v>27</v>
      </c>
      <c r="BG77" s="77">
        <f t="shared" ref="BG77:BG95" si="91">ROUND(BF77/BE77,3)</f>
        <v>9.1999999999999998E-2</v>
      </c>
      <c r="BH77" s="60">
        <v>462</v>
      </c>
      <c r="BI77" s="60">
        <v>98</v>
      </c>
      <c r="BJ77" s="77">
        <f t="shared" ref="BJ77:BJ95" si="92">ROUND(BI77/BH77,3)</f>
        <v>0.21199999999999999</v>
      </c>
      <c r="BK77" s="60">
        <v>457</v>
      </c>
      <c r="BL77" s="60">
        <v>58</v>
      </c>
      <c r="BM77" s="77">
        <f t="shared" ref="BM77:BM95" si="93">ROUND(BL77/BK77,3)</f>
        <v>0.127</v>
      </c>
      <c r="BN77" s="60">
        <v>88</v>
      </c>
      <c r="BO77" s="60">
        <v>0</v>
      </c>
      <c r="BP77" s="60">
        <f t="shared" ref="BP77:BP95" si="94">ROUND(BO77/BN77,3)</f>
        <v>0</v>
      </c>
      <c r="BQ77" s="60">
        <v>442</v>
      </c>
      <c r="BR77" s="60">
        <v>11</v>
      </c>
      <c r="BS77" s="77">
        <f t="shared" ref="BS77:BS95" si="95">ROUND(BR77/BQ77,3)</f>
        <v>2.5000000000000001E-2</v>
      </c>
      <c r="BT77" s="60">
        <v>581</v>
      </c>
      <c r="BU77" s="60">
        <v>77</v>
      </c>
      <c r="BV77" s="77">
        <f t="shared" si="78"/>
        <v>0.13253012048192772</v>
      </c>
      <c r="BW77" s="60">
        <v>271</v>
      </c>
      <c r="BX77" s="60">
        <v>95</v>
      </c>
      <c r="BY77" s="77">
        <f t="shared" si="65"/>
        <v>0.35099999999999998</v>
      </c>
      <c r="BZ77" s="60">
        <v>7</v>
      </c>
      <c r="CA77" s="60">
        <v>0</v>
      </c>
      <c r="CB77" s="77">
        <f t="shared" si="66"/>
        <v>0</v>
      </c>
      <c r="CC77" s="60">
        <v>566</v>
      </c>
      <c r="CD77" s="60">
        <v>23</v>
      </c>
      <c r="CE77" s="77">
        <f t="shared" ref="CE77:CE95" si="96">ROUND(CD77/CC77,3)</f>
        <v>4.1000000000000002E-2</v>
      </c>
      <c r="CF77" s="60">
        <v>564</v>
      </c>
      <c r="CG77" s="60">
        <v>106</v>
      </c>
      <c r="CH77" s="77">
        <f t="shared" ref="CH77:CH95" si="97">ROUND(CG77/CF77,3)</f>
        <v>0.188</v>
      </c>
      <c r="CI77" s="60">
        <v>171</v>
      </c>
      <c r="CJ77" s="60">
        <v>55</v>
      </c>
      <c r="CK77" s="77">
        <f t="shared" ref="CK77:CK95" si="98">ROUND(CJ77/CI77,3)</f>
        <v>0.32200000000000001</v>
      </c>
      <c r="CL77" s="60">
        <v>0</v>
      </c>
      <c r="CM77" s="60">
        <v>0</v>
      </c>
      <c r="CN77" s="77"/>
      <c r="CO77" s="60">
        <v>259</v>
      </c>
      <c r="CP77" s="60">
        <v>11</v>
      </c>
      <c r="CQ77" s="77">
        <f t="shared" ref="CQ77:CQ95" si="99">ROUND(CP77/CO77,3)</f>
        <v>4.2000000000000003E-2</v>
      </c>
      <c r="CR77" s="60">
        <v>482</v>
      </c>
      <c r="CS77" s="60">
        <v>66</v>
      </c>
      <c r="CT77" s="77">
        <f t="shared" ref="CT77:CT95" si="100">ROUND(CS77/CR77,3)</f>
        <v>0.13700000000000001</v>
      </c>
      <c r="CU77" s="60">
        <v>470</v>
      </c>
      <c r="CV77" s="60">
        <v>106</v>
      </c>
      <c r="CW77" s="77">
        <f t="shared" ref="CW77:CW95" si="101">ROUND(CV77/CU77,3)</f>
        <v>0.22600000000000001</v>
      </c>
      <c r="CX77" s="60">
        <v>90</v>
      </c>
      <c r="CY77" s="60">
        <v>0</v>
      </c>
      <c r="CZ77" s="77">
        <f t="shared" ref="CZ77:CZ95" si="102">ROUND(CY77/CX77,3)</f>
        <v>0</v>
      </c>
      <c r="DA77" s="60">
        <v>67</v>
      </c>
      <c r="DB77" s="60">
        <v>32</v>
      </c>
      <c r="DC77" s="77">
        <f t="shared" ref="DC77:DC95" si="103">ROUND(DB77/DA77,3)</f>
        <v>0.47799999999999998</v>
      </c>
      <c r="DD77" s="60">
        <v>576</v>
      </c>
      <c r="DE77" s="60">
        <v>139</v>
      </c>
      <c r="DF77" s="77">
        <f t="shared" ref="DF77:DF95" si="104">ROUND(DE77/DD77,3)</f>
        <v>0.24099999999999999</v>
      </c>
      <c r="DG77" s="60">
        <v>372</v>
      </c>
      <c r="DH77" s="60">
        <v>11</v>
      </c>
      <c r="DI77" s="77">
        <f t="shared" ref="DI77:DI95" si="105">ROUND(DH77/DG77,3)</f>
        <v>0.03</v>
      </c>
      <c r="DJ77" s="60">
        <v>286</v>
      </c>
      <c r="DK77" s="60">
        <v>0</v>
      </c>
      <c r="DL77" s="77">
        <f t="shared" si="70"/>
        <v>0</v>
      </c>
      <c r="DM77" s="439">
        <v>7307</v>
      </c>
      <c r="DN77" s="60">
        <v>1018</v>
      </c>
      <c r="DO77" s="60">
        <v>51</v>
      </c>
      <c r="DP77" s="77">
        <f t="shared" ref="DP77:DP95" si="106">ROUND(DO77/DN77,3)</f>
        <v>0.05</v>
      </c>
      <c r="DQ77" s="60">
        <v>283</v>
      </c>
      <c r="DR77" s="60">
        <v>131</v>
      </c>
      <c r="DS77" s="77">
        <f t="shared" ref="DS77:DS95" si="107">ROUND(DR77/DQ77,3)</f>
        <v>0.46300000000000002</v>
      </c>
      <c r="DT77" s="440">
        <v>21</v>
      </c>
      <c r="DU77" s="441">
        <v>237</v>
      </c>
      <c r="DV77" s="441">
        <v>318</v>
      </c>
      <c r="DW77" s="441">
        <v>417</v>
      </c>
      <c r="DX77" s="441">
        <v>445</v>
      </c>
      <c r="DY77" s="441">
        <v>769</v>
      </c>
      <c r="DZ77" s="441">
        <v>1102</v>
      </c>
      <c r="EA77" s="442">
        <v>1157</v>
      </c>
    </row>
    <row r="78" spans="1:131" x14ac:dyDescent="0.2">
      <c r="A78" s="56" t="s">
        <v>882</v>
      </c>
      <c r="B78" s="57" t="s">
        <v>1022</v>
      </c>
      <c r="C78" s="56" t="s">
        <v>959</v>
      </c>
      <c r="D78" s="56" t="s">
        <v>1104</v>
      </c>
      <c r="E78" s="60">
        <v>787</v>
      </c>
      <c r="F78" s="60">
        <v>81</v>
      </c>
      <c r="G78" s="77">
        <f t="shared" si="79"/>
        <v>0.10292249047013977</v>
      </c>
      <c r="H78" s="60">
        <v>450</v>
      </c>
      <c r="I78" s="60">
        <v>81</v>
      </c>
      <c r="J78" s="77">
        <f t="shared" si="73"/>
        <v>0.18</v>
      </c>
      <c r="K78" s="60">
        <v>40</v>
      </c>
      <c r="L78" s="60">
        <v>14</v>
      </c>
      <c r="M78" s="77">
        <f t="shared" si="74"/>
        <v>0.35</v>
      </c>
      <c r="N78" s="60">
        <v>323</v>
      </c>
      <c r="O78" s="60">
        <v>62</v>
      </c>
      <c r="P78" s="77">
        <f t="shared" si="75"/>
        <v>0.19195046439628483</v>
      </c>
      <c r="Q78" s="60">
        <v>87</v>
      </c>
      <c r="R78" s="60">
        <v>6</v>
      </c>
      <c r="S78" s="77">
        <f t="shared" si="76"/>
        <v>6.8965517241379309E-2</v>
      </c>
      <c r="T78" s="60">
        <f t="shared" si="82"/>
        <v>787</v>
      </c>
      <c r="U78" s="60">
        <v>80</v>
      </c>
      <c r="V78" s="60">
        <v>19</v>
      </c>
      <c r="W78" s="77">
        <f t="shared" si="77"/>
        <v>0.23799999999999999</v>
      </c>
      <c r="X78" s="60">
        <v>0</v>
      </c>
      <c r="Y78" s="60">
        <v>0</v>
      </c>
      <c r="Z78" s="77"/>
      <c r="AA78" s="60">
        <v>9</v>
      </c>
      <c r="AB78" s="60">
        <v>0</v>
      </c>
      <c r="AC78" s="77">
        <f t="shared" si="83"/>
        <v>0</v>
      </c>
      <c r="AD78" s="60">
        <v>0</v>
      </c>
      <c r="AE78" s="60">
        <v>0</v>
      </c>
      <c r="AF78" s="77"/>
      <c r="AG78" s="60">
        <v>7</v>
      </c>
      <c r="AH78" s="60">
        <v>0</v>
      </c>
      <c r="AI78" s="77">
        <f t="shared" si="68"/>
        <v>0</v>
      </c>
      <c r="AJ78" s="60">
        <v>622</v>
      </c>
      <c r="AK78" s="60">
        <v>59</v>
      </c>
      <c r="AL78" s="77">
        <f t="shared" si="84"/>
        <v>9.5000000000000001E-2</v>
      </c>
      <c r="AM78" s="60">
        <v>69</v>
      </c>
      <c r="AN78" s="60">
        <v>2</v>
      </c>
      <c r="AO78" s="77">
        <f t="shared" si="85"/>
        <v>2.9000000000000001E-2</v>
      </c>
      <c r="AP78" s="60">
        <v>553</v>
      </c>
      <c r="AQ78" s="60">
        <v>32</v>
      </c>
      <c r="AR78" s="77">
        <f t="shared" si="86"/>
        <v>5.8000000000000003E-2</v>
      </c>
      <c r="AS78" s="60">
        <v>487</v>
      </c>
      <c r="AT78" s="60">
        <v>15</v>
      </c>
      <c r="AU78" s="77">
        <f t="shared" si="87"/>
        <v>3.1E-2</v>
      </c>
      <c r="AV78" s="60">
        <v>71</v>
      </c>
      <c r="AW78" s="60">
        <v>0</v>
      </c>
      <c r="AX78" s="77">
        <f t="shared" si="88"/>
        <v>0</v>
      </c>
      <c r="AY78" s="60">
        <v>113</v>
      </c>
      <c r="AZ78" s="60">
        <v>18</v>
      </c>
      <c r="BA78" s="77">
        <f t="shared" si="89"/>
        <v>0.159</v>
      </c>
      <c r="BB78" s="60">
        <v>105</v>
      </c>
      <c r="BC78" s="60">
        <v>5</v>
      </c>
      <c r="BD78" s="77">
        <f t="shared" si="90"/>
        <v>4.8000000000000001E-2</v>
      </c>
      <c r="BE78" s="60">
        <v>315</v>
      </c>
      <c r="BF78" s="60">
        <v>46</v>
      </c>
      <c r="BG78" s="77">
        <f t="shared" si="91"/>
        <v>0.14599999999999999</v>
      </c>
      <c r="BH78" s="60">
        <v>207</v>
      </c>
      <c r="BI78" s="60">
        <v>12</v>
      </c>
      <c r="BJ78" s="77">
        <f t="shared" si="92"/>
        <v>5.8000000000000003E-2</v>
      </c>
      <c r="BK78" s="60">
        <v>170</v>
      </c>
      <c r="BL78" s="60">
        <v>9</v>
      </c>
      <c r="BM78" s="77">
        <f t="shared" si="93"/>
        <v>5.2999999999999999E-2</v>
      </c>
      <c r="BN78" s="60">
        <v>95</v>
      </c>
      <c r="BO78" s="60">
        <v>13</v>
      </c>
      <c r="BP78" s="60">
        <f t="shared" si="94"/>
        <v>0.13700000000000001</v>
      </c>
      <c r="BQ78" s="60">
        <v>337</v>
      </c>
      <c r="BR78" s="60">
        <v>0</v>
      </c>
      <c r="BS78" s="77">
        <f t="shared" si="95"/>
        <v>0</v>
      </c>
      <c r="BT78" s="60">
        <v>308</v>
      </c>
      <c r="BU78" s="60">
        <v>63</v>
      </c>
      <c r="BV78" s="77">
        <f t="shared" si="78"/>
        <v>0.20454545454545456</v>
      </c>
      <c r="BW78" s="60">
        <v>142</v>
      </c>
      <c r="BX78" s="60">
        <v>19</v>
      </c>
      <c r="BY78" s="77">
        <f t="shared" ref="BY78:BY95" si="108">ROUND(BX78/BW78,3)</f>
        <v>0.13400000000000001</v>
      </c>
      <c r="BZ78" s="60">
        <v>0</v>
      </c>
      <c r="CA78" s="60">
        <v>0</v>
      </c>
      <c r="CB78" s="77"/>
      <c r="CC78" s="60">
        <v>420</v>
      </c>
      <c r="CD78" s="60">
        <v>25</v>
      </c>
      <c r="CE78" s="77">
        <f t="shared" si="96"/>
        <v>0.06</v>
      </c>
      <c r="CF78" s="60">
        <v>229</v>
      </c>
      <c r="CG78" s="60">
        <v>38</v>
      </c>
      <c r="CH78" s="77">
        <f t="shared" si="97"/>
        <v>0.16600000000000001</v>
      </c>
      <c r="CI78" s="60">
        <v>138</v>
      </c>
      <c r="CJ78" s="60">
        <v>19</v>
      </c>
      <c r="CK78" s="77">
        <f t="shared" si="98"/>
        <v>0.13800000000000001</v>
      </c>
      <c r="CL78" s="60">
        <v>0</v>
      </c>
      <c r="CM78" s="60">
        <v>0</v>
      </c>
      <c r="CN78" s="77"/>
      <c r="CO78" s="60">
        <v>219</v>
      </c>
      <c r="CP78" s="60">
        <v>14</v>
      </c>
      <c r="CQ78" s="77">
        <f t="shared" si="99"/>
        <v>6.4000000000000001E-2</v>
      </c>
      <c r="CR78" s="60">
        <v>289</v>
      </c>
      <c r="CS78" s="60">
        <v>49</v>
      </c>
      <c r="CT78" s="77">
        <f t="shared" si="100"/>
        <v>0.17</v>
      </c>
      <c r="CU78" s="60">
        <v>249</v>
      </c>
      <c r="CV78" s="60">
        <v>18</v>
      </c>
      <c r="CW78" s="77">
        <f t="shared" si="101"/>
        <v>7.1999999999999995E-2</v>
      </c>
      <c r="CX78" s="60">
        <v>30</v>
      </c>
      <c r="CY78" s="60">
        <v>0</v>
      </c>
      <c r="CZ78" s="77">
        <f t="shared" si="102"/>
        <v>0</v>
      </c>
      <c r="DA78" s="60">
        <v>47</v>
      </c>
      <c r="DB78" s="60">
        <v>25</v>
      </c>
      <c r="DC78" s="77">
        <f t="shared" si="103"/>
        <v>0.53200000000000003</v>
      </c>
      <c r="DD78" s="60">
        <v>366</v>
      </c>
      <c r="DE78" s="60">
        <v>57</v>
      </c>
      <c r="DF78" s="77">
        <f t="shared" si="104"/>
        <v>0.156</v>
      </c>
      <c r="DG78" s="60">
        <v>294</v>
      </c>
      <c r="DH78" s="60">
        <v>0</v>
      </c>
      <c r="DI78" s="77">
        <f t="shared" si="105"/>
        <v>0</v>
      </c>
      <c r="DJ78" s="60">
        <v>80</v>
      </c>
      <c r="DK78" s="60">
        <v>0</v>
      </c>
      <c r="DL78" s="77">
        <f t="shared" si="70"/>
        <v>0</v>
      </c>
      <c r="DM78" s="439">
        <v>7994</v>
      </c>
      <c r="DN78" s="60">
        <v>536</v>
      </c>
      <c r="DO78" s="60">
        <v>11</v>
      </c>
      <c r="DP78" s="77">
        <f t="shared" si="106"/>
        <v>2.1000000000000001E-2</v>
      </c>
      <c r="DQ78" s="60">
        <v>251</v>
      </c>
      <c r="DR78" s="60">
        <v>70</v>
      </c>
      <c r="DS78" s="77">
        <f t="shared" si="107"/>
        <v>0.27900000000000003</v>
      </c>
      <c r="DT78" s="440">
        <v>24</v>
      </c>
      <c r="DU78" s="441">
        <v>112</v>
      </c>
      <c r="DV78" s="441">
        <v>180</v>
      </c>
      <c r="DW78" s="441">
        <v>277</v>
      </c>
      <c r="DX78" s="441">
        <v>319</v>
      </c>
      <c r="DY78" s="441">
        <v>552</v>
      </c>
      <c r="DZ78" s="441">
        <v>615</v>
      </c>
      <c r="EA78" s="442">
        <v>685</v>
      </c>
    </row>
    <row r="79" spans="1:131" x14ac:dyDescent="0.2">
      <c r="A79" s="56" t="s">
        <v>882</v>
      </c>
      <c r="B79" s="57" t="s">
        <v>1022</v>
      </c>
      <c r="C79" s="56" t="s">
        <v>960</v>
      </c>
      <c r="D79" s="56" t="s">
        <v>1105</v>
      </c>
      <c r="E79" s="60">
        <v>1352</v>
      </c>
      <c r="F79" s="60">
        <v>101</v>
      </c>
      <c r="G79" s="77">
        <f t="shared" si="79"/>
        <v>7.4704142011834326E-2</v>
      </c>
      <c r="H79" s="60">
        <v>753</v>
      </c>
      <c r="I79" s="60">
        <v>45</v>
      </c>
      <c r="J79" s="77">
        <f t="shared" si="73"/>
        <v>5.9760956175298807E-2</v>
      </c>
      <c r="K79" s="60">
        <v>68</v>
      </c>
      <c r="L79" s="60">
        <v>9</v>
      </c>
      <c r="M79" s="77">
        <f t="shared" si="74"/>
        <v>0.13235294117647059</v>
      </c>
      <c r="N79" s="60">
        <v>413</v>
      </c>
      <c r="O79" s="60">
        <v>26</v>
      </c>
      <c r="P79" s="77">
        <f t="shared" si="75"/>
        <v>6.2953995157384993E-2</v>
      </c>
      <c r="Q79" s="60">
        <v>272</v>
      </c>
      <c r="R79" s="60">
        <v>10</v>
      </c>
      <c r="S79" s="77">
        <f t="shared" si="76"/>
        <v>3.6764705882352942E-2</v>
      </c>
      <c r="T79" s="60">
        <f t="shared" si="82"/>
        <v>1352</v>
      </c>
      <c r="U79" s="60">
        <v>173</v>
      </c>
      <c r="V79" s="60">
        <v>47</v>
      </c>
      <c r="W79" s="77">
        <f t="shared" si="77"/>
        <v>0.27200000000000002</v>
      </c>
      <c r="X79" s="60">
        <v>91</v>
      </c>
      <c r="Y79" s="60">
        <v>0</v>
      </c>
      <c r="Z79" s="77">
        <f t="shared" si="81"/>
        <v>0</v>
      </c>
      <c r="AA79" s="60">
        <v>68</v>
      </c>
      <c r="AB79" s="60">
        <v>0</v>
      </c>
      <c r="AC79" s="77">
        <f t="shared" si="83"/>
        <v>0</v>
      </c>
      <c r="AD79" s="60">
        <v>0</v>
      </c>
      <c r="AE79" s="60">
        <v>0</v>
      </c>
      <c r="AF79" s="77"/>
      <c r="AG79" s="60">
        <v>0</v>
      </c>
      <c r="AH79" s="60">
        <v>0</v>
      </c>
      <c r="AI79" s="77"/>
      <c r="AJ79" s="60">
        <v>915</v>
      </c>
      <c r="AK79" s="60">
        <v>54</v>
      </c>
      <c r="AL79" s="77">
        <f t="shared" si="84"/>
        <v>5.8999999999999997E-2</v>
      </c>
      <c r="AM79" s="60">
        <v>105</v>
      </c>
      <c r="AN79" s="60">
        <v>0</v>
      </c>
      <c r="AO79" s="77">
        <f t="shared" si="85"/>
        <v>0</v>
      </c>
      <c r="AP79" s="60">
        <v>1034</v>
      </c>
      <c r="AQ79" s="60">
        <v>45</v>
      </c>
      <c r="AR79" s="77">
        <f t="shared" si="86"/>
        <v>4.3999999999999997E-2</v>
      </c>
      <c r="AS79" s="60">
        <v>802</v>
      </c>
      <c r="AT79" s="60">
        <v>0</v>
      </c>
      <c r="AU79" s="77">
        <f t="shared" si="87"/>
        <v>0</v>
      </c>
      <c r="AV79" s="60">
        <v>129</v>
      </c>
      <c r="AW79" s="60">
        <v>9</v>
      </c>
      <c r="AX79" s="77">
        <f t="shared" si="88"/>
        <v>7.0000000000000007E-2</v>
      </c>
      <c r="AY79" s="60">
        <v>125</v>
      </c>
      <c r="AZ79" s="60">
        <v>0</v>
      </c>
      <c r="BA79" s="77">
        <f t="shared" si="89"/>
        <v>0</v>
      </c>
      <c r="BB79" s="60">
        <v>222</v>
      </c>
      <c r="BC79" s="60">
        <v>9</v>
      </c>
      <c r="BD79" s="77">
        <f t="shared" si="90"/>
        <v>4.1000000000000002E-2</v>
      </c>
      <c r="BE79" s="60">
        <v>449</v>
      </c>
      <c r="BF79" s="60">
        <v>18</v>
      </c>
      <c r="BG79" s="77">
        <f t="shared" si="91"/>
        <v>0.04</v>
      </c>
      <c r="BH79" s="60">
        <v>316</v>
      </c>
      <c r="BI79" s="60">
        <v>36</v>
      </c>
      <c r="BJ79" s="77">
        <f t="shared" si="92"/>
        <v>0.114</v>
      </c>
      <c r="BK79" s="60">
        <v>405</v>
      </c>
      <c r="BL79" s="60">
        <v>46</v>
      </c>
      <c r="BM79" s="77">
        <f t="shared" si="93"/>
        <v>0.114</v>
      </c>
      <c r="BN79" s="60">
        <v>182</v>
      </c>
      <c r="BO79" s="60">
        <v>0</v>
      </c>
      <c r="BP79" s="60">
        <f t="shared" si="94"/>
        <v>0</v>
      </c>
      <c r="BQ79" s="60">
        <v>599</v>
      </c>
      <c r="BR79" s="60">
        <v>55</v>
      </c>
      <c r="BS79" s="77">
        <f t="shared" si="95"/>
        <v>9.1999999999999998E-2</v>
      </c>
      <c r="BT79" s="60">
        <v>593</v>
      </c>
      <c r="BU79" s="60">
        <v>46</v>
      </c>
      <c r="BV79" s="77">
        <f t="shared" si="78"/>
        <v>7.7571669477234401E-2</v>
      </c>
      <c r="BW79" s="60">
        <v>160</v>
      </c>
      <c r="BX79" s="60">
        <v>0</v>
      </c>
      <c r="BY79" s="77">
        <f t="shared" si="108"/>
        <v>0</v>
      </c>
      <c r="BZ79" s="60">
        <v>0</v>
      </c>
      <c r="CA79" s="60">
        <v>0</v>
      </c>
      <c r="CB79" s="77"/>
      <c r="CC79" s="60">
        <v>685</v>
      </c>
      <c r="CD79" s="60">
        <v>56</v>
      </c>
      <c r="CE79" s="77">
        <f t="shared" si="96"/>
        <v>8.2000000000000003E-2</v>
      </c>
      <c r="CF79" s="60">
        <v>507</v>
      </c>
      <c r="CG79" s="60">
        <v>46</v>
      </c>
      <c r="CH79" s="77">
        <f t="shared" si="97"/>
        <v>9.0999999999999998E-2</v>
      </c>
      <c r="CI79" s="60">
        <v>160</v>
      </c>
      <c r="CJ79" s="60">
        <v>0</v>
      </c>
      <c r="CK79" s="77">
        <f t="shared" si="98"/>
        <v>0</v>
      </c>
      <c r="CL79" s="60">
        <v>0</v>
      </c>
      <c r="CM79" s="60">
        <v>0</v>
      </c>
      <c r="CN79" s="77"/>
      <c r="CO79" s="60">
        <v>397</v>
      </c>
      <c r="CP79" s="60">
        <v>55</v>
      </c>
      <c r="CQ79" s="77">
        <f t="shared" si="99"/>
        <v>0.13900000000000001</v>
      </c>
      <c r="CR79" s="60">
        <v>523</v>
      </c>
      <c r="CS79" s="60">
        <v>46</v>
      </c>
      <c r="CT79" s="77">
        <f t="shared" si="100"/>
        <v>8.7999999999999995E-2</v>
      </c>
      <c r="CU79" s="60">
        <v>349</v>
      </c>
      <c r="CV79" s="60">
        <v>0</v>
      </c>
      <c r="CW79" s="77">
        <f t="shared" si="101"/>
        <v>0</v>
      </c>
      <c r="CX79" s="60">
        <v>83</v>
      </c>
      <c r="CY79" s="60">
        <v>0</v>
      </c>
      <c r="CZ79" s="77">
        <f t="shared" si="102"/>
        <v>0</v>
      </c>
      <c r="DA79" s="60">
        <v>106</v>
      </c>
      <c r="DB79" s="60">
        <v>55</v>
      </c>
      <c r="DC79" s="77">
        <f t="shared" si="103"/>
        <v>0.51900000000000002</v>
      </c>
      <c r="DD79" s="60">
        <v>493</v>
      </c>
      <c r="DE79" s="60">
        <v>45</v>
      </c>
      <c r="DF79" s="77">
        <f t="shared" si="104"/>
        <v>9.0999999999999998E-2</v>
      </c>
      <c r="DG79" s="60">
        <v>498</v>
      </c>
      <c r="DH79" s="60">
        <v>0</v>
      </c>
      <c r="DI79" s="77">
        <f t="shared" si="105"/>
        <v>0</v>
      </c>
      <c r="DJ79" s="60">
        <v>255</v>
      </c>
      <c r="DK79" s="60">
        <v>0</v>
      </c>
      <c r="DL79" s="77">
        <f t="shared" si="70"/>
        <v>0</v>
      </c>
      <c r="DM79" s="439"/>
      <c r="DN79" s="60">
        <v>1017</v>
      </c>
      <c r="DO79" s="60">
        <v>56</v>
      </c>
      <c r="DP79" s="77">
        <f t="shared" si="106"/>
        <v>5.5E-2</v>
      </c>
      <c r="DQ79" s="60">
        <v>335</v>
      </c>
      <c r="DR79" s="60">
        <v>44</v>
      </c>
      <c r="DS79" s="77">
        <f t="shared" si="107"/>
        <v>0.13100000000000001</v>
      </c>
      <c r="DT79" s="440">
        <v>73</v>
      </c>
      <c r="DU79" s="441">
        <v>154</v>
      </c>
      <c r="DV79" s="441">
        <v>387</v>
      </c>
      <c r="DW79" s="441">
        <v>531</v>
      </c>
      <c r="DX79" s="441">
        <v>588</v>
      </c>
      <c r="DY79" s="441">
        <v>881</v>
      </c>
      <c r="DZ79" s="441">
        <v>1112</v>
      </c>
      <c r="EA79" s="442">
        <v>1228</v>
      </c>
    </row>
    <row r="80" spans="1:131" x14ac:dyDescent="0.2">
      <c r="A80" s="56" t="s">
        <v>882</v>
      </c>
      <c r="B80" s="57" t="s">
        <v>1022</v>
      </c>
      <c r="C80" s="56" t="s">
        <v>961</v>
      </c>
      <c r="D80" s="56" t="s">
        <v>1106</v>
      </c>
      <c r="E80" s="60">
        <v>1429</v>
      </c>
      <c r="F80" s="60">
        <v>147</v>
      </c>
      <c r="G80" s="77">
        <f t="shared" si="79"/>
        <v>0.10286913925822254</v>
      </c>
      <c r="H80" s="60">
        <v>739</v>
      </c>
      <c r="I80" s="60">
        <v>79</v>
      </c>
      <c r="J80" s="77">
        <f t="shared" si="73"/>
        <v>0.10690121786197564</v>
      </c>
      <c r="K80" s="60">
        <v>129</v>
      </c>
      <c r="L80" s="60">
        <v>0</v>
      </c>
      <c r="M80" s="77">
        <f t="shared" si="74"/>
        <v>0</v>
      </c>
      <c r="N80" s="60">
        <v>392</v>
      </c>
      <c r="O80" s="60">
        <v>25</v>
      </c>
      <c r="P80" s="77">
        <f t="shared" si="75"/>
        <v>6.3775510204081634E-2</v>
      </c>
      <c r="Q80" s="60">
        <v>218</v>
      </c>
      <c r="R80" s="60">
        <v>54</v>
      </c>
      <c r="S80" s="77">
        <f t="shared" si="76"/>
        <v>0.24770642201834864</v>
      </c>
      <c r="T80" s="60">
        <f t="shared" si="82"/>
        <v>1429</v>
      </c>
      <c r="U80" s="60">
        <v>161</v>
      </c>
      <c r="V80" s="60">
        <v>31</v>
      </c>
      <c r="W80" s="77">
        <f t="shared" si="77"/>
        <v>0.193</v>
      </c>
      <c r="X80" s="60">
        <v>31</v>
      </c>
      <c r="Y80" s="60">
        <v>0</v>
      </c>
      <c r="Z80" s="77">
        <f t="shared" si="81"/>
        <v>0</v>
      </c>
      <c r="AA80" s="60">
        <v>23</v>
      </c>
      <c r="AB80" s="60">
        <v>0</v>
      </c>
      <c r="AC80" s="77">
        <f t="shared" si="83"/>
        <v>0</v>
      </c>
      <c r="AD80" s="60">
        <v>0</v>
      </c>
      <c r="AE80" s="60">
        <v>0</v>
      </c>
      <c r="AF80" s="77"/>
      <c r="AG80" s="60">
        <v>0</v>
      </c>
      <c r="AH80" s="60">
        <v>0</v>
      </c>
      <c r="AI80" s="77"/>
      <c r="AJ80" s="60">
        <v>955</v>
      </c>
      <c r="AK80" s="60">
        <v>73</v>
      </c>
      <c r="AL80" s="77">
        <f t="shared" si="84"/>
        <v>7.5999999999999998E-2</v>
      </c>
      <c r="AM80" s="60">
        <v>259</v>
      </c>
      <c r="AN80" s="60">
        <v>40</v>
      </c>
      <c r="AO80" s="77">
        <f t="shared" si="85"/>
        <v>0.154</v>
      </c>
      <c r="AP80" s="60">
        <v>1079</v>
      </c>
      <c r="AQ80" s="60">
        <v>23</v>
      </c>
      <c r="AR80" s="77">
        <f t="shared" si="86"/>
        <v>2.1000000000000001E-2</v>
      </c>
      <c r="AS80" s="60">
        <v>948</v>
      </c>
      <c r="AT80" s="60">
        <v>6</v>
      </c>
      <c r="AU80" s="77">
        <f t="shared" si="87"/>
        <v>6.0000000000000001E-3</v>
      </c>
      <c r="AV80" s="60">
        <v>113</v>
      </c>
      <c r="AW80" s="60">
        <v>28</v>
      </c>
      <c r="AX80" s="77">
        <f t="shared" si="88"/>
        <v>0.248</v>
      </c>
      <c r="AY80" s="60">
        <v>160</v>
      </c>
      <c r="AZ80" s="60">
        <v>68</v>
      </c>
      <c r="BA80" s="77">
        <f t="shared" si="89"/>
        <v>0.42499999999999999</v>
      </c>
      <c r="BB80" s="60">
        <v>317</v>
      </c>
      <c r="BC80" s="60">
        <v>60</v>
      </c>
      <c r="BD80" s="77">
        <f t="shared" si="90"/>
        <v>0.189</v>
      </c>
      <c r="BE80" s="60">
        <v>301</v>
      </c>
      <c r="BF80" s="60">
        <v>21</v>
      </c>
      <c r="BG80" s="77">
        <f t="shared" si="91"/>
        <v>7.0000000000000007E-2</v>
      </c>
      <c r="BH80" s="60">
        <v>323</v>
      </c>
      <c r="BI80" s="60">
        <v>10</v>
      </c>
      <c r="BJ80" s="77">
        <f t="shared" si="92"/>
        <v>3.1E-2</v>
      </c>
      <c r="BK80" s="60">
        <v>593</v>
      </c>
      <c r="BL80" s="60">
        <v>81</v>
      </c>
      <c r="BM80" s="77">
        <f t="shared" si="93"/>
        <v>0.13700000000000001</v>
      </c>
      <c r="BN80" s="60">
        <v>212</v>
      </c>
      <c r="BO80" s="60">
        <v>34</v>
      </c>
      <c r="BP80" s="60">
        <f t="shared" si="94"/>
        <v>0.16</v>
      </c>
      <c r="BQ80" s="60">
        <v>690</v>
      </c>
      <c r="BR80" s="60">
        <v>66</v>
      </c>
      <c r="BS80" s="77">
        <f t="shared" si="95"/>
        <v>9.6000000000000002E-2</v>
      </c>
      <c r="BT80" s="60">
        <v>642</v>
      </c>
      <c r="BU80" s="60">
        <v>53</v>
      </c>
      <c r="BV80" s="77">
        <f t="shared" si="78"/>
        <v>8.2554517133956382E-2</v>
      </c>
      <c r="BW80" s="60">
        <v>87</v>
      </c>
      <c r="BX80" s="60">
        <v>16</v>
      </c>
      <c r="BY80" s="77">
        <f t="shared" si="108"/>
        <v>0.184</v>
      </c>
      <c r="BZ80" s="60">
        <v>10</v>
      </c>
      <c r="CA80" s="60">
        <v>10</v>
      </c>
      <c r="CB80" s="77">
        <f t="shared" ref="CB80:CB95" si="109">ROUND(CA80/BZ80,3)</f>
        <v>1</v>
      </c>
      <c r="CC80" s="60">
        <v>775</v>
      </c>
      <c r="CD80" s="60">
        <v>75</v>
      </c>
      <c r="CE80" s="77">
        <f t="shared" si="96"/>
        <v>9.7000000000000003E-2</v>
      </c>
      <c r="CF80" s="60">
        <v>557</v>
      </c>
      <c r="CG80" s="60">
        <v>44</v>
      </c>
      <c r="CH80" s="77">
        <f t="shared" si="97"/>
        <v>7.9000000000000001E-2</v>
      </c>
      <c r="CI80" s="60">
        <v>87</v>
      </c>
      <c r="CJ80" s="60">
        <v>16</v>
      </c>
      <c r="CK80" s="77">
        <f t="shared" si="98"/>
        <v>0.184</v>
      </c>
      <c r="CL80" s="60">
        <v>10</v>
      </c>
      <c r="CM80" s="60">
        <v>10</v>
      </c>
      <c r="CN80" s="77">
        <f t="shared" ref="CN80:CN95" si="110">ROUND(CM80/CL80,3)</f>
        <v>1</v>
      </c>
      <c r="CO80" s="60">
        <v>369</v>
      </c>
      <c r="CP80" s="60">
        <v>60</v>
      </c>
      <c r="CQ80" s="77">
        <f t="shared" si="99"/>
        <v>0.16300000000000001</v>
      </c>
      <c r="CR80" s="60">
        <v>752</v>
      </c>
      <c r="CS80" s="60">
        <v>67</v>
      </c>
      <c r="CT80" s="77">
        <f t="shared" si="100"/>
        <v>8.8999999999999996E-2</v>
      </c>
      <c r="CU80" s="60">
        <v>267</v>
      </c>
      <c r="CV80" s="60">
        <v>9</v>
      </c>
      <c r="CW80" s="77">
        <f t="shared" si="101"/>
        <v>3.4000000000000002E-2</v>
      </c>
      <c r="CX80" s="60">
        <v>41</v>
      </c>
      <c r="CY80" s="60">
        <v>10</v>
      </c>
      <c r="CZ80" s="77">
        <f t="shared" si="102"/>
        <v>0.24399999999999999</v>
      </c>
      <c r="DA80" s="60">
        <v>165</v>
      </c>
      <c r="DB80" s="60">
        <v>114</v>
      </c>
      <c r="DC80" s="77">
        <f t="shared" si="103"/>
        <v>0.69099999999999995</v>
      </c>
      <c r="DD80" s="60">
        <v>471</v>
      </c>
      <c r="DE80" s="60">
        <v>24</v>
      </c>
      <c r="DF80" s="77">
        <f t="shared" si="104"/>
        <v>5.0999999999999997E-2</v>
      </c>
      <c r="DG80" s="60">
        <v>592</v>
      </c>
      <c r="DH80" s="60">
        <v>8</v>
      </c>
      <c r="DI80" s="77">
        <f t="shared" si="105"/>
        <v>1.4E-2</v>
      </c>
      <c r="DJ80" s="60">
        <v>201</v>
      </c>
      <c r="DK80" s="60">
        <v>0</v>
      </c>
      <c r="DL80" s="77">
        <f t="shared" si="70"/>
        <v>0</v>
      </c>
      <c r="DM80" s="439"/>
      <c r="DN80" s="60">
        <v>977</v>
      </c>
      <c r="DO80" s="60">
        <v>42</v>
      </c>
      <c r="DP80" s="77">
        <f t="shared" si="106"/>
        <v>4.2999999999999997E-2</v>
      </c>
      <c r="DQ80" s="60">
        <v>452</v>
      </c>
      <c r="DR80" s="60">
        <v>104</v>
      </c>
      <c r="DS80" s="77">
        <f t="shared" si="107"/>
        <v>0.23</v>
      </c>
      <c r="DT80" s="440">
        <v>59</v>
      </c>
      <c r="DU80" s="441">
        <v>221</v>
      </c>
      <c r="DV80" s="441">
        <v>278</v>
      </c>
      <c r="DW80" s="441">
        <v>360</v>
      </c>
      <c r="DX80" s="441">
        <v>422</v>
      </c>
      <c r="DY80" s="441">
        <v>645</v>
      </c>
      <c r="DZ80" s="441">
        <v>820</v>
      </c>
      <c r="EA80" s="442">
        <v>1008</v>
      </c>
    </row>
    <row r="81" spans="1:131" x14ac:dyDescent="0.2">
      <c r="A81" s="56" t="s">
        <v>882</v>
      </c>
      <c r="B81" s="57" t="s">
        <v>1022</v>
      </c>
      <c r="C81" s="56" t="s">
        <v>962</v>
      </c>
      <c r="D81" s="56" t="s">
        <v>1107</v>
      </c>
      <c r="E81" s="60">
        <v>473</v>
      </c>
      <c r="F81" s="60">
        <v>12</v>
      </c>
      <c r="G81" s="77">
        <f t="shared" si="79"/>
        <v>2.5369978858350951E-2</v>
      </c>
      <c r="H81" s="60">
        <v>292</v>
      </c>
      <c r="I81" s="60">
        <v>13</v>
      </c>
      <c r="J81" s="77">
        <f t="shared" si="73"/>
        <v>4.4520547945205477E-2</v>
      </c>
      <c r="K81" s="60">
        <v>0</v>
      </c>
      <c r="L81" s="60">
        <v>0</v>
      </c>
      <c r="M81" s="77"/>
      <c r="N81" s="60">
        <v>285</v>
      </c>
      <c r="O81" s="60">
        <v>13</v>
      </c>
      <c r="P81" s="77">
        <f t="shared" si="75"/>
        <v>4.5614035087719301E-2</v>
      </c>
      <c r="Q81" s="60">
        <v>7</v>
      </c>
      <c r="R81" s="60">
        <v>0</v>
      </c>
      <c r="S81" s="77">
        <f t="shared" si="76"/>
        <v>0</v>
      </c>
      <c r="T81" s="60">
        <f t="shared" si="82"/>
        <v>473</v>
      </c>
      <c r="U81" s="60">
        <v>13</v>
      </c>
      <c r="V81" s="60">
        <v>13</v>
      </c>
      <c r="W81" s="77">
        <f t="shared" si="77"/>
        <v>1</v>
      </c>
      <c r="X81" s="60">
        <v>0</v>
      </c>
      <c r="Y81" s="60">
        <v>0</v>
      </c>
      <c r="Z81" s="77"/>
      <c r="AA81" s="60">
        <v>0</v>
      </c>
      <c r="AB81" s="60">
        <v>0</v>
      </c>
      <c r="AC81" s="77"/>
      <c r="AD81" s="60">
        <v>0</v>
      </c>
      <c r="AE81" s="60">
        <v>0</v>
      </c>
      <c r="AF81" s="77"/>
      <c r="AG81" s="60">
        <v>0</v>
      </c>
      <c r="AH81" s="60">
        <v>0</v>
      </c>
      <c r="AI81" s="77"/>
      <c r="AJ81" s="60">
        <v>427</v>
      </c>
      <c r="AK81" s="60">
        <v>0</v>
      </c>
      <c r="AL81" s="77">
        <f t="shared" si="84"/>
        <v>0</v>
      </c>
      <c r="AM81" s="60">
        <v>33</v>
      </c>
      <c r="AN81" s="60">
        <v>0</v>
      </c>
      <c r="AO81" s="77">
        <f t="shared" si="85"/>
        <v>0</v>
      </c>
      <c r="AP81" s="60">
        <v>420</v>
      </c>
      <c r="AQ81" s="60">
        <v>0</v>
      </c>
      <c r="AR81" s="77">
        <f t="shared" si="86"/>
        <v>0</v>
      </c>
      <c r="AS81" s="60">
        <v>357</v>
      </c>
      <c r="AT81" s="60">
        <v>0</v>
      </c>
      <c r="AU81" s="77">
        <f t="shared" si="87"/>
        <v>0</v>
      </c>
      <c r="AV81" s="60">
        <v>62</v>
      </c>
      <c r="AW81" s="60">
        <v>0</v>
      </c>
      <c r="AX81" s="77">
        <f t="shared" si="88"/>
        <v>0</v>
      </c>
      <c r="AY81" s="60">
        <v>0</v>
      </c>
      <c r="AZ81" s="60">
        <v>0</v>
      </c>
      <c r="BA81" s="77"/>
      <c r="BB81" s="60">
        <v>67</v>
      </c>
      <c r="BC81" s="60">
        <v>12</v>
      </c>
      <c r="BD81" s="77">
        <f t="shared" si="90"/>
        <v>0.17899999999999999</v>
      </c>
      <c r="BE81" s="60">
        <v>20</v>
      </c>
      <c r="BF81" s="60">
        <v>0</v>
      </c>
      <c r="BG81" s="77">
        <f t="shared" si="91"/>
        <v>0</v>
      </c>
      <c r="BH81" s="60">
        <v>154</v>
      </c>
      <c r="BI81" s="60">
        <v>0</v>
      </c>
      <c r="BJ81" s="77">
        <f t="shared" si="92"/>
        <v>0</v>
      </c>
      <c r="BK81" s="60">
        <v>205</v>
      </c>
      <c r="BL81" s="60">
        <v>12</v>
      </c>
      <c r="BM81" s="77">
        <f t="shared" si="93"/>
        <v>5.8999999999999997E-2</v>
      </c>
      <c r="BN81" s="60">
        <v>94</v>
      </c>
      <c r="BO81" s="60">
        <v>0</v>
      </c>
      <c r="BP81" s="60">
        <f t="shared" si="94"/>
        <v>0</v>
      </c>
      <c r="BQ81" s="60">
        <v>181</v>
      </c>
      <c r="BR81" s="60">
        <v>0</v>
      </c>
      <c r="BS81" s="77">
        <f t="shared" si="95"/>
        <v>0</v>
      </c>
      <c r="BT81" s="60">
        <v>197</v>
      </c>
      <c r="BU81" s="60">
        <v>13</v>
      </c>
      <c r="BV81" s="77">
        <f t="shared" si="78"/>
        <v>6.5989847715736044E-2</v>
      </c>
      <c r="BW81" s="60">
        <v>51</v>
      </c>
      <c r="BX81" s="60">
        <v>0</v>
      </c>
      <c r="BY81" s="77">
        <f t="shared" si="108"/>
        <v>0</v>
      </c>
      <c r="BZ81" s="60">
        <v>44</v>
      </c>
      <c r="CA81" s="60">
        <v>0</v>
      </c>
      <c r="CB81" s="77">
        <f t="shared" si="109"/>
        <v>0</v>
      </c>
      <c r="CC81" s="60">
        <v>199</v>
      </c>
      <c r="CD81" s="60">
        <v>0</v>
      </c>
      <c r="CE81" s="77">
        <f t="shared" si="96"/>
        <v>0</v>
      </c>
      <c r="CF81" s="60">
        <v>179</v>
      </c>
      <c r="CG81" s="60">
        <v>13</v>
      </c>
      <c r="CH81" s="77">
        <f t="shared" si="97"/>
        <v>7.2999999999999995E-2</v>
      </c>
      <c r="CI81" s="60">
        <v>51</v>
      </c>
      <c r="CJ81" s="60">
        <v>0</v>
      </c>
      <c r="CK81" s="77">
        <f t="shared" si="98"/>
        <v>0</v>
      </c>
      <c r="CL81" s="60">
        <v>44</v>
      </c>
      <c r="CM81" s="60">
        <v>0</v>
      </c>
      <c r="CN81" s="77">
        <f t="shared" si="110"/>
        <v>0</v>
      </c>
      <c r="CO81" s="60">
        <v>61</v>
      </c>
      <c r="CP81" s="60">
        <v>0</v>
      </c>
      <c r="CQ81" s="77">
        <f t="shared" si="99"/>
        <v>0</v>
      </c>
      <c r="CR81" s="60">
        <v>255</v>
      </c>
      <c r="CS81" s="60">
        <v>13</v>
      </c>
      <c r="CT81" s="77">
        <f t="shared" si="100"/>
        <v>5.0999999999999997E-2</v>
      </c>
      <c r="CU81" s="60">
        <v>104</v>
      </c>
      <c r="CV81" s="60">
        <v>0</v>
      </c>
      <c r="CW81" s="77">
        <f t="shared" si="101"/>
        <v>0</v>
      </c>
      <c r="CX81" s="60">
        <v>53</v>
      </c>
      <c r="CY81" s="60">
        <v>0</v>
      </c>
      <c r="CZ81" s="77">
        <f t="shared" si="102"/>
        <v>0</v>
      </c>
      <c r="DA81" s="60">
        <v>13</v>
      </c>
      <c r="DB81" s="60">
        <v>13</v>
      </c>
      <c r="DC81" s="77">
        <f t="shared" si="103"/>
        <v>1</v>
      </c>
      <c r="DD81" s="60">
        <v>212</v>
      </c>
      <c r="DE81" s="60">
        <v>0</v>
      </c>
      <c r="DF81" s="77">
        <f t="shared" si="104"/>
        <v>0</v>
      </c>
      <c r="DG81" s="60">
        <v>140</v>
      </c>
      <c r="DH81" s="60">
        <v>0</v>
      </c>
      <c r="DI81" s="77">
        <f t="shared" si="105"/>
        <v>0</v>
      </c>
      <c r="DJ81" s="60">
        <v>108</v>
      </c>
      <c r="DK81" s="60">
        <v>0</v>
      </c>
      <c r="DL81" s="77">
        <f t="shared" si="70"/>
        <v>0</v>
      </c>
      <c r="DM81" s="439"/>
      <c r="DN81" s="60">
        <v>458</v>
      </c>
      <c r="DO81" s="60">
        <v>12</v>
      </c>
      <c r="DP81" s="77">
        <f t="shared" si="106"/>
        <v>2.5999999999999999E-2</v>
      </c>
      <c r="DQ81" s="60">
        <v>15</v>
      </c>
      <c r="DR81" s="60">
        <v>0</v>
      </c>
      <c r="DS81" s="77">
        <f t="shared" si="107"/>
        <v>0</v>
      </c>
      <c r="DT81" s="440">
        <v>0</v>
      </c>
      <c r="DU81" s="441">
        <v>13</v>
      </c>
      <c r="DV81" s="441">
        <v>59</v>
      </c>
      <c r="DW81" s="441">
        <v>59</v>
      </c>
      <c r="DX81" s="441">
        <v>59</v>
      </c>
      <c r="DY81" s="441">
        <v>202</v>
      </c>
      <c r="DZ81" s="441">
        <v>209</v>
      </c>
      <c r="EA81" s="442">
        <v>343</v>
      </c>
    </row>
    <row r="82" spans="1:131" x14ac:dyDescent="0.2">
      <c r="A82" s="56" t="s">
        <v>882</v>
      </c>
      <c r="B82" s="57" t="s">
        <v>1022</v>
      </c>
      <c r="C82" s="56" t="s">
        <v>963</v>
      </c>
      <c r="D82" s="56" t="s">
        <v>1108</v>
      </c>
      <c r="E82" s="60">
        <v>1026</v>
      </c>
      <c r="F82" s="60">
        <v>103</v>
      </c>
      <c r="G82" s="77">
        <f t="shared" si="79"/>
        <v>0.10038986354775828</v>
      </c>
      <c r="H82" s="60">
        <v>614</v>
      </c>
      <c r="I82" s="60">
        <v>52</v>
      </c>
      <c r="J82" s="77">
        <f t="shared" si="73"/>
        <v>8.4690553745928335E-2</v>
      </c>
      <c r="K82" s="60">
        <v>24</v>
      </c>
      <c r="L82" s="60">
        <v>0</v>
      </c>
      <c r="M82" s="77">
        <f t="shared" si="74"/>
        <v>0</v>
      </c>
      <c r="N82" s="60">
        <v>473</v>
      </c>
      <c r="O82" s="60">
        <v>52</v>
      </c>
      <c r="P82" s="77">
        <f t="shared" si="75"/>
        <v>0.10993657505285412</v>
      </c>
      <c r="Q82" s="60">
        <v>117</v>
      </c>
      <c r="R82" s="60">
        <v>0</v>
      </c>
      <c r="S82" s="77">
        <f t="shared" si="76"/>
        <v>0</v>
      </c>
      <c r="T82" s="60">
        <f t="shared" si="82"/>
        <v>1026</v>
      </c>
      <c r="U82" s="60">
        <v>60</v>
      </c>
      <c r="V82" s="60">
        <v>0</v>
      </c>
      <c r="W82" s="77">
        <f t="shared" si="77"/>
        <v>0</v>
      </c>
      <c r="X82" s="60">
        <v>15</v>
      </c>
      <c r="Y82" s="60">
        <v>0</v>
      </c>
      <c r="Z82" s="77">
        <f t="shared" si="81"/>
        <v>0</v>
      </c>
      <c r="AA82" s="60">
        <v>20</v>
      </c>
      <c r="AB82" s="60">
        <v>0</v>
      </c>
      <c r="AC82" s="77">
        <f t="shared" si="83"/>
        <v>0</v>
      </c>
      <c r="AD82" s="60">
        <v>0</v>
      </c>
      <c r="AE82" s="60">
        <v>0</v>
      </c>
      <c r="AF82" s="77"/>
      <c r="AG82" s="60">
        <v>0</v>
      </c>
      <c r="AH82" s="60">
        <v>0</v>
      </c>
      <c r="AI82" s="77"/>
      <c r="AJ82" s="60">
        <v>811</v>
      </c>
      <c r="AK82" s="60">
        <v>77</v>
      </c>
      <c r="AL82" s="77">
        <f t="shared" si="84"/>
        <v>9.5000000000000001E-2</v>
      </c>
      <c r="AM82" s="60">
        <v>120</v>
      </c>
      <c r="AN82" s="60">
        <v>23</v>
      </c>
      <c r="AO82" s="77">
        <f t="shared" si="85"/>
        <v>0.192</v>
      </c>
      <c r="AP82" s="60">
        <v>856</v>
      </c>
      <c r="AQ82" s="60">
        <v>52</v>
      </c>
      <c r="AR82" s="77">
        <f t="shared" si="86"/>
        <v>6.0999999999999999E-2</v>
      </c>
      <c r="AS82" s="60">
        <v>607</v>
      </c>
      <c r="AT82" s="60">
        <v>26</v>
      </c>
      <c r="AU82" s="77">
        <f t="shared" si="87"/>
        <v>4.2999999999999997E-2</v>
      </c>
      <c r="AV82" s="60">
        <v>67</v>
      </c>
      <c r="AW82" s="60">
        <v>0</v>
      </c>
      <c r="AX82" s="77">
        <f t="shared" si="88"/>
        <v>0</v>
      </c>
      <c r="AY82" s="60">
        <v>60</v>
      </c>
      <c r="AZ82" s="60">
        <v>25</v>
      </c>
      <c r="BA82" s="77">
        <f t="shared" si="89"/>
        <v>0.41699999999999998</v>
      </c>
      <c r="BB82" s="60">
        <v>146</v>
      </c>
      <c r="BC82" s="60">
        <v>10</v>
      </c>
      <c r="BD82" s="77">
        <f t="shared" si="90"/>
        <v>6.8000000000000005E-2</v>
      </c>
      <c r="BE82" s="60">
        <v>338</v>
      </c>
      <c r="BF82" s="60">
        <v>62</v>
      </c>
      <c r="BG82" s="77">
        <f t="shared" si="91"/>
        <v>0.183</v>
      </c>
      <c r="BH82" s="60">
        <v>276</v>
      </c>
      <c r="BI82" s="60">
        <v>41</v>
      </c>
      <c r="BJ82" s="77">
        <f t="shared" si="92"/>
        <v>0.14899999999999999</v>
      </c>
      <c r="BK82" s="60">
        <v>276</v>
      </c>
      <c r="BL82" s="60">
        <v>0</v>
      </c>
      <c r="BM82" s="77">
        <f t="shared" si="93"/>
        <v>0</v>
      </c>
      <c r="BN82" s="60">
        <v>136</v>
      </c>
      <c r="BO82" s="60">
        <v>0</v>
      </c>
      <c r="BP82" s="60">
        <f t="shared" si="94"/>
        <v>0</v>
      </c>
      <c r="BQ82" s="60">
        <v>412</v>
      </c>
      <c r="BR82" s="60">
        <v>51</v>
      </c>
      <c r="BS82" s="77">
        <f t="shared" si="95"/>
        <v>0.124</v>
      </c>
      <c r="BT82" s="60">
        <v>570</v>
      </c>
      <c r="BU82" s="60">
        <v>51</v>
      </c>
      <c r="BV82" s="77">
        <f t="shared" si="78"/>
        <v>8.9473684210526316E-2</v>
      </c>
      <c r="BW82" s="60">
        <v>36</v>
      </c>
      <c r="BX82" s="60">
        <v>0</v>
      </c>
      <c r="BY82" s="77">
        <f t="shared" si="108"/>
        <v>0</v>
      </c>
      <c r="BZ82" s="60">
        <v>8</v>
      </c>
      <c r="CA82" s="60">
        <v>0</v>
      </c>
      <c r="CB82" s="77">
        <f t="shared" si="109"/>
        <v>0</v>
      </c>
      <c r="CC82" s="60">
        <v>483</v>
      </c>
      <c r="CD82" s="60">
        <v>52</v>
      </c>
      <c r="CE82" s="77">
        <f t="shared" si="96"/>
        <v>0.108</v>
      </c>
      <c r="CF82" s="60">
        <v>499</v>
      </c>
      <c r="CG82" s="60">
        <v>51</v>
      </c>
      <c r="CH82" s="77">
        <f t="shared" si="97"/>
        <v>0.10199999999999999</v>
      </c>
      <c r="CI82" s="60">
        <v>36</v>
      </c>
      <c r="CJ82" s="60">
        <v>0</v>
      </c>
      <c r="CK82" s="77">
        <f t="shared" si="98"/>
        <v>0</v>
      </c>
      <c r="CL82" s="60">
        <v>8</v>
      </c>
      <c r="CM82" s="60">
        <v>0</v>
      </c>
      <c r="CN82" s="77">
        <f t="shared" si="110"/>
        <v>0</v>
      </c>
      <c r="CO82" s="60">
        <v>260</v>
      </c>
      <c r="CP82" s="60">
        <v>52</v>
      </c>
      <c r="CQ82" s="77">
        <f t="shared" si="99"/>
        <v>0.2</v>
      </c>
      <c r="CR82" s="60">
        <v>455</v>
      </c>
      <c r="CS82" s="60">
        <v>25</v>
      </c>
      <c r="CT82" s="77">
        <f t="shared" si="100"/>
        <v>5.5E-2</v>
      </c>
      <c r="CU82" s="60">
        <v>303</v>
      </c>
      <c r="CV82" s="60">
        <v>26</v>
      </c>
      <c r="CW82" s="77">
        <f t="shared" si="101"/>
        <v>8.5999999999999993E-2</v>
      </c>
      <c r="CX82" s="60">
        <v>8</v>
      </c>
      <c r="CY82" s="60">
        <v>0</v>
      </c>
      <c r="CZ82" s="77">
        <f t="shared" si="102"/>
        <v>0</v>
      </c>
      <c r="DA82" s="60">
        <v>119</v>
      </c>
      <c r="DB82" s="60">
        <v>52</v>
      </c>
      <c r="DC82" s="77">
        <f t="shared" si="103"/>
        <v>0.437</v>
      </c>
      <c r="DD82" s="60">
        <v>410</v>
      </c>
      <c r="DE82" s="60">
        <v>52</v>
      </c>
      <c r="DF82" s="77">
        <f t="shared" si="104"/>
        <v>0.127</v>
      </c>
      <c r="DG82" s="60">
        <v>212</v>
      </c>
      <c r="DH82" s="60">
        <v>0</v>
      </c>
      <c r="DI82" s="77">
        <f t="shared" si="105"/>
        <v>0</v>
      </c>
      <c r="DJ82" s="60">
        <v>285</v>
      </c>
      <c r="DK82" s="60">
        <v>0</v>
      </c>
      <c r="DL82" s="77">
        <f t="shared" si="70"/>
        <v>0</v>
      </c>
      <c r="DM82" s="439"/>
      <c r="DN82" s="60">
        <v>867</v>
      </c>
      <c r="DO82" s="60">
        <v>11</v>
      </c>
      <c r="DP82" s="77">
        <f t="shared" si="106"/>
        <v>1.2999999999999999E-2</v>
      </c>
      <c r="DQ82" s="60">
        <v>159</v>
      </c>
      <c r="DR82" s="60">
        <v>93</v>
      </c>
      <c r="DS82" s="77">
        <f t="shared" si="107"/>
        <v>0.58499999999999996</v>
      </c>
      <c r="DT82" s="440">
        <v>41</v>
      </c>
      <c r="DU82" s="441">
        <v>171</v>
      </c>
      <c r="DV82" s="441">
        <v>237</v>
      </c>
      <c r="DW82" s="441">
        <v>315</v>
      </c>
      <c r="DX82" s="441">
        <v>329</v>
      </c>
      <c r="DY82" s="441">
        <v>544</v>
      </c>
      <c r="DZ82" s="441">
        <v>665</v>
      </c>
      <c r="EA82" s="442">
        <v>757</v>
      </c>
    </row>
    <row r="83" spans="1:131" x14ac:dyDescent="0.2">
      <c r="A83" s="56" t="s">
        <v>882</v>
      </c>
      <c r="B83" s="57" t="s">
        <v>1022</v>
      </c>
      <c r="C83" s="56" t="s">
        <v>964</v>
      </c>
      <c r="D83" s="56" t="s">
        <v>1109</v>
      </c>
      <c r="E83" s="60">
        <v>839</v>
      </c>
      <c r="F83" s="60">
        <v>109</v>
      </c>
      <c r="G83" s="77">
        <f t="shared" si="79"/>
        <v>0.12991656734207391</v>
      </c>
      <c r="H83" s="60">
        <v>411</v>
      </c>
      <c r="I83" s="60">
        <v>103</v>
      </c>
      <c r="J83" s="77">
        <f t="shared" si="73"/>
        <v>0.25060827250608275</v>
      </c>
      <c r="K83" s="60">
        <v>25</v>
      </c>
      <c r="L83" s="60">
        <v>0</v>
      </c>
      <c r="M83" s="77">
        <f t="shared" si="74"/>
        <v>0</v>
      </c>
      <c r="N83" s="60">
        <v>285</v>
      </c>
      <c r="O83" s="60">
        <v>29</v>
      </c>
      <c r="P83" s="77">
        <f t="shared" si="75"/>
        <v>0.10175438596491228</v>
      </c>
      <c r="Q83" s="60">
        <v>101</v>
      </c>
      <c r="R83" s="60">
        <v>73</v>
      </c>
      <c r="S83" s="77">
        <f t="shared" si="76"/>
        <v>0.72277227722772275</v>
      </c>
      <c r="T83" s="60">
        <f t="shared" si="82"/>
        <v>839</v>
      </c>
      <c r="U83" s="60">
        <v>189</v>
      </c>
      <c r="V83" s="60">
        <v>62</v>
      </c>
      <c r="W83" s="77">
        <f t="shared" si="77"/>
        <v>0.32800000000000001</v>
      </c>
      <c r="X83" s="60">
        <v>0</v>
      </c>
      <c r="Y83" s="60">
        <v>0</v>
      </c>
      <c r="Z83" s="77"/>
      <c r="AA83" s="60">
        <v>65</v>
      </c>
      <c r="AB83" s="60">
        <v>0</v>
      </c>
      <c r="AC83" s="77">
        <f t="shared" si="83"/>
        <v>0</v>
      </c>
      <c r="AD83" s="60">
        <v>0</v>
      </c>
      <c r="AE83" s="60">
        <v>0</v>
      </c>
      <c r="AF83" s="77"/>
      <c r="AG83" s="60">
        <v>0</v>
      </c>
      <c r="AH83" s="60">
        <v>0</v>
      </c>
      <c r="AI83" s="77"/>
      <c r="AJ83" s="60">
        <v>524</v>
      </c>
      <c r="AK83" s="60">
        <v>46</v>
      </c>
      <c r="AL83" s="77">
        <f t="shared" si="84"/>
        <v>8.7999999999999995E-2</v>
      </c>
      <c r="AM83" s="60">
        <v>61</v>
      </c>
      <c r="AN83" s="60">
        <v>0</v>
      </c>
      <c r="AO83" s="77">
        <f t="shared" si="85"/>
        <v>0</v>
      </c>
      <c r="AP83" s="60">
        <v>521</v>
      </c>
      <c r="AQ83" s="60">
        <v>21</v>
      </c>
      <c r="AR83" s="77">
        <f t="shared" si="86"/>
        <v>0.04</v>
      </c>
      <c r="AS83" s="60">
        <v>413</v>
      </c>
      <c r="AT83" s="60">
        <v>21</v>
      </c>
      <c r="AU83" s="77">
        <f t="shared" si="87"/>
        <v>5.0999999999999997E-2</v>
      </c>
      <c r="AV83" s="60">
        <v>119</v>
      </c>
      <c r="AW83" s="60">
        <v>0</v>
      </c>
      <c r="AX83" s="77">
        <f t="shared" si="88"/>
        <v>0</v>
      </c>
      <c r="AY83" s="60">
        <v>143</v>
      </c>
      <c r="AZ83" s="60">
        <v>57</v>
      </c>
      <c r="BA83" s="77">
        <f t="shared" si="89"/>
        <v>0.39900000000000002</v>
      </c>
      <c r="BB83" s="60">
        <v>247</v>
      </c>
      <c r="BC83" s="60">
        <v>0</v>
      </c>
      <c r="BD83" s="77">
        <f t="shared" si="90"/>
        <v>0</v>
      </c>
      <c r="BE83" s="60">
        <v>135</v>
      </c>
      <c r="BF83" s="60">
        <v>29</v>
      </c>
      <c r="BG83" s="77">
        <f t="shared" si="91"/>
        <v>0.215</v>
      </c>
      <c r="BH83" s="60">
        <v>356</v>
      </c>
      <c r="BI83" s="60">
        <v>56</v>
      </c>
      <c r="BJ83" s="77">
        <f t="shared" si="92"/>
        <v>0.157</v>
      </c>
      <c r="BK83" s="60">
        <v>220</v>
      </c>
      <c r="BL83" s="60">
        <v>16</v>
      </c>
      <c r="BM83" s="77">
        <f t="shared" si="93"/>
        <v>7.2999999999999995E-2</v>
      </c>
      <c r="BN83" s="60">
        <v>128</v>
      </c>
      <c r="BO83" s="60">
        <v>6</v>
      </c>
      <c r="BP83" s="60">
        <f t="shared" si="94"/>
        <v>4.7E-2</v>
      </c>
      <c r="BQ83" s="60">
        <v>428</v>
      </c>
      <c r="BR83" s="60">
        <v>5</v>
      </c>
      <c r="BS83" s="77">
        <f t="shared" si="95"/>
        <v>1.2E-2</v>
      </c>
      <c r="BT83" s="60">
        <v>198</v>
      </c>
      <c r="BU83" s="60">
        <v>16</v>
      </c>
      <c r="BV83" s="77">
        <f t="shared" si="78"/>
        <v>8.0808080808080815E-2</v>
      </c>
      <c r="BW83" s="60">
        <v>156</v>
      </c>
      <c r="BX83" s="60">
        <v>29</v>
      </c>
      <c r="BY83" s="77">
        <f t="shared" si="108"/>
        <v>0.186</v>
      </c>
      <c r="BZ83" s="60">
        <v>57</v>
      </c>
      <c r="CA83" s="60">
        <v>57</v>
      </c>
      <c r="CB83" s="77">
        <f t="shared" si="109"/>
        <v>1</v>
      </c>
      <c r="CC83" s="60">
        <v>503</v>
      </c>
      <c r="CD83" s="60">
        <v>6</v>
      </c>
      <c r="CE83" s="77">
        <f t="shared" si="96"/>
        <v>1.2E-2</v>
      </c>
      <c r="CF83" s="60">
        <v>175</v>
      </c>
      <c r="CG83" s="60">
        <v>46</v>
      </c>
      <c r="CH83" s="77">
        <f t="shared" si="97"/>
        <v>0.26300000000000001</v>
      </c>
      <c r="CI83" s="60">
        <v>104</v>
      </c>
      <c r="CJ83" s="60">
        <v>0</v>
      </c>
      <c r="CK83" s="77">
        <f t="shared" si="98"/>
        <v>0</v>
      </c>
      <c r="CL83" s="60">
        <v>57</v>
      </c>
      <c r="CM83" s="60">
        <v>57</v>
      </c>
      <c r="CN83" s="77">
        <f t="shared" si="110"/>
        <v>1</v>
      </c>
      <c r="CO83" s="60">
        <v>157</v>
      </c>
      <c r="CP83" s="60">
        <v>5</v>
      </c>
      <c r="CQ83" s="77">
        <f t="shared" si="99"/>
        <v>3.2000000000000001E-2</v>
      </c>
      <c r="CR83" s="60">
        <v>373</v>
      </c>
      <c r="CS83" s="60">
        <v>16</v>
      </c>
      <c r="CT83" s="77">
        <f t="shared" si="100"/>
        <v>4.2999999999999997E-2</v>
      </c>
      <c r="CU83" s="60">
        <v>279</v>
      </c>
      <c r="CV83" s="60">
        <v>56</v>
      </c>
      <c r="CW83" s="77">
        <f t="shared" si="101"/>
        <v>0.20100000000000001</v>
      </c>
      <c r="CX83" s="60">
        <v>30</v>
      </c>
      <c r="CY83" s="60">
        <v>30</v>
      </c>
      <c r="CZ83" s="77">
        <f t="shared" si="102"/>
        <v>1</v>
      </c>
      <c r="DA83" s="60">
        <v>107</v>
      </c>
      <c r="DB83" s="60">
        <v>57</v>
      </c>
      <c r="DC83" s="77">
        <f t="shared" si="103"/>
        <v>0.53300000000000003</v>
      </c>
      <c r="DD83" s="60">
        <v>391</v>
      </c>
      <c r="DE83" s="60">
        <v>52</v>
      </c>
      <c r="DF83" s="77">
        <f t="shared" si="104"/>
        <v>0.13300000000000001</v>
      </c>
      <c r="DG83" s="60">
        <v>206</v>
      </c>
      <c r="DH83" s="60">
        <v>0</v>
      </c>
      <c r="DI83" s="77">
        <f t="shared" si="105"/>
        <v>0</v>
      </c>
      <c r="DJ83" s="60">
        <v>135</v>
      </c>
      <c r="DK83" s="60">
        <v>0</v>
      </c>
      <c r="DL83" s="77">
        <f t="shared" si="70"/>
        <v>0</v>
      </c>
      <c r="DM83" s="439"/>
      <c r="DN83" s="60">
        <v>559</v>
      </c>
      <c r="DO83" s="60">
        <v>21</v>
      </c>
      <c r="DP83" s="77">
        <f t="shared" si="106"/>
        <v>3.7999999999999999E-2</v>
      </c>
      <c r="DQ83" s="60">
        <v>280</v>
      </c>
      <c r="DR83" s="60">
        <v>87</v>
      </c>
      <c r="DS83" s="77">
        <f t="shared" si="107"/>
        <v>0.311</v>
      </c>
      <c r="DT83" s="440">
        <v>109</v>
      </c>
      <c r="DU83" s="441">
        <v>144</v>
      </c>
      <c r="DV83" s="441">
        <v>144</v>
      </c>
      <c r="DW83" s="441">
        <v>144</v>
      </c>
      <c r="DX83" s="441">
        <v>144</v>
      </c>
      <c r="DY83" s="441">
        <v>572</v>
      </c>
      <c r="DZ83" s="441">
        <v>673</v>
      </c>
      <c r="EA83" s="442">
        <v>734</v>
      </c>
    </row>
    <row r="84" spans="1:131" x14ac:dyDescent="0.2">
      <c r="A84" s="56" t="s">
        <v>882</v>
      </c>
      <c r="B84" s="57" t="s">
        <v>1022</v>
      </c>
      <c r="C84" s="56" t="s">
        <v>965</v>
      </c>
      <c r="D84" s="56" t="s">
        <v>1110</v>
      </c>
      <c r="E84" s="60">
        <v>1004</v>
      </c>
      <c r="F84" s="60">
        <v>204</v>
      </c>
      <c r="G84" s="77">
        <f t="shared" si="79"/>
        <v>0.20318725099601595</v>
      </c>
      <c r="H84" s="60">
        <v>476</v>
      </c>
      <c r="I84" s="60">
        <v>205</v>
      </c>
      <c r="J84" s="77">
        <f t="shared" si="73"/>
        <v>0.43067226890756305</v>
      </c>
      <c r="K84" s="60">
        <v>71</v>
      </c>
      <c r="L84" s="60">
        <v>43</v>
      </c>
      <c r="M84" s="77">
        <f t="shared" si="74"/>
        <v>0.60563380281690138</v>
      </c>
      <c r="N84" s="60">
        <v>212</v>
      </c>
      <c r="O84" s="60">
        <v>19</v>
      </c>
      <c r="P84" s="77">
        <f t="shared" si="75"/>
        <v>8.9622641509433956E-2</v>
      </c>
      <c r="Q84" s="60">
        <v>193</v>
      </c>
      <c r="R84" s="60">
        <v>142</v>
      </c>
      <c r="S84" s="77">
        <f t="shared" si="76"/>
        <v>0.73575129533678751</v>
      </c>
      <c r="T84" s="60">
        <f t="shared" si="82"/>
        <v>1004</v>
      </c>
      <c r="U84" s="60">
        <v>123</v>
      </c>
      <c r="V84" s="60">
        <v>51</v>
      </c>
      <c r="W84" s="77">
        <f t="shared" si="77"/>
        <v>0.41499999999999998</v>
      </c>
      <c r="X84" s="60">
        <v>0</v>
      </c>
      <c r="Y84" s="60">
        <v>0</v>
      </c>
      <c r="Z84" s="77"/>
      <c r="AA84" s="60">
        <v>60</v>
      </c>
      <c r="AB84" s="60">
        <v>0</v>
      </c>
      <c r="AC84" s="77">
        <f t="shared" si="83"/>
        <v>0</v>
      </c>
      <c r="AD84" s="60">
        <v>0</v>
      </c>
      <c r="AE84" s="60">
        <v>0</v>
      </c>
      <c r="AF84" s="77"/>
      <c r="AG84" s="60">
        <v>0</v>
      </c>
      <c r="AH84" s="60">
        <v>0</v>
      </c>
      <c r="AI84" s="77"/>
      <c r="AJ84" s="60">
        <v>579</v>
      </c>
      <c r="AK84" s="60">
        <v>154</v>
      </c>
      <c r="AL84" s="77">
        <f t="shared" si="84"/>
        <v>0.26600000000000001</v>
      </c>
      <c r="AM84" s="60">
        <v>242</v>
      </c>
      <c r="AN84" s="60">
        <v>0</v>
      </c>
      <c r="AO84" s="77">
        <f t="shared" si="85"/>
        <v>0</v>
      </c>
      <c r="AP84" s="60">
        <v>681</v>
      </c>
      <c r="AQ84" s="60">
        <v>140</v>
      </c>
      <c r="AR84" s="77">
        <f t="shared" si="86"/>
        <v>0.20599999999999999</v>
      </c>
      <c r="AS84" s="60">
        <v>460</v>
      </c>
      <c r="AT84" s="60">
        <v>90</v>
      </c>
      <c r="AU84" s="77">
        <f t="shared" si="87"/>
        <v>0.19600000000000001</v>
      </c>
      <c r="AV84" s="60">
        <v>146</v>
      </c>
      <c r="AW84" s="60">
        <v>0</v>
      </c>
      <c r="AX84" s="77">
        <f t="shared" si="88"/>
        <v>0</v>
      </c>
      <c r="AY84" s="60">
        <v>255</v>
      </c>
      <c r="AZ84" s="60">
        <v>22</v>
      </c>
      <c r="BA84" s="77">
        <f t="shared" si="89"/>
        <v>8.5999999999999993E-2</v>
      </c>
      <c r="BB84" s="60">
        <v>362</v>
      </c>
      <c r="BC84" s="60">
        <v>0</v>
      </c>
      <c r="BD84" s="77">
        <f t="shared" si="90"/>
        <v>0</v>
      </c>
      <c r="BE84" s="60">
        <v>331</v>
      </c>
      <c r="BF84" s="60">
        <v>108</v>
      </c>
      <c r="BG84" s="77">
        <f t="shared" si="91"/>
        <v>0.32600000000000001</v>
      </c>
      <c r="BH84" s="60">
        <v>139</v>
      </c>
      <c r="BI84" s="60">
        <v>20</v>
      </c>
      <c r="BJ84" s="77">
        <f t="shared" si="92"/>
        <v>0.14399999999999999</v>
      </c>
      <c r="BK84" s="60">
        <v>251</v>
      </c>
      <c r="BL84" s="60">
        <v>76</v>
      </c>
      <c r="BM84" s="77">
        <f t="shared" si="93"/>
        <v>0.30299999999999999</v>
      </c>
      <c r="BN84" s="60">
        <v>283</v>
      </c>
      <c r="BO84" s="60">
        <v>0</v>
      </c>
      <c r="BP84" s="60">
        <f t="shared" si="94"/>
        <v>0</v>
      </c>
      <c r="BQ84" s="60">
        <v>528</v>
      </c>
      <c r="BR84" s="60">
        <v>0</v>
      </c>
      <c r="BS84" s="77">
        <f t="shared" si="95"/>
        <v>0</v>
      </c>
      <c r="BT84" s="60">
        <v>345</v>
      </c>
      <c r="BU84" s="60">
        <v>73</v>
      </c>
      <c r="BV84" s="77">
        <f t="shared" si="78"/>
        <v>0.21159420289855072</v>
      </c>
      <c r="BW84" s="60">
        <v>71</v>
      </c>
      <c r="BX84" s="60">
        <v>71</v>
      </c>
      <c r="BY84" s="77">
        <f t="shared" si="108"/>
        <v>1</v>
      </c>
      <c r="BZ84" s="60">
        <v>60</v>
      </c>
      <c r="CA84" s="60">
        <v>60</v>
      </c>
      <c r="CB84" s="77">
        <f t="shared" si="109"/>
        <v>1</v>
      </c>
      <c r="CC84" s="60">
        <v>555</v>
      </c>
      <c r="CD84" s="60">
        <v>0</v>
      </c>
      <c r="CE84" s="77">
        <f t="shared" si="96"/>
        <v>0</v>
      </c>
      <c r="CF84" s="60">
        <v>318</v>
      </c>
      <c r="CG84" s="60">
        <v>74</v>
      </c>
      <c r="CH84" s="77">
        <f t="shared" si="97"/>
        <v>0.23300000000000001</v>
      </c>
      <c r="CI84" s="60">
        <v>71</v>
      </c>
      <c r="CJ84" s="60">
        <v>71</v>
      </c>
      <c r="CK84" s="77">
        <f t="shared" si="98"/>
        <v>1</v>
      </c>
      <c r="CL84" s="60">
        <v>60</v>
      </c>
      <c r="CM84" s="60">
        <v>60</v>
      </c>
      <c r="CN84" s="77">
        <f t="shared" si="110"/>
        <v>1</v>
      </c>
      <c r="CO84" s="60">
        <v>393</v>
      </c>
      <c r="CP84" s="60">
        <v>7</v>
      </c>
      <c r="CQ84" s="77">
        <f t="shared" si="99"/>
        <v>1.7999999999999999E-2</v>
      </c>
      <c r="CR84" s="60">
        <v>352</v>
      </c>
      <c r="CS84" s="60">
        <v>66</v>
      </c>
      <c r="CT84" s="77">
        <f t="shared" si="100"/>
        <v>0.188</v>
      </c>
      <c r="CU84" s="60">
        <v>160</v>
      </c>
      <c r="CV84" s="60">
        <v>71</v>
      </c>
      <c r="CW84" s="77">
        <f t="shared" si="101"/>
        <v>0.44400000000000001</v>
      </c>
      <c r="CX84" s="60">
        <v>99</v>
      </c>
      <c r="CY84" s="60">
        <v>59</v>
      </c>
      <c r="CZ84" s="77">
        <f t="shared" si="102"/>
        <v>0.59599999999999997</v>
      </c>
      <c r="DA84" s="60">
        <v>160</v>
      </c>
      <c r="DB84" s="60">
        <v>31</v>
      </c>
      <c r="DC84" s="77">
        <f t="shared" si="103"/>
        <v>0.19400000000000001</v>
      </c>
      <c r="DD84" s="60">
        <v>532</v>
      </c>
      <c r="DE84" s="60">
        <v>173</v>
      </c>
      <c r="DF84" s="77">
        <f t="shared" si="104"/>
        <v>0.32500000000000001</v>
      </c>
      <c r="DG84" s="60">
        <v>160</v>
      </c>
      <c r="DH84" s="60">
        <v>0</v>
      </c>
      <c r="DI84" s="77">
        <f t="shared" si="105"/>
        <v>0</v>
      </c>
      <c r="DJ84" s="60">
        <v>152</v>
      </c>
      <c r="DK84" s="60">
        <v>0</v>
      </c>
      <c r="DL84" s="77">
        <f t="shared" si="70"/>
        <v>0</v>
      </c>
      <c r="DM84" s="439"/>
      <c r="DN84" s="60">
        <v>741</v>
      </c>
      <c r="DO84" s="60">
        <v>119</v>
      </c>
      <c r="DP84" s="77">
        <f t="shared" si="106"/>
        <v>0.161</v>
      </c>
      <c r="DQ84" s="60">
        <v>263</v>
      </c>
      <c r="DR84" s="60">
        <v>86</v>
      </c>
      <c r="DS84" s="77">
        <f t="shared" si="107"/>
        <v>0.32700000000000001</v>
      </c>
      <c r="DT84" s="440">
        <v>124</v>
      </c>
      <c r="DU84" s="441">
        <v>226</v>
      </c>
      <c r="DV84" s="441">
        <v>275</v>
      </c>
      <c r="DW84" s="441">
        <v>302</v>
      </c>
      <c r="DX84" s="441">
        <v>319</v>
      </c>
      <c r="DY84" s="441">
        <v>481</v>
      </c>
      <c r="DZ84" s="441">
        <v>655</v>
      </c>
      <c r="EA84" s="442">
        <v>815</v>
      </c>
    </row>
    <row r="85" spans="1:131" x14ac:dyDescent="0.2">
      <c r="A85" s="56" t="s">
        <v>882</v>
      </c>
      <c r="B85" s="57" t="s">
        <v>1022</v>
      </c>
      <c r="C85" s="56" t="s">
        <v>966</v>
      </c>
      <c r="D85" s="56" t="s">
        <v>1111</v>
      </c>
      <c r="E85" s="60">
        <v>837</v>
      </c>
      <c r="F85" s="60">
        <v>49</v>
      </c>
      <c r="G85" s="77">
        <f t="shared" si="79"/>
        <v>5.8542413381123058E-2</v>
      </c>
      <c r="H85" s="60">
        <v>604</v>
      </c>
      <c r="I85" s="60">
        <v>48</v>
      </c>
      <c r="J85" s="77">
        <f t="shared" si="73"/>
        <v>7.9470198675496692E-2</v>
      </c>
      <c r="K85" s="60">
        <v>58</v>
      </c>
      <c r="L85" s="60">
        <v>0</v>
      </c>
      <c r="M85" s="77">
        <f t="shared" si="74"/>
        <v>0</v>
      </c>
      <c r="N85" s="60">
        <v>461</v>
      </c>
      <c r="O85" s="60">
        <v>0</v>
      </c>
      <c r="P85" s="77">
        <f t="shared" si="75"/>
        <v>0</v>
      </c>
      <c r="Q85" s="60">
        <v>85</v>
      </c>
      <c r="R85" s="60">
        <v>48</v>
      </c>
      <c r="S85" s="77">
        <f t="shared" si="76"/>
        <v>0.56470588235294117</v>
      </c>
      <c r="T85" s="60">
        <f t="shared" si="82"/>
        <v>837</v>
      </c>
      <c r="U85" s="60">
        <v>77</v>
      </c>
      <c r="V85" s="60">
        <v>13</v>
      </c>
      <c r="W85" s="77">
        <f t="shared" si="77"/>
        <v>0.16900000000000001</v>
      </c>
      <c r="X85" s="60">
        <v>0</v>
      </c>
      <c r="Y85" s="60">
        <v>0</v>
      </c>
      <c r="Z85" s="77"/>
      <c r="AA85" s="60">
        <v>48</v>
      </c>
      <c r="AB85" s="60">
        <v>0</v>
      </c>
      <c r="AC85" s="77">
        <f t="shared" si="83"/>
        <v>0</v>
      </c>
      <c r="AD85" s="60">
        <v>0</v>
      </c>
      <c r="AE85" s="60">
        <v>0</v>
      </c>
      <c r="AF85" s="77"/>
      <c r="AG85" s="60">
        <v>0</v>
      </c>
      <c r="AH85" s="60">
        <v>0</v>
      </c>
      <c r="AI85" s="77"/>
      <c r="AJ85" s="60">
        <v>325</v>
      </c>
      <c r="AK85" s="60">
        <v>36</v>
      </c>
      <c r="AL85" s="77">
        <f t="shared" si="84"/>
        <v>0.111</v>
      </c>
      <c r="AM85" s="60">
        <v>387</v>
      </c>
      <c r="AN85" s="60">
        <v>0</v>
      </c>
      <c r="AO85" s="77">
        <f t="shared" si="85"/>
        <v>0</v>
      </c>
      <c r="AP85" s="60">
        <v>654</v>
      </c>
      <c r="AQ85" s="60">
        <v>0</v>
      </c>
      <c r="AR85" s="77">
        <f t="shared" si="86"/>
        <v>0</v>
      </c>
      <c r="AS85" s="60">
        <v>492</v>
      </c>
      <c r="AT85" s="60">
        <v>0</v>
      </c>
      <c r="AU85" s="77">
        <f t="shared" si="87"/>
        <v>0</v>
      </c>
      <c r="AV85" s="60">
        <v>55</v>
      </c>
      <c r="AW85" s="60">
        <v>0</v>
      </c>
      <c r="AX85" s="77">
        <f t="shared" si="88"/>
        <v>0</v>
      </c>
      <c r="AY85" s="60">
        <v>93</v>
      </c>
      <c r="AZ85" s="60">
        <v>13</v>
      </c>
      <c r="BA85" s="77">
        <f t="shared" si="89"/>
        <v>0.14000000000000001</v>
      </c>
      <c r="BB85" s="60">
        <v>135</v>
      </c>
      <c r="BC85" s="60">
        <v>12</v>
      </c>
      <c r="BD85" s="77">
        <f t="shared" si="90"/>
        <v>8.8999999999999996E-2</v>
      </c>
      <c r="BE85" s="60">
        <v>163</v>
      </c>
      <c r="BF85" s="60">
        <v>13</v>
      </c>
      <c r="BG85" s="77">
        <f t="shared" si="91"/>
        <v>0.08</v>
      </c>
      <c r="BH85" s="60">
        <v>163</v>
      </c>
      <c r="BI85" s="60">
        <v>36</v>
      </c>
      <c r="BJ85" s="77">
        <f t="shared" si="92"/>
        <v>0.221</v>
      </c>
      <c r="BK85" s="60">
        <v>481</v>
      </c>
      <c r="BL85" s="60">
        <v>0</v>
      </c>
      <c r="BM85" s="77">
        <f t="shared" si="93"/>
        <v>0</v>
      </c>
      <c r="BN85" s="60">
        <v>30</v>
      </c>
      <c r="BO85" s="60">
        <v>0</v>
      </c>
      <c r="BP85" s="60">
        <f t="shared" si="94"/>
        <v>0</v>
      </c>
      <c r="BQ85" s="60">
        <v>233</v>
      </c>
      <c r="BR85" s="60">
        <v>0</v>
      </c>
      <c r="BS85" s="77">
        <f t="shared" si="95"/>
        <v>0</v>
      </c>
      <c r="BT85" s="60">
        <v>525</v>
      </c>
      <c r="BU85" s="60">
        <v>0</v>
      </c>
      <c r="BV85" s="77">
        <f t="shared" si="78"/>
        <v>0</v>
      </c>
      <c r="BW85" s="60">
        <v>68</v>
      </c>
      <c r="BX85" s="60">
        <v>49</v>
      </c>
      <c r="BY85" s="77">
        <f t="shared" si="108"/>
        <v>0.72099999999999997</v>
      </c>
      <c r="BZ85" s="60">
        <v>11</v>
      </c>
      <c r="CA85" s="60">
        <v>0</v>
      </c>
      <c r="CB85" s="77">
        <f t="shared" si="109"/>
        <v>0</v>
      </c>
      <c r="CC85" s="60">
        <v>277</v>
      </c>
      <c r="CD85" s="60">
        <v>0</v>
      </c>
      <c r="CE85" s="77">
        <f t="shared" si="96"/>
        <v>0</v>
      </c>
      <c r="CF85" s="60">
        <v>513</v>
      </c>
      <c r="CG85" s="60">
        <v>12</v>
      </c>
      <c r="CH85" s="77">
        <f t="shared" si="97"/>
        <v>2.3E-2</v>
      </c>
      <c r="CI85" s="60">
        <v>36</v>
      </c>
      <c r="CJ85" s="60">
        <v>36</v>
      </c>
      <c r="CK85" s="77">
        <f t="shared" si="98"/>
        <v>1</v>
      </c>
      <c r="CL85" s="60">
        <v>11</v>
      </c>
      <c r="CM85" s="60">
        <v>0</v>
      </c>
      <c r="CN85" s="77">
        <f t="shared" si="110"/>
        <v>0</v>
      </c>
      <c r="CO85" s="60">
        <v>184</v>
      </c>
      <c r="CP85" s="60">
        <v>0</v>
      </c>
      <c r="CQ85" s="77">
        <f t="shared" si="99"/>
        <v>0</v>
      </c>
      <c r="CR85" s="60">
        <v>520</v>
      </c>
      <c r="CS85" s="60">
        <v>13</v>
      </c>
      <c r="CT85" s="77">
        <f t="shared" si="100"/>
        <v>2.5000000000000001E-2</v>
      </c>
      <c r="CU85" s="60">
        <v>103</v>
      </c>
      <c r="CV85" s="60">
        <v>36</v>
      </c>
      <c r="CW85" s="77">
        <f t="shared" si="101"/>
        <v>0.35</v>
      </c>
      <c r="CX85" s="60">
        <v>30</v>
      </c>
      <c r="CY85" s="60">
        <v>0</v>
      </c>
      <c r="CZ85" s="77">
        <f t="shared" si="102"/>
        <v>0</v>
      </c>
      <c r="DA85" s="60">
        <v>28</v>
      </c>
      <c r="DB85" s="60">
        <v>0</v>
      </c>
      <c r="DC85" s="77">
        <f t="shared" si="103"/>
        <v>0</v>
      </c>
      <c r="DD85" s="60">
        <v>455</v>
      </c>
      <c r="DE85" s="60">
        <v>49</v>
      </c>
      <c r="DF85" s="77">
        <f t="shared" si="104"/>
        <v>0.108</v>
      </c>
      <c r="DG85" s="60">
        <v>332</v>
      </c>
      <c r="DH85" s="60">
        <v>0</v>
      </c>
      <c r="DI85" s="77">
        <f t="shared" si="105"/>
        <v>0</v>
      </c>
      <c r="DJ85" s="60">
        <v>22</v>
      </c>
      <c r="DK85" s="60">
        <v>0</v>
      </c>
      <c r="DL85" s="77">
        <f t="shared" si="70"/>
        <v>0</v>
      </c>
      <c r="DM85" s="439"/>
      <c r="DN85" s="60">
        <v>416</v>
      </c>
      <c r="DO85" s="60">
        <v>0</v>
      </c>
      <c r="DP85" s="77">
        <f t="shared" si="106"/>
        <v>0</v>
      </c>
      <c r="DQ85" s="60">
        <v>421</v>
      </c>
      <c r="DR85" s="60">
        <v>48</v>
      </c>
      <c r="DS85" s="77">
        <f t="shared" si="107"/>
        <v>0.114</v>
      </c>
      <c r="DT85" s="440">
        <v>0</v>
      </c>
      <c r="DU85" s="441">
        <v>110</v>
      </c>
      <c r="DV85" s="441">
        <v>110</v>
      </c>
      <c r="DW85" s="441">
        <v>350</v>
      </c>
      <c r="DX85" s="441">
        <v>369</v>
      </c>
      <c r="DY85" s="441">
        <v>453</v>
      </c>
      <c r="DZ85" s="441">
        <v>572</v>
      </c>
      <c r="EA85" s="442">
        <v>675</v>
      </c>
    </row>
    <row r="86" spans="1:131" x14ac:dyDescent="0.2">
      <c r="A86" s="56" t="s">
        <v>882</v>
      </c>
      <c r="B86" s="57" t="s">
        <v>1022</v>
      </c>
      <c r="C86" s="56" t="s">
        <v>967</v>
      </c>
      <c r="D86" s="56" t="s">
        <v>1112</v>
      </c>
      <c r="E86" s="60">
        <v>828</v>
      </c>
      <c r="F86" s="60">
        <v>38</v>
      </c>
      <c r="G86" s="77">
        <f t="shared" si="79"/>
        <v>4.5893719806763288E-2</v>
      </c>
      <c r="H86" s="60">
        <v>315</v>
      </c>
      <c r="I86" s="60">
        <v>9</v>
      </c>
      <c r="J86" s="77">
        <f t="shared" si="73"/>
        <v>2.8571428571428571E-2</v>
      </c>
      <c r="K86" s="60">
        <v>30</v>
      </c>
      <c r="L86" s="60">
        <v>0</v>
      </c>
      <c r="M86" s="77">
        <f t="shared" si="74"/>
        <v>0</v>
      </c>
      <c r="N86" s="60">
        <v>260</v>
      </c>
      <c r="O86" s="60">
        <v>0</v>
      </c>
      <c r="P86" s="77">
        <f t="shared" si="75"/>
        <v>0</v>
      </c>
      <c r="Q86" s="60">
        <v>25</v>
      </c>
      <c r="R86" s="60">
        <v>9</v>
      </c>
      <c r="S86" s="77">
        <f t="shared" si="76"/>
        <v>0.36</v>
      </c>
      <c r="T86" s="60">
        <f t="shared" si="82"/>
        <v>828</v>
      </c>
      <c r="U86" s="60">
        <v>0</v>
      </c>
      <c r="V86" s="60">
        <v>0</v>
      </c>
      <c r="W86" s="77"/>
      <c r="X86" s="60">
        <v>0</v>
      </c>
      <c r="Y86" s="60">
        <v>0</v>
      </c>
      <c r="Z86" s="77"/>
      <c r="AA86" s="60">
        <v>38</v>
      </c>
      <c r="AB86" s="60">
        <v>0</v>
      </c>
      <c r="AC86" s="77">
        <f t="shared" si="83"/>
        <v>0</v>
      </c>
      <c r="AD86" s="60">
        <v>0</v>
      </c>
      <c r="AE86" s="60">
        <v>0</v>
      </c>
      <c r="AF86" s="77"/>
      <c r="AG86" s="60">
        <v>0</v>
      </c>
      <c r="AH86" s="60">
        <v>0</v>
      </c>
      <c r="AI86" s="77"/>
      <c r="AJ86" s="60">
        <v>264</v>
      </c>
      <c r="AK86" s="60">
        <v>23</v>
      </c>
      <c r="AL86" s="77">
        <f t="shared" si="84"/>
        <v>8.6999999999999994E-2</v>
      </c>
      <c r="AM86" s="60">
        <v>526</v>
      </c>
      <c r="AN86" s="60">
        <v>13</v>
      </c>
      <c r="AO86" s="77">
        <f t="shared" si="85"/>
        <v>2.5000000000000001E-2</v>
      </c>
      <c r="AP86" s="60">
        <v>574</v>
      </c>
      <c r="AQ86" s="60">
        <v>25</v>
      </c>
      <c r="AR86" s="77">
        <f t="shared" si="86"/>
        <v>4.3999999999999997E-2</v>
      </c>
      <c r="AS86" s="60">
        <v>450</v>
      </c>
      <c r="AT86" s="60">
        <v>25</v>
      </c>
      <c r="AU86" s="77">
        <f t="shared" si="87"/>
        <v>5.6000000000000001E-2</v>
      </c>
      <c r="AV86" s="60">
        <v>186</v>
      </c>
      <c r="AW86" s="60">
        <v>24</v>
      </c>
      <c r="AX86" s="77">
        <f t="shared" si="88"/>
        <v>0.129</v>
      </c>
      <c r="AY86" s="60">
        <v>7</v>
      </c>
      <c r="AZ86" s="60">
        <v>0</v>
      </c>
      <c r="BA86" s="77">
        <f t="shared" si="89"/>
        <v>0</v>
      </c>
      <c r="BB86" s="60">
        <v>279</v>
      </c>
      <c r="BC86" s="60">
        <v>0</v>
      </c>
      <c r="BD86" s="77">
        <f t="shared" si="90"/>
        <v>0</v>
      </c>
      <c r="BE86" s="60">
        <v>84</v>
      </c>
      <c r="BF86" s="60">
        <v>25</v>
      </c>
      <c r="BG86" s="77">
        <f t="shared" si="91"/>
        <v>0.29799999999999999</v>
      </c>
      <c r="BH86" s="60">
        <v>130</v>
      </c>
      <c r="BI86" s="60">
        <v>0</v>
      </c>
      <c r="BJ86" s="77">
        <f t="shared" si="92"/>
        <v>0</v>
      </c>
      <c r="BK86" s="60">
        <v>466</v>
      </c>
      <c r="BL86" s="60">
        <v>13</v>
      </c>
      <c r="BM86" s="77">
        <f t="shared" si="93"/>
        <v>2.8000000000000001E-2</v>
      </c>
      <c r="BN86" s="60">
        <v>148</v>
      </c>
      <c r="BO86" s="60">
        <v>0</v>
      </c>
      <c r="BP86" s="60">
        <f t="shared" si="94"/>
        <v>0</v>
      </c>
      <c r="BQ86" s="60">
        <v>513</v>
      </c>
      <c r="BR86" s="60">
        <v>29</v>
      </c>
      <c r="BS86" s="77">
        <f t="shared" si="95"/>
        <v>5.7000000000000002E-2</v>
      </c>
      <c r="BT86" s="60">
        <v>229</v>
      </c>
      <c r="BU86" s="60">
        <v>0</v>
      </c>
      <c r="BV86" s="77">
        <f t="shared" si="78"/>
        <v>0</v>
      </c>
      <c r="BW86" s="60">
        <v>86</v>
      </c>
      <c r="BX86" s="60">
        <v>9</v>
      </c>
      <c r="BY86" s="77">
        <f t="shared" si="108"/>
        <v>0.105</v>
      </c>
      <c r="BZ86" s="60">
        <v>0</v>
      </c>
      <c r="CA86" s="60">
        <v>0</v>
      </c>
      <c r="CB86" s="77"/>
      <c r="CC86" s="60">
        <v>558</v>
      </c>
      <c r="CD86" s="60">
        <v>29</v>
      </c>
      <c r="CE86" s="77">
        <f t="shared" si="96"/>
        <v>5.1999999999999998E-2</v>
      </c>
      <c r="CF86" s="60">
        <v>184</v>
      </c>
      <c r="CG86" s="60">
        <v>0</v>
      </c>
      <c r="CH86" s="77">
        <f t="shared" si="97"/>
        <v>0</v>
      </c>
      <c r="CI86" s="60">
        <v>86</v>
      </c>
      <c r="CJ86" s="60">
        <v>9</v>
      </c>
      <c r="CK86" s="77">
        <f t="shared" si="98"/>
        <v>0.105</v>
      </c>
      <c r="CL86" s="60">
        <v>0</v>
      </c>
      <c r="CM86" s="60">
        <v>0</v>
      </c>
      <c r="CN86" s="77"/>
      <c r="CO86" s="60">
        <v>345</v>
      </c>
      <c r="CP86" s="60">
        <v>4</v>
      </c>
      <c r="CQ86" s="77">
        <f t="shared" si="99"/>
        <v>1.2E-2</v>
      </c>
      <c r="CR86" s="60">
        <v>363</v>
      </c>
      <c r="CS86" s="60">
        <v>25</v>
      </c>
      <c r="CT86" s="77">
        <f t="shared" si="100"/>
        <v>6.9000000000000006E-2</v>
      </c>
      <c r="CU86" s="60">
        <v>119</v>
      </c>
      <c r="CV86" s="60">
        <v>9</v>
      </c>
      <c r="CW86" s="77">
        <f t="shared" si="101"/>
        <v>7.5999999999999998E-2</v>
      </c>
      <c r="CX86" s="60">
        <v>1</v>
      </c>
      <c r="CY86" s="60">
        <v>0</v>
      </c>
      <c r="CZ86" s="77">
        <f t="shared" si="102"/>
        <v>0</v>
      </c>
      <c r="DA86" s="60">
        <v>102</v>
      </c>
      <c r="DB86" s="60">
        <v>0</v>
      </c>
      <c r="DC86" s="77">
        <f t="shared" si="103"/>
        <v>0</v>
      </c>
      <c r="DD86" s="60">
        <v>306</v>
      </c>
      <c r="DE86" s="60">
        <v>37</v>
      </c>
      <c r="DF86" s="77">
        <f t="shared" si="104"/>
        <v>0.121</v>
      </c>
      <c r="DG86" s="60">
        <v>323</v>
      </c>
      <c r="DH86" s="60">
        <v>0</v>
      </c>
      <c r="DI86" s="77">
        <f t="shared" si="105"/>
        <v>0</v>
      </c>
      <c r="DJ86" s="60">
        <v>97</v>
      </c>
      <c r="DK86" s="60">
        <v>0</v>
      </c>
      <c r="DL86" s="77">
        <f t="shared" si="70"/>
        <v>0</v>
      </c>
      <c r="DM86" s="439">
        <v>11171</v>
      </c>
      <c r="DN86" s="60">
        <v>768</v>
      </c>
      <c r="DO86" s="60">
        <v>29</v>
      </c>
      <c r="DP86" s="77">
        <f t="shared" si="106"/>
        <v>3.7999999999999999E-2</v>
      </c>
      <c r="DQ86" s="60">
        <v>60</v>
      </c>
      <c r="DR86" s="60">
        <v>9</v>
      </c>
      <c r="DS86" s="77">
        <f t="shared" si="107"/>
        <v>0.15</v>
      </c>
      <c r="DT86" s="440">
        <v>13</v>
      </c>
      <c r="DU86" s="441">
        <v>67</v>
      </c>
      <c r="DV86" s="441">
        <v>74</v>
      </c>
      <c r="DW86" s="441">
        <v>120</v>
      </c>
      <c r="DX86" s="441">
        <v>153</v>
      </c>
      <c r="DY86" s="441">
        <v>242</v>
      </c>
      <c r="DZ86" s="441">
        <v>336</v>
      </c>
      <c r="EA86" s="442">
        <v>394</v>
      </c>
    </row>
    <row r="87" spans="1:131" x14ac:dyDescent="0.2">
      <c r="A87" s="56" t="s">
        <v>882</v>
      </c>
      <c r="B87" s="57" t="s">
        <v>1022</v>
      </c>
      <c r="C87" s="56" t="s">
        <v>968</v>
      </c>
      <c r="D87" s="56" t="s">
        <v>1113</v>
      </c>
      <c r="E87" s="60">
        <v>922</v>
      </c>
      <c r="F87" s="60">
        <v>0</v>
      </c>
      <c r="G87" s="77">
        <f t="shared" si="79"/>
        <v>0</v>
      </c>
      <c r="H87" s="60">
        <v>395</v>
      </c>
      <c r="I87" s="60">
        <v>0</v>
      </c>
      <c r="J87" s="77">
        <f t="shared" si="73"/>
        <v>0</v>
      </c>
      <c r="K87" s="60">
        <v>81</v>
      </c>
      <c r="L87" s="60">
        <v>0</v>
      </c>
      <c r="M87" s="77">
        <f t="shared" si="74"/>
        <v>0</v>
      </c>
      <c r="N87" s="60">
        <v>264</v>
      </c>
      <c r="O87" s="60">
        <v>0</v>
      </c>
      <c r="P87" s="77">
        <f t="shared" si="75"/>
        <v>0</v>
      </c>
      <c r="Q87" s="60">
        <v>50</v>
      </c>
      <c r="R87" s="60">
        <v>0</v>
      </c>
      <c r="S87" s="77">
        <f t="shared" si="76"/>
        <v>0</v>
      </c>
      <c r="T87" s="60">
        <f t="shared" si="82"/>
        <v>922</v>
      </c>
      <c r="U87" s="60">
        <v>26</v>
      </c>
      <c r="V87" s="60">
        <v>0</v>
      </c>
      <c r="W87" s="77">
        <f t="shared" si="77"/>
        <v>0</v>
      </c>
      <c r="X87" s="60">
        <v>0</v>
      </c>
      <c r="Y87" s="60">
        <v>0</v>
      </c>
      <c r="Z87" s="77"/>
      <c r="AA87" s="60">
        <v>18</v>
      </c>
      <c r="AB87" s="60">
        <v>0</v>
      </c>
      <c r="AC87" s="77">
        <f t="shared" si="83"/>
        <v>0</v>
      </c>
      <c r="AD87" s="60">
        <v>0</v>
      </c>
      <c r="AE87" s="60">
        <v>0</v>
      </c>
      <c r="AF87" s="77"/>
      <c r="AG87" s="60">
        <v>16</v>
      </c>
      <c r="AH87" s="60">
        <v>0</v>
      </c>
      <c r="AI87" s="77">
        <f t="shared" ref="AI87:AI95" si="111">ROUND(AH87/AG87,3)</f>
        <v>0</v>
      </c>
      <c r="AJ87" s="60">
        <v>277</v>
      </c>
      <c r="AK87" s="60">
        <v>0</v>
      </c>
      <c r="AL87" s="77">
        <f t="shared" si="84"/>
        <v>0</v>
      </c>
      <c r="AM87" s="60">
        <v>585</v>
      </c>
      <c r="AN87" s="60">
        <v>0</v>
      </c>
      <c r="AO87" s="77">
        <f t="shared" si="85"/>
        <v>0</v>
      </c>
      <c r="AP87" s="60">
        <v>714</v>
      </c>
      <c r="AQ87" s="60">
        <v>0</v>
      </c>
      <c r="AR87" s="77">
        <f t="shared" si="86"/>
        <v>0</v>
      </c>
      <c r="AS87" s="60">
        <v>516</v>
      </c>
      <c r="AT87" s="60">
        <v>0</v>
      </c>
      <c r="AU87" s="77">
        <f t="shared" si="87"/>
        <v>0</v>
      </c>
      <c r="AV87" s="60">
        <v>212</v>
      </c>
      <c r="AW87" s="60">
        <v>0</v>
      </c>
      <c r="AX87" s="77">
        <f t="shared" si="88"/>
        <v>0</v>
      </c>
      <c r="AY87" s="60">
        <v>32</v>
      </c>
      <c r="AZ87" s="60">
        <v>0</v>
      </c>
      <c r="BA87" s="77">
        <f t="shared" si="89"/>
        <v>0</v>
      </c>
      <c r="BB87" s="60">
        <v>336</v>
      </c>
      <c r="BC87" s="60">
        <v>0</v>
      </c>
      <c r="BD87" s="77">
        <f t="shared" si="90"/>
        <v>0</v>
      </c>
      <c r="BE87" s="60">
        <v>81</v>
      </c>
      <c r="BF87" s="60">
        <v>0</v>
      </c>
      <c r="BG87" s="77">
        <f t="shared" si="91"/>
        <v>0</v>
      </c>
      <c r="BH87" s="60">
        <v>110</v>
      </c>
      <c r="BI87" s="60">
        <v>0</v>
      </c>
      <c r="BJ87" s="77">
        <f t="shared" si="92"/>
        <v>0</v>
      </c>
      <c r="BK87" s="60">
        <v>426</v>
      </c>
      <c r="BL87" s="60">
        <v>0</v>
      </c>
      <c r="BM87" s="77">
        <f t="shared" si="93"/>
        <v>0</v>
      </c>
      <c r="BN87" s="60">
        <v>305</v>
      </c>
      <c r="BO87" s="60">
        <v>0</v>
      </c>
      <c r="BP87" s="60">
        <f t="shared" si="94"/>
        <v>0</v>
      </c>
      <c r="BQ87" s="60">
        <v>527</v>
      </c>
      <c r="BR87" s="60">
        <v>0</v>
      </c>
      <c r="BS87" s="77">
        <f t="shared" si="95"/>
        <v>0</v>
      </c>
      <c r="BT87" s="60">
        <v>357</v>
      </c>
      <c r="BU87" s="60">
        <v>0</v>
      </c>
      <c r="BV87" s="77">
        <f t="shared" si="78"/>
        <v>0</v>
      </c>
      <c r="BW87" s="60">
        <v>29</v>
      </c>
      <c r="BX87" s="60">
        <v>0</v>
      </c>
      <c r="BY87" s="77">
        <f t="shared" si="108"/>
        <v>0</v>
      </c>
      <c r="BZ87" s="60">
        <v>9</v>
      </c>
      <c r="CA87" s="60">
        <v>0</v>
      </c>
      <c r="CB87" s="77">
        <f t="shared" si="109"/>
        <v>0</v>
      </c>
      <c r="CC87" s="60">
        <v>578</v>
      </c>
      <c r="CD87" s="60">
        <v>0</v>
      </c>
      <c r="CE87" s="77">
        <f t="shared" si="96"/>
        <v>0</v>
      </c>
      <c r="CF87" s="60">
        <v>310</v>
      </c>
      <c r="CG87" s="60">
        <v>0</v>
      </c>
      <c r="CH87" s="77">
        <f t="shared" si="97"/>
        <v>0</v>
      </c>
      <c r="CI87" s="60">
        <v>25</v>
      </c>
      <c r="CJ87" s="60">
        <v>0</v>
      </c>
      <c r="CK87" s="77">
        <f t="shared" si="98"/>
        <v>0</v>
      </c>
      <c r="CL87" s="60">
        <v>9</v>
      </c>
      <c r="CM87" s="60">
        <v>0</v>
      </c>
      <c r="CN87" s="77">
        <f t="shared" si="110"/>
        <v>0</v>
      </c>
      <c r="CO87" s="60">
        <v>346</v>
      </c>
      <c r="CP87" s="60">
        <v>0</v>
      </c>
      <c r="CQ87" s="77">
        <f t="shared" si="99"/>
        <v>0</v>
      </c>
      <c r="CR87" s="60">
        <v>355</v>
      </c>
      <c r="CS87" s="60">
        <v>0</v>
      </c>
      <c r="CT87" s="77">
        <f t="shared" si="100"/>
        <v>0</v>
      </c>
      <c r="CU87" s="60">
        <v>201</v>
      </c>
      <c r="CV87" s="60">
        <v>0</v>
      </c>
      <c r="CW87" s="77">
        <f t="shared" si="101"/>
        <v>0</v>
      </c>
      <c r="CX87" s="60">
        <v>20</v>
      </c>
      <c r="CY87" s="60">
        <v>0</v>
      </c>
      <c r="CZ87" s="77">
        <f t="shared" si="102"/>
        <v>0</v>
      </c>
      <c r="DA87" s="60">
        <v>99</v>
      </c>
      <c r="DB87" s="60">
        <v>0</v>
      </c>
      <c r="DC87" s="77">
        <f t="shared" si="103"/>
        <v>0</v>
      </c>
      <c r="DD87" s="60">
        <v>303</v>
      </c>
      <c r="DE87" s="60">
        <v>0</v>
      </c>
      <c r="DF87" s="77">
        <f t="shared" si="104"/>
        <v>0</v>
      </c>
      <c r="DG87" s="60">
        <v>316</v>
      </c>
      <c r="DH87" s="60">
        <v>0</v>
      </c>
      <c r="DI87" s="77">
        <f t="shared" si="105"/>
        <v>0</v>
      </c>
      <c r="DJ87" s="60">
        <v>204</v>
      </c>
      <c r="DK87" s="60">
        <v>0</v>
      </c>
      <c r="DL87" s="77">
        <f t="shared" si="70"/>
        <v>0</v>
      </c>
      <c r="DM87" s="439"/>
      <c r="DN87" s="60">
        <v>901</v>
      </c>
      <c r="DO87" s="60">
        <v>0</v>
      </c>
      <c r="DP87" s="77">
        <f t="shared" si="106"/>
        <v>0</v>
      </c>
      <c r="DQ87" s="60">
        <v>21</v>
      </c>
      <c r="DR87" s="60">
        <v>0</v>
      </c>
      <c r="DS87" s="77">
        <f t="shared" si="107"/>
        <v>0</v>
      </c>
      <c r="DT87" s="440">
        <v>0</v>
      </c>
      <c r="DU87" s="441">
        <v>23</v>
      </c>
      <c r="DV87" s="441">
        <v>87</v>
      </c>
      <c r="DW87" s="441">
        <v>118</v>
      </c>
      <c r="DX87" s="441">
        <v>145</v>
      </c>
      <c r="DY87" s="441">
        <v>298</v>
      </c>
      <c r="DZ87" s="441">
        <v>381</v>
      </c>
      <c r="EA87" s="442">
        <v>523</v>
      </c>
    </row>
    <row r="88" spans="1:131" x14ac:dyDescent="0.2">
      <c r="A88" s="56" t="s">
        <v>882</v>
      </c>
      <c r="B88" s="57" t="s">
        <v>1022</v>
      </c>
      <c r="C88" s="56" t="s">
        <v>969</v>
      </c>
      <c r="D88" s="56" t="s">
        <v>1114</v>
      </c>
      <c r="E88" s="60">
        <v>617</v>
      </c>
      <c r="F88" s="60">
        <v>14</v>
      </c>
      <c r="G88" s="77">
        <f t="shared" si="79"/>
        <v>2.2690437601296597E-2</v>
      </c>
      <c r="H88" s="60">
        <v>332</v>
      </c>
      <c r="I88" s="60">
        <v>10</v>
      </c>
      <c r="J88" s="77">
        <f t="shared" si="73"/>
        <v>3.0120481927710843E-2</v>
      </c>
      <c r="K88" s="60">
        <v>31</v>
      </c>
      <c r="L88" s="60">
        <v>0</v>
      </c>
      <c r="M88" s="77">
        <f t="shared" si="74"/>
        <v>0</v>
      </c>
      <c r="N88" s="60">
        <v>233</v>
      </c>
      <c r="O88" s="60">
        <v>0</v>
      </c>
      <c r="P88" s="77">
        <f t="shared" si="75"/>
        <v>0</v>
      </c>
      <c r="Q88" s="60">
        <v>68</v>
      </c>
      <c r="R88" s="60">
        <v>11</v>
      </c>
      <c r="S88" s="77">
        <f t="shared" si="76"/>
        <v>0.16176470588235295</v>
      </c>
      <c r="T88" s="60">
        <f t="shared" si="82"/>
        <v>617</v>
      </c>
      <c r="U88" s="60">
        <v>48</v>
      </c>
      <c r="V88" s="60">
        <v>0</v>
      </c>
      <c r="W88" s="77">
        <f t="shared" si="77"/>
        <v>0</v>
      </c>
      <c r="X88" s="60">
        <v>23</v>
      </c>
      <c r="Y88" s="60">
        <v>0</v>
      </c>
      <c r="Z88" s="77">
        <f t="shared" si="81"/>
        <v>0</v>
      </c>
      <c r="AA88" s="60">
        <v>62</v>
      </c>
      <c r="AB88" s="60">
        <v>0</v>
      </c>
      <c r="AC88" s="77">
        <f t="shared" si="83"/>
        <v>0</v>
      </c>
      <c r="AD88" s="60">
        <v>0</v>
      </c>
      <c r="AE88" s="60">
        <v>0</v>
      </c>
      <c r="AF88" s="77"/>
      <c r="AG88" s="60">
        <v>7</v>
      </c>
      <c r="AH88" s="60">
        <v>0</v>
      </c>
      <c r="AI88" s="77">
        <f t="shared" si="111"/>
        <v>0</v>
      </c>
      <c r="AJ88" s="60">
        <v>118</v>
      </c>
      <c r="AK88" s="60">
        <v>10</v>
      </c>
      <c r="AL88" s="77">
        <f t="shared" si="84"/>
        <v>8.5000000000000006E-2</v>
      </c>
      <c r="AM88" s="60">
        <v>359</v>
      </c>
      <c r="AN88" s="60">
        <v>3</v>
      </c>
      <c r="AO88" s="77">
        <f t="shared" si="85"/>
        <v>8.0000000000000002E-3</v>
      </c>
      <c r="AP88" s="60">
        <v>470</v>
      </c>
      <c r="AQ88" s="60">
        <v>10</v>
      </c>
      <c r="AR88" s="77">
        <f t="shared" si="86"/>
        <v>2.1000000000000001E-2</v>
      </c>
      <c r="AS88" s="60">
        <v>344</v>
      </c>
      <c r="AT88" s="60">
        <v>0</v>
      </c>
      <c r="AU88" s="77">
        <f t="shared" si="87"/>
        <v>0</v>
      </c>
      <c r="AV88" s="60">
        <v>59</v>
      </c>
      <c r="AW88" s="60">
        <v>0</v>
      </c>
      <c r="AX88" s="77">
        <f t="shared" si="88"/>
        <v>0</v>
      </c>
      <c r="AY88" s="60">
        <v>24</v>
      </c>
      <c r="AZ88" s="60">
        <v>0</v>
      </c>
      <c r="BA88" s="77">
        <f t="shared" si="89"/>
        <v>0</v>
      </c>
      <c r="BB88" s="60">
        <v>101</v>
      </c>
      <c r="BC88" s="60">
        <v>0</v>
      </c>
      <c r="BD88" s="77">
        <f t="shared" si="90"/>
        <v>0</v>
      </c>
      <c r="BE88" s="60">
        <v>16</v>
      </c>
      <c r="BF88" s="60">
        <v>0</v>
      </c>
      <c r="BG88" s="77">
        <f t="shared" si="91"/>
        <v>0</v>
      </c>
      <c r="BH88" s="60">
        <v>90</v>
      </c>
      <c r="BI88" s="60">
        <v>10</v>
      </c>
      <c r="BJ88" s="77">
        <f t="shared" si="92"/>
        <v>0.111</v>
      </c>
      <c r="BK88" s="60">
        <v>302</v>
      </c>
      <c r="BL88" s="60">
        <v>3</v>
      </c>
      <c r="BM88" s="77">
        <f t="shared" si="93"/>
        <v>0.01</v>
      </c>
      <c r="BN88" s="60">
        <v>209</v>
      </c>
      <c r="BO88" s="60">
        <v>0</v>
      </c>
      <c r="BP88" s="60">
        <f t="shared" si="94"/>
        <v>0</v>
      </c>
      <c r="BQ88" s="60">
        <v>285</v>
      </c>
      <c r="BR88" s="60">
        <v>3</v>
      </c>
      <c r="BS88" s="77">
        <f t="shared" si="95"/>
        <v>1.0999999999999999E-2</v>
      </c>
      <c r="BT88" s="60">
        <v>271</v>
      </c>
      <c r="BU88" s="60">
        <v>11</v>
      </c>
      <c r="BV88" s="77">
        <f t="shared" si="78"/>
        <v>4.0590405904059039E-2</v>
      </c>
      <c r="BW88" s="60">
        <v>23</v>
      </c>
      <c r="BX88" s="60">
        <v>0</v>
      </c>
      <c r="BY88" s="77">
        <f t="shared" si="108"/>
        <v>0</v>
      </c>
      <c r="BZ88" s="60">
        <v>38</v>
      </c>
      <c r="CA88" s="60">
        <v>0</v>
      </c>
      <c r="CB88" s="77">
        <f t="shared" si="109"/>
        <v>0</v>
      </c>
      <c r="CC88" s="60">
        <v>298</v>
      </c>
      <c r="CD88" s="60">
        <v>3</v>
      </c>
      <c r="CE88" s="77">
        <f t="shared" si="96"/>
        <v>0.01</v>
      </c>
      <c r="CF88" s="60">
        <v>258</v>
      </c>
      <c r="CG88" s="60">
        <v>11</v>
      </c>
      <c r="CH88" s="77">
        <f t="shared" si="97"/>
        <v>4.2999999999999997E-2</v>
      </c>
      <c r="CI88" s="60">
        <v>23</v>
      </c>
      <c r="CJ88" s="60">
        <v>0</v>
      </c>
      <c r="CK88" s="77">
        <f t="shared" si="98"/>
        <v>0</v>
      </c>
      <c r="CL88" s="60">
        <v>38</v>
      </c>
      <c r="CM88" s="60">
        <v>0</v>
      </c>
      <c r="CN88" s="77">
        <f t="shared" si="110"/>
        <v>0</v>
      </c>
      <c r="CO88" s="60">
        <v>169</v>
      </c>
      <c r="CP88" s="60">
        <v>4</v>
      </c>
      <c r="CQ88" s="77">
        <f t="shared" si="99"/>
        <v>2.4E-2</v>
      </c>
      <c r="CR88" s="60">
        <v>276</v>
      </c>
      <c r="CS88" s="60">
        <v>11</v>
      </c>
      <c r="CT88" s="77">
        <f t="shared" si="100"/>
        <v>0.04</v>
      </c>
      <c r="CU88" s="60">
        <v>134</v>
      </c>
      <c r="CV88" s="60">
        <v>0</v>
      </c>
      <c r="CW88" s="77">
        <f t="shared" si="101"/>
        <v>0</v>
      </c>
      <c r="CX88" s="60">
        <v>38</v>
      </c>
      <c r="CY88" s="60">
        <v>0</v>
      </c>
      <c r="CZ88" s="77">
        <f t="shared" si="102"/>
        <v>0</v>
      </c>
      <c r="DA88" s="60">
        <v>27</v>
      </c>
      <c r="DB88" s="60">
        <v>3</v>
      </c>
      <c r="DC88" s="77">
        <f t="shared" si="103"/>
        <v>0.111</v>
      </c>
      <c r="DD88" s="60">
        <v>127</v>
      </c>
      <c r="DE88" s="60">
        <v>11</v>
      </c>
      <c r="DF88" s="77">
        <f t="shared" si="104"/>
        <v>8.6999999999999994E-2</v>
      </c>
      <c r="DG88" s="60">
        <v>354</v>
      </c>
      <c r="DH88" s="60">
        <v>0</v>
      </c>
      <c r="DI88" s="77">
        <f t="shared" si="105"/>
        <v>0</v>
      </c>
      <c r="DJ88" s="60">
        <v>109</v>
      </c>
      <c r="DK88" s="60">
        <v>0</v>
      </c>
      <c r="DL88" s="77">
        <f t="shared" si="70"/>
        <v>0</v>
      </c>
      <c r="DM88" s="439"/>
      <c r="DN88" s="60">
        <v>559</v>
      </c>
      <c r="DO88" s="60">
        <v>3</v>
      </c>
      <c r="DP88" s="77">
        <f t="shared" si="106"/>
        <v>5.0000000000000001E-3</v>
      </c>
      <c r="DQ88" s="60">
        <v>58</v>
      </c>
      <c r="DR88" s="60">
        <v>11</v>
      </c>
      <c r="DS88" s="77">
        <f t="shared" si="107"/>
        <v>0.19</v>
      </c>
      <c r="DT88" s="440">
        <v>4</v>
      </c>
      <c r="DU88" s="441">
        <v>20</v>
      </c>
      <c r="DV88" s="441">
        <v>26</v>
      </c>
      <c r="DW88" s="441">
        <v>33</v>
      </c>
      <c r="DX88" s="441">
        <v>33</v>
      </c>
      <c r="DY88" s="441">
        <v>116</v>
      </c>
      <c r="DZ88" s="441">
        <v>161</v>
      </c>
      <c r="EA88" s="442">
        <v>273</v>
      </c>
    </row>
    <row r="89" spans="1:131" x14ac:dyDescent="0.2">
      <c r="A89" s="56" t="s">
        <v>882</v>
      </c>
      <c r="B89" s="57" t="s">
        <v>1022</v>
      </c>
      <c r="C89" s="56" t="s">
        <v>970</v>
      </c>
      <c r="D89" s="56" t="s">
        <v>1115</v>
      </c>
      <c r="E89" s="60">
        <v>1001</v>
      </c>
      <c r="F89" s="60">
        <v>34</v>
      </c>
      <c r="G89" s="77">
        <f t="shared" si="79"/>
        <v>3.3966033966033968E-2</v>
      </c>
      <c r="H89" s="60">
        <v>344</v>
      </c>
      <c r="I89" s="60">
        <v>13</v>
      </c>
      <c r="J89" s="77">
        <f t="shared" si="73"/>
        <v>3.7790697674418602E-2</v>
      </c>
      <c r="K89" s="60">
        <v>60</v>
      </c>
      <c r="L89" s="60">
        <v>0</v>
      </c>
      <c r="M89" s="77">
        <f t="shared" si="74"/>
        <v>0</v>
      </c>
      <c r="N89" s="60">
        <v>240</v>
      </c>
      <c r="O89" s="60">
        <v>12</v>
      </c>
      <c r="P89" s="77">
        <f t="shared" si="75"/>
        <v>0.05</v>
      </c>
      <c r="Q89" s="60">
        <v>44</v>
      </c>
      <c r="R89" s="60">
        <v>0</v>
      </c>
      <c r="S89" s="77">
        <f t="shared" si="76"/>
        <v>0</v>
      </c>
      <c r="T89" s="60">
        <f t="shared" si="82"/>
        <v>1001</v>
      </c>
      <c r="U89" s="60">
        <v>0</v>
      </c>
      <c r="V89" s="60">
        <v>0</v>
      </c>
      <c r="W89" s="77"/>
      <c r="X89" s="60">
        <v>14</v>
      </c>
      <c r="Y89" s="60">
        <v>0</v>
      </c>
      <c r="Z89" s="77">
        <f t="shared" si="81"/>
        <v>0</v>
      </c>
      <c r="AA89" s="60">
        <v>39</v>
      </c>
      <c r="AB89" s="60">
        <v>6</v>
      </c>
      <c r="AC89" s="77">
        <f t="shared" si="83"/>
        <v>0.154</v>
      </c>
      <c r="AD89" s="60">
        <v>0</v>
      </c>
      <c r="AE89" s="60">
        <v>0</v>
      </c>
      <c r="AF89" s="77"/>
      <c r="AG89" s="60">
        <v>9</v>
      </c>
      <c r="AH89" s="60">
        <v>0</v>
      </c>
      <c r="AI89" s="77">
        <f t="shared" si="111"/>
        <v>0</v>
      </c>
      <c r="AJ89" s="60">
        <v>180</v>
      </c>
      <c r="AK89" s="60">
        <v>5</v>
      </c>
      <c r="AL89" s="77">
        <f t="shared" si="84"/>
        <v>2.8000000000000001E-2</v>
      </c>
      <c r="AM89" s="60">
        <v>759</v>
      </c>
      <c r="AN89" s="60">
        <v>21</v>
      </c>
      <c r="AO89" s="77">
        <f t="shared" si="85"/>
        <v>2.8000000000000001E-2</v>
      </c>
      <c r="AP89" s="60">
        <v>685</v>
      </c>
      <c r="AQ89" s="60">
        <v>6</v>
      </c>
      <c r="AR89" s="77">
        <f t="shared" si="86"/>
        <v>8.9999999999999993E-3</v>
      </c>
      <c r="AS89" s="60">
        <v>453</v>
      </c>
      <c r="AT89" s="60">
        <v>0</v>
      </c>
      <c r="AU89" s="77">
        <f t="shared" si="87"/>
        <v>0</v>
      </c>
      <c r="AV89" s="60">
        <v>330</v>
      </c>
      <c r="AW89" s="60">
        <v>14</v>
      </c>
      <c r="AX89" s="77">
        <f t="shared" si="88"/>
        <v>4.2000000000000003E-2</v>
      </c>
      <c r="AY89" s="60">
        <v>67</v>
      </c>
      <c r="AZ89" s="60">
        <v>0</v>
      </c>
      <c r="BA89" s="77">
        <f t="shared" si="89"/>
        <v>0</v>
      </c>
      <c r="BB89" s="60">
        <v>384</v>
      </c>
      <c r="BC89" s="60">
        <v>21</v>
      </c>
      <c r="BD89" s="77">
        <f t="shared" si="90"/>
        <v>5.5E-2</v>
      </c>
      <c r="BE89" s="60">
        <v>119</v>
      </c>
      <c r="BF89" s="60">
        <v>12</v>
      </c>
      <c r="BG89" s="77">
        <f t="shared" si="91"/>
        <v>0.10100000000000001</v>
      </c>
      <c r="BH89" s="60">
        <v>249</v>
      </c>
      <c r="BI89" s="60">
        <v>5</v>
      </c>
      <c r="BJ89" s="77">
        <f t="shared" si="92"/>
        <v>0.02</v>
      </c>
      <c r="BK89" s="60">
        <v>349</v>
      </c>
      <c r="BL89" s="60">
        <v>0</v>
      </c>
      <c r="BM89" s="77">
        <f t="shared" si="93"/>
        <v>0</v>
      </c>
      <c r="BN89" s="60">
        <v>284</v>
      </c>
      <c r="BO89" s="60">
        <v>15</v>
      </c>
      <c r="BP89" s="60">
        <f t="shared" si="94"/>
        <v>5.2999999999999999E-2</v>
      </c>
      <c r="BQ89" s="60">
        <v>657</v>
      </c>
      <c r="BR89" s="60">
        <v>21</v>
      </c>
      <c r="BS89" s="77">
        <f t="shared" si="95"/>
        <v>3.2000000000000001E-2</v>
      </c>
      <c r="BT89" s="60">
        <v>274</v>
      </c>
      <c r="BU89" s="60">
        <v>12</v>
      </c>
      <c r="BV89" s="77">
        <f t="shared" si="78"/>
        <v>4.3795620437956206E-2</v>
      </c>
      <c r="BW89" s="60">
        <v>61</v>
      </c>
      <c r="BX89" s="60">
        <v>0</v>
      </c>
      <c r="BY89" s="77">
        <f t="shared" si="108"/>
        <v>0</v>
      </c>
      <c r="BZ89" s="60">
        <v>9</v>
      </c>
      <c r="CA89" s="60">
        <v>0</v>
      </c>
      <c r="CB89" s="77">
        <f t="shared" si="109"/>
        <v>0</v>
      </c>
      <c r="CC89" s="60">
        <v>690</v>
      </c>
      <c r="CD89" s="60">
        <v>20</v>
      </c>
      <c r="CE89" s="77">
        <f t="shared" si="96"/>
        <v>2.9000000000000001E-2</v>
      </c>
      <c r="CF89" s="60">
        <v>271</v>
      </c>
      <c r="CG89" s="60">
        <v>13</v>
      </c>
      <c r="CH89" s="77">
        <f t="shared" si="97"/>
        <v>4.8000000000000001E-2</v>
      </c>
      <c r="CI89" s="60">
        <v>40</v>
      </c>
      <c r="CJ89" s="60">
        <v>0</v>
      </c>
      <c r="CK89" s="77">
        <f t="shared" si="98"/>
        <v>0</v>
      </c>
      <c r="CL89" s="60">
        <v>0</v>
      </c>
      <c r="CM89" s="60">
        <v>0</v>
      </c>
      <c r="CN89" s="77"/>
      <c r="CO89" s="60">
        <v>486</v>
      </c>
      <c r="CP89" s="60">
        <v>27</v>
      </c>
      <c r="CQ89" s="77">
        <f t="shared" si="99"/>
        <v>5.6000000000000001E-2</v>
      </c>
      <c r="CR89" s="60">
        <v>363</v>
      </c>
      <c r="CS89" s="60">
        <v>6</v>
      </c>
      <c r="CT89" s="77">
        <f t="shared" si="100"/>
        <v>1.7000000000000001E-2</v>
      </c>
      <c r="CU89" s="60">
        <v>87</v>
      </c>
      <c r="CV89" s="60">
        <v>0</v>
      </c>
      <c r="CW89" s="77">
        <f t="shared" si="101"/>
        <v>0</v>
      </c>
      <c r="CX89" s="60">
        <v>65</v>
      </c>
      <c r="CY89" s="60">
        <v>0</v>
      </c>
      <c r="CZ89" s="77">
        <f t="shared" si="102"/>
        <v>0</v>
      </c>
      <c r="DA89" s="60">
        <v>183</v>
      </c>
      <c r="DB89" s="60">
        <v>27</v>
      </c>
      <c r="DC89" s="77">
        <f t="shared" si="103"/>
        <v>0.14799999999999999</v>
      </c>
      <c r="DD89" s="60">
        <v>195</v>
      </c>
      <c r="DE89" s="60">
        <v>6</v>
      </c>
      <c r="DF89" s="77">
        <f t="shared" si="104"/>
        <v>3.1E-2</v>
      </c>
      <c r="DG89" s="60">
        <v>502</v>
      </c>
      <c r="DH89" s="60">
        <v>0</v>
      </c>
      <c r="DI89" s="77">
        <f t="shared" si="105"/>
        <v>0</v>
      </c>
      <c r="DJ89" s="60">
        <v>121</v>
      </c>
      <c r="DK89" s="60">
        <v>0</v>
      </c>
      <c r="DL89" s="77">
        <f t="shared" si="70"/>
        <v>0</v>
      </c>
      <c r="DM89" s="439"/>
      <c r="DN89" s="60">
        <v>953</v>
      </c>
      <c r="DO89" s="60">
        <v>20</v>
      </c>
      <c r="DP89" s="77">
        <f t="shared" si="106"/>
        <v>2.1000000000000001E-2</v>
      </c>
      <c r="DQ89" s="60">
        <v>48</v>
      </c>
      <c r="DR89" s="60">
        <v>13</v>
      </c>
      <c r="DS89" s="77">
        <f t="shared" si="107"/>
        <v>0.27100000000000002</v>
      </c>
      <c r="DT89" s="440">
        <v>13</v>
      </c>
      <c r="DU89" s="441">
        <v>69</v>
      </c>
      <c r="DV89" s="441">
        <v>78</v>
      </c>
      <c r="DW89" s="441">
        <v>85</v>
      </c>
      <c r="DX89" s="441">
        <v>85</v>
      </c>
      <c r="DY89" s="441">
        <v>267</v>
      </c>
      <c r="DZ89" s="441">
        <v>409</v>
      </c>
      <c r="EA89" s="442">
        <v>508</v>
      </c>
    </row>
    <row r="90" spans="1:131" s="529" customFormat="1" x14ac:dyDescent="0.2">
      <c r="A90" s="527" t="s">
        <v>882</v>
      </c>
      <c r="B90" s="527" t="s">
        <v>2326</v>
      </c>
      <c r="C90" s="527" t="s">
        <v>971</v>
      </c>
      <c r="D90" s="527" t="s">
        <v>1116</v>
      </c>
      <c r="E90" s="529">
        <v>1757</v>
      </c>
      <c r="F90" s="529">
        <v>316</v>
      </c>
      <c r="G90" s="528">
        <f t="shared" si="79"/>
        <v>0.17985202048947069</v>
      </c>
      <c r="H90" s="529">
        <v>897</v>
      </c>
      <c r="I90" s="529">
        <v>203</v>
      </c>
      <c r="J90" s="528">
        <f t="shared" si="73"/>
        <v>0.22630992196209587</v>
      </c>
      <c r="K90" s="529">
        <v>135</v>
      </c>
      <c r="L90" s="529">
        <v>26</v>
      </c>
      <c r="M90" s="528">
        <f t="shared" si="74"/>
        <v>0.19259259259259259</v>
      </c>
      <c r="N90" s="529">
        <v>517</v>
      </c>
      <c r="O90" s="529">
        <v>74</v>
      </c>
      <c r="P90" s="528">
        <f t="shared" si="75"/>
        <v>0.14313346228239845</v>
      </c>
      <c r="Q90" s="529">
        <v>245</v>
      </c>
      <c r="R90" s="529">
        <v>102</v>
      </c>
      <c r="S90" s="528">
        <f t="shared" si="76"/>
        <v>0.41632653061224489</v>
      </c>
      <c r="T90" s="529">
        <f t="shared" si="82"/>
        <v>1757</v>
      </c>
      <c r="U90" s="529">
        <v>203</v>
      </c>
      <c r="V90" s="529">
        <v>33</v>
      </c>
      <c r="W90" s="528">
        <f t="shared" si="77"/>
        <v>0.16300000000000001</v>
      </c>
      <c r="X90" s="529">
        <v>20</v>
      </c>
      <c r="Y90" s="529">
        <v>0</v>
      </c>
      <c r="Z90" s="528">
        <f t="shared" si="81"/>
        <v>0</v>
      </c>
      <c r="AA90" s="529">
        <v>32</v>
      </c>
      <c r="AB90" s="529">
        <v>4</v>
      </c>
      <c r="AC90" s="528">
        <f t="shared" si="83"/>
        <v>0.125</v>
      </c>
      <c r="AD90" s="529">
        <v>0</v>
      </c>
      <c r="AE90" s="529">
        <v>0</v>
      </c>
      <c r="AF90" s="528"/>
      <c r="AG90" s="529">
        <v>5</v>
      </c>
      <c r="AH90" s="529">
        <v>0</v>
      </c>
      <c r="AI90" s="528">
        <f t="shared" si="111"/>
        <v>0</v>
      </c>
      <c r="AJ90" s="529">
        <v>1140</v>
      </c>
      <c r="AK90" s="529">
        <v>248</v>
      </c>
      <c r="AL90" s="528">
        <f t="shared" si="84"/>
        <v>0.218</v>
      </c>
      <c r="AM90" s="529">
        <v>357</v>
      </c>
      <c r="AN90" s="529">
        <v>42</v>
      </c>
      <c r="AO90" s="528">
        <f t="shared" si="85"/>
        <v>0.11799999999999999</v>
      </c>
      <c r="AP90" s="529">
        <v>1112</v>
      </c>
      <c r="AQ90" s="529">
        <v>149</v>
      </c>
      <c r="AR90" s="528">
        <f t="shared" si="86"/>
        <v>0.13400000000000001</v>
      </c>
      <c r="AS90" s="529">
        <v>816</v>
      </c>
      <c r="AT90" s="529">
        <v>93</v>
      </c>
      <c r="AU90" s="528">
        <f t="shared" si="87"/>
        <v>0.114</v>
      </c>
      <c r="AV90" s="529">
        <v>386</v>
      </c>
      <c r="AW90" s="529">
        <v>32</v>
      </c>
      <c r="AX90" s="528">
        <f t="shared" si="88"/>
        <v>8.3000000000000004E-2</v>
      </c>
      <c r="AY90" s="529">
        <v>277</v>
      </c>
      <c r="AZ90" s="529">
        <v>80</v>
      </c>
      <c r="BA90" s="528">
        <f t="shared" si="89"/>
        <v>0.28899999999999998</v>
      </c>
      <c r="BB90" s="529">
        <v>542</v>
      </c>
      <c r="BC90" s="529">
        <v>67</v>
      </c>
      <c r="BD90" s="528">
        <f t="shared" si="90"/>
        <v>0.124</v>
      </c>
      <c r="BE90" s="529">
        <v>684</v>
      </c>
      <c r="BF90" s="529">
        <v>136</v>
      </c>
      <c r="BG90" s="528">
        <f t="shared" si="91"/>
        <v>0.19900000000000001</v>
      </c>
      <c r="BH90" s="529">
        <v>576</v>
      </c>
      <c r="BI90" s="529">
        <v>130</v>
      </c>
      <c r="BJ90" s="528">
        <f t="shared" si="92"/>
        <v>0.22600000000000001</v>
      </c>
      <c r="BK90" s="529">
        <v>413</v>
      </c>
      <c r="BL90" s="529">
        <v>40</v>
      </c>
      <c r="BM90" s="528">
        <f t="shared" si="93"/>
        <v>9.7000000000000003E-2</v>
      </c>
      <c r="BN90" s="529">
        <v>84</v>
      </c>
      <c r="BO90" s="529">
        <v>7</v>
      </c>
      <c r="BP90" s="529">
        <f t="shared" si="94"/>
        <v>8.3000000000000004E-2</v>
      </c>
      <c r="BQ90" s="529">
        <v>860</v>
      </c>
      <c r="BR90" s="529">
        <v>112</v>
      </c>
      <c r="BS90" s="528">
        <f t="shared" si="95"/>
        <v>0.13</v>
      </c>
      <c r="BT90" s="529">
        <v>586</v>
      </c>
      <c r="BU90" s="529">
        <v>73</v>
      </c>
      <c r="BV90" s="528">
        <f t="shared" si="78"/>
        <v>0.12457337883959044</v>
      </c>
      <c r="BW90" s="529">
        <v>223</v>
      </c>
      <c r="BX90" s="529">
        <v>86</v>
      </c>
      <c r="BY90" s="528">
        <f t="shared" si="108"/>
        <v>0.38600000000000001</v>
      </c>
      <c r="BZ90" s="529">
        <v>88</v>
      </c>
      <c r="CA90" s="529">
        <v>44</v>
      </c>
      <c r="CB90" s="528">
        <f t="shared" si="109"/>
        <v>0.5</v>
      </c>
      <c r="CC90" s="529">
        <v>1075</v>
      </c>
      <c r="CD90" s="529">
        <v>135</v>
      </c>
      <c r="CE90" s="528">
        <f t="shared" si="96"/>
        <v>0.126</v>
      </c>
      <c r="CF90" s="529">
        <v>506</v>
      </c>
      <c r="CG90" s="529">
        <v>61</v>
      </c>
      <c r="CH90" s="528">
        <f t="shared" si="97"/>
        <v>0.121</v>
      </c>
      <c r="CI90" s="529">
        <v>147</v>
      </c>
      <c r="CJ90" s="529">
        <v>92</v>
      </c>
      <c r="CK90" s="528">
        <f t="shared" si="98"/>
        <v>0.626</v>
      </c>
      <c r="CL90" s="529">
        <v>29</v>
      </c>
      <c r="CM90" s="529">
        <v>29</v>
      </c>
      <c r="CN90" s="528">
        <f t="shared" si="110"/>
        <v>1</v>
      </c>
      <c r="CO90" s="529">
        <v>660</v>
      </c>
      <c r="CP90" s="529">
        <v>67</v>
      </c>
      <c r="CQ90" s="528">
        <f t="shared" si="99"/>
        <v>0.10199999999999999</v>
      </c>
      <c r="CR90" s="529">
        <v>453</v>
      </c>
      <c r="CS90" s="529">
        <v>119</v>
      </c>
      <c r="CT90" s="528">
        <f t="shared" si="100"/>
        <v>0.26300000000000001</v>
      </c>
      <c r="CU90" s="529">
        <v>446</v>
      </c>
      <c r="CV90" s="529">
        <v>75</v>
      </c>
      <c r="CW90" s="528">
        <f t="shared" si="101"/>
        <v>0.16800000000000001</v>
      </c>
      <c r="CX90" s="529">
        <v>198</v>
      </c>
      <c r="CY90" s="529">
        <v>55</v>
      </c>
      <c r="CZ90" s="528">
        <f t="shared" si="102"/>
        <v>0.27800000000000002</v>
      </c>
      <c r="DA90" s="529">
        <v>305</v>
      </c>
      <c r="DB90" s="529">
        <v>100</v>
      </c>
      <c r="DC90" s="528">
        <f t="shared" si="103"/>
        <v>0.32800000000000001</v>
      </c>
      <c r="DD90" s="529">
        <v>741</v>
      </c>
      <c r="DE90" s="529">
        <v>166</v>
      </c>
      <c r="DF90" s="528">
        <f t="shared" si="104"/>
        <v>0.224</v>
      </c>
      <c r="DG90" s="529">
        <v>431</v>
      </c>
      <c r="DH90" s="529">
        <v>49</v>
      </c>
      <c r="DI90" s="528">
        <f t="shared" si="105"/>
        <v>0.114</v>
      </c>
      <c r="DJ90" s="529">
        <v>280</v>
      </c>
      <c r="DK90" s="529">
        <v>0</v>
      </c>
      <c r="DL90" s="528">
        <f t="shared" si="70"/>
        <v>0</v>
      </c>
      <c r="DM90" s="504">
        <v>13385</v>
      </c>
      <c r="DN90" s="529">
        <v>1074</v>
      </c>
      <c r="DO90" s="529">
        <v>120</v>
      </c>
      <c r="DP90" s="528">
        <f t="shared" si="106"/>
        <v>0.112</v>
      </c>
      <c r="DQ90" s="529">
        <v>683</v>
      </c>
      <c r="DR90" s="529">
        <v>196</v>
      </c>
      <c r="DS90" s="528">
        <f t="shared" si="107"/>
        <v>0.28699999999999998</v>
      </c>
      <c r="DT90" s="530">
        <v>168</v>
      </c>
      <c r="DU90" s="531">
        <v>428</v>
      </c>
      <c r="DV90" s="531">
        <v>664</v>
      </c>
      <c r="DW90" s="531">
        <v>839</v>
      </c>
      <c r="DX90" s="531">
        <v>867</v>
      </c>
      <c r="DY90" s="531">
        <v>1222</v>
      </c>
      <c r="DZ90" s="531">
        <v>1477</v>
      </c>
      <c r="EA90" s="532">
        <v>1542</v>
      </c>
    </row>
    <row r="91" spans="1:131" s="84" customFormat="1" x14ac:dyDescent="0.2">
      <c r="A91" s="81" t="s">
        <v>882</v>
      </c>
      <c r="B91" s="82" t="s">
        <v>1022</v>
      </c>
      <c r="C91" s="81"/>
      <c r="D91" s="81"/>
      <c r="E91" s="84">
        <f>SUM(E40:E90)</f>
        <v>50307</v>
      </c>
      <c r="F91" s="84">
        <f>SUM(F40:F90)</f>
        <v>6313</v>
      </c>
      <c r="G91" s="77">
        <f t="shared" si="79"/>
        <v>0.125489494503747</v>
      </c>
      <c r="H91" s="84">
        <f t="shared" ref="H91:I91" si="112">SUM(H40:H90)</f>
        <v>28137</v>
      </c>
      <c r="I91" s="84">
        <f t="shared" si="112"/>
        <v>4812</v>
      </c>
      <c r="J91" s="77">
        <f t="shared" si="73"/>
        <v>0.17102036464441839</v>
      </c>
      <c r="K91" s="84">
        <f t="shared" ref="K91:L91" si="113">SUM(K40:K90)</f>
        <v>3583</v>
      </c>
      <c r="L91" s="84">
        <f t="shared" si="113"/>
        <v>625</v>
      </c>
      <c r="M91" s="77">
        <f t="shared" si="74"/>
        <v>0.17443483114708344</v>
      </c>
      <c r="N91" s="84">
        <f t="shared" ref="N91:O91" si="114">SUM(N40:N90)</f>
        <v>18595</v>
      </c>
      <c r="O91" s="84">
        <f t="shared" si="114"/>
        <v>2632</v>
      </c>
      <c r="P91" s="77">
        <f t="shared" si="75"/>
        <v>0.14154342565205699</v>
      </c>
      <c r="Q91" s="84">
        <f t="shared" ref="Q91:R91" si="115">SUM(Q40:Q90)</f>
        <v>5959</v>
      </c>
      <c r="R91" s="84">
        <f t="shared" si="115"/>
        <v>1542</v>
      </c>
      <c r="S91" s="77">
        <f t="shared" si="76"/>
        <v>0.25876824970632656</v>
      </c>
      <c r="T91" s="84">
        <f t="shared" ref="T91:U91" si="116">SUM(T40:T90)</f>
        <v>50307</v>
      </c>
      <c r="U91" s="84">
        <f t="shared" si="116"/>
        <v>5290</v>
      </c>
      <c r="V91" s="84">
        <f>SUM(V40:V90)</f>
        <v>1474</v>
      </c>
      <c r="W91" s="77">
        <f t="shared" si="77"/>
        <v>0.27900000000000003</v>
      </c>
      <c r="X91" s="84">
        <f t="shared" ref="X91:Y91" si="117">SUM(X40:X90)</f>
        <v>602</v>
      </c>
      <c r="Y91" s="84">
        <f t="shared" si="117"/>
        <v>180</v>
      </c>
      <c r="Z91" s="77">
        <f t="shared" si="81"/>
        <v>0.29900332225913623</v>
      </c>
      <c r="AA91" s="84">
        <f t="shared" ref="AA91:AB91" si="118">SUM(AA40:AA90)</f>
        <v>2054</v>
      </c>
      <c r="AB91" s="84">
        <f t="shared" si="118"/>
        <v>151</v>
      </c>
      <c r="AC91" s="77">
        <f t="shared" si="83"/>
        <v>7.3999999999999996E-2</v>
      </c>
      <c r="AD91" s="84">
        <f t="shared" ref="AD91:AE91" si="119">SUM(AD40:AD90)</f>
        <v>67</v>
      </c>
      <c r="AE91" s="84">
        <f t="shared" si="119"/>
        <v>33</v>
      </c>
      <c r="AF91" s="77">
        <f t="shared" si="80"/>
        <v>0.4925373134328358</v>
      </c>
      <c r="AG91" s="84">
        <f t="shared" ref="AG91:AH91" si="120">SUM(AG40:AG90)</f>
        <v>592</v>
      </c>
      <c r="AH91" s="84">
        <f t="shared" si="120"/>
        <v>65</v>
      </c>
      <c r="AI91" s="77">
        <f t="shared" si="111"/>
        <v>0.11</v>
      </c>
      <c r="AJ91" s="84">
        <f t="shared" ref="AJ91:AK91" si="121">SUM(AJ40:AJ90)</f>
        <v>25888</v>
      </c>
      <c r="AK91" s="84">
        <f t="shared" si="121"/>
        <v>4219</v>
      </c>
      <c r="AL91" s="98">
        <f t="shared" si="84"/>
        <v>0.16300000000000001</v>
      </c>
      <c r="AM91" s="84">
        <f t="shared" ref="AM91:AN91" si="122">SUM(AM40:AM90)</f>
        <v>15814</v>
      </c>
      <c r="AN91" s="84">
        <f t="shared" si="122"/>
        <v>941</v>
      </c>
      <c r="AO91" s="77">
        <f t="shared" si="85"/>
        <v>0.06</v>
      </c>
      <c r="AP91" s="84">
        <f t="shared" ref="AP91:AQ91" si="123">SUM(AP40:AP90)</f>
        <v>36340</v>
      </c>
      <c r="AQ91" s="84">
        <f t="shared" si="123"/>
        <v>2714</v>
      </c>
      <c r="AR91" s="98">
        <f t="shared" si="86"/>
        <v>7.4999999999999997E-2</v>
      </c>
      <c r="AS91" s="84">
        <f t="shared" ref="AS91:AT91" si="124">SUM(AS40:AS90)</f>
        <v>27465</v>
      </c>
      <c r="AT91" s="84">
        <f t="shared" si="124"/>
        <v>1063</v>
      </c>
      <c r="AU91" s="98">
        <f t="shared" si="87"/>
        <v>3.9E-2</v>
      </c>
      <c r="AV91" s="84">
        <f t="shared" ref="AV91:AW91" si="125">SUM(AV40:AV90)</f>
        <v>7657</v>
      </c>
      <c r="AW91" s="84">
        <f t="shared" si="125"/>
        <v>761</v>
      </c>
      <c r="AX91" s="98">
        <f t="shared" si="88"/>
        <v>9.9000000000000005E-2</v>
      </c>
      <c r="AY91" s="84">
        <f t="shared" ref="AY91:AZ91" si="126">SUM(AY40:AY90)</f>
        <v>5522</v>
      </c>
      <c r="AZ91" s="84">
        <f t="shared" si="126"/>
        <v>1530</v>
      </c>
      <c r="BA91" s="77">
        <f t="shared" ref="BA91" si="127">ROUND(AZ91/AY91,3)</f>
        <v>0.27700000000000002</v>
      </c>
      <c r="BB91" s="84">
        <f t="shared" ref="BB91:BC91" si="128">SUM(BB40:BB90)</f>
        <v>12107</v>
      </c>
      <c r="BC91" s="84">
        <f t="shared" si="128"/>
        <v>1072</v>
      </c>
      <c r="BD91" s="77">
        <f t="shared" ref="BD91" si="129">ROUND(BC91/BB91,3)</f>
        <v>8.8999999999999996E-2</v>
      </c>
      <c r="BE91" s="84">
        <f t="shared" ref="BE91:BF91" si="130">SUM(BE40:BE90)</f>
        <v>10487</v>
      </c>
      <c r="BF91" s="84">
        <f t="shared" si="130"/>
        <v>2241</v>
      </c>
      <c r="BG91" s="77">
        <f t="shared" ref="BG91" si="131">ROUND(BF91/BE91,3)</f>
        <v>0.214</v>
      </c>
      <c r="BH91" s="84">
        <f t="shared" ref="BH91:BI91" si="132">SUM(BH40:BH90)</f>
        <v>13056</v>
      </c>
      <c r="BI91" s="84">
        <f t="shared" si="132"/>
        <v>1863</v>
      </c>
      <c r="BJ91" s="77">
        <f t="shared" si="92"/>
        <v>0.14299999999999999</v>
      </c>
      <c r="BK91" s="84">
        <f t="shared" ref="BK91:BL91" si="133">SUM(BK40:BK90)</f>
        <v>17417</v>
      </c>
      <c r="BL91" s="84">
        <f t="shared" si="133"/>
        <v>1705</v>
      </c>
      <c r="BM91" s="77">
        <f t="shared" ref="BM91" si="134">ROUND(BL91/BK91,3)</f>
        <v>9.8000000000000004E-2</v>
      </c>
      <c r="BN91" s="84">
        <f t="shared" ref="BN91:BO91" si="135">SUM(BN40:BN90)</f>
        <v>9347</v>
      </c>
      <c r="BO91" s="84">
        <f t="shared" si="135"/>
        <v>449</v>
      </c>
      <c r="BP91" s="60">
        <f t="shared" ref="BP91" si="136">ROUND(BO91/BN91,3)</f>
        <v>4.8000000000000001E-2</v>
      </c>
      <c r="BQ91" s="84">
        <f t="shared" ref="BQ91:BR91" si="137">SUM(BQ40:BQ90)</f>
        <v>22170</v>
      </c>
      <c r="BR91" s="84">
        <f t="shared" si="137"/>
        <v>1472</v>
      </c>
      <c r="BS91" s="77">
        <f t="shared" ref="BS91" si="138">ROUND(BR91/BQ91,3)</f>
        <v>6.6000000000000003E-2</v>
      </c>
      <c r="BT91" s="84">
        <f t="shared" ref="BT91:BU91" si="139">SUM(BT40:BT90)</f>
        <v>20644</v>
      </c>
      <c r="BU91" s="84">
        <f t="shared" si="139"/>
        <v>2872</v>
      </c>
      <c r="BV91" s="77">
        <f t="shared" si="78"/>
        <v>0.13912032551831041</v>
      </c>
      <c r="BW91" s="84">
        <f t="shared" ref="BW91:BX91" si="140">SUM(BW40:BW90)</f>
        <v>6430</v>
      </c>
      <c r="BX91" s="84">
        <f t="shared" si="140"/>
        <v>1554</v>
      </c>
      <c r="BY91" s="77">
        <f t="shared" ref="BY91" si="141">ROUND(BX91/BW91,3)</f>
        <v>0.24199999999999999</v>
      </c>
      <c r="BZ91" s="84">
        <f t="shared" ref="BZ91:CA91" si="142">SUM(BZ40:BZ90)</f>
        <v>1063</v>
      </c>
      <c r="CA91" s="84">
        <f t="shared" si="142"/>
        <v>372</v>
      </c>
      <c r="CB91" s="77">
        <f>ROUND(CA91/BZ91,3)</f>
        <v>0.35</v>
      </c>
      <c r="CC91" s="84">
        <f t="shared" ref="CC91:CD91" si="143">SUM(CC40:CC90)</f>
        <v>26669</v>
      </c>
      <c r="CD91" s="84">
        <f t="shared" si="143"/>
        <v>2121</v>
      </c>
      <c r="CE91" s="77">
        <f t="shared" ref="CE91" si="144">ROUND(CD91/CC91,3)</f>
        <v>0.08</v>
      </c>
      <c r="CF91" s="84">
        <f t="shared" ref="CF91:CG91" si="145">SUM(CF40:CF90)</f>
        <v>17862</v>
      </c>
      <c r="CG91" s="84">
        <f t="shared" si="145"/>
        <v>2506</v>
      </c>
      <c r="CH91" s="77">
        <f t="shared" ref="CH91" si="146">ROUND(CG91/CF91,3)</f>
        <v>0.14000000000000001</v>
      </c>
      <c r="CI91" s="84">
        <f t="shared" ref="CI91:CJ91" si="147">SUM(CI40:CI90)</f>
        <v>5120</v>
      </c>
      <c r="CJ91" s="84">
        <f t="shared" si="147"/>
        <v>1325</v>
      </c>
      <c r="CK91" s="77">
        <f t="shared" si="98"/>
        <v>0.25900000000000001</v>
      </c>
      <c r="CL91" s="84">
        <f t="shared" ref="CL91:CM91" si="148">SUM(CL40:CL90)</f>
        <v>656</v>
      </c>
      <c r="CM91" s="84">
        <f t="shared" si="148"/>
        <v>332</v>
      </c>
      <c r="CN91" s="77">
        <f t="shared" si="110"/>
        <v>0.50600000000000001</v>
      </c>
      <c r="CO91" s="84">
        <f t="shared" ref="CO91:CP91" si="149">SUM(CO40:CO90)</f>
        <v>15822</v>
      </c>
      <c r="CP91" s="84">
        <f t="shared" si="149"/>
        <v>1610</v>
      </c>
      <c r="CQ91" s="77">
        <f t="shared" si="99"/>
        <v>0.10199999999999999</v>
      </c>
      <c r="CR91" s="84">
        <f t="shared" ref="CR91:CS91" si="150">SUM(CR40:CR90)</f>
        <v>21041</v>
      </c>
      <c r="CS91" s="84">
        <f t="shared" si="150"/>
        <v>2927</v>
      </c>
      <c r="CT91" s="77">
        <f t="shared" si="100"/>
        <v>0.13900000000000001</v>
      </c>
      <c r="CU91" s="84">
        <f t="shared" ref="CU91:CV91" si="151">SUM(CU40:CU90)</f>
        <v>10697</v>
      </c>
      <c r="CV91" s="84">
        <f t="shared" si="151"/>
        <v>1206</v>
      </c>
      <c r="CW91" s="77">
        <f t="shared" si="101"/>
        <v>0.113</v>
      </c>
      <c r="CX91" s="84">
        <f t="shared" ref="CX91:CY91" si="152">SUM(CX40:CX90)</f>
        <v>2747</v>
      </c>
      <c r="CY91" s="84">
        <f t="shared" si="152"/>
        <v>529</v>
      </c>
      <c r="CZ91" s="77">
        <f t="shared" si="102"/>
        <v>0.193</v>
      </c>
      <c r="DA91" s="84">
        <f t="shared" ref="DA91:DB91" si="153">SUM(DA40:DA90)</f>
        <v>6463</v>
      </c>
      <c r="DB91" s="84">
        <f t="shared" si="153"/>
        <v>2636</v>
      </c>
      <c r="DC91" s="77">
        <f t="shared" si="103"/>
        <v>0.40799999999999997</v>
      </c>
      <c r="DD91" s="84">
        <f t="shared" ref="DD91:DE91" si="154">SUM(DD40:DD90)</f>
        <v>18633</v>
      </c>
      <c r="DE91" s="84">
        <f t="shared" si="154"/>
        <v>2754</v>
      </c>
      <c r="DF91" s="77">
        <f t="shared" si="104"/>
        <v>0.14799999999999999</v>
      </c>
      <c r="DG91" s="84">
        <f t="shared" ref="DG91:DH91" si="155">SUM(DG40:DG90)</f>
        <v>17767</v>
      </c>
      <c r="DH91" s="84">
        <f t="shared" si="155"/>
        <v>818</v>
      </c>
      <c r="DI91" s="77">
        <f t="shared" si="105"/>
        <v>4.5999999999999999E-2</v>
      </c>
      <c r="DJ91" s="84">
        <f t="shared" ref="DJ91:DK91" si="156">SUM(DJ40:DJ90)</f>
        <v>7444</v>
      </c>
      <c r="DK91" s="84">
        <f t="shared" si="156"/>
        <v>74</v>
      </c>
      <c r="DL91" s="98">
        <f t="shared" si="70"/>
        <v>0.01</v>
      </c>
      <c r="DM91" s="443"/>
      <c r="DN91" s="84">
        <f t="shared" ref="DN91:DO91" si="157">SUM(DN40:DN90)</f>
        <v>34994</v>
      </c>
      <c r="DO91" s="84">
        <f t="shared" si="157"/>
        <v>1988</v>
      </c>
      <c r="DP91" s="77">
        <f t="shared" si="106"/>
        <v>5.7000000000000002E-2</v>
      </c>
      <c r="DQ91" s="84">
        <f t="shared" ref="DQ91:DR91" si="158">SUM(DQ40:DQ90)</f>
        <v>15313</v>
      </c>
      <c r="DR91" s="84">
        <f t="shared" si="158"/>
        <v>4307</v>
      </c>
      <c r="DS91" s="77">
        <f t="shared" si="107"/>
        <v>0.28100000000000003</v>
      </c>
      <c r="DT91" s="444">
        <f t="shared" ref="DT91:EA91" si="159">SUM(DT40:DT90)</f>
        <v>3094</v>
      </c>
      <c r="DU91" s="445">
        <f t="shared" si="159"/>
        <v>8818</v>
      </c>
      <c r="DV91" s="445">
        <f t="shared" si="159"/>
        <v>11799</v>
      </c>
      <c r="DW91" s="445">
        <f t="shared" si="159"/>
        <v>15327</v>
      </c>
      <c r="DX91" s="445">
        <f t="shared" si="159"/>
        <v>16597</v>
      </c>
      <c r="DY91" s="445">
        <f t="shared" si="159"/>
        <v>25647</v>
      </c>
      <c r="DZ91" s="445">
        <f t="shared" si="159"/>
        <v>32724</v>
      </c>
      <c r="EA91" s="446">
        <f t="shared" si="159"/>
        <v>37832</v>
      </c>
    </row>
    <row r="92" spans="1:131" s="84" customFormat="1" x14ac:dyDescent="0.2">
      <c r="A92" s="81" t="s">
        <v>882</v>
      </c>
      <c r="B92" s="82" t="s">
        <v>1026</v>
      </c>
      <c r="C92" s="81"/>
      <c r="D92" s="81"/>
      <c r="E92" s="84">
        <f>E39+E91</f>
        <v>85443</v>
      </c>
      <c r="F92" s="84">
        <f>F39+F91</f>
        <v>12013</v>
      </c>
      <c r="G92" s="77">
        <f t="shared" si="79"/>
        <v>0.14059665507999486</v>
      </c>
      <c r="H92" s="84">
        <f>H39+H91</f>
        <v>47431</v>
      </c>
      <c r="I92" s="84">
        <f>I39+I91</f>
        <v>9130</v>
      </c>
      <c r="J92" s="77">
        <f t="shared" si="73"/>
        <v>0.19249014357698552</v>
      </c>
      <c r="K92" s="84">
        <f>K39+K91</f>
        <v>6221</v>
      </c>
      <c r="L92" s="84">
        <f>L39+L91</f>
        <v>1138</v>
      </c>
      <c r="M92" s="77">
        <f t="shared" si="74"/>
        <v>0.18292878958366823</v>
      </c>
      <c r="N92" s="84">
        <f>N39+N91</f>
        <v>31182</v>
      </c>
      <c r="O92" s="84">
        <f>O39+O91</f>
        <v>5248</v>
      </c>
      <c r="P92" s="77">
        <f t="shared" si="75"/>
        <v>0.16830222564299915</v>
      </c>
      <c r="Q92" s="84">
        <f>Q39+Q91</f>
        <v>10028</v>
      </c>
      <c r="R92" s="84">
        <f>R39+R91</f>
        <v>2716</v>
      </c>
      <c r="S92" s="84">
        <f>ROUND(R92/Q92,3)</f>
        <v>0.27100000000000002</v>
      </c>
      <c r="T92" s="84">
        <f>T39+T91</f>
        <v>85443</v>
      </c>
      <c r="U92" s="84">
        <f>U39+U91</f>
        <v>12837</v>
      </c>
      <c r="V92" s="84">
        <f>V39+V91</f>
        <v>3037</v>
      </c>
      <c r="W92" s="77">
        <f t="shared" si="77"/>
        <v>0.23699999999999999</v>
      </c>
      <c r="X92" s="84">
        <f>X39+X91</f>
        <v>811</v>
      </c>
      <c r="Y92" s="84">
        <f>Y39+Y91</f>
        <v>222</v>
      </c>
      <c r="Z92" s="77">
        <f t="shared" si="81"/>
        <v>0.27373612823674476</v>
      </c>
      <c r="AA92" s="84">
        <f>AA39+AA91</f>
        <v>3527</v>
      </c>
      <c r="AB92" s="84">
        <f>AB39+AB91</f>
        <v>256</v>
      </c>
      <c r="AC92" s="98">
        <f t="shared" si="83"/>
        <v>7.2999999999999995E-2</v>
      </c>
      <c r="AD92" s="84">
        <f>AD39+AD91</f>
        <v>89</v>
      </c>
      <c r="AE92" s="84">
        <f>AE39+AE91</f>
        <v>33</v>
      </c>
      <c r="AF92" s="84">
        <f>ROUND(AE92/AD92,3)</f>
        <v>0.371</v>
      </c>
      <c r="AG92" s="84">
        <f>AG39+AG91</f>
        <v>1278</v>
      </c>
      <c r="AH92" s="84">
        <f>AH39+AH91</f>
        <v>213</v>
      </c>
      <c r="AI92" s="98">
        <f t="shared" si="111"/>
        <v>0.16700000000000001</v>
      </c>
      <c r="AJ92" s="84">
        <f>AJ39+AJ91</f>
        <v>39405</v>
      </c>
      <c r="AK92" s="84">
        <f>AK39+AK91</f>
        <v>6788</v>
      </c>
      <c r="AL92" s="98">
        <f t="shared" si="84"/>
        <v>0.17199999999999999</v>
      </c>
      <c r="AM92" s="84">
        <f>AM39+AM91</f>
        <v>27496</v>
      </c>
      <c r="AN92" s="84">
        <f>AN39+AN91</f>
        <v>2115</v>
      </c>
      <c r="AO92" s="98">
        <f t="shared" si="85"/>
        <v>7.6999999999999999E-2</v>
      </c>
      <c r="AP92" s="84">
        <f>AP39+AP91</f>
        <v>60482</v>
      </c>
      <c r="AQ92" s="84">
        <f>AQ39+AQ91</f>
        <v>4652</v>
      </c>
      <c r="AR92" s="98">
        <f t="shared" si="86"/>
        <v>7.6999999999999999E-2</v>
      </c>
      <c r="AS92" s="84">
        <f>AS39+AS91</f>
        <v>46712</v>
      </c>
      <c r="AT92" s="84">
        <f>AT39+AT91</f>
        <v>1813</v>
      </c>
      <c r="AU92" s="98">
        <f t="shared" si="87"/>
        <v>3.9E-2</v>
      </c>
      <c r="AV92" s="84">
        <f>AV39+AV91</f>
        <v>13411</v>
      </c>
      <c r="AW92" s="84">
        <f>AW39+AW91</f>
        <v>1431</v>
      </c>
      <c r="AX92" s="98">
        <f t="shared" si="88"/>
        <v>0.107</v>
      </c>
      <c r="AY92" s="84">
        <f>AY39+AY91</f>
        <v>9015</v>
      </c>
      <c r="AZ92" s="84">
        <f>AZ39+AZ91</f>
        <v>2620</v>
      </c>
      <c r="BA92" s="98">
        <f t="shared" si="89"/>
        <v>0.29099999999999998</v>
      </c>
      <c r="BB92" s="84">
        <f>BB39+BB91</f>
        <v>20444</v>
      </c>
      <c r="BC92" s="84">
        <f>BC39+BC91</f>
        <v>2154</v>
      </c>
      <c r="BD92" s="98">
        <f t="shared" si="90"/>
        <v>0.105</v>
      </c>
      <c r="BE92" s="84">
        <f>BE39+BE91</f>
        <v>15956</v>
      </c>
      <c r="BF92" s="84">
        <f>BF39+BF91</f>
        <v>3900</v>
      </c>
      <c r="BG92" s="98">
        <f t="shared" si="91"/>
        <v>0.24399999999999999</v>
      </c>
      <c r="BH92" s="84">
        <f>BH39+BH91</f>
        <v>22373</v>
      </c>
      <c r="BI92" s="84">
        <f>BI39+BI91</f>
        <v>3686</v>
      </c>
      <c r="BJ92" s="98">
        <f t="shared" si="92"/>
        <v>0.16500000000000001</v>
      </c>
      <c r="BK92" s="84">
        <f>BK39+BK91</f>
        <v>30458</v>
      </c>
      <c r="BL92" s="84">
        <f>BL39+BL91</f>
        <v>3336</v>
      </c>
      <c r="BM92" s="98">
        <f t="shared" si="93"/>
        <v>0.11</v>
      </c>
      <c r="BN92" s="84">
        <f>BN39+BN91</f>
        <v>16656</v>
      </c>
      <c r="BO92" s="84">
        <f>BO39+BO91</f>
        <v>1004</v>
      </c>
      <c r="BP92" s="84">
        <f t="shared" si="94"/>
        <v>0.06</v>
      </c>
      <c r="BQ92" s="84">
        <f>BQ39+BQ91</f>
        <v>38012</v>
      </c>
      <c r="BR92" s="84">
        <f>BR39+BR91</f>
        <v>2844</v>
      </c>
      <c r="BS92" s="98">
        <f t="shared" si="95"/>
        <v>7.4999999999999997E-2</v>
      </c>
      <c r="BT92" s="84">
        <f>BT39+BT91</f>
        <v>34917</v>
      </c>
      <c r="BU92" s="84">
        <f>BU39+BU91</f>
        <v>5479</v>
      </c>
      <c r="BV92" s="77">
        <f t="shared" si="78"/>
        <v>0.1569149697854913</v>
      </c>
      <c r="BW92" s="84">
        <f>BW39+BW91</f>
        <v>10568</v>
      </c>
      <c r="BX92" s="84">
        <f>BX39+BX91</f>
        <v>2720</v>
      </c>
      <c r="BY92" s="98">
        <f t="shared" si="108"/>
        <v>0.25700000000000001</v>
      </c>
      <c r="BZ92" s="84">
        <f>BZ39+BZ91</f>
        <v>1946</v>
      </c>
      <c r="CA92" s="84">
        <f>CA39+CA91</f>
        <v>883</v>
      </c>
      <c r="CB92" s="98">
        <f t="shared" si="109"/>
        <v>0.45400000000000001</v>
      </c>
      <c r="CC92" s="84">
        <f>CC39+CC91</f>
        <v>44964</v>
      </c>
      <c r="CD92" s="84">
        <f>CD39+CD91</f>
        <v>3913</v>
      </c>
      <c r="CE92" s="98">
        <f t="shared" si="96"/>
        <v>8.6999999999999994E-2</v>
      </c>
      <c r="CF92" s="84">
        <f>CF39+CF91</f>
        <v>30186</v>
      </c>
      <c r="CG92" s="84">
        <f>CG39+CG91</f>
        <v>4854</v>
      </c>
      <c r="CH92" s="98">
        <f t="shared" si="97"/>
        <v>0.161</v>
      </c>
      <c r="CI92" s="84">
        <f>CI39+CI91</f>
        <v>8971</v>
      </c>
      <c r="CJ92" s="84">
        <f>CJ39+CJ91</f>
        <v>2378</v>
      </c>
      <c r="CK92" s="98">
        <f t="shared" si="98"/>
        <v>0.26500000000000001</v>
      </c>
      <c r="CL92" s="84">
        <f>CL39+CL91</f>
        <v>1322</v>
      </c>
      <c r="CM92" s="84">
        <f>CM39+CM91</f>
        <v>800</v>
      </c>
      <c r="CN92" s="98">
        <f t="shared" si="110"/>
        <v>0.60499999999999998</v>
      </c>
      <c r="CO92" s="84">
        <f>CO39+CO91</f>
        <v>27429</v>
      </c>
      <c r="CP92" s="84">
        <f>CP39+CP91</f>
        <v>3011</v>
      </c>
      <c r="CQ92" s="98">
        <f t="shared" si="99"/>
        <v>0.11</v>
      </c>
      <c r="CR92" s="84">
        <f>CR39+CR91</f>
        <v>37017</v>
      </c>
      <c r="CS92" s="84">
        <f>CS39+CS91</f>
        <v>5545</v>
      </c>
      <c r="CT92" s="98">
        <f t="shared" si="100"/>
        <v>0.15</v>
      </c>
      <c r="CU92" s="84">
        <f>CU39+CU91</f>
        <v>17002</v>
      </c>
      <c r="CV92" s="84">
        <f>CV39+CV91</f>
        <v>2693</v>
      </c>
      <c r="CW92" s="98">
        <f t="shared" si="101"/>
        <v>0.158</v>
      </c>
      <c r="CX92" s="84">
        <f>CX39+CX91</f>
        <v>3995</v>
      </c>
      <c r="CY92" s="84">
        <f>CY39+CY91</f>
        <v>685</v>
      </c>
      <c r="CZ92" s="77">
        <f t="shared" si="102"/>
        <v>0.17100000000000001</v>
      </c>
      <c r="DA92" s="84">
        <f>DA39+DA91</f>
        <v>12579</v>
      </c>
      <c r="DB92" s="84">
        <f>DB39+DB91</f>
        <v>5886</v>
      </c>
      <c r="DC92" s="98">
        <f t="shared" si="103"/>
        <v>0.46800000000000003</v>
      </c>
      <c r="DD92" s="84">
        <f>DD39+DD91</f>
        <v>32055</v>
      </c>
      <c r="DE92" s="84">
        <f>DE39+DE91</f>
        <v>4668</v>
      </c>
      <c r="DF92" s="98">
        <f t="shared" si="104"/>
        <v>0.14599999999999999</v>
      </c>
      <c r="DG92" s="84">
        <f>DG39+DG91</f>
        <v>29913</v>
      </c>
      <c r="DH92" s="84">
        <f>DH39+DH91</f>
        <v>1218</v>
      </c>
      <c r="DI92" s="98">
        <f t="shared" si="105"/>
        <v>4.1000000000000002E-2</v>
      </c>
      <c r="DJ92" s="84">
        <f>DJ39+DJ91</f>
        <v>10896</v>
      </c>
      <c r="DK92" s="84">
        <f>DK39+DK91</f>
        <v>184</v>
      </c>
      <c r="DL92" s="98">
        <f t="shared" si="70"/>
        <v>1.7000000000000001E-2</v>
      </c>
      <c r="DM92" s="443"/>
      <c r="DN92" s="84">
        <f>DN39+DN91</f>
        <v>55076</v>
      </c>
      <c r="DO92" s="84">
        <f>DO39+DO91</f>
        <v>3276</v>
      </c>
      <c r="DP92" s="98">
        <f t="shared" si="106"/>
        <v>5.8999999999999997E-2</v>
      </c>
      <c r="DQ92" s="84">
        <f>DQ39+DQ91</f>
        <v>30367</v>
      </c>
      <c r="DR92" s="84">
        <f>DR39+DR91</f>
        <v>8704</v>
      </c>
      <c r="DS92" s="98">
        <f t="shared" si="107"/>
        <v>0.28699999999999998</v>
      </c>
      <c r="DT92" s="444">
        <f>DT39+DT91</f>
        <v>6164</v>
      </c>
      <c r="DU92" s="445">
        <f>DU39+DU91</f>
        <v>16572</v>
      </c>
      <c r="DV92" s="445">
        <f t="shared" ref="DV92:DZ92" si="160">DV39+DV91</f>
        <v>21280</v>
      </c>
      <c r="DW92" s="445">
        <f t="shared" si="160"/>
        <v>27106</v>
      </c>
      <c r="DX92" s="445">
        <f t="shared" si="160"/>
        <v>29570</v>
      </c>
      <c r="DY92" s="445">
        <f t="shared" si="160"/>
        <v>44828</v>
      </c>
      <c r="DZ92" s="445">
        <f t="shared" si="160"/>
        <v>56892</v>
      </c>
      <c r="EA92" s="446">
        <f>EA39+EA91</f>
        <v>65396</v>
      </c>
    </row>
    <row r="93" spans="1:131" x14ac:dyDescent="0.2">
      <c r="A93" s="56" t="s">
        <v>882</v>
      </c>
      <c r="B93" s="57" t="s">
        <v>1023</v>
      </c>
      <c r="C93" s="60" t="s">
        <v>972</v>
      </c>
      <c r="D93" s="56" t="s">
        <v>1117</v>
      </c>
      <c r="E93" s="60">
        <v>2211342</v>
      </c>
      <c r="F93" s="60">
        <v>232190</v>
      </c>
      <c r="G93" s="77">
        <f t="shared" si="79"/>
        <v>0.1049995884851823</v>
      </c>
      <c r="H93" s="60">
        <v>1067136</v>
      </c>
      <c r="I93" s="60">
        <v>168607</v>
      </c>
      <c r="J93" s="77">
        <f t="shared" si="73"/>
        <v>0.15799954270121147</v>
      </c>
      <c r="K93" s="60">
        <v>175433</v>
      </c>
      <c r="L93" s="60">
        <v>20525</v>
      </c>
      <c r="M93" s="77">
        <f t="shared" si="74"/>
        <v>0.11699623217980654</v>
      </c>
      <c r="N93" s="60">
        <v>687507</v>
      </c>
      <c r="O93" s="60">
        <v>100376</v>
      </c>
      <c r="P93" s="77">
        <f t="shared" si="75"/>
        <v>0.1459999680003258</v>
      </c>
      <c r="Q93" s="60">
        <v>204196</v>
      </c>
      <c r="R93" s="60">
        <v>47781</v>
      </c>
      <c r="S93" s="60">
        <v>0.23400000000000001</v>
      </c>
      <c r="T93" s="60">
        <f t="shared" si="82"/>
        <v>2211342</v>
      </c>
      <c r="U93" s="60">
        <v>169105</v>
      </c>
      <c r="V93" s="60">
        <v>25196</v>
      </c>
      <c r="W93" s="77">
        <f t="shared" si="77"/>
        <v>0.14899999999999999</v>
      </c>
      <c r="X93" s="60">
        <v>17664</v>
      </c>
      <c r="Y93" s="60">
        <v>2172</v>
      </c>
      <c r="Z93" s="77">
        <f t="shared" si="81"/>
        <v>0.12296195652173914</v>
      </c>
      <c r="AA93" s="60">
        <v>355510</v>
      </c>
      <c r="AB93" s="60">
        <v>26663</v>
      </c>
      <c r="AC93" s="77">
        <f t="shared" si="83"/>
        <v>7.4999999999999997E-2</v>
      </c>
      <c r="AD93" s="60">
        <v>4948</v>
      </c>
      <c r="AE93" s="60">
        <v>390</v>
      </c>
      <c r="AF93" s="60">
        <v>7.9000000000000001E-2</v>
      </c>
      <c r="AG93" s="60">
        <v>26402</v>
      </c>
      <c r="AH93" s="60">
        <v>4118</v>
      </c>
      <c r="AI93" s="77">
        <f t="shared" si="111"/>
        <v>0.156</v>
      </c>
      <c r="AJ93" s="60">
        <v>995496</v>
      </c>
      <c r="AK93" s="60">
        <v>144346</v>
      </c>
      <c r="AL93" s="77">
        <f t="shared" si="84"/>
        <v>0.14499999999999999</v>
      </c>
      <c r="AM93" s="60">
        <v>642217</v>
      </c>
      <c r="AN93" s="60">
        <v>32110</v>
      </c>
      <c r="AO93" s="77">
        <f t="shared" si="85"/>
        <v>0.05</v>
      </c>
      <c r="AP93" s="60">
        <v>1642275</v>
      </c>
      <c r="AQ93" s="60">
        <v>123170</v>
      </c>
      <c r="AR93" s="77">
        <f t="shared" si="86"/>
        <v>7.4999999999999997E-2</v>
      </c>
      <c r="AS93" s="60">
        <v>1180511</v>
      </c>
      <c r="AT93" s="60">
        <v>50761</v>
      </c>
      <c r="AU93" s="77">
        <f t="shared" si="87"/>
        <v>4.2999999999999997E-2</v>
      </c>
      <c r="AV93" s="60">
        <v>427067</v>
      </c>
      <c r="AW93" s="60">
        <v>30748</v>
      </c>
      <c r="AX93" s="77">
        <f t="shared" si="88"/>
        <v>7.1999999999999995E-2</v>
      </c>
      <c r="AY93" s="60">
        <v>224160</v>
      </c>
      <c r="AZ93" s="60">
        <v>45952</v>
      </c>
      <c r="BA93" s="77">
        <f t="shared" si="89"/>
        <v>0.20499999999999999</v>
      </c>
      <c r="BB93" s="60">
        <v>544974</v>
      </c>
      <c r="BC93" s="60">
        <v>35423</v>
      </c>
      <c r="BD93" s="77">
        <f t="shared" si="90"/>
        <v>6.5000000000000002E-2</v>
      </c>
      <c r="BE93" s="60">
        <v>440035</v>
      </c>
      <c r="BF93" s="60">
        <v>93727</v>
      </c>
      <c r="BG93" s="77">
        <f t="shared" si="91"/>
        <v>0.21299999999999999</v>
      </c>
      <c r="BH93" s="60">
        <v>400608</v>
      </c>
      <c r="BI93" s="60">
        <v>56085</v>
      </c>
      <c r="BJ93" s="77">
        <f t="shared" si="92"/>
        <v>0.14000000000000001</v>
      </c>
      <c r="BK93" s="60">
        <v>594166</v>
      </c>
      <c r="BL93" s="60">
        <v>52286</v>
      </c>
      <c r="BM93" s="77">
        <f t="shared" si="93"/>
        <v>8.7999999999999995E-2</v>
      </c>
      <c r="BN93" s="60">
        <v>776533</v>
      </c>
      <c r="BO93" s="60">
        <v>30284</v>
      </c>
      <c r="BP93" s="60">
        <f t="shared" si="94"/>
        <v>3.9E-2</v>
      </c>
      <c r="BQ93" s="60">
        <v>1144206</v>
      </c>
      <c r="BR93" s="60">
        <v>64075</v>
      </c>
      <c r="BS93" s="77">
        <f t="shared" si="95"/>
        <v>5.6000000000000001E-2</v>
      </c>
      <c r="BT93" s="60">
        <v>864844</v>
      </c>
      <c r="BU93" s="60">
        <v>111564</v>
      </c>
      <c r="BV93" s="77">
        <f t="shared" si="78"/>
        <v>0.12899898710056379</v>
      </c>
      <c r="BW93" s="60">
        <v>184582</v>
      </c>
      <c r="BX93" s="60">
        <v>49837</v>
      </c>
      <c r="BY93" s="77">
        <f t="shared" si="108"/>
        <v>0.27</v>
      </c>
      <c r="BZ93" s="60">
        <v>17710</v>
      </c>
      <c r="CA93" s="60">
        <v>6800</v>
      </c>
      <c r="CB93" s="77">
        <f t="shared" si="109"/>
        <v>0.38400000000000001</v>
      </c>
      <c r="CC93" s="60">
        <v>1291383</v>
      </c>
      <c r="CD93" s="60">
        <v>81357</v>
      </c>
      <c r="CE93" s="77">
        <f t="shared" si="96"/>
        <v>6.3E-2</v>
      </c>
      <c r="CF93" s="60">
        <v>758479</v>
      </c>
      <c r="CG93" s="60">
        <v>101636</v>
      </c>
      <c r="CH93" s="77">
        <f t="shared" si="97"/>
        <v>0.13400000000000001</v>
      </c>
      <c r="CI93" s="60">
        <v>151107</v>
      </c>
      <c r="CJ93" s="60">
        <v>43518</v>
      </c>
      <c r="CK93" s="77">
        <f t="shared" si="98"/>
        <v>0.28799999999999998</v>
      </c>
      <c r="CL93" s="60">
        <v>10373</v>
      </c>
      <c r="CM93" s="60">
        <v>5030</v>
      </c>
      <c r="CN93" s="77">
        <f t="shared" si="110"/>
        <v>0.48499999999999999</v>
      </c>
      <c r="CO93" s="60">
        <v>804560</v>
      </c>
      <c r="CP93" s="60">
        <v>71605</v>
      </c>
      <c r="CQ93" s="77">
        <f t="shared" si="99"/>
        <v>8.8999999999999996E-2</v>
      </c>
      <c r="CR93" s="60">
        <v>986589</v>
      </c>
      <c r="CS93" s="60">
        <v>99645</v>
      </c>
      <c r="CT93" s="77">
        <f t="shared" si="100"/>
        <v>0.10100000000000001</v>
      </c>
      <c r="CU93" s="60">
        <v>341011</v>
      </c>
      <c r="CV93" s="60">
        <v>49446</v>
      </c>
      <c r="CW93" s="77">
        <f t="shared" si="101"/>
        <v>0.14499999999999999</v>
      </c>
      <c r="CX93" s="60">
        <v>79182</v>
      </c>
      <c r="CY93" s="60">
        <v>11718</v>
      </c>
      <c r="CZ93" s="77">
        <f t="shared" si="102"/>
        <v>0.14799999999999999</v>
      </c>
      <c r="DA93" s="60">
        <v>233749</v>
      </c>
      <c r="DB93" s="60">
        <v>71760</v>
      </c>
      <c r="DC93" s="77">
        <f t="shared" si="103"/>
        <v>0.307</v>
      </c>
      <c r="DD93" s="60">
        <v>711003</v>
      </c>
      <c r="DE93" s="60">
        <v>120159</v>
      </c>
      <c r="DF93" s="77">
        <f t="shared" si="104"/>
        <v>0.16900000000000001</v>
      </c>
      <c r="DG93" s="60">
        <v>894743</v>
      </c>
      <c r="DH93" s="60">
        <v>34000</v>
      </c>
      <c r="DI93" s="77">
        <f t="shared" si="105"/>
        <v>3.7999999999999999E-2</v>
      </c>
      <c r="DJ93" s="60">
        <v>371847</v>
      </c>
      <c r="DK93" s="60">
        <v>6693</v>
      </c>
      <c r="DL93" s="77">
        <f t="shared" si="70"/>
        <v>1.7999999999999999E-2</v>
      </c>
      <c r="DM93" s="439">
        <v>10036</v>
      </c>
      <c r="DN93" s="60">
        <v>1175229</v>
      </c>
      <c r="DO93" s="60">
        <v>48184</v>
      </c>
      <c r="DP93" s="77">
        <f t="shared" si="106"/>
        <v>4.1000000000000002E-2</v>
      </c>
      <c r="DQ93" s="60">
        <v>1036113</v>
      </c>
      <c r="DR93" s="60">
        <v>184428</v>
      </c>
      <c r="DS93" s="77">
        <f t="shared" si="107"/>
        <v>0.17799999999999999</v>
      </c>
      <c r="DT93" s="440">
        <v>87625</v>
      </c>
      <c r="DU93" s="441">
        <v>333236</v>
      </c>
      <c r="DV93" s="441">
        <v>431173</v>
      </c>
      <c r="DW93" s="441">
        <v>565546</v>
      </c>
      <c r="DX93" s="441">
        <v>621069</v>
      </c>
      <c r="DY93" s="441">
        <v>962918</v>
      </c>
      <c r="DZ93" s="441">
        <v>1235908</v>
      </c>
      <c r="EA93" s="442">
        <v>1446935</v>
      </c>
    </row>
    <row r="94" spans="1:131" x14ac:dyDescent="0.2">
      <c r="A94" s="56" t="s">
        <v>882</v>
      </c>
      <c r="B94" s="57" t="s">
        <v>1024</v>
      </c>
      <c r="C94" s="60" t="s">
        <v>973</v>
      </c>
      <c r="D94" s="56" t="s">
        <v>974</v>
      </c>
      <c r="E94" s="60">
        <v>8986666</v>
      </c>
      <c r="F94" s="60">
        <v>808799</v>
      </c>
      <c r="G94" s="77">
        <f t="shared" si="79"/>
        <v>8.9999895400585714E-2</v>
      </c>
      <c r="H94" s="60">
        <v>4394682</v>
      </c>
      <c r="I94" s="60">
        <v>584492</v>
      </c>
      <c r="J94" s="77">
        <f t="shared" si="73"/>
        <v>0.13299983935128867</v>
      </c>
      <c r="K94" s="60">
        <v>738118</v>
      </c>
      <c r="L94" s="60">
        <v>78240</v>
      </c>
      <c r="M94" s="77">
        <f t="shared" si="74"/>
        <v>0.10599931176315983</v>
      </c>
      <c r="N94" s="60">
        <v>2787997</v>
      </c>
      <c r="O94" s="60">
        <v>328983</v>
      </c>
      <c r="P94" s="77">
        <f t="shared" si="75"/>
        <v>0.1179997682924336</v>
      </c>
      <c r="Q94" s="60">
        <v>868567</v>
      </c>
      <c r="R94" s="60">
        <v>178924</v>
      </c>
      <c r="S94" s="60">
        <v>0.20599999999999999</v>
      </c>
      <c r="T94" s="60">
        <f t="shared" si="82"/>
        <v>8986666</v>
      </c>
      <c r="U94" s="60">
        <v>475357</v>
      </c>
      <c r="V94" s="60">
        <v>71303</v>
      </c>
      <c r="W94" s="77">
        <f t="shared" si="77"/>
        <v>0.15</v>
      </c>
      <c r="X94" s="60">
        <v>69573</v>
      </c>
      <c r="Y94" s="60">
        <v>9948</v>
      </c>
      <c r="Z94" s="77">
        <f t="shared" si="81"/>
        <v>0.14298650338493382</v>
      </c>
      <c r="AA94" s="60">
        <v>1379441</v>
      </c>
      <c r="AB94" s="60">
        <v>96560</v>
      </c>
      <c r="AC94" s="77">
        <f t="shared" si="83"/>
        <v>7.0000000000000007E-2</v>
      </c>
      <c r="AD94" s="60">
        <v>30901</v>
      </c>
      <c r="AE94" s="60">
        <v>2688</v>
      </c>
      <c r="AF94" s="60">
        <v>8.6999999999999994E-2</v>
      </c>
      <c r="AG94" s="60">
        <v>157056</v>
      </c>
      <c r="AH94" s="60">
        <v>23715</v>
      </c>
      <c r="AI94" s="77">
        <f t="shared" si="111"/>
        <v>0.151</v>
      </c>
      <c r="AJ94" s="60">
        <v>3088309</v>
      </c>
      <c r="AK94" s="60">
        <v>432363</v>
      </c>
      <c r="AL94" s="77">
        <f t="shared" si="84"/>
        <v>0.14000000000000001</v>
      </c>
      <c r="AM94" s="60">
        <v>3786029</v>
      </c>
      <c r="AN94" s="60">
        <v>185515</v>
      </c>
      <c r="AO94" s="77">
        <f t="shared" si="85"/>
        <v>4.9000000000000002E-2</v>
      </c>
      <c r="AP94" s="60">
        <v>6581297</v>
      </c>
      <c r="AQ94" s="60">
        <v>408040</v>
      </c>
      <c r="AR94" s="77">
        <f t="shared" si="86"/>
        <v>6.2E-2</v>
      </c>
      <c r="AS94" s="60">
        <v>4707005</v>
      </c>
      <c r="AT94" s="60">
        <v>150624</v>
      </c>
      <c r="AU94" s="77">
        <f t="shared" si="87"/>
        <v>3.2000000000000001E-2</v>
      </c>
      <c r="AV94" s="60">
        <v>1809652</v>
      </c>
      <c r="AW94" s="60">
        <v>104959</v>
      </c>
      <c r="AX94" s="77">
        <f t="shared" si="88"/>
        <v>5.8000000000000003E-2</v>
      </c>
      <c r="AY94" s="60">
        <v>814879</v>
      </c>
      <c r="AZ94" s="60">
        <v>172754</v>
      </c>
      <c r="BA94" s="77">
        <f t="shared" si="89"/>
        <v>0.21199999999999999</v>
      </c>
      <c r="BB94" s="60">
        <v>2317805</v>
      </c>
      <c r="BC94" s="60">
        <v>132114</v>
      </c>
      <c r="BD94" s="77">
        <f t="shared" si="90"/>
        <v>5.7000000000000002E-2</v>
      </c>
      <c r="BE94" s="60">
        <v>1324492</v>
      </c>
      <c r="BF94" s="60">
        <v>278143</v>
      </c>
      <c r="BG94" s="77">
        <f t="shared" si="91"/>
        <v>0.21</v>
      </c>
      <c r="BH94" s="60">
        <v>1564348</v>
      </c>
      <c r="BI94" s="60">
        <v>201800</v>
      </c>
      <c r="BJ94" s="77">
        <f t="shared" si="92"/>
        <v>0.129</v>
      </c>
      <c r="BK94" s="60">
        <v>2710400</v>
      </c>
      <c r="BL94" s="60">
        <v>222252</v>
      </c>
      <c r="BM94" s="77">
        <f t="shared" si="93"/>
        <v>8.2000000000000003E-2</v>
      </c>
      <c r="BN94" s="60">
        <v>3387426</v>
      </c>
      <c r="BO94" s="60">
        <v>105010</v>
      </c>
      <c r="BP94" s="60">
        <f t="shared" si="94"/>
        <v>3.1E-2</v>
      </c>
      <c r="BQ94" s="60">
        <v>4591984</v>
      </c>
      <c r="BR94" s="60">
        <v>220415</v>
      </c>
      <c r="BS94" s="77">
        <f t="shared" si="95"/>
        <v>4.8000000000000001E-2</v>
      </c>
      <c r="BT94" s="60">
        <v>3511120</v>
      </c>
      <c r="BU94" s="60">
        <v>375689</v>
      </c>
      <c r="BV94" s="77">
        <f t="shared" si="78"/>
        <v>0.10699976076009934</v>
      </c>
      <c r="BW94" s="60">
        <v>809410</v>
      </c>
      <c r="BX94" s="60">
        <v>184545</v>
      </c>
      <c r="BY94" s="77">
        <f t="shared" si="108"/>
        <v>0.22800000000000001</v>
      </c>
      <c r="BZ94" s="60">
        <v>74152</v>
      </c>
      <c r="CA94" s="60">
        <v>27955</v>
      </c>
      <c r="CB94" s="77">
        <f t="shared" si="109"/>
        <v>0.377</v>
      </c>
      <c r="CC94" s="60">
        <v>5092544</v>
      </c>
      <c r="CD94" s="60">
        <v>274997</v>
      </c>
      <c r="CE94" s="77">
        <f t="shared" si="96"/>
        <v>5.3999999999999999E-2</v>
      </c>
      <c r="CF94" s="60">
        <v>3150255</v>
      </c>
      <c r="CG94" s="60">
        <v>343377</v>
      </c>
      <c r="CH94" s="77">
        <f t="shared" si="97"/>
        <v>0.109</v>
      </c>
      <c r="CI94" s="60">
        <v>694125</v>
      </c>
      <c r="CJ94" s="60">
        <v>164507</v>
      </c>
      <c r="CK94" s="77">
        <f t="shared" si="98"/>
        <v>0.23699999999999999</v>
      </c>
      <c r="CL94" s="60">
        <v>49742</v>
      </c>
      <c r="CM94" s="60">
        <v>21886</v>
      </c>
      <c r="CN94" s="77">
        <f t="shared" si="110"/>
        <v>0.44</v>
      </c>
      <c r="CO94" s="60">
        <v>3512861</v>
      </c>
      <c r="CP94" s="60">
        <v>259951</v>
      </c>
      <c r="CQ94" s="77">
        <f t="shared" si="99"/>
        <v>7.3999999999999996E-2</v>
      </c>
      <c r="CR94" s="60">
        <v>3890781</v>
      </c>
      <c r="CS94" s="60">
        <v>342388</v>
      </c>
      <c r="CT94" s="77">
        <f t="shared" si="100"/>
        <v>8.7999999999999995E-2</v>
      </c>
      <c r="CU94" s="60">
        <v>1304812</v>
      </c>
      <c r="CV94" s="60">
        <v>167015</v>
      </c>
      <c r="CW94" s="77">
        <f t="shared" si="101"/>
        <v>0.128</v>
      </c>
      <c r="CX94" s="60">
        <v>278212</v>
      </c>
      <c r="CY94" s="60">
        <v>40618</v>
      </c>
      <c r="CZ94" s="77">
        <f t="shared" si="102"/>
        <v>0.14599999999999999</v>
      </c>
      <c r="DA94" s="60">
        <v>1115185</v>
      </c>
      <c r="DB94" s="60">
        <v>270989</v>
      </c>
      <c r="DC94" s="77">
        <f t="shared" si="103"/>
        <v>0.24299999999999999</v>
      </c>
      <c r="DD94" s="60">
        <v>2869734</v>
      </c>
      <c r="DE94" s="60">
        <v>401762</v>
      </c>
      <c r="DF94" s="77">
        <f t="shared" si="104"/>
        <v>0.14000000000000001</v>
      </c>
      <c r="DG94" s="60">
        <v>3661293</v>
      </c>
      <c r="DH94" s="60">
        <v>113500</v>
      </c>
      <c r="DI94" s="77">
        <f t="shared" si="105"/>
        <v>3.1E-2</v>
      </c>
      <c r="DJ94" s="60">
        <v>1340454</v>
      </c>
      <c r="DK94" s="60">
        <v>21447</v>
      </c>
      <c r="DL94" s="77">
        <f t="shared" si="70"/>
        <v>1.6E-2</v>
      </c>
      <c r="DM94" s="439">
        <v>10279</v>
      </c>
      <c r="DN94" s="60">
        <v>5507069</v>
      </c>
      <c r="DO94" s="60">
        <v>220282</v>
      </c>
      <c r="DP94" s="77">
        <f t="shared" si="106"/>
        <v>0.04</v>
      </c>
      <c r="DQ94" s="60">
        <v>3479597</v>
      </c>
      <c r="DR94" s="60">
        <v>588051</v>
      </c>
      <c r="DS94" s="77">
        <f t="shared" si="107"/>
        <v>0.16900000000000001</v>
      </c>
      <c r="DT94" s="440">
        <v>320870</v>
      </c>
      <c r="DU94" s="441">
        <v>1135838</v>
      </c>
      <c r="DV94" s="441">
        <v>1464729</v>
      </c>
      <c r="DW94" s="441">
        <v>1938022</v>
      </c>
      <c r="DX94" s="441">
        <v>2135711</v>
      </c>
      <c r="DY94" s="441">
        <v>3393264</v>
      </c>
      <c r="DZ94" s="441">
        <v>4476025</v>
      </c>
      <c r="EA94" s="442">
        <v>5366873</v>
      </c>
    </row>
    <row r="95" spans="1:131" ht="12" thickBot="1" x14ac:dyDescent="0.25">
      <c r="A95" s="56" t="s">
        <v>882</v>
      </c>
      <c r="B95" s="57" t="s">
        <v>1025</v>
      </c>
      <c r="C95" s="56" t="s">
        <v>883</v>
      </c>
      <c r="D95" s="56" t="s">
        <v>167</v>
      </c>
      <c r="E95" s="60">
        <v>79849830</v>
      </c>
      <c r="F95" s="60">
        <v>7266334</v>
      </c>
      <c r="G95" s="77">
        <f t="shared" si="79"/>
        <v>9.0999993362540665E-2</v>
      </c>
      <c r="H95" s="60">
        <v>37082652</v>
      </c>
      <c r="I95" s="60">
        <v>5302819</v>
      </c>
      <c r="J95" s="77">
        <f t="shared" si="73"/>
        <v>0.14299999363583812</v>
      </c>
      <c r="K95" s="60">
        <v>6622746</v>
      </c>
      <c r="L95" s="60">
        <v>894070</v>
      </c>
      <c r="M95" s="77">
        <f t="shared" si="74"/>
        <v>0.13499989279371427</v>
      </c>
      <c r="N95" s="60">
        <v>23347127</v>
      </c>
      <c r="O95" s="60">
        <v>2871696</v>
      </c>
      <c r="P95" s="77">
        <f t="shared" si="75"/>
        <v>0.12299997340143821</v>
      </c>
      <c r="Q95" s="60">
        <v>7112779</v>
      </c>
      <c r="R95" s="60">
        <v>1536360</v>
      </c>
      <c r="S95" s="60">
        <v>0.216</v>
      </c>
      <c r="T95" s="60">
        <f t="shared" si="82"/>
        <v>79849830</v>
      </c>
      <c r="U95" s="60">
        <v>9040538</v>
      </c>
      <c r="V95" s="60">
        <v>1654418</v>
      </c>
      <c r="W95" s="77">
        <f t="shared" si="77"/>
        <v>0.183</v>
      </c>
      <c r="X95" s="60">
        <v>587302</v>
      </c>
      <c r="Y95" s="60">
        <v>117460</v>
      </c>
      <c r="Z95" s="77">
        <f t="shared" si="81"/>
        <v>0.19999931891939751</v>
      </c>
      <c r="AA95" s="60">
        <v>4332143</v>
      </c>
      <c r="AB95" s="60">
        <v>329242</v>
      </c>
      <c r="AC95" s="77">
        <f t="shared" si="83"/>
        <v>7.5999999999999998E-2</v>
      </c>
      <c r="AD95" s="60">
        <v>125511</v>
      </c>
      <c r="AE95" s="60">
        <v>16316</v>
      </c>
      <c r="AF95" s="77">
        <v>0.13</v>
      </c>
      <c r="AG95" s="60">
        <f>1150000+89422</f>
        <v>1239422</v>
      </c>
      <c r="AH95" s="60">
        <v>216898</v>
      </c>
      <c r="AI95" s="77">
        <f t="shared" si="111"/>
        <v>0.17499999999999999</v>
      </c>
      <c r="AJ95" s="60">
        <v>12303195</v>
      </c>
      <c r="AK95" s="60">
        <v>1956208</v>
      </c>
      <c r="AL95" s="77">
        <f t="shared" si="84"/>
        <v>0.159</v>
      </c>
      <c r="AM95" s="60">
        <v>52221719</v>
      </c>
      <c r="AN95" s="60">
        <v>3081081</v>
      </c>
      <c r="AO95" s="77">
        <f t="shared" si="85"/>
        <v>5.8999999999999997E-2</v>
      </c>
      <c r="AP95" s="60">
        <v>57903742</v>
      </c>
      <c r="AQ95" s="60">
        <v>3763743</v>
      </c>
      <c r="AR95" s="77">
        <f t="shared" si="86"/>
        <v>6.5000000000000002E-2</v>
      </c>
      <c r="AS95" s="60">
        <v>42376476</v>
      </c>
      <c r="AT95" s="60">
        <v>1356047</v>
      </c>
      <c r="AU95" s="77">
        <f t="shared" si="87"/>
        <v>3.2000000000000001E-2</v>
      </c>
      <c r="AV95" s="60">
        <v>17366084</v>
      </c>
      <c r="AW95" s="60">
        <v>903036</v>
      </c>
      <c r="AX95" s="77">
        <f t="shared" si="88"/>
        <v>5.1999999999999998E-2</v>
      </c>
      <c r="AY95" s="60">
        <v>5613871</v>
      </c>
      <c r="AZ95" s="60">
        <v>1313645</v>
      </c>
      <c r="BA95" s="77">
        <f t="shared" si="89"/>
        <v>0.23400000000000001</v>
      </c>
      <c r="BB95" s="60">
        <v>22828958</v>
      </c>
      <c r="BC95" s="60">
        <v>1392566</v>
      </c>
      <c r="BD95" s="77">
        <f t="shared" si="90"/>
        <v>6.0999999999999999E-2</v>
      </c>
      <c r="BE95" s="60">
        <v>7701409</v>
      </c>
      <c r="BF95" s="60">
        <v>1848338</v>
      </c>
      <c r="BG95" s="77">
        <f t="shared" si="91"/>
        <v>0.24</v>
      </c>
      <c r="BH95" s="60">
        <v>18498820</v>
      </c>
      <c r="BI95" s="60">
        <v>2386347</v>
      </c>
      <c r="BJ95" s="77">
        <f t="shared" si="92"/>
        <v>0.129</v>
      </c>
      <c r="BK95" s="60">
        <v>24597058</v>
      </c>
      <c r="BL95" s="60">
        <v>2189138</v>
      </c>
      <c r="BM95" s="77">
        <f t="shared" si="93"/>
        <v>8.8999999999999996E-2</v>
      </c>
      <c r="BN95" s="60">
        <v>29052543</v>
      </c>
      <c r="BO95" s="60">
        <v>813471</v>
      </c>
      <c r="BP95" s="60">
        <f t="shared" si="94"/>
        <v>2.8000000000000001E-2</v>
      </c>
      <c r="BQ95" s="60">
        <v>42767178</v>
      </c>
      <c r="BR95" s="60">
        <v>1967290</v>
      </c>
      <c r="BS95" s="77">
        <f t="shared" si="95"/>
        <v>4.5999999999999999E-2</v>
      </c>
      <c r="BT95" s="60">
        <v>29544456</v>
      </c>
      <c r="BU95" s="60">
        <v>3515790</v>
      </c>
      <c r="BV95" s="77">
        <f t="shared" si="78"/>
        <v>0.11899999106431339</v>
      </c>
      <c r="BW95" s="60">
        <v>6870431</v>
      </c>
      <c r="BX95" s="60">
        <v>1525235</v>
      </c>
      <c r="BY95" s="77">
        <f t="shared" si="108"/>
        <v>0.222</v>
      </c>
      <c r="BZ95" s="60">
        <v>667765</v>
      </c>
      <c r="CA95" s="60">
        <v>253750</v>
      </c>
      <c r="CB95" s="77">
        <f t="shared" si="109"/>
        <v>0.38</v>
      </c>
      <c r="CC95" s="60">
        <v>46439185</v>
      </c>
      <c r="CD95" s="60">
        <v>2507715</v>
      </c>
      <c r="CE95" s="77">
        <f t="shared" si="96"/>
        <v>5.3999999999999999E-2</v>
      </c>
      <c r="CF95" s="60">
        <v>26698655</v>
      </c>
      <c r="CG95" s="60">
        <v>3150441</v>
      </c>
      <c r="CH95" s="77">
        <f t="shared" si="97"/>
        <v>0.11799999999999999</v>
      </c>
      <c r="CI95" s="60">
        <v>6167934</v>
      </c>
      <c r="CJ95" s="60">
        <v>1369281</v>
      </c>
      <c r="CK95" s="77">
        <f t="shared" si="98"/>
        <v>0.222</v>
      </c>
      <c r="CL95" s="60">
        <v>544056</v>
      </c>
      <c r="CM95" s="60">
        <v>211637</v>
      </c>
      <c r="CN95" s="77">
        <f t="shared" si="110"/>
        <v>0.38900000000000001</v>
      </c>
      <c r="CO95" s="60">
        <v>37163444</v>
      </c>
      <c r="CP95" s="60">
        <v>2750094</v>
      </c>
      <c r="CQ95" s="77">
        <f t="shared" si="99"/>
        <v>7.3999999999999996E-2</v>
      </c>
      <c r="CR95" s="60">
        <v>32207636</v>
      </c>
      <c r="CS95" s="60">
        <v>3059725</v>
      </c>
      <c r="CT95" s="77">
        <f t="shared" si="100"/>
        <v>9.5000000000000001E-2</v>
      </c>
      <c r="CU95" s="60">
        <v>9028670</v>
      </c>
      <c r="CV95" s="60">
        <v>1191784</v>
      </c>
      <c r="CW95" s="77">
        <f t="shared" si="101"/>
        <v>0.13200000000000001</v>
      </c>
      <c r="CX95" s="60">
        <v>1450080</v>
      </c>
      <c r="CY95" s="60">
        <v>274065</v>
      </c>
      <c r="CZ95" s="77">
        <f t="shared" si="102"/>
        <v>0.189</v>
      </c>
      <c r="DA95" s="60">
        <v>11649493</v>
      </c>
      <c r="DB95" s="60">
        <v>2539589</v>
      </c>
      <c r="DC95" s="77">
        <f t="shared" si="103"/>
        <v>0.218</v>
      </c>
      <c r="DD95" s="60">
        <v>25460852</v>
      </c>
      <c r="DE95" s="60">
        <v>3691823</v>
      </c>
      <c r="DF95" s="77">
        <f t="shared" si="104"/>
        <v>0.14499999999999999</v>
      </c>
      <c r="DG95" s="60">
        <v>33303719</v>
      </c>
      <c r="DH95" s="60">
        <v>899200</v>
      </c>
      <c r="DI95" s="77">
        <f t="shared" si="105"/>
        <v>2.7E-2</v>
      </c>
      <c r="DJ95" s="60">
        <v>9435766</v>
      </c>
      <c r="DK95" s="60">
        <v>132100</v>
      </c>
      <c r="DL95" s="77">
        <f t="shared" si="70"/>
        <v>1.4E-2</v>
      </c>
      <c r="DM95" s="447">
        <v>10194</v>
      </c>
      <c r="DN95" s="60">
        <v>57575584</v>
      </c>
      <c r="DO95" s="60">
        <v>2590901</v>
      </c>
      <c r="DP95" s="77">
        <f t="shared" si="106"/>
        <v>4.4999999999999998E-2</v>
      </c>
      <c r="DQ95" s="60">
        <v>22274246</v>
      </c>
      <c r="DR95" s="60">
        <v>4677591</v>
      </c>
      <c r="DS95" s="77">
        <f t="shared" si="107"/>
        <v>0.21</v>
      </c>
      <c r="DT95" s="448">
        <v>2970371</v>
      </c>
      <c r="DU95" s="449">
        <v>9957981</v>
      </c>
      <c r="DV95" s="449">
        <v>12792044</v>
      </c>
      <c r="DW95" s="449">
        <v>16989788</v>
      </c>
      <c r="DX95" s="449">
        <v>18793647</v>
      </c>
      <c r="DY95" s="449">
        <v>30813880</v>
      </c>
      <c r="DZ95" s="449">
        <v>41788177</v>
      </c>
      <c r="EA95" s="450">
        <v>50890546</v>
      </c>
    </row>
    <row r="96" spans="1:131" ht="12" thickTop="1" x14ac:dyDescent="0.2"/>
  </sheetData>
  <pageMargins left="0.7" right="0.7" top="0.75" bottom="0.75" header="0.3" footer="0.3"/>
  <pageSetup orientation="portrait" r:id="rId1"/>
  <ignoredErrors>
    <ignoredError sqref="C94:D95 C2:D38 C92:D93 C39:D91" numberStoredAsText="1"/>
    <ignoredError sqref="DT91:EA91 E2:F38 G40:EA90 E94:EA95 G2:EA38 E93:EA93 E39:F90" formulaRange="1"/>
    <ignoredError sqref="G92 J92 M92 P92 S92 W92 Z92 AC92 AF92 AI92 AL92 AO92 AR92 AU92 AX92 BA92 BD92 BG92 BJ92 BM92 BP92 BS92 BV92 BY92 CB92 CE92 CH92 CK92 CN92 CQ92 CT92 CW92 CZ92 DC92 DF92 DI92 DL92:DM92 DP92 DS92 G39:EA39 E91:DS91" formula="1" formulaRange="1"/>
    <ignoredError sqref="G1:M1"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M96"/>
  <sheetViews>
    <sheetView workbookViewId="0">
      <pane xSplit="7" ySplit="1" topLeftCell="H2" activePane="bottomRight" state="frozen"/>
      <selection pane="topRight" activeCell="H1" sqref="H1"/>
      <selection pane="bottomLeft" activeCell="A3" sqref="A3"/>
      <selection pane="bottomRight" activeCell="CI92" sqref="CI92:CM92"/>
    </sheetView>
  </sheetViews>
  <sheetFormatPr defaultColWidth="9.109375" defaultRowHeight="11.4" x14ac:dyDescent="0.2"/>
  <cols>
    <col min="1" max="1" width="10.5546875" style="60" customWidth="1"/>
    <col min="2" max="2" width="16.44140625" style="57" customWidth="1"/>
    <col min="3" max="3" width="11.109375" style="56" customWidth="1"/>
    <col min="4" max="4" width="7.109375" style="56" customWidth="1"/>
    <col min="5" max="5" width="7.5546875" style="60" customWidth="1"/>
    <col min="6" max="6" width="9.109375" style="60" bestFit="1" customWidth="1"/>
    <col min="7" max="7" width="9.6640625" style="60" customWidth="1"/>
    <col min="8" max="8" width="7.77734375" style="60" customWidth="1"/>
    <col min="9" max="10" width="7.77734375" style="102" customWidth="1"/>
    <col min="11" max="16" width="7.5546875" style="102" customWidth="1"/>
    <col min="17" max="17" width="9.109375" style="102" bestFit="1" customWidth="1"/>
    <col min="18" max="25" width="9.109375" style="471" bestFit="1" customWidth="1"/>
    <col min="26" max="26" width="9.109375" style="60" bestFit="1" customWidth="1"/>
    <col min="27" max="27" width="9.33203125" style="60" customWidth="1"/>
    <col min="28" max="33" width="9.109375" style="60" bestFit="1" customWidth="1"/>
    <col min="34" max="34" width="9.21875" style="60" bestFit="1" customWidth="1"/>
    <col min="35" max="35" width="9.109375" style="60" bestFit="1" customWidth="1"/>
    <col min="36" max="37" width="7.77734375" style="60" customWidth="1"/>
    <col min="38" max="38" width="7.77734375" style="102" customWidth="1"/>
    <col min="39" max="40" width="9.109375" style="102" bestFit="1" customWidth="1"/>
    <col min="41" max="41" width="9.21875" style="102" bestFit="1" customWidth="1"/>
    <col min="42" max="42" width="9.109375" style="60" bestFit="1" customWidth="1"/>
    <col min="43" max="44" width="9.109375" style="102" bestFit="1" customWidth="1"/>
    <col min="45" max="45" width="9.21875" style="102" bestFit="1" customWidth="1"/>
    <col min="46" max="54" width="9.109375" style="471" bestFit="1" customWidth="1"/>
    <col min="55" max="55" width="9.109375" style="60" bestFit="1" customWidth="1"/>
    <col min="56" max="56" width="9.21875" style="60" customWidth="1"/>
    <col min="57" max="62" width="9.109375" style="102" bestFit="1" customWidth="1"/>
    <col min="63" max="63" width="9.21875" style="60" bestFit="1" customWidth="1"/>
    <col min="64" max="64" width="9.109375" style="60" bestFit="1" customWidth="1"/>
    <col min="65" max="65" width="9.21875" style="60" bestFit="1" customWidth="1"/>
    <col min="66" max="66" width="8.21875" style="60" customWidth="1"/>
    <col min="67" max="69" width="9.109375" style="102" bestFit="1" customWidth="1"/>
    <col min="70" max="70" width="9.21875" style="102" bestFit="1" customWidth="1"/>
    <col min="71" max="71" width="9.109375" style="60" bestFit="1" customWidth="1"/>
    <col min="72" max="74" width="9.109375" style="102" bestFit="1" customWidth="1"/>
    <col min="75" max="83" width="9.109375" style="471" bestFit="1" customWidth="1"/>
    <col min="84" max="85" width="9.109375" style="60" bestFit="1" customWidth="1"/>
    <col min="86" max="91" width="9.109375" style="102" bestFit="1" customWidth="1"/>
    <col min="92" max="16384" width="9.109375" style="60"/>
  </cols>
  <sheetData>
    <row r="1" spans="1:91" s="73" customFormat="1" ht="125.7" customHeight="1" thickTop="1" x14ac:dyDescent="0.2">
      <c r="A1" s="58" t="s">
        <v>881</v>
      </c>
      <c r="B1" s="117" t="s">
        <v>1028</v>
      </c>
      <c r="C1" s="58" t="s">
        <v>164</v>
      </c>
      <c r="D1" s="58" t="s">
        <v>2304</v>
      </c>
      <c r="E1" s="556" t="s">
        <v>1947</v>
      </c>
      <c r="F1" s="472" t="s">
        <v>2221</v>
      </c>
      <c r="G1" s="473" t="s">
        <v>2222</v>
      </c>
      <c r="H1" s="73" t="s">
        <v>2223</v>
      </c>
      <c r="I1" s="474" t="s">
        <v>2224</v>
      </c>
      <c r="J1" s="474" t="s">
        <v>2225</v>
      </c>
      <c r="K1" s="474" t="s">
        <v>2226</v>
      </c>
      <c r="L1" s="474" t="s">
        <v>2227</v>
      </c>
      <c r="M1" s="474" t="s">
        <v>2228</v>
      </c>
      <c r="N1" s="474" t="s">
        <v>2229</v>
      </c>
      <c r="O1" s="474" t="s">
        <v>2230</v>
      </c>
      <c r="P1" s="474" t="s">
        <v>2231</v>
      </c>
      <c r="Q1" s="475" t="s">
        <v>2232</v>
      </c>
      <c r="R1" s="304" t="s">
        <v>2233</v>
      </c>
      <c r="S1" s="304" t="s">
        <v>2234</v>
      </c>
      <c r="T1" s="304" t="s">
        <v>2235</v>
      </c>
      <c r="U1" s="304" t="s">
        <v>2236</v>
      </c>
      <c r="V1" s="304" t="s">
        <v>2237</v>
      </c>
      <c r="W1" s="304" t="s">
        <v>2238</v>
      </c>
      <c r="X1" s="304" t="s">
        <v>2239</v>
      </c>
      <c r="Y1" s="476" t="s">
        <v>2240</v>
      </c>
      <c r="Z1" s="477" t="s">
        <v>2241</v>
      </c>
      <c r="AA1" s="478" t="s">
        <v>2242</v>
      </c>
      <c r="AB1" s="479" t="s">
        <v>1970</v>
      </c>
      <c r="AC1" s="303" t="s">
        <v>2293</v>
      </c>
      <c r="AD1" s="303" t="s">
        <v>2294</v>
      </c>
      <c r="AE1" s="303" t="s">
        <v>2295</v>
      </c>
      <c r="AF1" s="303" t="s">
        <v>2296</v>
      </c>
      <c r="AG1" s="303" t="s">
        <v>2297</v>
      </c>
      <c r="AH1" s="563" t="s">
        <v>1976</v>
      </c>
      <c r="AI1" s="559" t="s">
        <v>1978</v>
      </c>
      <c r="AJ1" s="73" t="s">
        <v>1977</v>
      </c>
      <c r="AK1" s="73" t="s">
        <v>2260</v>
      </c>
      <c r="AL1" s="474" t="s">
        <v>2243</v>
      </c>
      <c r="AM1" s="474" t="s">
        <v>2244</v>
      </c>
      <c r="AN1" s="474" t="s">
        <v>2245</v>
      </c>
      <c r="AO1" s="474" t="s">
        <v>2246</v>
      </c>
      <c r="AP1" s="73" t="s">
        <v>2247</v>
      </c>
      <c r="AQ1" s="474" t="s">
        <v>2248</v>
      </c>
      <c r="AR1" s="474" t="s">
        <v>2249</v>
      </c>
      <c r="AS1" s="474" t="s">
        <v>2250</v>
      </c>
      <c r="AT1" s="304" t="s">
        <v>2251</v>
      </c>
      <c r="AU1" s="304" t="s">
        <v>2252</v>
      </c>
      <c r="AV1" s="304" t="s">
        <v>2253</v>
      </c>
      <c r="AW1" s="304" t="s">
        <v>2254</v>
      </c>
      <c r="AX1" s="304" t="s">
        <v>2255</v>
      </c>
      <c r="AY1" s="304" t="s">
        <v>2256</v>
      </c>
      <c r="AZ1" s="304" t="s">
        <v>2257</v>
      </c>
      <c r="BA1" s="304" t="s">
        <v>2258</v>
      </c>
      <c r="BB1" s="476" t="s">
        <v>2259</v>
      </c>
      <c r="BC1" s="477" t="s">
        <v>2261</v>
      </c>
      <c r="BD1" s="478" t="s">
        <v>2262</v>
      </c>
      <c r="BE1" s="479" t="s">
        <v>1999</v>
      </c>
      <c r="BF1" s="303" t="s">
        <v>2263</v>
      </c>
      <c r="BG1" s="303" t="s">
        <v>2264</v>
      </c>
      <c r="BH1" s="303" t="s">
        <v>2265</v>
      </c>
      <c r="BI1" s="303" t="s">
        <v>2266</v>
      </c>
      <c r="BJ1" s="480" t="s">
        <v>2267</v>
      </c>
      <c r="BK1" s="73" t="s">
        <v>2005</v>
      </c>
      <c r="BL1" s="472" t="s">
        <v>2006</v>
      </c>
      <c r="BM1" s="73" t="s">
        <v>2007</v>
      </c>
      <c r="BN1" s="73" t="s">
        <v>2268</v>
      </c>
      <c r="BO1" s="474" t="s">
        <v>2269</v>
      </c>
      <c r="BP1" s="474" t="s">
        <v>2270</v>
      </c>
      <c r="BQ1" s="474" t="s">
        <v>2271</v>
      </c>
      <c r="BR1" s="474" t="s">
        <v>2272</v>
      </c>
      <c r="BS1" s="73" t="s">
        <v>2273</v>
      </c>
      <c r="BT1" s="474" t="s">
        <v>2274</v>
      </c>
      <c r="BU1" s="474" t="s">
        <v>2275</v>
      </c>
      <c r="BV1" s="474" t="s">
        <v>2276</v>
      </c>
      <c r="BW1" s="481" t="s">
        <v>2277</v>
      </c>
      <c r="BX1" s="304" t="s">
        <v>2278</v>
      </c>
      <c r="BY1" s="304" t="s">
        <v>2279</v>
      </c>
      <c r="BZ1" s="304" t="s">
        <v>2280</v>
      </c>
      <c r="CA1" s="304" t="s">
        <v>2281</v>
      </c>
      <c r="CB1" s="304" t="s">
        <v>2282</v>
      </c>
      <c r="CC1" s="304" t="s">
        <v>2283</v>
      </c>
      <c r="CD1" s="304" t="s">
        <v>2284</v>
      </c>
      <c r="CE1" s="476" t="s">
        <v>2285</v>
      </c>
      <c r="CF1" s="477" t="s">
        <v>2286</v>
      </c>
      <c r="CG1" s="478" t="s">
        <v>2287</v>
      </c>
      <c r="CH1" s="479" t="s">
        <v>2028</v>
      </c>
      <c r="CI1" s="303" t="s">
        <v>2288</v>
      </c>
      <c r="CJ1" s="303" t="s">
        <v>2289</v>
      </c>
      <c r="CK1" s="303" t="s">
        <v>2290</v>
      </c>
      <c r="CL1" s="303" t="s">
        <v>2291</v>
      </c>
      <c r="CM1" s="480" t="s">
        <v>2292</v>
      </c>
    </row>
    <row r="2" spans="1:91" x14ac:dyDescent="0.2">
      <c r="A2" s="56" t="s">
        <v>882</v>
      </c>
      <c r="B2" s="57" t="s">
        <v>1021</v>
      </c>
      <c r="C2" s="56" t="s">
        <v>886</v>
      </c>
      <c r="D2" s="56" t="s">
        <v>1031</v>
      </c>
      <c r="E2" s="557">
        <v>1946</v>
      </c>
      <c r="F2" s="75">
        <v>25318</v>
      </c>
      <c r="G2" s="451">
        <v>909</v>
      </c>
      <c r="H2" s="60">
        <v>12</v>
      </c>
      <c r="I2" s="102">
        <v>6</v>
      </c>
      <c r="J2" s="102">
        <v>118</v>
      </c>
      <c r="K2" s="102">
        <v>89</v>
      </c>
      <c r="L2" s="102">
        <v>363</v>
      </c>
      <c r="M2" s="102">
        <v>171</v>
      </c>
      <c r="N2" s="102">
        <v>35</v>
      </c>
      <c r="O2" s="102">
        <v>77</v>
      </c>
      <c r="P2" s="102">
        <v>38</v>
      </c>
      <c r="Q2" s="79">
        <f t="shared" ref="Q2:Q4" si="0">ROUND(H2/G2,3)</f>
        <v>1.2999999999999999E-2</v>
      </c>
      <c r="R2" s="79">
        <f t="shared" ref="R2:R4" si="1">ROUND(I2/G2,3)</f>
        <v>7.0000000000000001E-3</v>
      </c>
      <c r="S2" s="79">
        <f t="shared" ref="S2:S4" si="2">ROUND(J2/G2,3)</f>
        <v>0.13</v>
      </c>
      <c r="T2" s="79">
        <f t="shared" ref="T2:T4" si="3">ROUND(K2/G2,3)</f>
        <v>9.8000000000000004E-2</v>
      </c>
      <c r="U2" s="79">
        <f t="shared" ref="U2:U4" si="4">ROUND(L2/G2,3)</f>
        <v>0.39900000000000002</v>
      </c>
      <c r="V2" s="79">
        <f t="shared" ref="V2:V4" si="5">ROUND(M2/G2,3)</f>
        <v>0.188</v>
      </c>
      <c r="W2" s="79">
        <f t="shared" ref="W2:W4" si="6">ROUND(N2/G2,3)</f>
        <v>3.9E-2</v>
      </c>
      <c r="X2" s="79">
        <f t="shared" ref="X2:X4" si="7">ROUND(O2/G2,3)</f>
        <v>8.5000000000000006E-2</v>
      </c>
      <c r="Y2" s="457">
        <f t="shared" ref="Y2:Y4" si="8">ROUND(P2/G2,3)</f>
        <v>4.2000000000000003E-2</v>
      </c>
      <c r="Z2" s="453">
        <v>45507</v>
      </c>
      <c r="AA2" s="454">
        <v>49064</v>
      </c>
      <c r="AB2" s="455">
        <v>42750</v>
      </c>
      <c r="AC2" s="71">
        <v>37049</v>
      </c>
      <c r="AD2" s="71">
        <v>36750</v>
      </c>
      <c r="AE2" s="71">
        <v>45746</v>
      </c>
      <c r="AF2" s="71">
        <v>63900</v>
      </c>
      <c r="AG2" s="71">
        <v>57000</v>
      </c>
      <c r="AH2" s="564">
        <v>1110</v>
      </c>
      <c r="AI2" s="560">
        <v>32614</v>
      </c>
      <c r="AJ2" s="60">
        <v>706</v>
      </c>
      <c r="AK2" s="60">
        <v>5</v>
      </c>
      <c r="AL2" s="102">
        <v>0</v>
      </c>
      <c r="AM2" s="102">
        <v>97</v>
      </c>
      <c r="AN2" s="102">
        <v>83</v>
      </c>
      <c r="AO2" s="102">
        <v>263</v>
      </c>
      <c r="AP2" s="60">
        <v>119</v>
      </c>
      <c r="AQ2" s="102">
        <v>35</v>
      </c>
      <c r="AR2" s="102">
        <v>66</v>
      </c>
      <c r="AS2" s="102">
        <v>38</v>
      </c>
      <c r="AT2" s="79">
        <f t="shared" ref="AT2:AT24" si="9">ROUND(AK2/AJ2,3)</f>
        <v>7.0000000000000001E-3</v>
      </c>
      <c r="AU2" s="79">
        <f t="shared" ref="AU2:AU10" si="10">ROUND(AL2/AJ2,3)</f>
        <v>0</v>
      </c>
      <c r="AV2" s="72">
        <f t="shared" ref="AV2:AV10" si="11">ROUND(AM2/AJ2,3)</f>
        <v>0.13700000000000001</v>
      </c>
      <c r="AW2" s="79">
        <f t="shared" ref="AW2:AW10" si="12">ROUND(AN2/AJ2,3)</f>
        <v>0.11799999999999999</v>
      </c>
      <c r="AX2" s="72">
        <f t="shared" ref="AX2:AX10" si="13">ROUND(AO2/AJ2,3)</f>
        <v>0.373</v>
      </c>
      <c r="AY2" s="79">
        <f t="shared" ref="AY2:AY10" si="14">ROUND(AP2/AJ2,3)</f>
        <v>0.16900000000000001</v>
      </c>
      <c r="AZ2" s="79">
        <f t="shared" ref="AZ2:AZ10" si="15">ROUND(AQ2/AJ2,3)</f>
        <v>0.05</v>
      </c>
      <c r="BA2" s="79">
        <f t="shared" ref="BA2:BA10" si="16">ROUND(AR2/AJ2,3)</f>
        <v>9.2999999999999999E-2</v>
      </c>
      <c r="BB2" s="452">
        <f t="shared" ref="BB2:BB10" si="17">ROUND(AS2/AJ2,3)</f>
        <v>5.3999999999999999E-2</v>
      </c>
      <c r="BC2" s="453">
        <v>44250</v>
      </c>
      <c r="BD2" s="454">
        <v>50262</v>
      </c>
      <c r="BE2" s="455">
        <v>44125</v>
      </c>
      <c r="BF2" s="71">
        <v>37188</v>
      </c>
      <c r="BG2" s="71">
        <v>36481</v>
      </c>
      <c r="BH2" s="71">
        <v>56163</v>
      </c>
      <c r="BI2" s="71">
        <v>64821</v>
      </c>
      <c r="BJ2" s="456">
        <v>90526</v>
      </c>
      <c r="BK2" s="60">
        <v>836</v>
      </c>
      <c r="BL2" s="75"/>
      <c r="BM2" s="60">
        <v>203</v>
      </c>
      <c r="BN2" s="60">
        <v>7</v>
      </c>
      <c r="BO2" s="102">
        <v>6</v>
      </c>
      <c r="BP2" s="102">
        <v>21</v>
      </c>
      <c r="BQ2" s="102">
        <v>6</v>
      </c>
      <c r="BR2" s="102">
        <v>100</v>
      </c>
      <c r="BS2" s="60">
        <v>52</v>
      </c>
      <c r="BT2" s="102">
        <v>0</v>
      </c>
      <c r="BU2" s="102">
        <v>11</v>
      </c>
      <c r="BV2" s="102">
        <v>0</v>
      </c>
      <c r="BW2" s="458">
        <f t="shared" ref="BW2:BW11" si="18">ROUND(BN2/BM2,3)</f>
        <v>3.4000000000000002E-2</v>
      </c>
      <c r="BX2" s="79">
        <f t="shared" ref="BX2:BX4" si="19">ROUND(BO2/BM2,3)</f>
        <v>0.03</v>
      </c>
      <c r="BY2" s="72">
        <f t="shared" ref="BY2:BY4" si="20">ROUND(BP2/BM2,3)</f>
        <v>0.10299999999999999</v>
      </c>
      <c r="BZ2" s="79">
        <f t="shared" ref="BZ2:BZ4" si="21">ROUND(BQ2/BM2,3)</f>
        <v>0.03</v>
      </c>
      <c r="CA2" s="79">
        <f t="shared" ref="CA2:CA4" si="22">ROUND(BR2/BM2,3)</f>
        <v>0.49299999999999999</v>
      </c>
      <c r="CB2" s="72">
        <f t="shared" ref="CB2:CB4" si="23">ROUND(BS2/BM2,3)</f>
        <v>0.25600000000000001</v>
      </c>
      <c r="CC2" s="72">
        <f t="shared" ref="CC2:CC4" si="24">ROUND(BT2/BM2,3)</f>
        <v>0</v>
      </c>
      <c r="CD2" s="79">
        <f t="shared" ref="CD2:CD4" si="25">ROUND(BU2/BM2,3)</f>
        <v>5.3999999999999999E-2</v>
      </c>
      <c r="CE2" s="457">
        <f t="shared" ref="CE2:CE4" si="26">ROUND(BV2/BM2,3)</f>
        <v>0</v>
      </c>
      <c r="CF2" s="453">
        <v>46217</v>
      </c>
      <c r="CG2" s="454">
        <v>44898</v>
      </c>
      <c r="CH2" s="455">
        <v>40901</v>
      </c>
      <c r="CI2" s="71"/>
      <c r="CJ2" s="71">
        <v>45583</v>
      </c>
      <c r="CK2" s="71">
        <v>29500</v>
      </c>
      <c r="CL2" s="71"/>
      <c r="CM2" s="456"/>
    </row>
    <row r="3" spans="1:91" x14ac:dyDescent="0.2">
      <c r="A3" s="56" t="s">
        <v>882</v>
      </c>
      <c r="B3" s="57" t="s">
        <v>1021</v>
      </c>
      <c r="C3" s="56" t="s">
        <v>887</v>
      </c>
      <c r="D3" s="56" t="s">
        <v>1032</v>
      </c>
      <c r="E3" s="557">
        <v>3003</v>
      </c>
      <c r="F3" s="75">
        <v>39929</v>
      </c>
      <c r="G3" s="451">
        <v>2383</v>
      </c>
      <c r="H3" s="60">
        <v>57</v>
      </c>
      <c r="I3" s="102">
        <v>118</v>
      </c>
      <c r="J3" s="102">
        <v>283</v>
      </c>
      <c r="K3" s="102">
        <v>400</v>
      </c>
      <c r="L3" s="102">
        <v>704</v>
      </c>
      <c r="M3" s="102">
        <v>526</v>
      </c>
      <c r="N3" s="102">
        <v>103</v>
      </c>
      <c r="O3" s="102">
        <v>181</v>
      </c>
      <c r="P3" s="102">
        <v>11</v>
      </c>
      <c r="Q3" s="79">
        <f t="shared" si="0"/>
        <v>2.4E-2</v>
      </c>
      <c r="R3" s="79">
        <f t="shared" si="1"/>
        <v>0.05</v>
      </c>
      <c r="S3" s="79">
        <f t="shared" si="2"/>
        <v>0.11899999999999999</v>
      </c>
      <c r="T3" s="79">
        <f t="shared" si="3"/>
        <v>0.16800000000000001</v>
      </c>
      <c r="U3" s="79">
        <f t="shared" si="4"/>
        <v>0.29499999999999998</v>
      </c>
      <c r="V3" s="79">
        <f t="shared" si="5"/>
        <v>0.221</v>
      </c>
      <c r="W3" s="79">
        <f t="shared" si="6"/>
        <v>4.2999999999999997E-2</v>
      </c>
      <c r="X3" s="79">
        <f t="shared" si="7"/>
        <v>7.5999999999999998E-2</v>
      </c>
      <c r="Y3" s="457">
        <f t="shared" si="8"/>
        <v>5.0000000000000001E-3</v>
      </c>
      <c r="Z3" s="453">
        <v>44432</v>
      </c>
      <c r="AA3" s="454">
        <v>44249</v>
      </c>
      <c r="AB3" s="455">
        <v>41271</v>
      </c>
      <c r="AC3" s="71">
        <v>34906</v>
      </c>
      <c r="AD3" s="71">
        <v>33913</v>
      </c>
      <c r="AE3" s="71">
        <v>43516</v>
      </c>
      <c r="AF3" s="71">
        <v>45042</v>
      </c>
      <c r="AG3" s="71">
        <v>93444</v>
      </c>
      <c r="AH3" s="564">
        <v>1489</v>
      </c>
      <c r="AI3" s="560">
        <v>43428</v>
      </c>
      <c r="AJ3" s="60">
        <v>1197</v>
      </c>
      <c r="AK3" s="60">
        <v>46</v>
      </c>
      <c r="AL3" s="102">
        <v>50</v>
      </c>
      <c r="AM3" s="102">
        <v>84</v>
      </c>
      <c r="AN3" s="102">
        <v>170</v>
      </c>
      <c r="AO3" s="102">
        <v>419</v>
      </c>
      <c r="AP3" s="60">
        <v>331</v>
      </c>
      <c r="AQ3" s="102">
        <v>46</v>
      </c>
      <c r="AR3" s="102">
        <v>47</v>
      </c>
      <c r="AS3" s="102">
        <v>4</v>
      </c>
      <c r="AT3" s="79">
        <f t="shared" si="9"/>
        <v>3.7999999999999999E-2</v>
      </c>
      <c r="AU3" s="79">
        <f t="shared" si="10"/>
        <v>4.2000000000000003E-2</v>
      </c>
      <c r="AV3" s="72">
        <f t="shared" si="11"/>
        <v>7.0000000000000007E-2</v>
      </c>
      <c r="AW3" s="79">
        <f t="shared" si="12"/>
        <v>0.14199999999999999</v>
      </c>
      <c r="AX3" s="72">
        <f t="shared" si="13"/>
        <v>0.35</v>
      </c>
      <c r="AY3" s="79">
        <f t="shared" si="14"/>
        <v>0.27700000000000002</v>
      </c>
      <c r="AZ3" s="79">
        <f t="shared" si="15"/>
        <v>3.7999999999999999E-2</v>
      </c>
      <c r="BA3" s="79">
        <f t="shared" si="16"/>
        <v>3.9E-2</v>
      </c>
      <c r="BB3" s="452">
        <f t="shared" si="17"/>
        <v>3.0000000000000001E-3</v>
      </c>
      <c r="BC3" s="453">
        <v>45534</v>
      </c>
      <c r="BD3" s="454">
        <v>44002</v>
      </c>
      <c r="BE3" s="455">
        <v>43204</v>
      </c>
      <c r="BF3" s="71">
        <v>44352</v>
      </c>
      <c r="BG3" s="71">
        <v>43530</v>
      </c>
      <c r="BH3" s="71">
        <v>40726</v>
      </c>
      <c r="BI3" s="71">
        <v>53438</v>
      </c>
      <c r="BJ3" s="456"/>
      <c r="BK3" s="60">
        <v>1514</v>
      </c>
      <c r="BL3" s="75">
        <v>33687</v>
      </c>
      <c r="BM3" s="60">
        <v>1186</v>
      </c>
      <c r="BN3" s="60">
        <v>11</v>
      </c>
      <c r="BO3" s="102">
        <v>68</v>
      </c>
      <c r="BP3" s="102">
        <v>199</v>
      </c>
      <c r="BQ3" s="102">
        <v>230</v>
      </c>
      <c r="BR3" s="102">
        <v>285</v>
      </c>
      <c r="BS3" s="60">
        <v>195</v>
      </c>
      <c r="BT3" s="102">
        <v>57</v>
      </c>
      <c r="BU3" s="102">
        <v>134</v>
      </c>
      <c r="BV3" s="102">
        <v>7</v>
      </c>
      <c r="BW3" s="458">
        <f t="shared" si="18"/>
        <v>8.9999999999999993E-3</v>
      </c>
      <c r="BX3" s="79">
        <f t="shared" si="19"/>
        <v>5.7000000000000002E-2</v>
      </c>
      <c r="BY3" s="72">
        <f t="shared" si="20"/>
        <v>0.16800000000000001</v>
      </c>
      <c r="BZ3" s="72">
        <f t="shared" si="21"/>
        <v>0.19400000000000001</v>
      </c>
      <c r="CA3" s="79">
        <f t="shared" si="22"/>
        <v>0.24</v>
      </c>
      <c r="CB3" s="72">
        <f t="shared" si="23"/>
        <v>0.16400000000000001</v>
      </c>
      <c r="CC3" s="72">
        <f t="shared" si="24"/>
        <v>4.8000000000000001E-2</v>
      </c>
      <c r="CD3" s="79">
        <f t="shared" si="25"/>
        <v>0.113</v>
      </c>
      <c r="CE3" s="457">
        <f t="shared" si="26"/>
        <v>6.0000000000000001E-3</v>
      </c>
      <c r="CF3" s="453">
        <v>42041</v>
      </c>
      <c r="CG3" s="454">
        <v>44499</v>
      </c>
      <c r="CH3" s="455">
        <v>37528</v>
      </c>
      <c r="CI3" s="71">
        <v>19138</v>
      </c>
      <c r="CJ3" s="71">
        <v>31425</v>
      </c>
      <c r="CK3" s="71">
        <v>46186</v>
      </c>
      <c r="CL3" s="71">
        <v>39639</v>
      </c>
      <c r="CM3" s="456">
        <v>93617</v>
      </c>
    </row>
    <row r="4" spans="1:91" x14ac:dyDescent="0.2">
      <c r="A4" s="56" t="s">
        <v>882</v>
      </c>
      <c r="B4" s="57" t="s">
        <v>1021</v>
      </c>
      <c r="C4" s="56" t="s">
        <v>888</v>
      </c>
      <c r="D4" s="56" t="s">
        <v>1033</v>
      </c>
      <c r="E4" s="557">
        <v>2849</v>
      </c>
      <c r="F4" s="75">
        <v>38694</v>
      </c>
      <c r="G4" s="451">
        <v>2058</v>
      </c>
      <c r="H4" s="60">
        <v>44</v>
      </c>
      <c r="I4" s="102">
        <v>57</v>
      </c>
      <c r="J4" s="102">
        <v>241</v>
      </c>
      <c r="K4" s="102">
        <v>307</v>
      </c>
      <c r="L4" s="102">
        <v>531</v>
      </c>
      <c r="M4" s="102">
        <v>249</v>
      </c>
      <c r="N4" s="102">
        <v>194</v>
      </c>
      <c r="O4" s="102">
        <v>201</v>
      </c>
      <c r="P4" s="102">
        <v>234</v>
      </c>
      <c r="Q4" s="79">
        <f t="shared" si="0"/>
        <v>2.1000000000000001E-2</v>
      </c>
      <c r="R4" s="79">
        <f t="shared" si="1"/>
        <v>2.8000000000000001E-2</v>
      </c>
      <c r="S4" s="79">
        <f t="shared" si="2"/>
        <v>0.11700000000000001</v>
      </c>
      <c r="T4" s="79">
        <f t="shared" si="3"/>
        <v>0.14899999999999999</v>
      </c>
      <c r="U4" s="79">
        <f t="shared" si="4"/>
        <v>0.25800000000000001</v>
      </c>
      <c r="V4" s="79">
        <f t="shared" si="5"/>
        <v>0.121</v>
      </c>
      <c r="W4" s="79">
        <f t="shared" si="6"/>
        <v>9.4E-2</v>
      </c>
      <c r="X4" s="79">
        <f t="shared" si="7"/>
        <v>9.8000000000000004E-2</v>
      </c>
      <c r="Y4" s="457">
        <f t="shared" si="8"/>
        <v>0.114</v>
      </c>
      <c r="Z4" s="453">
        <v>44315</v>
      </c>
      <c r="AA4" s="454">
        <v>53387</v>
      </c>
      <c r="AB4" s="455">
        <v>40423</v>
      </c>
      <c r="AC4" s="71">
        <v>37889</v>
      </c>
      <c r="AD4" s="71">
        <v>31958</v>
      </c>
      <c r="AE4" s="71">
        <v>39886</v>
      </c>
      <c r="AF4" s="71">
        <v>54519</v>
      </c>
      <c r="AG4" s="71">
        <v>72215</v>
      </c>
      <c r="AH4" s="564">
        <v>1411</v>
      </c>
      <c r="AI4" s="560">
        <v>48057</v>
      </c>
      <c r="AJ4" s="60">
        <v>1086</v>
      </c>
      <c r="AK4" s="60">
        <v>13</v>
      </c>
      <c r="AL4" s="102">
        <v>28</v>
      </c>
      <c r="AM4" s="102">
        <v>105</v>
      </c>
      <c r="AN4" s="102">
        <v>124</v>
      </c>
      <c r="AO4" s="102">
        <v>299</v>
      </c>
      <c r="AP4" s="60">
        <v>139</v>
      </c>
      <c r="AQ4" s="102">
        <v>113</v>
      </c>
      <c r="AR4" s="102">
        <v>106</v>
      </c>
      <c r="AS4" s="102">
        <v>159</v>
      </c>
      <c r="AT4" s="79">
        <f t="shared" si="9"/>
        <v>1.2E-2</v>
      </c>
      <c r="AU4" s="79">
        <f t="shared" si="10"/>
        <v>2.5999999999999999E-2</v>
      </c>
      <c r="AV4" s="72">
        <f t="shared" si="11"/>
        <v>9.7000000000000003E-2</v>
      </c>
      <c r="AW4" s="79">
        <f t="shared" si="12"/>
        <v>0.114</v>
      </c>
      <c r="AX4" s="72">
        <f t="shared" si="13"/>
        <v>0.27500000000000002</v>
      </c>
      <c r="AY4" s="79">
        <f t="shared" si="14"/>
        <v>0.128</v>
      </c>
      <c r="AZ4" s="79">
        <f t="shared" si="15"/>
        <v>0.104</v>
      </c>
      <c r="BA4" s="79">
        <f t="shared" si="16"/>
        <v>9.8000000000000004E-2</v>
      </c>
      <c r="BB4" s="452">
        <f t="shared" si="17"/>
        <v>0.14599999999999999</v>
      </c>
      <c r="BC4" s="453">
        <v>49253</v>
      </c>
      <c r="BD4" s="454">
        <v>57541</v>
      </c>
      <c r="BE4" s="455">
        <v>48589</v>
      </c>
      <c r="BF4" s="71">
        <v>47963</v>
      </c>
      <c r="BG4" s="71">
        <v>35417</v>
      </c>
      <c r="BH4" s="71">
        <v>44741</v>
      </c>
      <c r="BI4" s="71">
        <v>56964</v>
      </c>
      <c r="BJ4" s="456">
        <v>82946</v>
      </c>
      <c r="BK4" s="60">
        <v>1438</v>
      </c>
      <c r="BL4" s="75">
        <v>26939</v>
      </c>
      <c r="BM4" s="60">
        <v>972</v>
      </c>
      <c r="BN4" s="60">
        <v>31</v>
      </c>
      <c r="BO4" s="102">
        <v>29</v>
      </c>
      <c r="BP4" s="102">
        <v>136</v>
      </c>
      <c r="BQ4" s="102">
        <v>183</v>
      </c>
      <c r="BR4" s="102">
        <v>232</v>
      </c>
      <c r="BS4" s="60">
        <v>110</v>
      </c>
      <c r="BT4" s="102">
        <v>81</v>
      </c>
      <c r="BU4" s="102">
        <v>95</v>
      </c>
      <c r="BV4" s="102">
        <v>75</v>
      </c>
      <c r="BW4" s="458">
        <f t="shared" si="18"/>
        <v>3.2000000000000001E-2</v>
      </c>
      <c r="BX4" s="79">
        <f t="shared" si="19"/>
        <v>0.03</v>
      </c>
      <c r="BY4" s="72">
        <f t="shared" si="20"/>
        <v>0.14000000000000001</v>
      </c>
      <c r="BZ4" s="72">
        <f t="shared" si="21"/>
        <v>0.188</v>
      </c>
      <c r="CA4" s="79">
        <f t="shared" si="22"/>
        <v>0.23899999999999999</v>
      </c>
      <c r="CB4" s="72">
        <f t="shared" si="23"/>
        <v>0.113</v>
      </c>
      <c r="CC4" s="72">
        <f t="shared" si="24"/>
        <v>8.3000000000000004E-2</v>
      </c>
      <c r="CD4" s="79">
        <f t="shared" si="25"/>
        <v>9.8000000000000004E-2</v>
      </c>
      <c r="CE4" s="457">
        <f t="shared" si="26"/>
        <v>7.6999999999999999E-2</v>
      </c>
      <c r="CF4" s="453">
        <v>40156</v>
      </c>
      <c r="CG4" s="454">
        <v>48747</v>
      </c>
      <c r="CH4" s="455">
        <v>30938</v>
      </c>
      <c r="CI4" s="71">
        <v>23147</v>
      </c>
      <c r="CJ4" s="71">
        <v>15804</v>
      </c>
      <c r="CK4" s="71">
        <v>34356</v>
      </c>
      <c r="CL4" s="71"/>
      <c r="CM4" s="456">
        <v>71759</v>
      </c>
    </row>
    <row r="5" spans="1:91" x14ac:dyDescent="0.2">
      <c r="A5" s="56" t="s">
        <v>882</v>
      </c>
      <c r="B5" s="57" t="s">
        <v>1021</v>
      </c>
      <c r="C5" s="56" t="s">
        <v>889</v>
      </c>
      <c r="D5" s="56" t="s">
        <v>1034</v>
      </c>
      <c r="E5" s="557">
        <v>1354</v>
      </c>
      <c r="F5" s="75">
        <v>33772</v>
      </c>
      <c r="G5" s="451">
        <v>929</v>
      </c>
      <c r="H5" s="60">
        <v>57</v>
      </c>
      <c r="I5" s="102">
        <v>28</v>
      </c>
      <c r="J5" s="102">
        <v>93</v>
      </c>
      <c r="K5" s="102">
        <v>151</v>
      </c>
      <c r="L5" s="102">
        <v>205</v>
      </c>
      <c r="M5" s="102">
        <v>134</v>
      </c>
      <c r="N5" s="102">
        <v>144</v>
      </c>
      <c r="O5" s="102">
        <v>59</v>
      </c>
      <c r="P5" s="102">
        <v>58</v>
      </c>
      <c r="Q5" s="79">
        <f t="shared" ref="Q5:Q38" si="27">ROUND(H5/G5,3)</f>
        <v>6.0999999999999999E-2</v>
      </c>
      <c r="R5" s="79">
        <f t="shared" ref="R5:R38" si="28">ROUND(I5/G5,3)</f>
        <v>0.03</v>
      </c>
      <c r="S5" s="79">
        <f t="shared" ref="S5:S38" si="29">ROUND(J5/G5,3)</f>
        <v>0.1</v>
      </c>
      <c r="T5" s="79">
        <f t="shared" ref="T5:T38" si="30">ROUND(K5/G5,3)</f>
        <v>0.16300000000000001</v>
      </c>
      <c r="U5" s="79">
        <f t="shared" ref="U5:U38" si="31">ROUND(L5/G5,3)</f>
        <v>0.221</v>
      </c>
      <c r="V5" s="79">
        <f t="shared" ref="V5:V38" si="32">ROUND(M5/G5,3)</f>
        <v>0.14399999999999999</v>
      </c>
      <c r="W5" s="79">
        <f t="shared" ref="W5:W38" si="33">ROUND(N5/G5,3)</f>
        <v>0.155</v>
      </c>
      <c r="X5" s="79">
        <f t="shared" ref="X5:X38" si="34">ROUND(O5/G5,3)</f>
        <v>6.4000000000000001E-2</v>
      </c>
      <c r="Y5" s="457">
        <f t="shared" ref="Y5:Y38" si="35">ROUND(P5/G5,3)</f>
        <v>6.2E-2</v>
      </c>
      <c r="Z5" s="453">
        <v>46482</v>
      </c>
      <c r="AA5" s="454">
        <v>52364</v>
      </c>
      <c r="AB5" s="455">
        <v>37121</v>
      </c>
      <c r="AC5" s="71"/>
      <c r="AD5" s="71">
        <v>30000</v>
      </c>
      <c r="AE5" s="71">
        <v>36550</v>
      </c>
      <c r="AF5" s="71"/>
      <c r="AG5" s="71">
        <v>71327</v>
      </c>
      <c r="AH5" s="564">
        <v>783</v>
      </c>
      <c r="AI5" s="560">
        <v>33969</v>
      </c>
      <c r="AJ5" s="60">
        <v>526</v>
      </c>
      <c r="AK5" s="60">
        <v>0</v>
      </c>
      <c r="AL5" s="102">
        <v>28</v>
      </c>
      <c r="AM5" s="102">
        <v>40</v>
      </c>
      <c r="AN5" s="102">
        <v>114</v>
      </c>
      <c r="AO5" s="102">
        <v>146</v>
      </c>
      <c r="AP5" s="60">
        <v>77</v>
      </c>
      <c r="AQ5" s="102">
        <v>33</v>
      </c>
      <c r="AR5" s="102">
        <v>38</v>
      </c>
      <c r="AS5" s="102">
        <v>50</v>
      </c>
      <c r="AT5" s="79">
        <f t="shared" si="9"/>
        <v>0</v>
      </c>
      <c r="AU5" s="79">
        <f t="shared" si="10"/>
        <v>5.2999999999999999E-2</v>
      </c>
      <c r="AV5" s="72">
        <f t="shared" si="11"/>
        <v>7.5999999999999998E-2</v>
      </c>
      <c r="AW5" s="79">
        <f t="shared" si="12"/>
        <v>0.217</v>
      </c>
      <c r="AX5" s="72">
        <f t="shared" si="13"/>
        <v>0.27800000000000002</v>
      </c>
      <c r="AY5" s="79">
        <f t="shared" si="14"/>
        <v>0.14599999999999999</v>
      </c>
      <c r="AZ5" s="79">
        <f t="shared" si="15"/>
        <v>6.3E-2</v>
      </c>
      <c r="BA5" s="79">
        <f t="shared" si="16"/>
        <v>7.1999999999999995E-2</v>
      </c>
      <c r="BB5" s="452">
        <f t="shared" si="17"/>
        <v>9.5000000000000001E-2</v>
      </c>
      <c r="BC5" s="453">
        <v>46100</v>
      </c>
      <c r="BD5" s="454">
        <v>56988</v>
      </c>
      <c r="BE5" s="455">
        <v>38375</v>
      </c>
      <c r="BF5" s="71">
        <v>37750</v>
      </c>
      <c r="BG5" s="71">
        <v>45833</v>
      </c>
      <c r="BH5" s="71">
        <v>34798</v>
      </c>
      <c r="BI5" s="71"/>
      <c r="BJ5" s="456">
        <v>99750</v>
      </c>
      <c r="BK5" s="60">
        <v>571</v>
      </c>
      <c r="BL5" s="75">
        <v>31477</v>
      </c>
      <c r="BM5" s="60">
        <v>403</v>
      </c>
      <c r="BN5" s="60">
        <v>57</v>
      </c>
      <c r="BO5" s="102">
        <v>0</v>
      </c>
      <c r="BP5" s="102">
        <v>53</v>
      </c>
      <c r="BQ5" s="102">
        <v>37</v>
      </c>
      <c r="BR5" s="102">
        <v>59</v>
      </c>
      <c r="BS5" s="60">
        <v>57</v>
      </c>
      <c r="BT5" s="102">
        <v>111</v>
      </c>
      <c r="BU5" s="102">
        <v>21</v>
      </c>
      <c r="BV5" s="102">
        <v>8</v>
      </c>
      <c r="BW5" s="458">
        <f t="shared" si="18"/>
        <v>0.14099999999999999</v>
      </c>
      <c r="BX5" s="79">
        <f t="shared" ref="BX5:BX27" si="36">ROUND(BO5/BM5,3)</f>
        <v>0</v>
      </c>
      <c r="BY5" s="72">
        <f t="shared" ref="BY5:BY27" si="37">ROUND(BP5/BM5,3)</f>
        <v>0.13200000000000001</v>
      </c>
      <c r="BZ5" s="72">
        <f t="shared" ref="BZ5:BZ27" si="38">ROUND(BQ5/BM5,3)</f>
        <v>9.1999999999999998E-2</v>
      </c>
      <c r="CA5" s="79">
        <f t="shared" ref="CA5:CA27" si="39">ROUND(BR5/BM5,3)</f>
        <v>0.14599999999999999</v>
      </c>
      <c r="CB5" s="72">
        <f t="shared" ref="CB5:CB27" si="40">ROUND(BS5/BM5,3)</f>
        <v>0.14099999999999999</v>
      </c>
      <c r="CC5" s="72">
        <f t="shared" ref="CC5:CC27" si="41">ROUND(BT5/BM5,3)</f>
        <v>0.27500000000000002</v>
      </c>
      <c r="CD5" s="79">
        <f t="shared" ref="CD5:CD27" si="42">ROUND(BU5/BM5,3)</f>
        <v>5.1999999999999998E-2</v>
      </c>
      <c r="CE5" s="457">
        <f t="shared" ref="CE5:CE27" si="43">ROUND(BV5/BM5,3)</f>
        <v>0.02</v>
      </c>
      <c r="CF5" s="453">
        <v>47438</v>
      </c>
      <c r="CG5" s="454">
        <v>46330</v>
      </c>
      <c r="CH5" s="455">
        <v>35950</v>
      </c>
      <c r="CI5" s="71">
        <v>11429</v>
      </c>
      <c r="CJ5" s="71">
        <v>27946</v>
      </c>
      <c r="CK5" s="71">
        <v>36800</v>
      </c>
      <c r="CL5" s="71"/>
      <c r="CM5" s="456"/>
    </row>
    <row r="6" spans="1:91" x14ac:dyDescent="0.2">
      <c r="A6" s="56" t="s">
        <v>882</v>
      </c>
      <c r="B6" s="57" t="s">
        <v>1021</v>
      </c>
      <c r="C6" s="56" t="s">
        <v>890</v>
      </c>
      <c r="D6" s="56" t="s">
        <v>1035</v>
      </c>
      <c r="E6" s="557">
        <v>1754</v>
      </c>
      <c r="F6" s="75">
        <v>42569</v>
      </c>
      <c r="G6" s="451">
        <v>1323</v>
      </c>
      <c r="H6" s="60">
        <v>9</v>
      </c>
      <c r="I6" s="102">
        <v>0</v>
      </c>
      <c r="J6" s="102">
        <v>84</v>
      </c>
      <c r="K6" s="102">
        <v>157</v>
      </c>
      <c r="L6" s="102">
        <v>628</v>
      </c>
      <c r="M6" s="102">
        <v>129</v>
      </c>
      <c r="N6" s="102">
        <v>206</v>
      </c>
      <c r="O6" s="102">
        <v>81</v>
      </c>
      <c r="P6" s="102">
        <v>29</v>
      </c>
      <c r="Q6" s="79">
        <f t="shared" si="27"/>
        <v>7.0000000000000001E-3</v>
      </c>
      <c r="R6" s="79">
        <f t="shared" si="28"/>
        <v>0</v>
      </c>
      <c r="S6" s="79">
        <f t="shared" si="29"/>
        <v>6.3E-2</v>
      </c>
      <c r="T6" s="79">
        <f t="shared" si="30"/>
        <v>0.11899999999999999</v>
      </c>
      <c r="U6" s="79">
        <f t="shared" si="31"/>
        <v>0.47499999999999998</v>
      </c>
      <c r="V6" s="79">
        <f t="shared" si="32"/>
        <v>9.8000000000000004E-2</v>
      </c>
      <c r="W6" s="79">
        <f t="shared" si="33"/>
        <v>0.156</v>
      </c>
      <c r="X6" s="79">
        <f t="shared" si="34"/>
        <v>6.0999999999999999E-2</v>
      </c>
      <c r="Y6" s="457">
        <f t="shared" si="35"/>
        <v>2.1999999999999999E-2</v>
      </c>
      <c r="Z6" s="453">
        <v>44991</v>
      </c>
      <c r="AA6" s="454">
        <v>48964</v>
      </c>
      <c r="AB6" s="455">
        <v>44731</v>
      </c>
      <c r="AC6" s="71">
        <v>35625</v>
      </c>
      <c r="AD6" s="71">
        <v>45213</v>
      </c>
      <c r="AE6" s="71">
        <v>43661</v>
      </c>
      <c r="AF6" s="71">
        <v>54545</v>
      </c>
      <c r="AG6" s="71">
        <v>69821</v>
      </c>
      <c r="AH6" s="564">
        <v>982</v>
      </c>
      <c r="AI6" s="560">
        <v>44912</v>
      </c>
      <c r="AJ6" s="60">
        <v>781</v>
      </c>
      <c r="AK6" s="60">
        <v>0</v>
      </c>
      <c r="AL6" s="102">
        <v>0</v>
      </c>
      <c r="AM6" s="102">
        <v>40</v>
      </c>
      <c r="AN6" s="102">
        <v>90</v>
      </c>
      <c r="AO6" s="102">
        <v>402</v>
      </c>
      <c r="AP6" s="60">
        <v>73</v>
      </c>
      <c r="AQ6" s="102">
        <v>107</v>
      </c>
      <c r="AR6" s="102">
        <v>40</v>
      </c>
      <c r="AS6" s="102">
        <v>29</v>
      </c>
      <c r="AT6" s="79">
        <f t="shared" si="9"/>
        <v>0</v>
      </c>
      <c r="AU6" s="79">
        <f t="shared" si="10"/>
        <v>0</v>
      </c>
      <c r="AV6" s="72">
        <f t="shared" si="11"/>
        <v>5.0999999999999997E-2</v>
      </c>
      <c r="AW6" s="79">
        <f t="shared" si="12"/>
        <v>0.115</v>
      </c>
      <c r="AX6" s="72">
        <f t="shared" si="13"/>
        <v>0.51500000000000001</v>
      </c>
      <c r="AY6" s="79">
        <f t="shared" si="14"/>
        <v>9.2999999999999999E-2</v>
      </c>
      <c r="AZ6" s="79">
        <f t="shared" si="15"/>
        <v>0.13700000000000001</v>
      </c>
      <c r="BA6" s="79">
        <f t="shared" si="16"/>
        <v>5.0999999999999997E-2</v>
      </c>
      <c r="BB6" s="452">
        <f t="shared" si="17"/>
        <v>3.6999999999999998E-2</v>
      </c>
      <c r="BC6" s="453">
        <v>45775</v>
      </c>
      <c r="BD6" s="454">
        <v>50135</v>
      </c>
      <c r="BE6" s="455">
        <v>45592</v>
      </c>
      <c r="BF6" s="71">
        <v>45370</v>
      </c>
      <c r="BG6" s="71">
        <v>45803</v>
      </c>
      <c r="BH6" s="71">
        <v>44490</v>
      </c>
      <c r="BI6" s="71">
        <v>68194</v>
      </c>
      <c r="BJ6" s="456"/>
      <c r="BK6" s="60">
        <v>772</v>
      </c>
      <c r="BL6" s="75">
        <v>36449</v>
      </c>
      <c r="BM6" s="60">
        <v>542</v>
      </c>
      <c r="BN6" s="60">
        <v>9</v>
      </c>
      <c r="BO6" s="102">
        <v>0</v>
      </c>
      <c r="BP6" s="102">
        <v>44</v>
      </c>
      <c r="BQ6" s="102">
        <v>67</v>
      </c>
      <c r="BR6" s="102">
        <v>226</v>
      </c>
      <c r="BS6" s="60">
        <v>56</v>
      </c>
      <c r="BT6" s="102">
        <v>99</v>
      </c>
      <c r="BU6" s="102">
        <v>41</v>
      </c>
      <c r="BV6" s="102">
        <v>0</v>
      </c>
      <c r="BW6" s="458">
        <f t="shared" si="18"/>
        <v>1.7000000000000001E-2</v>
      </c>
      <c r="BX6" s="79">
        <f t="shared" si="36"/>
        <v>0</v>
      </c>
      <c r="BY6" s="72">
        <f t="shared" si="37"/>
        <v>8.1000000000000003E-2</v>
      </c>
      <c r="BZ6" s="72">
        <f t="shared" si="38"/>
        <v>0.124</v>
      </c>
      <c r="CA6" s="79">
        <f t="shared" si="39"/>
        <v>0.41699999999999998</v>
      </c>
      <c r="CB6" s="72">
        <f t="shared" si="40"/>
        <v>0.10299999999999999</v>
      </c>
      <c r="CC6" s="72">
        <f t="shared" si="41"/>
        <v>0.183</v>
      </c>
      <c r="CD6" s="79">
        <f t="shared" si="42"/>
        <v>7.5999999999999998E-2</v>
      </c>
      <c r="CE6" s="457">
        <f t="shared" si="43"/>
        <v>0</v>
      </c>
      <c r="CF6" s="453">
        <v>43008</v>
      </c>
      <c r="CG6" s="454">
        <v>47277</v>
      </c>
      <c r="CH6" s="455">
        <v>42839</v>
      </c>
      <c r="CI6" s="71">
        <v>27031</v>
      </c>
      <c r="CJ6" s="71"/>
      <c r="CK6" s="71">
        <v>42083</v>
      </c>
      <c r="CL6" s="71">
        <v>54167</v>
      </c>
      <c r="CM6" s="456">
        <v>69706</v>
      </c>
    </row>
    <row r="7" spans="1:91" x14ac:dyDescent="0.2">
      <c r="A7" s="56" t="s">
        <v>882</v>
      </c>
      <c r="B7" s="57" t="s">
        <v>1021</v>
      </c>
      <c r="C7" s="56" t="s">
        <v>891</v>
      </c>
      <c r="D7" s="56" t="s">
        <v>1036</v>
      </c>
      <c r="E7" s="557">
        <v>1417</v>
      </c>
      <c r="F7" s="75">
        <v>45583</v>
      </c>
      <c r="G7" s="451">
        <v>1065</v>
      </c>
      <c r="H7" s="60">
        <v>0</v>
      </c>
      <c r="I7" s="102">
        <v>16</v>
      </c>
      <c r="J7" s="102">
        <v>96</v>
      </c>
      <c r="K7" s="102">
        <v>148</v>
      </c>
      <c r="L7" s="102">
        <v>241</v>
      </c>
      <c r="M7" s="102">
        <v>160</v>
      </c>
      <c r="N7" s="102">
        <v>65</v>
      </c>
      <c r="O7" s="102">
        <v>194</v>
      </c>
      <c r="P7" s="102">
        <v>145</v>
      </c>
      <c r="Q7" s="79">
        <f t="shared" si="27"/>
        <v>0</v>
      </c>
      <c r="R7" s="79">
        <f t="shared" si="28"/>
        <v>1.4999999999999999E-2</v>
      </c>
      <c r="S7" s="79">
        <f t="shared" si="29"/>
        <v>0.09</v>
      </c>
      <c r="T7" s="79">
        <f t="shared" si="30"/>
        <v>0.13900000000000001</v>
      </c>
      <c r="U7" s="79">
        <f t="shared" si="31"/>
        <v>0.22600000000000001</v>
      </c>
      <c r="V7" s="79">
        <f t="shared" si="32"/>
        <v>0.15</v>
      </c>
      <c r="W7" s="79">
        <f t="shared" si="33"/>
        <v>6.0999999999999999E-2</v>
      </c>
      <c r="X7" s="79">
        <f t="shared" si="34"/>
        <v>0.182</v>
      </c>
      <c r="Y7" s="457">
        <f t="shared" si="35"/>
        <v>0.13600000000000001</v>
      </c>
      <c r="Z7" s="453">
        <v>53792</v>
      </c>
      <c r="AA7" s="454">
        <v>65768</v>
      </c>
      <c r="AB7" s="455">
        <v>46909</v>
      </c>
      <c r="AC7" s="71">
        <v>35972</v>
      </c>
      <c r="AD7" s="71">
        <v>47750</v>
      </c>
      <c r="AE7" s="71">
        <v>44375</v>
      </c>
      <c r="AF7" s="71">
        <v>73500</v>
      </c>
      <c r="AG7" s="71">
        <v>55536</v>
      </c>
      <c r="AH7" s="564">
        <v>807</v>
      </c>
      <c r="AI7" s="560">
        <v>56208</v>
      </c>
      <c r="AJ7" s="60">
        <v>674</v>
      </c>
      <c r="AK7" s="60">
        <v>0</v>
      </c>
      <c r="AL7" s="102">
        <v>16</v>
      </c>
      <c r="AM7" s="102">
        <v>43</v>
      </c>
      <c r="AN7" s="102">
        <v>62</v>
      </c>
      <c r="AO7" s="102">
        <v>107</v>
      </c>
      <c r="AP7" s="60">
        <v>114</v>
      </c>
      <c r="AQ7" s="102">
        <v>41</v>
      </c>
      <c r="AR7" s="102">
        <v>153</v>
      </c>
      <c r="AS7" s="102">
        <v>138</v>
      </c>
      <c r="AT7" s="79">
        <f t="shared" si="9"/>
        <v>0</v>
      </c>
      <c r="AU7" s="79">
        <f t="shared" si="10"/>
        <v>2.4E-2</v>
      </c>
      <c r="AV7" s="72">
        <f t="shared" si="11"/>
        <v>6.4000000000000001E-2</v>
      </c>
      <c r="AW7" s="79">
        <f t="shared" si="12"/>
        <v>9.1999999999999998E-2</v>
      </c>
      <c r="AX7" s="72">
        <f t="shared" si="13"/>
        <v>0.159</v>
      </c>
      <c r="AY7" s="79">
        <f t="shared" si="14"/>
        <v>0.16900000000000001</v>
      </c>
      <c r="AZ7" s="79">
        <f t="shared" si="15"/>
        <v>6.0999999999999999E-2</v>
      </c>
      <c r="BA7" s="79">
        <f t="shared" si="16"/>
        <v>0.22700000000000001</v>
      </c>
      <c r="BB7" s="452">
        <f t="shared" si="17"/>
        <v>0.20499999999999999</v>
      </c>
      <c r="BC7" s="453">
        <v>64107</v>
      </c>
      <c r="BD7" s="454">
        <v>77175</v>
      </c>
      <c r="BE7" s="455">
        <v>60735</v>
      </c>
      <c r="BF7" s="71">
        <v>45833</v>
      </c>
      <c r="BG7" s="71">
        <v>57000</v>
      </c>
      <c r="BH7" s="71">
        <v>63056</v>
      </c>
      <c r="BI7" s="71">
        <v>98839</v>
      </c>
      <c r="BJ7" s="456">
        <v>54375</v>
      </c>
      <c r="BK7" s="60">
        <v>610</v>
      </c>
      <c r="BL7" s="75">
        <v>31885</v>
      </c>
      <c r="BM7" s="60">
        <v>391</v>
      </c>
      <c r="BN7" s="60">
        <v>0</v>
      </c>
      <c r="BO7" s="102">
        <v>0</v>
      </c>
      <c r="BP7" s="102">
        <v>53</v>
      </c>
      <c r="BQ7" s="102">
        <v>86</v>
      </c>
      <c r="BR7" s="102">
        <v>134</v>
      </c>
      <c r="BS7" s="60">
        <v>46</v>
      </c>
      <c r="BT7" s="102">
        <v>24</v>
      </c>
      <c r="BU7" s="102">
        <v>41</v>
      </c>
      <c r="BV7" s="102">
        <v>7</v>
      </c>
      <c r="BW7" s="458">
        <f t="shared" si="18"/>
        <v>0</v>
      </c>
      <c r="BX7" s="79">
        <f t="shared" si="36"/>
        <v>0</v>
      </c>
      <c r="BY7" s="72">
        <f t="shared" si="37"/>
        <v>0.13600000000000001</v>
      </c>
      <c r="BZ7" s="79">
        <f t="shared" si="38"/>
        <v>0.22</v>
      </c>
      <c r="CA7" s="79">
        <f t="shared" si="39"/>
        <v>0.34300000000000003</v>
      </c>
      <c r="CB7" s="72">
        <f t="shared" si="40"/>
        <v>0.11799999999999999</v>
      </c>
      <c r="CC7" s="72">
        <f t="shared" si="41"/>
        <v>6.0999999999999999E-2</v>
      </c>
      <c r="CD7" s="79">
        <f t="shared" si="42"/>
        <v>0.105</v>
      </c>
      <c r="CE7" s="457">
        <f t="shared" si="43"/>
        <v>1.7999999999999999E-2</v>
      </c>
      <c r="CF7" s="453">
        <v>45116</v>
      </c>
      <c r="CG7" s="454">
        <v>46106</v>
      </c>
      <c r="CH7" s="455">
        <v>32656</v>
      </c>
      <c r="CI7" s="71">
        <v>14115</v>
      </c>
      <c r="CJ7" s="71">
        <v>25156</v>
      </c>
      <c r="CK7" s="71">
        <v>31701</v>
      </c>
      <c r="CL7" s="71">
        <v>35313</v>
      </c>
      <c r="CM7" s="456">
        <v>71875</v>
      </c>
    </row>
    <row r="8" spans="1:91" x14ac:dyDescent="0.2">
      <c r="A8" s="56" t="s">
        <v>882</v>
      </c>
      <c r="B8" s="57" t="s">
        <v>1021</v>
      </c>
      <c r="C8" s="56" t="s">
        <v>892</v>
      </c>
      <c r="D8" s="56" t="s">
        <v>1037</v>
      </c>
      <c r="E8" s="557">
        <v>1483</v>
      </c>
      <c r="F8" s="75">
        <v>37049</v>
      </c>
      <c r="G8" s="451">
        <v>1257</v>
      </c>
      <c r="H8" s="60">
        <v>18</v>
      </c>
      <c r="I8" s="102">
        <v>0</v>
      </c>
      <c r="J8" s="102">
        <v>175</v>
      </c>
      <c r="K8" s="102">
        <v>243</v>
      </c>
      <c r="L8" s="102">
        <v>517</v>
      </c>
      <c r="M8" s="102">
        <v>117</v>
      </c>
      <c r="N8" s="102">
        <v>53</v>
      </c>
      <c r="O8" s="102">
        <v>10</v>
      </c>
      <c r="P8" s="102">
        <v>124</v>
      </c>
      <c r="Q8" s="79">
        <f t="shared" si="27"/>
        <v>1.4E-2</v>
      </c>
      <c r="R8" s="79">
        <f t="shared" si="28"/>
        <v>0</v>
      </c>
      <c r="S8" s="79">
        <f t="shared" si="29"/>
        <v>0.13900000000000001</v>
      </c>
      <c r="T8" s="79">
        <f t="shared" si="30"/>
        <v>0.193</v>
      </c>
      <c r="U8" s="79">
        <f t="shared" si="31"/>
        <v>0.41099999999999998</v>
      </c>
      <c r="V8" s="79">
        <f t="shared" si="32"/>
        <v>9.2999999999999999E-2</v>
      </c>
      <c r="W8" s="79">
        <f t="shared" si="33"/>
        <v>4.2000000000000003E-2</v>
      </c>
      <c r="X8" s="79">
        <f t="shared" si="34"/>
        <v>8.0000000000000002E-3</v>
      </c>
      <c r="Y8" s="457">
        <f t="shared" si="35"/>
        <v>9.9000000000000005E-2</v>
      </c>
      <c r="Z8" s="453">
        <v>40482</v>
      </c>
      <c r="AA8" s="454">
        <v>54444</v>
      </c>
      <c r="AB8" s="455">
        <v>38887</v>
      </c>
      <c r="AC8" s="71">
        <v>29740</v>
      </c>
      <c r="AD8" s="71">
        <v>43297</v>
      </c>
      <c r="AE8" s="71">
        <v>37358</v>
      </c>
      <c r="AF8" s="71"/>
      <c r="AG8" s="71"/>
      <c r="AH8" s="564">
        <v>767</v>
      </c>
      <c r="AI8" s="560">
        <v>34454</v>
      </c>
      <c r="AJ8" s="60">
        <v>673</v>
      </c>
      <c r="AK8" s="60">
        <v>0</v>
      </c>
      <c r="AL8" s="102">
        <v>0</v>
      </c>
      <c r="AM8" s="102">
        <v>108</v>
      </c>
      <c r="AN8" s="102">
        <v>197</v>
      </c>
      <c r="AO8" s="102">
        <v>194</v>
      </c>
      <c r="AP8" s="60">
        <v>54</v>
      </c>
      <c r="AQ8" s="102">
        <v>53</v>
      </c>
      <c r="AR8" s="102">
        <v>0</v>
      </c>
      <c r="AS8" s="102">
        <v>67</v>
      </c>
      <c r="AT8" s="79">
        <f t="shared" si="9"/>
        <v>0</v>
      </c>
      <c r="AU8" s="79">
        <f t="shared" si="10"/>
        <v>0</v>
      </c>
      <c r="AV8" s="72">
        <f t="shared" si="11"/>
        <v>0.16</v>
      </c>
      <c r="AW8" s="79">
        <f t="shared" si="12"/>
        <v>0.29299999999999998</v>
      </c>
      <c r="AX8" s="72">
        <f t="shared" si="13"/>
        <v>0.28799999999999998</v>
      </c>
      <c r="AY8" s="79">
        <f t="shared" si="14"/>
        <v>0.08</v>
      </c>
      <c r="AZ8" s="79">
        <f t="shared" si="15"/>
        <v>7.9000000000000001E-2</v>
      </c>
      <c r="BA8" s="79">
        <f t="shared" si="16"/>
        <v>0</v>
      </c>
      <c r="BB8" s="452">
        <f t="shared" si="17"/>
        <v>0.1</v>
      </c>
      <c r="BC8" s="453">
        <v>37250</v>
      </c>
      <c r="BD8" s="454">
        <v>54563</v>
      </c>
      <c r="BE8" s="455">
        <v>40325</v>
      </c>
      <c r="BF8" s="71">
        <v>26000</v>
      </c>
      <c r="BG8" s="71">
        <v>44656</v>
      </c>
      <c r="BH8" s="71">
        <v>37107</v>
      </c>
      <c r="BI8" s="71"/>
      <c r="BJ8" s="456"/>
      <c r="BK8" s="60">
        <v>716</v>
      </c>
      <c r="BL8" s="75">
        <v>38506</v>
      </c>
      <c r="BM8" s="60">
        <v>584</v>
      </c>
      <c r="BN8" s="60">
        <v>18</v>
      </c>
      <c r="BO8" s="102">
        <v>0</v>
      </c>
      <c r="BP8" s="102">
        <v>67</v>
      </c>
      <c r="BQ8" s="102">
        <v>46</v>
      </c>
      <c r="BR8" s="102">
        <v>323</v>
      </c>
      <c r="BS8" s="60">
        <v>63</v>
      </c>
      <c r="BT8" s="102">
        <v>0</v>
      </c>
      <c r="BU8" s="102">
        <v>10</v>
      </c>
      <c r="BV8" s="102">
        <v>57</v>
      </c>
      <c r="BW8" s="458">
        <f t="shared" si="18"/>
        <v>3.1E-2</v>
      </c>
      <c r="BX8" s="79">
        <f t="shared" si="36"/>
        <v>0</v>
      </c>
      <c r="BY8" s="72">
        <f t="shared" si="37"/>
        <v>0.115</v>
      </c>
      <c r="BZ8" s="72">
        <f t="shared" si="38"/>
        <v>7.9000000000000001E-2</v>
      </c>
      <c r="CA8" s="79">
        <f t="shared" si="39"/>
        <v>0.55300000000000005</v>
      </c>
      <c r="CB8" s="72">
        <f t="shared" si="40"/>
        <v>0.108</v>
      </c>
      <c r="CC8" s="72">
        <f t="shared" si="41"/>
        <v>0</v>
      </c>
      <c r="CD8" s="79">
        <f t="shared" si="42"/>
        <v>1.7000000000000001E-2</v>
      </c>
      <c r="CE8" s="457">
        <f t="shared" si="43"/>
        <v>9.8000000000000004E-2</v>
      </c>
      <c r="CF8" s="453">
        <v>42125</v>
      </c>
      <c r="CG8" s="454">
        <v>54307</v>
      </c>
      <c r="CH8" s="455">
        <v>38689</v>
      </c>
      <c r="CI8" s="71">
        <v>43052</v>
      </c>
      <c r="CJ8" s="71">
        <v>39554</v>
      </c>
      <c r="CK8" s="71">
        <v>37500</v>
      </c>
      <c r="CL8" s="71"/>
      <c r="CM8" s="456"/>
    </row>
    <row r="9" spans="1:91" x14ac:dyDescent="0.2">
      <c r="A9" s="56" t="s">
        <v>882</v>
      </c>
      <c r="B9" s="57" t="s">
        <v>1021</v>
      </c>
      <c r="C9" s="56" t="s">
        <v>893</v>
      </c>
      <c r="D9" s="56" t="s">
        <v>1038</v>
      </c>
      <c r="E9" s="557">
        <v>1187</v>
      </c>
      <c r="F9" s="75">
        <v>39093</v>
      </c>
      <c r="G9" s="451">
        <v>849</v>
      </c>
      <c r="H9" s="60">
        <v>0</v>
      </c>
      <c r="I9" s="102">
        <v>0</v>
      </c>
      <c r="J9" s="102">
        <v>148</v>
      </c>
      <c r="K9" s="102">
        <v>79</v>
      </c>
      <c r="L9" s="102">
        <v>244</v>
      </c>
      <c r="M9" s="102">
        <v>300</v>
      </c>
      <c r="N9" s="102">
        <v>23</v>
      </c>
      <c r="O9" s="102">
        <v>9</v>
      </c>
      <c r="P9" s="102">
        <v>46</v>
      </c>
      <c r="Q9" s="79">
        <f t="shared" si="27"/>
        <v>0</v>
      </c>
      <c r="R9" s="79">
        <f t="shared" si="28"/>
        <v>0</v>
      </c>
      <c r="S9" s="79">
        <f t="shared" si="29"/>
        <v>0.17399999999999999</v>
      </c>
      <c r="T9" s="79">
        <f t="shared" si="30"/>
        <v>9.2999999999999999E-2</v>
      </c>
      <c r="U9" s="79">
        <f t="shared" si="31"/>
        <v>0.28699999999999998</v>
      </c>
      <c r="V9" s="79">
        <f t="shared" si="32"/>
        <v>0.35299999999999998</v>
      </c>
      <c r="W9" s="79">
        <f t="shared" si="33"/>
        <v>2.7E-2</v>
      </c>
      <c r="X9" s="79">
        <f t="shared" si="34"/>
        <v>1.0999999999999999E-2</v>
      </c>
      <c r="Y9" s="457">
        <f t="shared" si="35"/>
        <v>5.3999999999999999E-2</v>
      </c>
      <c r="Z9" s="453">
        <v>43814</v>
      </c>
      <c r="AA9" s="454">
        <v>46626</v>
      </c>
      <c r="AB9" s="455">
        <v>42500</v>
      </c>
      <c r="AC9" s="71">
        <v>22396</v>
      </c>
      <c r="AD9" s="71">
        <v>37188</v>
      </c>
      <c r="AE9" s="71">
        <v>43316</v>
      </c>
      <c r="AF9" s="71">
        <v>56790</v>
      </c>
      <c r="AG9" s="71"/>
      <c r="AH9" s="564">
        <v>549</v>
      </c>
      <c r="AI9" s="560">
        <v>40680</v>
      </c>
      <c r="AJ9" s="60">
        <v>357</v>
      </c>
      <c r="AK9" s="60">
        <v>0</v>
      </c>
      <c r="AL9" s="102">
        <v>0</v>
      </c>
      <c r="AM9" s="102">
        <v>45</v>
      </c>
      <c r="AN9" s="102">
        <v>9</v>
      </c>
      <c r="AO9" s="102">
        <v>134</v>
      </c>
      <c r="AP9" s="60">
        <v>114</v>
      </c>
      <c r="AQ9" s="102">
        <v>9</v>
      </c>
      <c r="AR9" s="102">
        <v>0</v>
      </c>
      <c r="AS9" s="102">
        <v>46</v>
      </c>
      <c r="AT9" s="79">
        <f t="shared" si="9"/>
        <v>0</v>
      </c>
      <c r="AU9" s="79">
        <f t="shared" si="10"/>
        <v>0</v>
      </c>
      <c r="AV9" s="72">
        <f t="shared" si="11"/>
        <v>0.126</v>
      </c>
      <c r="AW9" s="79">
        <f t="shared" si="12"/>
        <v>2.5000000000000001E-2</v>
      </c>
      <c r="AX9" s="72">
        <f t="shared" si="13"/>
        <v>0.375</v>
      </c>
      <c r="AY9" s="79">
        <f t="shared" si="14"/>
        <v>0.31900000000000001</v>
      </c>
      <c r="AZ9" s="79">
        <f t="shared" si="15"/>
        <v>2.5000000000000001E-2</v>
      </c>
      <c r="BA9" s="79">
        <f t="shared" si="16"/>
        <v>0</v>
      </c>
      <c r="BB9" s="452">
        <f t="shared" si="17"/>
        <v>0.129</v>
      </c>
      <c r="BC9" s="453">
        <v>44050</v>
      </c>
      <c r="BD9" s="454">
        <v>51051</v>
      </c>
      <c r="BE9" s="455">
        <v>42040</v>
      </c>
      <c r="BF9" s="71">
        <v>21786</v>
      </c>
      <c r="BG9" s="71">
        <v>41125</v>
      </c>
      <c r="BH9" s="71">
        <v>44450</v>
      </c>
      <c r="BI9" s="71"/>
      <c r="BJ9" s="456"/>
      <c r="BK9" s="60">
        <v>638</v>
      </c>
      <c r="BL9" s="75">
        <v>35000</v>
      </c>
      <c r="BM9" s="60">
        <v>492</v>
      </c>
      <c r="BN9" s="60">
        <v>0</v>
      </c>
      <c r="BO9" s="102">
        <v>0</v>
      </c>
      <c r="BP9" s="102">
        <v>103</v>
      </c>
      <c r="BQ9" s="102">
        <v>70</v>
      </c>
      <c r="BR9" s="102">
        <v>110</v>
      </c>
      <c r="BS9" s="60">
        <v>186</v>
      </c>
      <c r="BT9" s="102">
        <v>14</v>
      </c>
      <c r="BU9" s="102">
        <v>9</v>
      </c>
      <c r="BV9" s="102">
        <v>0</v>
      </c>
      <c r="BW9" s="458">
        <f t="shared" si="18"/>
        <v>0</v>
      </c>
      <c r="BX9" s="79">
        <f t="shared" si="36"/>
        <v>0</v>
      </c>
      <c r="BY9" s="72">
        <f t="shared" si="37"/>
        <v>0.20899999999999999</v>
      </c>
      <c r="BZ9" s="72">
        <f t="shared" si="38"/>
        <v>0.14199999999999999</v>
      </c>
      <c r="CA9" s="79">
        <f t="shared" si="39"/>
        <v>0.224</v>
      </c>
      <c r="CB9" s="72">
        <f t="shared" si="40"/>
        <v>0.378</v>
      </c>
      <c r="CC9" s="72">
        <f t="shared" si="41"/>
        <v>2.8000000000000001E-2</v>
      </c>
      <c r="CD9" s="79">
        <f t="shared" si="42"/>
        <v>1.7999999999999999E-2</v>
      </c>
      <c r="CE9" s="457">
        <f t="shared" si="43"/>
        <v>0</v>
      </c>
      <c r="CF9" s="453">
        <v>43733</v>
      </c>
      <c r="CG9" s="454">
        <v>43415</v>
      </c>
      <c r="CH9" s="455">
        <v>42928</v>
      </c>
      <c r="CI9" s="71">
        <v>25750</v>
      </c>
      <c r="CJ9" s="71">
        <v>21138</v>
      </c>
      <c r="CK9" s="71">
        <v>42928</v>
      </c>
      <c r="CL9" s="71"/>
      <c r="CM9" s="456"/>
    </row>
    <row r="10" spans="1:91" x14ac:dyDescent="0.2">
      <c r="A10" s="56" t="s">
        <v>882</v>
      </c>
      <c r="B10" s="57" t="s">
        <v>1021</v>
      </c>
      <c r="C10" s="56" t="s">
        <v>894</v>
      </c>
      <c r="D10" s="56" t="s">
        <v>1039</v>
      </c>
      <c r="E10" s="557">
        <v>1764</v>
      </c>
      <c r="F10" s="75">
        <v>32682</v>
      </c>
      <c r="G10" s="451">
        <v>1208</v>
      </c>
      <c r="H10" s="60">
        <v>53</v>
      </c>
      <c r="I10" s="102">
        <v>56</v>
      </c>
      <c r="J10" s="102">
        <v>197</v>
      </c>
      <c r="K10" s="102">
        <v>347</v>
      </c>
      <c r="L10" s="102">
        <v>347</v>
      </c>
      <c r="M10" s="102">
        <v>113</v>
      </c>
      <c r="N10" s="102">
        <v>37</v>
      </c>
      <c r="O10" s="102">
        <v>34</v>
      </c>
      <c r="P10" s="102">
        <v>24</v>
      </c>
      <c r="Q10" s="79">
        <f t="shared" si="27"/>
        <v>4.3999999999999997E-2</v>
      </c>
      <c r="R10" s="79">
        <f t="shared" si="28"/>
        <v>4.5999999999999999E-2</v>
      </c>
      <c r="S10" s="79">
        <f t="shared" si="29"/>
        <v>0.16300000000000001</v>
      </c>
      <c r="T10" s="79">
        <f t="shared" si="30"/>
        <v>0.28699999999999998</v>
      </c>
      <c r="U10" s="79">
        <f t="shared" si="31"/>
        <v>0.28699999999999998</v>
      </c>
      <c r="V10" s="79">
        <f t="shared" si="32"/>
        <v>9.4E-2</v>
      </c>
      <c r="W10" s="79">
        <f t="shared" si="33"/>
        <v>3.1E-2</v>
      </c>
      <c r="X10" s="79">
        <f t="shared" si="34"/>
        <v>2.8000000000000001E-2</v>
      </c>
      <c r="Y10" s="457">
        <f t="shared" si="35"/>
        <v>0.02</v>
      </c>
      <c r="Z10" s="453">
        <v>34553</v>
      </c>
      <c r="AA10" s="454">
        <v>38890</v>
      </c>
      <c r="AB10" s="455">
        <v>33834</v>
      </c>
      <c r="AC10" s="71">
        <v>33452</v>
      </c>
      <c r="AD10" s="71">
        <v>34425</v>
      </c>
      <c r="AE10" s="71">
        <v>24820</v>
      </c>
      <c r="AF10" s="71">
        <v>60813</v>
      </c>
      <c r="AG10" s="71"/>
      <c r="AH10" s="564">
        <v>1083</v>
      </c>
      <c r="AI10" s="560">
        <v>33495</v>
      </c>
      <c r="AJ10" s="60">
        <v>737</v>
      </c>
      <c r="AK10" s="60">
        <v>48</v>
      </c>
      <c r="AL10" s="102">
        <v>22</v>
      </c>
      <c r="AM10" s="102">
        <v>63</v>
      </c>
      <c r="AN10" s="102">
        <v>192</v>
      </c>
      <c r="AO10" s="102">
        <v>264</v>
      </c>
      <c r="AP10" s="60">
        <v>86</v>
      </c>
      <c r="AQ10" s="102">
        <v>28</v>
      </c>
      <c r="AR10" s="102">
        <v>10</v>
      </c>
      <c r="AS10" s="102">
        <v>24</v>
      </c>
      <c r="AT10" s="79">
        <f t="shared" si="9"/>
        <v>6.5000000000000002E-2</v>
      </c>
      <c r="AU10" s="79">
        <f t="shared" si="10"/>
        <v>0.03</v>
      </c>
      <c r="AV10" s="72">
        <f t="shared" si="11"/>
        <v>8.5000000000000006E-2</v>
      </c>
      <c r="AW10" s="79">
        <f t="shared" si="12"/>
        <v>0.26100000000000001</v>
      </c>
      <c r="AX10" s="72">
        <f t="shared" si="13"/>
        <v>0.35799999999999998</v>
      </c>
      <c r="AY10" s="79">
        <f t="shared" si="14"/>
        <v>0.11700000000000001</v>
      </c>
      <c r="AZ10" s="79">
        <f t="shared" si="15"/>
        <v>3.7999999999999999E-2</v>
      </c>
      <c r="BA10" s="79">
        <f t="shared" si="16"/>
        <v>1.4E-2</v>
      </c>
      <c r="BB10" s="452">
        <f t="shared" si="17"/>
        <v>3.3000000000000002E-2</v>
      </c>
      <c r="BC10" s="453">
        <v>40201</v>
      </c>
      <c r="BD10" s="454">
        <v>41997</v>
      </c>
      <c r="BE10" s="455">
        <v>36037</v>
      </c>
      <c r="BF10" s="71">
        <v>41005</v>
      </c>
      <c r="BG10" s="71">
        <v>35122</v>
      </c>
      <c r="BH10" s="71">
        <v>24246</v>
      </c>
      <c r="BI10" s="71">
        <v>60813</v>
      </c>
      <c r="BJ10" s="456"/>
      <c r="BK10" s="60">
        <v>681</v>
      </c>
      <c r="BL10" s="75">
        <v>24963</v>
      </c>
      <c r="BM10" s="60">
        <v>471</v>
      </c>
      <c r="BN10" s="60">
        <v>5</v>
      </c>
      <c r="BO10" s="102">
        <v>34</v>
      </c>
      <c r="BP10" s="102">
        <v>134</v>
      </c>
      <c r="BQ10" s="102">
        <v>155</v>
      </c>
      <c r="BR10" s="102">
        <v>83</v>
      </c>
      <c r="BS10" s="60">
        <v>27</v>
      </c>
      <c r="BT10" s="102">
        <v>9</v>
      </c>
      <c r="BU10" s="102">
        <v>24</v>
      </c>
      <c r="BV10" s="102">
        <v>0</v>
      </c>
      <c r="BW10" s="458">
        <f t="shared" si="18"/>
        <v>1.0999999999999999E-2</v>
      </c>
      <c r="BX10" s="79">
        <f t="shared" si="36"/>
        <v>7.1999999999999995E-2</v>
      </c>
      <c r="BY10" s="72">
        <f t="shared" si="37"/>
        <v>0.28499999999999998</v>
      </c>
      <c r="BZ10" s="72">
        <f t="shared" si="38"/>
        <v>0.32900000000000001</v>
      </c>
      <c r="CA10" s="79">
        <f t="shared" si="39"/>
        <v>0.17599999999999999</v>
      </c>
      <c r="CB10" s="72">
        <f t="shared" si="40"/>
        <v>5.7000000000000002E-2</v>
      </c>
      <c r="CC10" s="72">
        <f t="shared" si="41"/>
        <v>1.9E-2</v>
      </c>
      <c r="CD10" s="79">
        <f t="shared" si="42"/>
        <v>5.0999999999999997E-2</v>
      </c>
      <c r="CE10" s="457">
        <f t="shared" si="43"/>
        <v>0</v>
      </c>
      <c r="CF10" s="453">
        <v>32935</v>
      </c>
      <c r="CG10" s="454">
        <v>34027</v>
      </c>
      <c r="CH10" s="455">
        <v>29153</v>
      </c>
      <c r="CI10" s="71">
        <v>27742</v>
      </c>
      <c r="CJ10" s="71">
        <v>33047</v>
      </c>
      <c r="CK10" s="71">
        <v>33320</v>
      </c>
      <c r="CL10" s="71"/>
      <c r="CM10" s="456"/>
    </row>
    <row r="11" spans="1:91" x14ac:dyDescent="0.2">
      <c r="A11" s="56" t="s">
        <v>882</v>
      </c>
      <c r="B11" s="57" t="s">
        <v>1021</v>
      </c>
      <c r="C11" s="56" t="s">
        <v>895</v>
      </c>
      <c r="D11" s="56" t="s">
        <v>1040</v>
      </c>
      <c r="E11" s="557">
        <v>1323</v>
      </c>
      <c r="F11" s="75">
        <v>37812</v>
      </c>
      <c r="G11" s="451">
        <v>1028</v>
      </c>
      <c r="H11" s="60">
        <v>21</v>
      </c>
      <c r="I11" s="102">
        <v>0</v>
      </c>
      <c r="J11" s="102">
        <v>57</v>
      </c>
      <c r="K11" s="102">
        <v>265</v>
      </c>
      <c r="L11" s="102">
        <v>510</v>
      </c>
      <c r="M11" s="102">
        <v>102</v>
      </c>
      <c r="N11" s="102">
        <v>33</v>
      </c>
      <c r="O11" s="102">
        <v>12</v>
      </c>
      <c r="P11" s="102">
        <v>28</v>
      </c>
      <c r="Q11" s="79">
        <f t="shared" si="27"/>
        <v>0.02</v>
      </c>
      <c r="R11" s="79">
        <f t="shared" si="28"/>
        <v>0</v>
      </c>
      <c r="S11" s="79">
        <f t="shared" si="29"/>
        <v>5.5E-2</v>
      </c>
      <c r="T11" s="79">
        <f t="shared" si="30"/>
        <v>0.25800000000000001</v>
      </c>
      <c r="U11" s="79">
        <f t="shared" si="31"/>
        <v>0.496</v>
      </c>
      <c r="V11" s="79">
        <f t="shared" si="32"/>
        <v>9.9000000000000005E-2</v>
      </c>
      <c r="W11" s="79">
        <f t="shared" si="33"/>
        <v>3.2000000000000001E-2</v>
      </c>
      <c r="X11" s="79">
        <f t="shared" si="34"/>
        <v>1.2E-2</v>
      </c>
      <c r="Y11" s="457">
        <f t="shared" si="35"/>
        <v>2.7E-2</v>
      </c>
      <c r="Z11" s="453">
        <v>38758</v>
      </c>
      <c r="AA11" s="454">
        <v>40591</v>
      </c>
      <c r="AB11" s="455">
        <v>38222</v>
      </c>
      <c r="AC11" s="71">
        <v>26384</v>
      </c>
      <c r="AD11" s="71">
        <v>27056</v>
      </c>
      <c r="AE11" s="71">
        <v>38642</v>
      </c>
      <c r="AF11" s="71">
        <v>31792</v>
      </c>
      <c r="AG11" s="71">
        <v>66288</v>
      </c>
      <c r="AH11" s="564">
        <v>514</v>
      </c>
      <c r="AI11" s="560">
        <v>39250</v>
      </c>
      <c r="AJ11" s="60">
        <v>402</v>
      </c>
      <c r="AK11" s="60">
        <v>9</v>
      </c>
      <c r="AL11" s="102">
        <v>0</v>
      </c>
      <c r="AM11" s="102">
        <v>22</v>
      </c>
      <c r="AN11" s="102">
        <v>81</v>
      </c>
      <c r="AO11" s="102">
        <v>196</v>
      </c>
      <c r="AP11" s="60">
        <v>65</v>
      </c>
      <c r="AQ11" s="102">
        <v>0</v>
      </c>
      <c r="AR11" s="102">
        <v>12</v>
      </c>
      <c r="AS11" s="102">
        <v>17</v>
      </c>
      <c r="AT11" s="79">
        <f t="shared" si="9"/>
        <v>2.1999999999999999E-2</v>
      </c>
      <c r="AU11" s="79">
        <f t="shared" ref="AU11:AU38" si="44">ROUND(AL11/AJ11,3)</f>
        <v>0</v>
      </c>
      <c r="AV11" s="72">
        <f t="shared" ref="AV11:AV38" si="45">ROUND(AM11/AJ11,3)</f>
        <v>5.5E-2</v>
      </c>
      <c r="AW11" s="79">
        <f t="shared" ref="AW11:AW38" si="46">ROUND(AN11/AJ11,3)</f>
        <v>0.20100000000000001</v>
      </c>
      <c r="AX11" s="72">
        <f t="shared" ref="AX11:AX38" si="47">ROUND(AO11/AJ11,3)</f>
        <v>0.48799999999999999</v>
      </c>
      <c r="AY11" s="79">
        <f t="shared" ref="AY11:AY38" si="48">ROUND(AP11/AJ11,3)</f>
        <v>0.16200000000000001</v>
      </c>
      <c r="AZ11" s="79">
        <f t="shared" ref="AZ11:AZ38" si="49">ROUND(AQ11/AJ11,3)</f>
        <v>0</v>
      </c>
      <c r="BA11" s="79">
        <f t="shared" ref="BA11:BA38" si="50">ROUND(AR11/AJ11,3)</f>
        <v>0.03</v>
      </c>
      <c r="BB11" s="452">
        <f t="shared" ref="BB11:BB38" si="51">ROUND(AS11/AJ11,3)</f>
        <v>4.2000000000000003E-2</v>
      </c>
      <c r="BC11" s="453">
        <v>40690</v>
      </c>
      <c r="BD11" s="454">
        <v>43557</v>
      </c>
      <c r="BE11" s="455">
        <v>39583</v>
      </c>
      <c r="BF11" s="71">
        <v>45403</v>
      </c>
      <c r="BG11" s="71">
        <v>34583</v>
      </c>
      <c r="BH11" s="71">
        <v>40313</v>
      </c>
      <c r="BI11" s="71"/>
      <c r="BJ11" s="456"/>
      <c r="BK11" s="60">
        <v>809</v>
      </c>
      <c r="BL11" s="75">
        <v>37250</v>
      </c>
      <c r="BM11" s="60">
        <v>626</v>
      </c>
      <c r="BN11" s="60">
        <v>12</v>
      </c>
      <c r="BO11" s="102">
        <v>0</v>
      </c>
      <c r="BP11" s="102">
        <v>35</v>
      </c>
      <c r="BQ11" s="102">
        <v>184</v>
      </c>
      <c r="BR11" s="102">
        <v>314</v>
      </c>
      <c r="BS11" s="60">
        <v>37</v>
      </c>
      <c r="BT11" s="102">
        <v>33</v>
      </c>
      <c r="BU11" s="102">
        <v>0</v>
      </c>
      <c r="BV11" s="102">
        <v>11</v>
      </c>
      <c r="BW11" s="458">
        <f t="shared" si="18"/>
        <v>1.9E-2</v>
      </c>
      <c r="BX11" s="79">
        <f t="shared" si="36"/>
        <v>0</v>
      </c>
      <c r="BY11" s="72">
        <f t="shared" si="37"/>
        <v>5.6000000000000001E-2</v>
      </c>
      <c r="BZ11" s="72">
        <f t="shared" si="38"/>
        <v>0.29399999999999998</v>
      </c>
      <c r="CA11" s="79">
        <f t="shared" si="39"/>
        <v>0.502</v>
      </c>
      <c r="CB11" s="72">
        <f t="shared" si="40"/>
        <v>5.8999999999999997E-2</v>
      </c>
      <c r="CC11" s="72">
        <f t="shared" si="41"/>
        <v>5.2999999999999999E-2</v>
      </c>
      <c r="CD11" s="79">
        <f t="shared" si="42"/>
        <v>0</v>
      </c>
      <c r="CE11" s="457">
        <f t="shared" si="43"/>
        <v>1.7999999999999999E-2</v>
      </c>
      <c r="CF11" s="453">
        <v>38170</v>
      </c>
      <c r="CG11" s="454">
        <v>38686</v>
      </c>
      <c r="CH11" s="455">
        <v>37904</v>
      </c>
      <c r="CI11" s="71"/>
      <c r="CJ11" s="71">
        <v>25000</v>
      </c>
      <c r="CK11" s="71">
        <v>38410</v>
      </c>
      <c r="CL11" s="71">
        <v>31792</v>
      </c>
      <c r="CM11" s="456">
        <v>66250</v>
      </c>
    </row>
    <row r="12" spans="1:91" x14ac:dyDescent="0.2">
      <c r="A12" s="56" t="s">
        <v>882</v>
      </c>
      <c r="B12" s="57" t="s">
        <v>1021</v>
      </c>
      <c r="C12" s="56" t="s">
        <v>896</v>
      </c>
      <c r="D12" s="56" t="s">
        <v>1041</v>
      </c>
      <c r="E12" s="557">
        <v>1551</v>
      </c>
      <c r="F12" s="75">
        <v>33188</v>
      </c>
      <c r="G12" s="451">
        <v>1233</v>
      </c>
      <c r="H12" s="60">
        <v>15</v>
      </c>
      <c r="I12" s="102">
        <v>25</v>
      </c>
      <c r="J12" s="102">
        <v>201</v>
      </c>
      <c r="K12" s="102">
        <v>261</v>
      </c>
      <c r="L12" s="102">
        <v>440</v>
      </c>
      <c r="M12" s="102">
        <v>194</v>
      </c>
      <c r="N12" s="102">
        <v>46</v>
      </c>
      <c r="O12" s="102">
        <v>7</v>
      </c>
      <c r="P12" s="102">
        <v>44</v>
      </c>
      <c r="Q12" s="79">
        <f t="shared" si="27"/>
        <v>1.2E-2</v>
      </c>
      <c r="R12" s="79">
        <f t="shared" si="28"/>
        <v>0.02</v>
      </c>
      <c r="S12" s="79">
        <f t="shared" si="29"/>
        <v>0.16300000000000001</v>
      </c>
      <c r="T12" s="79">
        <f t="shared" si="30"/>
        <v>0.21199999999999999</v>
      </c>
      <c r="U12" s="79">
        <f t="shared" si="31"/>
        <v>0.35699999999999998</v>
      </c>
      <c r="V12" s="79">
        <f t="shared" si="32"/>
        <v>0.157</v>
      </c>
      <c r="W12" s="79">
        <f t="shared" si="33"/>
        <v>3.6999999999999998E-2</v>
      </c>
      <c r="X12" s="79">
        <f t="shared" si="34"/>
        <v>6.0000000000000001E-3</v>
      </c>
      <c r="Y12" s="457">
        <f t="shared" si="35"/>
        <v>3.5999999999999997E-2</v>
      </c>
      <c r="Z12" s="453">
        <v>39784</v>
      </c>
      <c r="AA12" s="454">
        <v>42796</v>
      </c>
      <c r="AB12" s="455">
        <v>37989</v>
      </c>
      <c r="AC12" s="71"/>
      <c r="AD12" s="71">
        <v>40760</v>
      </c>
      <c r="AE12" s="71">
        <v>32540</v>
      </c>
      <c r="AF12" s="71"/>
      <c r="AG12" s="71"/>
      <c r="AH12" s="564">
        <v>914</v>
      </c>
      <c r="AI12" s="560">
        <v>36477</v>
      </c>
      <c r="AJ12" s="60">
        <v>729</v>
      </c>
      <c r="AK12" s="60">
        <v>0</v>
      </c>
      <c r="AL12" s="102">
        <v>8</v>
      </c>
      <c r="AM12" s="102">
        <v>95</v>
      </c>
      <c r="AN12" s="102">
        <v>157</v>
      </c>
      <c r="AO12" s="102">
        <v>242</v>
      </c>
      <c r="AP12" s="60">
        <v>165</v>
      </c>
      <c r="AQ12" s="102">
        <v>46</v>
      </c>
      <c r="AR12" s="102">
        <v>7</v>
      </c>
      <c r="AS12" s="102">
        <v>9</v>
      </c>
      <c r="AT12" s="79">
        <f t="shared" si="9"/>
        <v>0</v>
      </c>
      <c r="AU12" s="79">
        <f t="shared" si="44"/>
        <v>1.0999999999999999E-2</v>
      </c>
      <c r="AV12" s="72">
        <f t="shared" si="45"/>
        <v>0.13</v>
      </c>
      <c r="AW12" s="79">
        <f t="shared" si="46"/>
        <v>0.215</v>
      </c>
      <c r="AX12" s="72">
        <f t="shared" si="47"/>
        <v>0.33200000000000002</v>
      </c>
      <c r="AY12" s="79">
        <f t="shared" si="48"/>
        <v>0.22600000000000001</v>
      </c>
      <c r="AZ12" s="79">
        <f t="shared" si="49"/>
        <v>6.3E-2</v>
      </c>
      <c r="BA12" s="79">
        <f t="shared" si="50"/>
        <v>0.01</v>
      </c>
      <c r="BB12" s="452">
        <f t="shared" si="51"/>
        <v>1.2E-2</v>
      </c>
      <c r="BC12" s="453">
        <v>42933</v>
      </c>
      <c r="BD12" s="454">
        <v>43307</v>
      </c>
      <c r="BE12" s="455">
        <v>39839</v>
      </c>
      <c r="BF12" s="71">
        <v>49286</v>
      </c>
      <c r="BG12" s="71">
        <v>42987</v>
      </c>
      <c r="BH12" s="71">
        <v>38224</v>
      </c>
      <c r="BI12" s="71"/>
      <c r="BJ12" s="456"/>
      <c r="BK12" s="60">
        <v>637</v>
      </c>
      <c r="BL12" s="75">
        <v>32646</v>
      </c>
      <c r="BM12" s="60">
        <v>504</v>
      </c>
      <c r="BN12" s="60">
        <v>15</v>
      </c>
      <c r="BO12" s="102">
        <v>17</v>
      </c>
      <c r="BP12" s="102">
        <v>106</v>
      </c>
      <c r="BQ12" s="102">
        <v>104</v>
      </c>
      <c r="BR12" s="102">
        <v>198</v>
      </c>
      <c r="BS12" s="60">
        <v>29</v>
      </c>
      <c r="BT12" s="102">
        <v>0</v>
      </c>
      <c r="BU12" s="102">
        <v>0</v>
      </c>
      <c r="BV12" s="102">
        <v>35</v>
      </c>
      <c r="BW12" s="458">
        <f t="shared" ref="BW12:BW76" si="52">ROUND(BN12/BM12,3)</f>
        <v>0.03</v>
      </c>
      <c r="BX12" s="79">
        <f t="shared" si="36"/>
        <v>3.4000000000000002E-2</v>
      </c>
      <c r="BY12" s="79">
        <f t="shared" si="37"/>
        <v>0.21</v>
      </c>
      <c r="BZ12" s="72">
        <f t="shared" si="38"/>
        <v>0.20599999999999999</v>
      </c>
      <c r="CA12" s="79">
        <f t="shared" si="39"/>
        <v>0.39300000000000002</v>
      </c>
      <c r="CB12" s="72">
        <f t="shared" si="40"/>
        <v>5.8000000000000003E-2</v>
      </c>
      <c r="CC12" s="72">
        <f t="shared" si="41"/>
        <v>0</v>
      </c>
      <c r="CD12" s="79">
        <f t="shared" si="42"/>
        <v>0</v>
      </c>
      <c r="CE12" s="457">
        <f t="shared" si="43"/>
        <v>6.9000000000000006E-2</v>
      </c>
      <c r="CF12" s="453">
        <v>36786</v>
      </c>
      <c r="CG12" s="454">
        <v>42058</v>
      </c>
      <c r="CH12" s="455">
        <v>33875</v>
      </c>
      <c r="CI12" s="71"/>
      <c r="CJ12" s="71">
        <v>40017</v>
      </c>
      <c r="CK12" s="71">
        <v>26890</v>
      </c>
      <c r="CL12" s="71"/>
      <c r="CM12" s="456"/>
    </row>
    <row r="13" spans="1:91" x14ac:dyDescent="0.2">
      <c r="A13" s="56" t="s">
        <v>882</v>
      </c>
      <c r="B13" s="57" t="s">
        <v>1021</v>
      </c>
      <c r="C13" s="56" t="s">
        <v>897</v>
      </c>
      <c r="D13" s="56" t="s">
        <v>1042</v>
      </c>
      <c r="E13" s="557">
        <v>1254</v>
      </c>
      <c r="F13" s="75">
        <v>37000</v>
      </c>
      <c r="G13" s="451">
        <v>1039</v>
      </c>
      <c r="H13" s="60">
        <v>13</v>
      </c>
      <c r="I13" s="102">
        <v>41</v>
      </c>
      <c r="J13" s="102">
        <v>190</v>
      </c>
      <c r="K13" s="102">
        <v>122</v>
      </c>
      <c r="L13" s="102">
        <v>276</v>
      </c>
      <c r="M13" s="102">
        <v>141</v>
      </c>
      <c r="N13" s="102">
        <v>69</v>
      </c>
      <c r="O13" s="102">
        <v>157</v>
      </c>
      <c r="P13" s="102">
        <v>30</v>
      </c>
      <c r="Q13" s="79">
        <f t="shared" si="27"/>
        <v>1.2999999999999999E-2</v>
      </c>
      <c r="R13" s="79">
        <f t="shared" si="28"/>
        <v>3.9E-2</v>
      </c>
      <c r="S13" s="79">
        <f t="shared" si="29"/>
        <v>0.183</v>
      </c>
      <c r="T13" s="79">
        <f t="shared" si="30"/>
        <v>0.11700000000000001</v>
      </c>
      <c r="U13" s="79">
        <f t="shared" si="31"/>
        <v>0.26600000000000001</v>
      </c>
      <c r="V13" s="79">
        <f t="shared" si="32"/>
        <v>0.13600000000000001</v>
      </c>
      <c r="W13" s="79">
        <f t="shared" si="33"/>
        <v>6.6000000000000003E-2</v>
      </c>
      <c r="X13" s="79">
        <f t="shared" si="34"/>
        <v>0.151</v>
      </c>
      <c r="Y13" s="457">
        <f t="shared" si="35"/>
        <v>2.9000000000000001E-2</v>
      </c>
      <c r="Z13" s="453">
        <v>42260</v>
      </c>
      <c r="AA13" s="454">
        <v>46899</v>
      </c>
      <c r="AB13" s="455">
        <v>39007</v>
      </c>
      <c r="AC13" s="71">
        <v>34792</v>
      </c>
      <c r="AD13" s="71">
        <v>35500</v>
      </c>
      <c r="AE13" s="71">
        <v>52580</v>
      </c>
      <c r="AF13" s="71">
        <v>62955</v>
      </c>
      <c r="AG13" s="71">
        <v>82798</v>
      </c>
      <c r="AH13" s="564">
        <v>692</v>
      </c>
      <c r="AI13" s="560">
        <v>32500</v>
      </c>
      <c r="AJ13" s="60">
        <v>573</v>
      </c>
      <c r="AK13" s="60">
        <v>0</v>
      </c>
      <c r="AL13" s="102">
        <v>27</v>
      </c>
      <c r="AM13" s="102">
        <v>152</v>
      </c>
      <c r="AN13" s="102">
        <v>60</v>
      </c>
      <c r="AO13" s="102">
        <v>145</v>
      </c>
      <c r="AP13" s="60">
        <v>50</v>
      </c>
      <c r="AQ13" s="102">
        <v>32</v>
      </c>
      <c r="AR13" s="102">
        <v>86</v>
      </c>
      <c r="AS13" s="102">
        <v>21</v>
      </c>
      <c r="AT13" s="79">
        <f t="shared" si="9"/>
        <v>0</v>
      </c>
      <c r="AU13" s="79">
        <f t="shared" si="44"/>
        <v>4.7E-2</v>
      </c>
      <c r="AV13" s="72">
        <f t="shared" si="45"/>
        <v>0.26500000000000001</v>
      </c>
      <c r="AW13" s="79">
        <f t="shared" si="46"/>
        <v>0.105</v>
      </c>
      <c r="AX13" s="72">
        <f t="shared" si="47"/>
        <v>0.253</v>
      </c>
      <c r="AY13" s="79">
        <f t="shared" si="48"/>
        <v>8.6999999999999994E-2</v>
      </c>
      <c r="AZ13" s="79">
        <f t="shared" si="49"/>
        <v>5.6000000000000001E-2</v>
      </c>
      <c r="BA13" s="79">
        <f t="shared" si="50"/>
        <v>0.15</v>
      </c>
      <c r="BB13" s="452">
        <f t="shared" si="51"/>
        <v>3.6999999999999998E-2</v>
      </c>
      <c r="BC13" s="453">
        <v>42522</v>
      </c>
      <c r="BD13" s="454">
        <v>45590</v>
      </c>
      <c r="BE13" s="455">
        <v>40563</v>
      </c>
      <c r="BF13" s="71">
        <v>42788</v>
      </c>
      <c r="BG13" s="71"/>
      <c r="BH13" s="71">
        <v>41813</v>
      </c>
      <c r="BI13" s="71">
        <v>63977</v>
      </c>
      <c r="BJ13" s="456"/>
      <c r="BK13" s="60">
        <v>562</v>
      </c>
      <c r="BL13" s="75">
        <v>37476</v>
      </c>
      <c r="BM13" s="60">
        <v>466</v>
      </c>
      <c r="BN13" s="60">
        <v>13</v>
      </c>
      <c r="BO13" s="102">
        <v>14</v>
      </c>
      <c r="BP13" s="102">
        <v>38</v>
      </c>
      <c r="BQ13" s="102">
        <v>62</v>
      </c>
      <c r="BR13" s="102">
        <v>131</v>
      </c>
      <c r="BS13" s="60">
        <v>91</v>
      </c>
      <c r="BT13" s="102">
        <v>37</v>
      </c>
      <c r="BU13" s="102">
        <v>71</v>
      </c>
      <c r="BV13" s="102">
        <v>9</v>
      </c>
      <c r="BW13" s="458">
        <f t="shared" si="52"/>
        <v>2.8000000000000001E-2</v>
      </c>
      <c r="BX13" s="79">
        <f t="shared" si="36"/>
        <v>0.03</v>
      </c>
      <c r="BY13" s="72">
        <f t="shared" si="37"/>
        <v>8.2000000000000003E-2</v>
      </c>
      <c r="BZ13" s="72">
        <f t="shared" si="38"/>
        <v>0.13300000000000001</v>
      </c>
      <c r="CA13" s="79">
        <f t="shared" si="39"/>
        <v>0.28100000000000003</v>
      </c>
      <c r="CB13" s="72">
        <f t="shared" si="40"/>
        <v>0.19500000000000001</v>
      </c>
      <c r="CC13" s="72">
        <f t="shared" si="41"/>
        <v>7.9000000000000001E-2</v>
      </c>
      <c r="CD13" s="79">
        <f t="shared" si="42"/>
        <v>0.152</v>
      </c>
      <c r="CE13" s="457">
        <f t="shared" si="43"/>
        <v>1.9E-2</v>
      </c>
      <c r="CF13" s="453">
        <v>38750</v>
      </c>
      <c r="CG13" s="454">
        <v>48510</v>
      </c>
      <c r="CH13" s="455">
        <v>38500</v>
      </c>
      <c r="CI13" s="71"/>
      <c r="CJ13" s="71">
        <v>35740</v>
      </c>
      <c r="CK13" s="71">
        <v>53109</v>
      </c>
      <c r="CL13" s="71"/>
      <c r="CM13" s="456"/>
    </row>
    <row r="14" spans="1:91" x14ac:dyDescent="0.2">
      <c r="A14" s="56" t="s">
        <v>882</v>
      </c>
      <c r="B14" s="57" t="s">
        <v>1021</v>
      </c>
      <c r="C14" s="56" t="s">
        <v>898</v>
      </c>
      <c r="D14" s="56" t="s">
        <v>1043</v>
      </c>
      <c r="E14" s="557">
        <v>1577</v>
      </c>
      <c r="F14" s="75">
        <v>34189</v>
      </c>
      <c r="G14" s="451">
        <v>1161</v>
      </c>
      <c r="H14" s="60">
        <v>42</v>
      </c>
      <c r="I14" s="102">
        <v>44</v>
      </c>
      <c r="J14" s="102">
        <v>172</v>
      </c>
      <c r="K14" s="102">
        <v>179</v>
      </c>
      <c r="L14" s="102">
        <v>354</v>
      </c>
      <c r="M14" s="102">
        <v>144</v>
      </c>
      <c r="N14" s="102">
        <v>57</v>
      </c>
      <c r="O14" s="102">
        <v>108</v>
      </c>
      <c r="P14" s="102">
        <v>61</v>
      </c>
      <c r="Q14" s="79">
        <f t="shared" si="27"/>
        <v>3.5999999999999997E-2</v>
      </c>
      <c r="R14" s="79">
        <f t="shared" si="28"/>
        <v>3.7999999999999999E-2</v>
      </c>
      <c r="S14" s="79">
        <f t="shared" si="29"/>
        <v>0.14799999999999999</v>
      </c>
      <c r="T14" s="79">
        <f t="shared" si="30"/>
        <v>0.154</v>
      </c>
      <c r="U14" s="79">
        <f t="shared" si="31"/>
        <v>0.30499999999999999</v>
      </c>
      <c r="V14" s="79">
        <f t="shared" si="32"/>
        <v>0.124</v>
      </c>
      <c r="W14" s="79">
        <f t="shared" si="33"/>
        <v>4.9000000000000002E-2</v>
      </c>
      <c r="X14" s="79">
        <f t="shared" si="34"/>
        <v>9.2999999999999999E-2</v>
      </c>
      <c r="Y14" s="457">
        <f t="shared" si="35"/>
        <v>5.2999999999999999E-2</v>
      </c>
      <c r="Z14" s="453">
        <v>41094</v>
      </c>
      <c r="AA14" s="454">
        <v>47409</v>
      </c>
      <c r="AB14" s="455">
        <v>35634</v>
      </c>
      <c r="AC14" s="71">
        <v>23674</v>
      </c>
      <c r="AD14" s="71">
        <v>34851</v>
      </c>
      <c r="AE14" s="71">
        <v>40347</v>
      </c>
      <c r="AF14" s="71"/>
      <c r="AG14" s="71"/>
      <c r="AH14" s="564">
        <v>769</v>
      </c>
      <c r="AI14" s="560">
        <v>38906</v>
      </c>
      <c r="AJ14" s="60">
        <v>644</v>
      </c>
      <c r="AK14" s="60">
        <v>42</v>
      </c>
      <c r="AL14" s="102">
        <v>34</v>
      </c>
      <c r="AM14" s="102">
        <v>82</v>
      </c>
      <c r="AN14" s="102">
        <v>71</v>
      </c>
      <c r="AO14" s="102">
        <v>198</v>
      </c>
      <c r="AP14" s="60">
        <v>118</v>
      </c>
      <c r="AQ14" s="102">
        <v>14</v>
      </c>
      <c r="AR14" s="102">
        <v>61</v>
      </c>
      <c r="AS14" s="102">
        <v>24</v>
      </c>
      <c r="AT14" s="79">
        <f t="shared" si="9"/>
        <v>6.5000000000000002E-2</v>
      </c>
      <c r="AU14" s="79">
        <f t="shared" si="44"/>
        <v>5.2999999999999999E-2</v>
      </c>
      <c r="AV14" s="72">
        <f t="shared" si="45"/>
        <v>0.127</v>
      </c>
      <c r="AW14" s="79">
        <f t="shared" si="46"/>
        <v>0.11</v>
      </c>
      <c r="AX14" s="72">
        <f t="shared" si="47"/>
        <v>0.307</v>
      </c>
      <c r="AY14" s="79">
        <f t="shared" si="48"/>
        <v>0.183</v>
      </c>
      <c r="AZ14" s="79">
        <f t="shared" si="49"/>
        <v>2.1999999999999999E-2</v>
      </c>
      <c r="BA14" s="79">
        <f t="shared" si="50"/>
        <v>9.5000000000000001E-2</v>
      </c>
      <c r="BB14" s="452">
        <f t="shared" si="51"/>
        <v>3.6999999999999998E-2</v>
      </c>
      <c r="BC14" s="453">
        <v>45495</v>
      </c>
      <c r="BD14" s="454">
        <v>46004</v>
      </c>
      <c r="BE14" s="455">
        <v>40673</v>
      </c>
      <c r="BF14" s="71">
        <v>23106</v>
      </c>
      <c r="BG14" s="71">
        <v>46250</v>
      </c>
      <c r="BH14" s="71">
        <v>45638</v>
      </c>
      <c r="BI14" s="71">
        <v>46625</v>
      </c>
      <c r="BJ14" s="456"/>
      <c r="BK14" s="60">
        <v>808</v>
      </c>
      <c r="BL14" s="75">
        <v>32277</v>
      </c>
      <c r="BM14" s="60">
        <v>517</v>
      </c>
      <c r="BN14" s="60">
        <v>0</v>
      </c>
      <c r="BO14" s="102">
        <v>10</v>
      </c>
      <c r="BP14" s="102">
        <v>90</v>
      </c>
      <c r="BQ14" s="102">
        <v>108</v>
      </c>
      <c r="BR14" s="102">
        <v>156</v>
      </c>
      <c r="BS14" s="60">
        <v>26</v>
      </c>
      <c r="BT14" s="102">
        <v>43</v>
      </c>
      <c r="BU14" s="102">
        <v>47</v>
      </c>
      <c r="BV14" s="102">
        <v>37</v>
      </c>
      <c r="BW14" s="458">
        <f t="shared" si="52"/>
        <v>0</v>
      </c>
      <c r="BX14" s="79">
        <f t="shared" si="36"/>
        <v>1.9E-2</v>
      </c>
      <c r="BY14" s="72">
        <f t="shared" si="37"/>
        <v>0.17399999999999999</v>
      </c>
      <c r="BZ14" s="72">
        <f t="shared" si="38"/>
        <v>0.20899999999999999</v>
      </c>
      <c r="CA14" s="79">
        <f t="shared" si="39"/>
        <v>0.30199999999999999</v>
      </c>
      <c r="CB14" s="79">
        <f t="shared" si="40"/>
        <v>0.05</v>
      </c>
      <c r="CC14" s="72">
        <f t="shared" si="41"/>
        <v>8.3000000000000004E-2</v>
      </c>
      <c r="CD14" s="79">
        <f t="shared" si="42"/>
        <v>9.0999999999999998E-2</v>
      </c>
      <c r="CE14" s="457">
        <f t="shared" si="43"/>
        <v>7.1999999999999995E-2</v>
      </c>
      <c r="CF14" s="453">
        <v>37545</v>
      </c>
      <c r="CG14" s="454">
        <v>49159</v>
      </c>
      <c r="CH14" s="455">
        <v>34007</v>
      </c>
      <c r="CI14" s="71">
        <v>32589</v>
      </c>
      <c r="CJ14" s="71">
        <v>32829</v>
      </c>
      <c r="CK14" s="71">
        <v>33828</v>
      </c>
      <c r="CL14" s="71"/>
      <c r="CM14" s="456"/>
    </row>
    <row r="15" spans="1:91" x14ac:dyDescent="0.2">
      <c r="A15" s="56" t="s">
        <v>882</v>
      </c>
      <c r="B15" s="57" t="s">
        <v>1021</v>
      </c>
      <c r="C15" s="56" t="s">
        <v>899</v>
      </c>
      <c r="D15" s="56" t="s">
        <v>1044</v>
      </c>
      <c r="E15" s="557">
        <v>1042</v>
      </c>
      <c r="F15" s="75">
        <v>28793</v>
      </c>
      <c r="G15" s="451">
        <v>759</v>
      </c>
      <c r="H15" s="60">
        <v>14</v>
      </c>
      <c r="I15" s="102">
        <v>27</v>
      </c>
      <c r="J15" s="102">
        <v>145</v>
      </c>
      <c r="K15" s="102">
        <v>278</v>
      </c>
      <c r="L15" s="102">
        <v>102</v>
      </c>
      <c r="M15" s="102">
        <v>160</v>
      </c>
      <c r="N15" s="102">
        <v>0</v>
      </c>
      <c r="O15" s="102">
        <v>0</v>
      </c>
      <c r="P15" s="102">
        <v>33</v>
      </c>
      <c r="Q15" s="79">
        <f t="shared" si="27"/>
        <v>1.7999999999999999E-2</v>
      </c>
      <c r="R15" s="79">
        <f t="shared" si="28"/>
        <v>3.5999999999999997E-2</v>
      </c>
      <c r="S15" s="79">
        <f t="shared" si="29"/>
        <v>0.191</v>
      </c>
      <c r="T15" s="79">
        <f t="shared" si="30"/>
        <v>0.36599999999999999</v>
      </c>
      <c r="U15" s="79">
        <f t="shared" si="31"/>
        <v>0.13400000000000001</v>
      </c>
      <c r="V15" s="79">
        <f t="shared" si="32"/>
        <v>0.21099999999999999</v>
      </c>
      <c r="W15" s="79">
        <f t="shared" si="33"/>
        <v>0</v>
      </c>
      <c r="X15" s="79">
        <f t="shared" si="34"/>
        <v>0</v>
      </c>
      <c r="Y15" s="457">
        <f t="shared" si="35"/>
        <v>4.2999999999999997E-2</v>
      </c>
      <c r="Z15" s="453">
        <v>32679</v>
      </c>
      <c r="AA15" s="454">
        <v>40386</v>
      </c>
      <c r="AB15" s="455">
        <v>26591</v>
      </c>
      <c r="AC15" s="71">
        <v>21404</v>
      </c>
      <c r="AD15" s="71">
        <v>23000</v>
      </c>
      <c r="AE15" s="71">
        <v>50248</v>
      </c>
      <c r="AF15" s="71"/>
      <c r="AG15" s="71"/>
      <c r="AH15" s="564">
        <v>478</v>
      </c>
      <c r="AI15" s="560">
        <v>25724</v>
      </c>
      <c r="AJ15" s="60">
        <v>314</v>
      </c>
      <c r="AK15" s="60">
        <v>14</v>
      </c>
      <c r="AL15" s="102">
        <v>0</v>
      </c>
      <c r="AM15" s="102">
        <v>68</v>
      </c>
      <c r="AN15" s="102">
        <v>140</v>
      </c>
      <c r="AO15" s="102">
        <v>0</v>
      </c>
      <c r="AP15" s="60">
        <v>59</v>
      </c>
      <c r="AQ15" s="102">
        <v>0</v>
      </c>
      <c r="AR15" s="102">
        <v>0</v>
      </c>
      <c r="AS15" s="102">
        <v>33</v>
      </c>
      <c r="AT15" s="79">
        <f t="shared" si="9"/>
        <v>4.4999999999999998E-2</v>
      </c>
      <c r="AU15" s="79">
        <f t="shared" si="44"/>
        <v>0</v>
      </c>
      <c r="AV15" s="72">
        <f t="shared" si="45"/>
        <v>0.217</v>
      </c>
      <c r="AW15" s="79">
        <f t="shared" si="46"/>
        <v>0.44600000000000001</v>
      </c>
      <c r="AX15" s="72">
        <f t="shared" si="47"/>
        <v>0</v>
      </c>
      <c r="AY15" s="79">
        <f t="shared" si="48"/>
        <v>0.188</v>
      </c>
      <c r="AZ15" s="79">
        <f t="shared" si="49"/>
        <v>0</v>
      </c>
      <c r="BA15" s="79">
        <f t="shared" si="50"/>
        <v>0</v>
      </c>
      <c r="BB15" s="452">
        <f t="shared" si="51"/>
        <v>0.105</v>
      </c>
      <c r="BC15" s="453">
        <v>33214</v>
      </c>
      <c r="BD15" s="454">
        <v>47368</v>
      </c>
      <c r="BE15" s="455">
        <v>23833</v>
      </c>
      <c r="BF15" s="71">
        <v>20896</v>
      </c>
      <c r="BG15" s="71"/>
      <c r="BH15" s="71"/>
      <c r="BI15" s="71"/>
      <c r="BJ15" s="456"/>
      <c r="BK15" s="60">
        <v>564</v>
      </c>
      <c r="BL15" s="75">
        <v>30868</v>
      </c>
      <c r="BM15" s="60">
        <v>445</v>
      </c>
      <c r="BN15" s="60">
        <v>0</v>
      </c>
      <c r="BO15" s="102">
        <v>27</v>
      </c>
      <c r="BP15" s="102">
        <v>77</v>
      </c>
      <c r="BQ15" s="102">
        <v>138</v>
      </c>
      <c r="BR15" s="102">
        <v>102</v>
      </c>
      <c r="BS15" s="60">
        <v>101</v>
      </c>
      <c r="BT15" s="102">
        <v>0</v>
      </c>
      <c r="BU15" s="102">
        <v>0</v>
      </c>
      <c r="BV15" s="102">
        <v>0</v>
      </c>
      <c r="BW15" s="458">
        <f t="shared" si="52"/>
        <v>0</v>
      </c>
      <c r="BX15" s="79">
        <f t="shared" si="36"/>
        <v>6.0999999999999999E-2</v>
      </c>
      <c r="BY15" s="72">
        <f t="shared" si="37"/>
        <v>0.17299999999999999</v>
      </c>
      <c r="BZ15" s="79">
        <f t="shared" si="38"/>
        <v>0.31</v>
      </c>
      <c r="CA15" s="79">
        <f t="shared" si="39"/>
        <v>0.22900000000000001</v>
      </c>
      <c r="CB15" s="72">
        <f t="shared" si="40"/>
        <v>0.22700000000000001</v>
      </c>
      <c r="CC15" s="72">
        <f t="shared" si="41"/>
        <v>0</v>
      </c>
      <c r="CD15" s="79">
        <f t="shared" si="42"/>
        <v>0</v>
      </c>
      <c r="CE15" s="457">
        <f t="shared" si="43"/>
        <v>0</v>
      </c>
      <c r="CF15" s="453">
        <v>32097</v>
      </c>
      <c r="CG15" s="454">
        <v>35460</v>
      </c>
      <c r="CH15" s="455">
        <v>32315</v>
      </c>
      <c r="CI15" s="71">
        <v>21844</v>
      </c>
      <c r="CJ15" s="71"/>
      <c r="CK15" s="71">
        <v>50198</v>
      </c>
      <c r="CL15" s="71"/>
      <c r="CM15" s="456"/>
    </row>
    <row r="16" spans="1:91" x14ac:dyDescent="0.2">
      <c r="A16" s="56" t="s">
        <v>882</v>
      </c>
      <c r="B16" s="57" t="s">
        <v>1021</v>
      </c>
      <c r="C16" s="56" t="s">
        <v>900</v>
      </c>
      <c r="D16" s="56" t="s">
        <v>1045</v>
      </c>
      <c r="E16" s="557">
        <v>1814</v>
      </c>
      <c r="F16" s="75">
        <v>39846</v>
      </c>
      <c r="G16" s="451">
        <v>1464</v>
      </c>
      <c r="H16" s="60">
        <v>0</v>
      </c>
      <c r="I16" s="102">
        <v>0</v>
      </c>
      <c r="J16" s="102">
        <v>254</v>
      </c>
      <c r="K16" s="102">
        <v>156</v>
      </c>
      <c r="L16" s="102">
        <v>598</v>
      </c>
      <c r="M16" s="102">
        <v>130</v>
      </c>
      <c r="N16" s="102">
        <v>111</v>
      </c>
      <c r="O16" s="102">
        <v>100</v>
      </c>
      <c r="P16" s="102">
        <v>115</v>
      </c>
      <c r="Q16" s="79">
        <f t="shared" si="27"/>
        <v>0</v>
      </c>
      <c r="R16" s="79">
        <f t="shared" si="28"/>
        <v>0</v>
      </c>
      <c r="S16" s="79">
        <f t="shared" si="29"/>
        <v>0.17299999999999999</v>
      </c>
      <c r="T16" s="79">
        <f t="shared" si="30"/>
        <v>0.107</v>
      </c>
      <c r="U16" s="79">
        <f t="shared" si="31"/>
        <v>0.40799999999999997</v>
      </c>
      <c r="V16" s="79">
        <f t="shared" si="32"/>
        <v>8.8999999999999996E-2</v>
      </c>
      <c r="W16" s="79">
        <f t="shared" si="33"/>
        <v>7.5999999999999998E-2</v>
      </c>
      <c r="X16" s="79">
        <f t="shared" si="34"/>
        <v>6.8000000000000005E-2</v>
      </c>
      <c r="Y16" s="457">
        <f t="shared" si="35"/>
        <v>7.9000000000000001E-2</v>
      </c>
      <c r="Z16" s="453">
        <v>43065</v>
      </c>
      <c r="AA16" s="454"/>
      <c r="AB16" s="455">
        <v>41112</v>
      </c>
      <c r="AC16" s="71">
        <v>46015</v>
      </c>
      <c r="AD16" s="71">
        <v>39358</v>
      </c>
      <c r="AE16" s="71">
        <v>40177</v>
      </c>
      <c r="AF16" s="71"/>
      <c r="AG16" s="71">
        <v>46196</v>
      </c>
      <c r="AH16" s="564">
        <v>1008</v>
      </c>
      <c r="AI16" s="560">
        <v>44112</v>
      </c>
      <c r="AJ16" s="60">
        <v>840</v>
      </c>
      <c r="AK16" s="60">
        <v>0</v>
      </c>
      <c r="AL16" s="102">
        <v>0</v>
      </c>
      <c r="AM16" s="102">
        <v>133</v>
      </c>
      <c r="AN16" s="102">
        <v>101</v>
      </c>
      <c r="AO16" s="102">
        <v>273</v>
      </c>
      <c r="AP16" s="60">
        <v>54</v>
      </c>
      <c r="AQ16" s="102">
        <v>105</v>
      </c>
      <c r="AR16" s="102">
        <v>59</v>
      </c>
      <c r="AS16" s="102">
        <v>115</v>
      </c>
      <c r="AT16" s="79">
        <f t="shared" si="9"/>
        <v>0</v>
      </c>
      <c r="AU16" s="79">
        <f t="shared" si="44"/>
        <v>0</v>
      </c>
      <c r="AV16" s="72">
        <f t="shared" si="45"/>
        <v>0.158</v>
      </c>
      <c r="AW16" s="79">
        <f t="shared" si="46"/>
        <v>0.12</v>
      </c>
      <c r="AX16" s="72">
        <f t="shared" si="47"/>
        <v>0.32500000000000001</v>
      </c>
      <c r="AY16" s="79">
        <f t="shared" si="48"/>
        <v>6.4000000000000001E-2</v>
      </c>
      <c r="AZ16" s="79">
        <f t="shared" si="49"/>
        <v>0.125</v>
      </c>
      <c r="BA16" s="79">
        <f t="shared" si="50"/>
        <v>7.0000000000000007E-2</v>
      </c>
      <c r="BB16" s="452">
        <f t="shared" si="51"/>
        <v>0.13700000000000001</v>
      </c>
      <c r="BC16" s="453">
        <v>45641</v>
      </c>
      <c r="BD16" s="454"/>
      <c r="BE16" s="455">
        <v>45171</v>
      </c>
      <c r="BF16" s="71"/>
      <c r="BG16" s="71">
        <v>44246</v>
      </c>
      <c r="BH16" s="71">
        <v>51094</v>
      </c>
      <c r="BI16" s="71"/>
      <c r="BJ16" s="456"/>
      <c r="BK16" s="60">
        <v>806</v>
      </c>
      <c r="BL16" s="75">
        <v>38033</v>
      </c>
      <c r="BM16" s="60">
        <v>624</v>
      </c>
      <c r="BN16" s="60">
        <v>0</v>
      </c>
      <c r="BO16" s="102">
        <v>0</v>
      </c>
      <c r="BP16" s="102">
        <v>121</v>
      </c>
      <c r="BQ16" s="102">
        <v>55</v>
      </c>
      <c r="BR16" s="102">
        <v>325</v>
      </c>
      <c r="BS16" s="60">
        <v>76</v>
      </c>
      <c r="BT16" s="102">
        <v>6</v>
      </c>
      <c r="BU16" s="102">
        <v>41</v>
      </c>
      <c r="BV16" s="102">
        <v>0</v>
      </c>
      <c r="BW16" s="458">
        <f t="shared" si="52"/>
        <v>0</v>
      </c>
      <c r="BX16" s="79">
        <f t="shared" si="36"/>
        <v>0</v>
      </c>
      <c r="BY16" s="72">
        <f t="shared" si="37"/>
        <v>0.19400000000000001</v>
      </c>
      <c r="BZ16" s="72">
        <f t="shared" si="38"/>
        <v>8.7999999999999995E-2</v>
      </c>
      <c r="CA16" s="79">
        <f t="shared" si="39"/>
        <v>0.52100000000000002</v>
      </c>
      <c r="CB16" s="72">
        <f t="shared" si="40"/>
        <v>0.122</v>
      </c>
      <c r="CC16" s="79">
        <f t="shared" si="41"/>
        <v>0.01</v>
      </c>
      <c r="CD16" s="79">
        <f t="shared" si="42"/>
        <v>6.6000000000000003E-2</v>
      </c>
      <c r="CE16" s="457">
        <f t="shared" si="43"/>
        <v>0</v>
      </c>
      <c r="CF16" s="453">
        <v>39706</v>
      </c>
      <c r="CG16" s="454"/>
      <c r="CH16" s="455">
        <v>37994</v>
      </c>
      <c r="CI16" s="71"/>
      <c r="CJ16" s="71">
        <v>26754</v>
      </c>
      <c r="CK16" s="71">
        <v>39606</v>
      </c>
      <c r="CL16" s="71">
        <v>58750</v>
      </c>
      <c r="CM16" s="456"/>
    </row>
    <row r="17" spans="1:91" x14ac:dyDescent="0.2">
      <c r="A17" s="56" t="s">
        <v>882</v>
      </c>
      <c r="B17" s="57" t="s">
        <v>1021</v>
      </c>
      <c r="C17" s="56" t="s">
        <v>901</v>
      </c>
      <c r="D17" s="56" t="s">
        <v>1046</v>
      </c>
      <c r="E17" s="557">
        <v>1694</v>
      </c>
      <c r="F17" s="75">
        <v>41162</v>
      </c>
      <c r="G17" s="451">
        <v>1176</v>
      </c>
      <c r="H17" s="60">
        <v>17</v>
      </c>
      <c r="I17" s="102">
        <v>24</v>
      </c>
      <c r="J17" s="102">
        <v>161</v>
      </c>
      <c r="K17" s="102">
        <v>44</v>
      </c>
      <c r="L17" s="102">
        <v>392</v>
      </c>
      <c r="M17" s="102">
        <v>249</v>
      </c>
      <c r="N17" s="102">
        <v>95</v>
      </c>
      <c r="O17" s="102">
        <v>57</v>
      </c>
      <c r="P17" s="102">
        <v>137</v>
      </c>
      <c r="Q17" s="79">
        <f t="shared" si="27"/>
        <v>1.4E-2</v>
      </c>
      <c r="R17" s="79">
        <f t="shared" si="28"/>
        <v>0.02</v>
      </c>
      <c r="S17" s="79">
        <f t="shared" si="29"/>
        <v>0.13700000000000001</v>
      </c>
      <c r="T17" s="79">
        <f t="shared" si="30"/>
        <v>3.6999999999999998E-2</v>
      </c>
      <c r="U17" s="79">
        <f t="shared" si="31"/>
        <v>0.33300000000000002</v>
      </c>
      <c r="V17" s="79">
        <f t="shared" si="32"/>
        <v>0.21199999999999999</v>
      </c>
      <c r="W17" s="79">
        <f t="shared" si="33"/>
        <v>8.1000000000000003E-2</v>
      </c>
      <c r="X17" s="79">
        <f t="shared" si="34"/>
        <v>4.8000000000000001E-2</v>
      </c>
      <c r="Y17" s="457">
        <f t="shared" si="35"/>
        <v>0.11600000000000001</v>
      </c>
      <c r="Z17" s="453">
        <v>47125</v>
      </c>
      <c r="AA17" s="454">
        <v>55916</v>
      </c>
      <c r="AB17" s="455">
        <v>43750</v>
      </c>
      <c r="AC17" s="71">
        <v>29750</v>
      </c>
      <c r="AD17" s="71">
        <v>42959</v>
      </c>
      <c r="AE17" s="71">
        <v>41848</v>
      </c>
      <c r="AF17" s="71">
        <v>56932</v>
      </c>
      <c r="AG17" s="71">
        <v>92875</v>
      </c>
      <c r="AH17" s="564">
        <v>959</v>
      </c>
      <c r="AI17" s="560">
        <v>41250</v>
      </c>
      <c r="AJ17" s="60">
        <v>688</v>
      </c>
      <c r="AK17" s="60">
        <v>5</v>
      </c>
      <c r="AL17" s="102">
        <v>8</v>
      </c>
      <c r="AM17" s="102">
        <v>143</v>
      </c>
      <c r="AN17" s="102">
        <v>18</v>
      </c>
      <c r="AO17" s="102">
        <v>214</v>
      </c>
      <c r="AP17" s="60">
        <v>142</v>
      </c>
      <c r="AQ17" s="102">
        <v>76</v>
      </c>
      <c r="AR17" s="102">
        <v>17</v>
      </c>
      <c r="AS17" s="102">
        <v>65</v>
      </c>
      <c r="AT17" s="79">
        <f t="shared" si="9"/>
        <v>7.0000000000000001E-3</v>
      </c>
      <c r="AU17" s="79">
        <f t="shared" si="44"/>
        <v>1.2E-2</v>
      </c>
      <c r="AV17" s="72">
        <f t="shared" si="45"/>
        <v>0.20799999999999999</v>
      </c>
      <c r="AW17" s="79">
        <f t="shared" si="46"/>
        <v>2.5999999999999999E-2</v>
      </c>
      <c r="AX17" s="72">
        <f t="shared" si="47"/>
        <v>0.311</v>
      </c>
      <c r="AY17" s="79">
        <f t="shared" si="48"/>
        <v>0.20599999999999999</v>
      </c>
      <c r="AZ17" s="79">
        <f t="shared" si="49"/>
        <v>0.11</v>
      </c>
      <c r="BA17" s="79">
        <f t="shared" si="50"/>
        <v>2.5000000000000001E-2</v>
      </c>
      <c r="BB17" s="452">
        <f t="shared" si="51"/>
        <v>9.4E-2</v>
      </c>
      <c r="BC17" s="453">
        <v>46575</v>
      </c>
      <c r="BD17" s="454">
        <v>54944</v>
      </c>
      <c r="BE17" s="455">
        <v>45058</v>
      </c>
      <c r="BF17" s="71">
        <v>32115</v>
      </c>
      <c r="BG17" s="71">
        <v>45169</v>
      </c>
      <c r="BH17" s="71">
        <v>44526</v>
      </c>
      <c r="BI17" s="71"/>
      <c r="BJ17" s="456"/>
      <c r="BK17" s="60">
        <v>735</v>
      </c>
      <c r="BL17" s="75">
        <v>41042</v>
      </c>
      <c r="BM17" s="60">
        <v>488</v>
      </c>
      <c r="BN17" s="60">
        <v>12</v>
      </c>
      <c r="BO17" s="102">
        <v>16</v>
      </c>
      <c r="BP17" s="102">
        <v>18</v>
      </c>
      <c r="BQ17" s="102">
        <v>26</v>
      </c>
      <c r="BR17" s="102">
        <v>178</v>
      </c>
      <c r="BS17" s="60">
        <v>107</v>
      </c>
      <c r="BT17" s="102">
        <v>19</v>
      </c>
      <c r="BU17" s="102">
        <v>40</v>
      </c>
      <c r="BV17" s="102">
        <v>72</v>
      </c>
      <c r="BW17" s="458">
        <f t="shared" si="52"/>
        <v>2.5000000000000001E-2</v>
      </c>
      <c r="BX17" s="79">
        <f t="shared" si="36"/>
        <v>3.3000000000000002E-2</v>
      </c>
      <c r="BY17" s="72">
        <f t="shared" si="37"/>
        <v>3.6999999999999998E-2</v>
      </c>
      <c r="BZ17" s="72">
        <f t="shared" si="38"/>
        <v>5.2999999999999999E-2</v>
      </c>
      <c r="CA17" s="79">
        <f t="shared" si="39"/>
        <v>0.36499999999999999</v>
      </c>
      <c r="CB17" s="72">
        <f t="shared" si="40"/>
        <v>0.219</v>
      </c>
      <c r="CC17" s="72">
        <f t="shared" si="41"/>
        <v>3.9E-2</v>
      </c>
      <c r="CD17" s="79">
        <f t="shared" si="42"/>
        <v>8.2000000000000003E-2</v>
      </c>
      <c r="CE17" s="457">
        <f t="shared" si="43"/>
        <v>0.14799999999999999</v>
      </c>
      <c r="CF17" s="453">
        <v>49167</v>
      </c>
      <c r="CG17" s="454">
        <v>57287</v>
      </c>
      <c r="CH17" s="455">
        <v>42866</v>
      </c>
      <c r="CI17" s="71">
        <v>16328</v>
      </c>
      <c r="CJ17" s="71"/>
      <c r="CK17" s="71">
        <v>39673</v>
      </c>
      <c r="CL17" s="71">
        <v>55189</v>
      </c>
      <c r="CM17" s="456">
        <v>92708</v>
      </c>
    </row>
    <row r="18" spans="1:91" x14ac:dyDescent="0.2">
      <c r="A18" s="56" t="s">
        <v>882</v>
      </c>
      <c r="B18" s="57" t="s">
        <v>1021</v>
      </c>
      <c r="C18" s="56" t="s">
        <v>902</v>
      </c>
      <c r="D18" s="56" t="s">
        <v>1047</v>
      </c>
      <c r="E18" s="557">
        <v>1993</v>
      </c>
      <c r="F18" s="75">
        <v>35708</v>
      </c>
      <c r="G18" s="451">
        <v>1372</v>
      </c>
      <c r="H18" s="60">
        <v>0</v>
      </c>
      <c r="I18" s="102">
        <v>11</v>
      </c>
      <c r="J18" s="102">
        <v>266</v>
      </c>
      <c r="K18" s="102">
        <v>167</v>
      </c>
      <c r="L18" s="102">
        <v>409</v>
      </c>
      <c r="M18" s="102">
        <v>300</v>
      </c>
      <c r="N18" s="102">
        <v>85</v>
      </c>
      <c r="O18" s="102">
        <v>111</v>
      </c>
      <c r="P18" s="102">
        <v>23</v>
      </c>
      <c r="Q18" s="79">
        <f t="shared" si="27"/>
        <v>0</v>
      </c>
      <c r="R18" s="79">
        <f t="shared" si="28"/>
        <v>8.0000000000000002E-3</v>
      </c>
      <c r="S18" s="79">
        <f t="shared" si="29"/>
        <v>0.19400000000000001</v>
      </c>
      <c r="T18" s="79">
        <f t="shared" si="30"/>
        <v>0.122</v>
      </c>
      <c r="U18" s="79">
        <f t="shared" si="31"/>
        <v>0.29799999999999999</v>
      </c>
      <c r="V18" s="79">
        <f t="shared" si="32"/>
        <v>0.219</v>
      </c>
      <c r="W18" s="79">
        <f t="shared" si="33"/>
        <v>6.2E-2</v>
      </c>
      <c r="X18" s="79">
        <f t="shared" si="34"/>
        <v>8.1000000000000003E-2</v>
      </c>
      <c r="Y18" s="457">
        <f t="shared" si="35"/>
        <v>1.7000000000000001E-2</v>
      </c>
      <c r="Z18" s="453">
        <v>44174</v>
      </c>
      <c r="AA18" s="454">
        <v>45947</v>
      </c>
      <c r="AB18" s="455">
        <v>35181</v>
      </c>
      <c r="AC18" s="71">
        <v>23125</v>
      </c>
      <c r="AD18" s="71">
        <v>43611</v>
      </c>
      <c r="AE18" s="71">
        <v>34788</v>
      </c>
      <c r="AF18" s="71">
        <v>59659</v>
      </c>
      <c r="AG18" s="71">
        <v>26014</v>
      </c>
      <c r="AH18" s="564">
        <v>1017</v>
      </c>
      <c r="AI18" s="560">
        <v>36094</v>
      </c>
      <c r="AJ18" s="60">
        <v>735</v>
      </c>
      <c r="AK18" s="60">
        <v>0</v>
      </c>
      <c r="AL18" s="102">
        <v>0</v>
      </c>
      <c r="AM18" s="102">
        <v>209</v>
      </c>
      <c r="AN18" s="102">
        <v>69</v>
      </c>
      <c r="AO18" s="102">
        <v>234</v>
      </c>
      <c r="AP18" s="60">
        <v>83</v>
      </c>
      <c r="AQ18" s="102">
        <v>35</v>
      </c>
      <c r="AR18" s="102">
        <v>90</v>
      </c>
      <c r="AS18" s="102">
        <v>15</v>
      </c>
      <c r="AT18" s="79">
        <f t="shared" si="9"/>
        <v>0</v>
      </c>
      <c r="AU18" s="79">
        <f t="shared" si="44"/>
        <v>0</v>
      </c>
      <c r="AV18" s="72">
        <f t="shared" si="45"/>
        <v>0.28399999999999997</v>
      </c>
      <c r="AW18" s="79">
        <f t="shared" si="46"/>
        <v>9.4E-2</v>
      </c>
      <c r="AX18" s="72">
        <f t="shared" si="47"/>
        <v>0.318</v>
      </c>
      <c r="AY18" s="79">
        <f t="shared" si="48"/>
        <v>0.113</v>
      </c>
      <c r="AZ18" s="79">
        <f t="shared" si="49"/>
        <v>4.8000000000000001E-2</v>
      </c>
      <c r="BA18" s="79">
        <f t="shared" si="50"/>
        <v>0.122</v>
      </c>
      <c r="BB18" s="452">
        <f t="shared" si="51"/>
        <v>0.02</v>
      </c>
      <c r="BC18" s="453">
        <v>41856</v>
      </c>
      <c r="BD18" s="454">
        <v>45830</v>
      </c>
      <c r="BE18" s="455">
        <v>35969</v>
      </c>
      <c r="BF18" s="71">
        <v>20792</v>
      </c>
      <c r="BG18" s="71">
        <v>43750</v>
      </c>
      <c r="BH18" s="71">
        <v>30721</v>
      </c>
      <c r="BI18" s="71">
        <v>82917</v>
      </c>
      <c r="BJ18" s="456">
        <v>24635</v>
      </c>
      <c r="BK18" s="60">
        <v>976</v>
      </c>
      <c r="BL18" s="75">
        <v>35349</v>
      </c>
      <c r="BM18" s="60">
        <v>637</v>
      </c>
      <c r="BN18" s="60">
        <v>0</v>
      </c>
      <c r="BO18" s="102">
        <v>11</v>
      </c>
      <c r="BP18" s="102">
        <v>57</v>
      </c>
      <c r="BQ18" s="102">
        <v>98</v>
      </c>
      <c r="BR18" s="102">
        <v>175</v>
      </c>
      <c r="BS18" s="60">
        <v>217</v>
      </c>
      <c r="BT18" s="102">
        <v>50</v>
      </c>
      <c r="BU18" s="102">
        <v>21</v>
      </c>
      <c r="BV18" s="102">
        <v>8</v>
      </c>
      <c r="BW18" s="458">
        <f t="shared" si="52"/>
        <v>0</v>
      </c>
      <c r="BX18" s="79">
        <f t="shared" si="36"/>
        <v>1.7000000000000001E-2</v>
      </c>
      <c r="BY18" s="72">
        <f t="shared" si="37"/>
        <v>8.8999999999999996E-2</v>
      </c>
      <c r="BZ18" s="72">
        <f t="shared" si="38"/>
        <v>0.154</v>
      </c>
      <c r="CA18" s="79">
        <f t="shared" si="39"/>
        <v>0.27500000000000002</v>
      </c>
      <c r="CB18" s="72">
        <f t="shared" si="40"/>
        <v>0.34100000000000003</v>
      </c>
      <c r="CC18" s="72">
        <f t="shared" si="41"/>
        <v>7.8E-2</v>
      </c>
      <c r="CD18" s="79">
        <f t="shared" si="42"/>
        <v>3.3000000000000002E-2</v>
      </c>
      <c r="CE18" s="457">
        <f t="shared" si="43"/>
        <v>1.2999999999999999E-2</v>
      </c>
      <c r="CF18" s="453">
        <v>44721</v>
      </c>
      <c r="CG18" s="454">
        <v>46083</v>
      </c>
      <c r="CH18" s="455">
        <v>34597</v>
      </c>
      <c r="CI18" s="71">
        <v>35357</v>
      </c>
      <c r="CJ18" s="71"/>
      <c r="CK18" s="71">
        <v>38625</v>
      </c>
      <c r="CL18" s="71">
        <v>55726</v>
      </c>
      <c r="CM18" s="456">
        <v>26111</v>
      </c>
    </row>
    <row r="19" spans="1:91" x14ac:dyDescent="0.2">
      <c r="A19" s="56" t="s">
        <v>882</v>
      </c>
      <c r="B19" s="57" t="s">
        <v>1021</v>
      </c>
      <c r="C19" s="56" t="s">
        <v>903</v>
      </c>
      <c r="D19" s="56" t="s">
        <v>1048</v>
      </c>
      <c r="E19" s="557">
        <v>1555</v>
      </c>
      <c r="F19" s="75">
        <v>39212</v>
      </c>
      <c r="G19" s="451">
        <v>1116</v>
      </c>
      <c r="H19" s="60">
        <v>0</v>
      </c>
      <c r="I19" s="102">
        <v>14</v>
      </c>
      <c r="J19" s="102">
        <v>69</v>
      </c>
      <c r="K19" s="102">
        <v>174</v>
      </c>
      <c r="L19" s="102">
        <v>377</v>
      </c>
      <c r="M19" s="102">
        <v>210</v>
      </c>
      <c r="N19" s="102">
        <v>102</v>
      </c>
      <c r="O19" s="102">
        <v>109</v>
      </c>
      <c r="P19" s="102">
        <v>61</v>
      </c>
      <c r="Q19" s="79">
        <f t="shared" si="27"/>
        <v>0</v>
      </c>
      <c r="R19" s="79">
        <f t="shared" si="28"/>
        <v>1.2999999999999999E-2</v>
      </c>
      <c r="S19" s="79">
        <f t="shared" si="29"/>
        <v>6.2E-2</v>
      </c>
      <c r="T19" s="79">
        <f t="shared" si="30"/>
        <v>0.156</v>
      </c>
      <c r="U19" s="79">
        <f t="shared" si="31"/>
        <v>0.33800000000000002</v>
      </c>
      <c r="V19" s="79">
        <f t="shared" si="32"/>
        <v>0.188</v>
      </c>
      <c r="W19" s="79">
        <f t="shared" si="33"/>
        <v>9.0999999999999998E-2</v>
      </c>
      <c r="X19" s="79">
        <f t="shared" si="34"/>
        <v>9.8000000000000004E-2</v>
      </c>
      <c r="Y19" s="457">
        <f t="shared" si="35"/>
        <v>5.5E-2</v>
      </c>
      <c r="Z19" s="453">
        <v>46845</v>
      </c>
      <c r="AA19" s="454">
        <v>52057</v>
      </c>
      <c r="AB19" s="455">
        <v>40979</v>
      </c>
      <c r="AC19" s="71">
        <v>38328</v>
      </c>
      <c r="AD19" s="71">
        <v>34844</v>
      </c>
      <c r="AE19" s="71">
        <v>41349</v>
      </c>
      <c r="AF19" s="71">
        <v>46850</v>
      </c>
      <c r="AG19" s="71">
        <v>59886</v>
      </c>
      <c r="AH19" s="564">
        <v>794</v>
      </c>
      <c r="AI19" s="560">
        <v>41429</v>
      </c>
      <c r="AJ19" s="60">
        <v>613</v>
      </c>
      <c r="AK19" s="60">
        <v>0</v>
      </c>
      <c r="AL19" s="102">
        <v>0</v>
      </c>
      <c r="AM19" s="102">
        <v>8</v>
      </c>
      <c r="AN19" s="102">
        <v>91</v>
      </c>
      <c r="AO19" s="102">
        <v>235</v>
      </c>
      <c r="AP19" s="60">
        <v>67</v>
      </c>
      <c r="AQ19" s="102">
        <v>94</v>
      </c>
      <c r="AR19" s="102">
        <v>88</v>
      </c>
      <c r="AS19" s="102">
        <v>30</v>
      </c>
      <c r="AT19" s="79">
        <f t="shared" si="9"/>
        <v>0</v>
      </c>
      <c r="AU19" s="79">
        <f t="shared" si="44"/>
        <v>0</v>
      </c>
      <c r="AV19" s="72">
        <f t="shared" si="45"/>
        <v>1.2999999999999999E-2</v>
      </c>
      <c r="AW19" s="79">
        <f t="shared" si="46"/>
        <v>0.14799999999999999</v>
      </c>
      <c r="AX19" s="72">
        <f t="shared" si="47"/>
        <v>0.38300000000000001</v>
      </c>
      <c r="AY19" s="79">
        <f t="shared" si="48"/>
        <v>0.109</v>
      </c>
      <c r="AZ19" s="79">
        <f t="shared" si="49"/>
        <v>0.153</v>
      </c>
      <c r="BA19" s="79">
        <f t="shared" si="50"/>
        <v>0.14399999999999999</v>
      </c>
      <c r="BB19" s="452">
        <f t="shared" si="51"/>
        <v>4.9000000000000002E-2</v>
      </c>
      <c r="BC19" s="453">
        <v>48363</v>
      </c>
      <c r="BD19" s="454">
        <v>56568</v>
      </c>
      <c r="BE19" s="455">
        <v>45400</v>
      </c>
      <c r="BF19" s="71">
        <v>38438</v>
      </c>
      <c r="BG19" s="71">
        <v>70417</v>
      </c>
      <c r="BH19" s="71">
        <v>41528</v>
      </c>
      <c r="BI19" s="71">
        <v>54844</v>
      </c>
      <c r="BJ19" s="456">
        <v>57813</v>
      </c>
      <c r="BK19" s="60">
        <v>761</v>
      </c>
      <c r="BL19" s="75">
        <v>30096</v>
      </c>
      <c r="BM19" s="60">
        <v>503</v>
      </c>
      <c r="BN19" s="60">
        <v>0</v>
      </c>
      <c r="BO19" s="102">
        <v>14</v>
      </c>
      <c r="BP19" s="102">
        <v>61</v>
      </c>
      <c r="BQ19" s="102">
        <v>83</v>
      </c>
      <c r="BR19" s="102">
        <v>142</v>
      </c>
      <c r="BS19" s="60">
        <v>143</v>
      </c>
      <c r="BT19" s="102">
        <v>8</v>
      </c>
      <c r="BU19" s="102">
        <v>21</v>
      </c>
      <c r="BV19" s="102">
        <v>31</v>
      </c>
      <c r="BW19" s="458">
        <f t="shared" si="52"/>
        <v>0</v>
      </c>
      <c r="BX19" s="79">
        <f t="shared" si="36"/>
        <v>2.8000000000000001E-2</v>
      </c>
      <c r="BY19" s="72">
        <f t="shared" si="37"/>
        <v>0.121</v>
      </c>
      <c r="BZ19" s="72">
        <f t="shared" si="38"/>
        <v>0.16500000000000001</v>
      </c>
      <c r="CA19" s="79">
        <f t="shared" si="39"/>
        <v>0.28199999999999997</v>
      </c>
      <c r="CB19" s="72">
        <f t="shared" si="40"/>
        <v>0.28399999999999997</v>
      </c>
      <c r="CC19" s="72">
        <f t="shared" si="41"/>
        <v>1.6E-2</v>
      </c>
      <c r="CD19" s="79">
        <f t="shared" si="42"/>
        <v>4.2000000000000003E-2</v>
      </c>
      <c r="CE19" s="457">
        <f t="shared" si="43"/>
        <v>6.2E-2</v>
      </c>
      <c r="CF19" s="453">
        <v>42434</v>
      </c>
      <c r="CG19" s="454">
        <v>46560</v>
      </c>
      <c r="CH19" s="455">
        <v>36731</v>
      </c>
      <c r="CI19" s="71"/>
      <c r="CJ19" s="71">
        <v>22875</v>
      </c>
      <c r="CK19" s="71">
        <v>41053</v>
      </c>
      <c r="CL19" s="71">
        <v>36750</v>
      </c>
      <c r="CM19" s="456">
        <v>102663</v>
      </c>
    </row>
    <row r="20" spans="1:91" x14ac:dyDescent="0.2">
      <c r="A20" s="56" t="s">
        <v>882</v>
      </c>
      <c r="B20" s="57" t="s">
        <v>1021</v>
      </c>
      <c r="C20" s="56" t="s">
        <v>904</v>
      </c>
      <c r="D20" s="56" t="s">
        <v>1049</v>
      </c>
      <c r="E20" s="557">
        <v>1848</v>
      </c>
      <c r="F20" s="75">
        <v>41979</v>
      </c>
      <c r="G20" s="451">
        <v>1400</v>
      </c>
      <c r="H20" s="60">
        <v>0</v>
      </c>
      <c r="I20" s="102">
        <v>0</v>
      </c>
      <c r="J20" s="102">
        <v>109</v>
      </c>
      <c r="K20" s="102">
        <v>311</v>
      </c>
      <c r="L20" s="102">
        <v>304</v>
      </c>
      <c r="M20" s="102">
        <v>227</v>
      </c>
      <c r="N20" s="102">
        <v>105</v>
      </c>
      <c r="O20" s="102">
        <v>155</v>
      </c>
      <c r="P20" s="102">
        <v>189</v>
      </c>
      <c r="Q20" s="79">
        <f t="shared" si="27"/>
        <v>0</v>
      </c>
      <c r="R20" s="79">
        <f t="shared" si="28"/>
        <v>0</v>
      </c>
      <c r="S20" s="79">
        <f t="shared" si="29"/>
        <v>7.8E-2</v>
      </c>
      <c r="T20" s="79">
        <f t="shared" si="30"/>
        <v>0.222</v>
      </c>
      <c r="U20" s="79">
        <f t="shared" si="31"/>
        <v>0.217</v>
      </c>
      <c r="V20" s="79">
        <f t="shared" si="32"/>
        <v>0.16200000000000001</v>
      </c>
      <c r="W20" s="79">
        <f t="shared" si="33"/>
        <v>7.4999999999999997E-2</v>
      </c>
      <c r="X20" s="79">
        <f t="shared" si="34"/>
        <v>0.111</v>
      </c>
      <c r="Y20" s="457">
        <f t="shared" si="35"/>
        <v>0.13500000000000001</v>
      </c>
      <c r="Z20" s="453">
        <v>49091</v>
      </c>
      <c r="AA20" s="454">
        <v>61663</v>
      </c>
      <c r="AB20" s="455">
        <v>44627</v>
      </c>
      <c r="AC20" s="71">
        <v>15952</v>
      </c>
      <c r="AD20" s="71">
        <v>41806</v>
      </c>
      <c r="AE20" s="71">
        <v>45647</v>
      </c>
      <c r="AF20" s="71">
        <v>51201</v>
      </c>
      <c r="AG20" s="71">
        <v>66250</v>
      </c>
      <c r="AH20" s="564">
        <v>1031</v>
      </c>
      <c r="AI20" s="560">
        <v>49583</v>
      </c>
      <c r="AJ20" s="60">
        <v>863</v>
      </c>
      <c r="AK20" s="60">
        <v>0</v>
      </c>
      <c r="AL20" s="102">
        <v>0</v>
      </c>
      <c r="AM20" s="102">
        <v>32</v>
      </c>
      <c r="AN20" s="102">
        <v>129</v>
      </c>
      <c r="AO20" s="102">
        <v>192</v>
      </c>
      <c r="AP20" s="60">
        <v>149</v>
      </c>
      <c r="AQ20" s="102">
        <v>105</v>
      </c>
      <c r="AR20" s="102">
        <v>122</v>
      </c>
      <c r="AS20" s="102">
        <v>134</v>
      </c>
      <c r="AT20" s="79">
        <f t="shared" si="9"/>
        <v>0</v>
      </c>
      <c r="AU20" s="79">
        <f t="shared" si="44"/>
        <v>0</v>
      </c>
      <c r="AV20" s="72">
        <f t="shared" si="45"/>
        <v>3.6999999999999998E-2</v>
      </c>
      <c r="AW20" s="79">
        <f t="shared" si="46"/>
        <v>0.14899999999999999</v>
      </c>
      <c r="AX20" s="72">
        <f t="shared" si="47"/>
        <v>0.222</v>
      </c>
      <c r="AY20" s="79">
        <f t="shared" si="48"/>
        <v>0.17299999999999999</v>
      </c>
      <c r="AZ20" s="79">
        <f t="shared" si="49"/>
        <v>0.122</v>
      </c>
      <c r="BA20" s="79">
        <f t="shared" si="50"/>
        <v>0.14099999999999999</v>
      </c>
      <c r="BB20" s="452">
        <f t="shared" si="51"/>
        <v>0.155</v>
      </c>
      <c r="BC20" s="453">
        <v>58398</v>
      </c>
      <c r="BD20" s="454">
        <v>69158</v>
      </c>
      <c r="BE20" s="455">
        <v>56010</v>
      </c>
      <c r="BF20" s="71">
        <v>16429</v>
      </c>
      <c r="BG20" s="71">
        <v>44322</v>
      </c>
      <c r="BH20" s="71">
        <v>55745</v>
      </c>
      <c r="BI20" s="71">
        <v>81979</v>
      </c>
      <c r="BJ20" s="456">
        <v>95083</v>
      </c>
      <c r="BK20" s="60">
        <v>817</v>
      </c>
      <c r="BL20" s="75">
        <v>31113</v>
      </c>
      <c r="BM20" s="60">
        <v>537</v>
      </c>
      <c r="BN20" s="60">
        <v>0</v>
      </c>
      <c r="BO20" s="102">
        <v>0</v>
      </c>
      <c r="BP20" s="102">
        <v>77</v>
      </c>
      <c r="BQ20" s="102">
        <v>182</v>
      </c>
      <c r="BR20" s="102">
        <v>112</v>
      </c>
      <c r="BS20" s="60">
        <v>78</v>
      </c>
      <c r="BT20" s="102">
        <v>0</v>
      </c>
      <c r="BU20" s="102">
        <v>33</v>
      </c>
      <c r="BV20" s="102">
        <v>55</v>
      </c>
      <c r="BW20" s="458">
        <f t="shared" si="52"/>
        <v>0</v>
      </c>
      <c r="BX20" s="79">
        <f t="shared" si="36"/>
        <v>0</v>
      </c>
      <c r="BY20" s="72">
        <f t="shared" si="37"/>
        <v>0.14299999999999999</v>
      </c>
      <c r="BZ20" s="72">
        <f t="shared" si="38"/>
        <v>0.33900000000000002</v>
      </c>
      <c r="CA20" s="79">
        <f t="shared" si="39"/>
        <v>0.20899999999999999</v>
      </c>
      <c r="CB20" s="72">
        <f t="shared" si="40"/>
        <v>0.14499999999999999</v>
      </c>
      <c r="CC20" s="72">
        <f t="shared" si="41"/>
        <v>0</v>
      </c>
      <c r="CD20" s="79">
        <f t="shared" si="42"/>
        <v>6.0999999999999999E-2</v>
      </c>
      <c r="CE20" s="457">
        <f t="shared" si="43"/>
        <v>0.10199999999999999</v>
      </c>
      <c r="CF20" s="453">
        <v>42527</v>
      </c>
      <c r="CG20" s="454">
        <v>49618</v>
      </c>
      <c r="CH20" s="455">
        <v>33354</v>
      </c>
      <c r="CI20" s="71"/>
      <c r="CJ20" s="71">
        <v>22188</v>
      </c>
      <c r="CK20" s="71">
        <v>32866</v>
      </c>
      <c r="CL20" s="71">
        <v>44073</v>
      </c>
      <c r="CM20" s="456">
        <v>48947</v>
      </c>
    </row>
    <row r="21" spans="1:91" x14ac:dyDescent="0.2">
      <c r="A21" s="56" t="s">
        <v>882</v>
      </c>
      <c r="B21" s="57" t="s">
        <v>1021</v>
      </c>
      <c r="C21" s="56" t="s">
        <v>905</v>
      </c>
      <c r="D21" s="56" t="s">
        <v>1050</v>
      </c>
      <c r="E21" s="557">
        <v>1208</v>
      </c>
      <c r="F21" s="75">
        <v>27289</v>
      </c>
      <c r="G21" s="451">
        <v>845</v>
      </c>
      <c r="H21" s="60">
        <v>0</v>
      </c>
      <c r="I21" s="102">
        <v>53</v>
      </c>
      <c r="J21" s="102">
        <v>182</v>
      </c>
      <c r="K21" s="102">
        <v>170</v>
      </c>
      <c r="L21" s="102">
        <v>266</v>
      </c>
      <c r="M21" s="102">
        <v>95</v>
      </c>
      <c r="N21" s="102">
        <v>13</v>
      </c>
      <c r="O21" s="102">
        <v>40</v>
      </c>
      <c r="P21" s="102">
        <v>26</v>
      </c>
      <c r="Q21" s="79">
        <f t="shared" si="27"/>
        <v>0</v>
      </c>
      <c r="R21" s="79">
        <f t="shared" si="28"/>
        <v>6.3E-2</v>
      </c>
      <c r="S21" s="79">
        <f t="shared" si="29"/>
        <v>0.215</v>
      </c>
      <c r="T21" s="79">
        <f t="shared" si="30"/>
        <v>0.20100000000000001</v>
      </c>
      <c r="U21" s="79">
        <f t="shared" si="31"/>
        <v>0.315</v>
      </c>
      <c r="V21" s="79">
        <f t="shared" si="32"/>
        <v>0.112</v>
      </c>
      <c r="W21" s="79">
        <f t="shared" si="33"/>
        <v>1.4999999999999999E-2</v>
      </c>
      <c r="X21" s="79">
        <f t="shared" si="34"/>
        <v>4.7E-2</v>
      </c>
      <c r="Y21" s="457">
        <f t="shared" si="35"/>
        <v>3.1E-2</v>
      </c>
      <c r="Z21" s="453">
        <v>35781</v>
      </c>
      <c r="AA21" s="454">
        <v>38902</v>
      </c>
      <c r="AB21" s="455">
        <v>33308</v>
      </c>
      <c r="AC21" s="71">
        <v>25821</v>
      </c>
      <c r="AD21" s="71">
        <v>35789</v>
      </c>
      <c r="AE21" s="71">
        <v>34375</v>
      </c>
      <c r="AF21" s="71">
        <v>31875</v>
      </c>
      <c r="AG21" s="71">
        <v>73958</v>
      </c>
      <c r="AH21" s="564">
        <v>653</v>
      </c>
      <c r="AI21" s="560">
        <v>33053</v>
      </c>
      <c r="AJ21" s="60">
        <v>463</v>
      </c>
      <c r="AK21" s="60">
        <v>0</v>
      </c>
      <c r="AL21" s="102">
        <v>26</v>
      </c>
      <c r="AM21" s="102">
        <v>74</v>
      </c>
      <c r="AN21" s="102">
        <v>98</v>
      </c>
      <c r="AO21" s="102">
        <v>170</v>
      </c>
      <c r="AP21" s="60">
        <v>45</v>
      </c>
      <c r="AQ21" s="102">
        <v>7</v>
      </c>
      <c r="AR21" s="102">
        <v>17</v>
      </c>
      <c r="AS21" s="102">
        <v>26</v>
      </c>
      <c r="AT21" s="79">
        <f t="shared" si="9"/>
        <v>0</v>
      </c>
      <c r="AU21" s="79">
        <f t="shared" si="44"/>
        <v>5.6000000000000001E-2</v>
      </c>
      <c r="AV21" s="72">
        <f t="shared" si="45"/>
        <v>0.16</v>
      </c>
      <c r="AW21" s="79">
        <f t="shared" si="46"/>
        <v>0.21199999999999999</v>
      </c>
      <c r="AX21" s="72">
        <f t="shared" si="47"/>
        <v>0.36699999999999999</v>
      </c>
      <c r="AY21" s="79">
        <f t="shared" si="48"/>
        <v>9.7000000000000003E-2</v>
      </c>
      <c r="AZ21" s="79">
        <f t="shared" si="49"/>
        <v>1.4999999999999999E-2</v>
      </c>
      <c r="BA21" s="79">
        <f t="shared" si="50"/>
        <v>3.6999999999999998E-2</v>
      </c>
      <c r="BB21" s="452">
        <f t="shared" si="51"/>
        <v>5.6000000000000001E-2</v>
      </c>
      <c r="BC21" s="453">
        <v>37568</v>
      </c>
      <c r="BD21" s="454">
        <v>41386</v>
      </c>
      <c r="BE21" s="455">
        <v>35382</v>
      </c>
      <c r="BF21" s="71">
        <v>22466</v>
      </c>
      <c r="BG21" s="71">
        <v>39313</v>
      </c>
      <c r="BH21" s="71">
        <v>38536</v>
      </c>
      <c r="BI21" s="71"/>
      <c r="BJ21" s="456"/>
      <c r="BK21" s="60">
        <v>555</v>
      </c>
      <c r="BL21" s="75">
        <v>23688</v>
      </c>
      <c r="BM21" s="60">
        <v>382</v>
      </c>
      <c r="BN21" s="60">
        <v>0</v>
      </c>
      <c r="BO21" s="102">
        <v>27</v>
      </c>
      <c r="BP21" s="102">
        <v>108</v>
      </c>
      <c r="BQ21" s="102">
        <v>72</v>
      </c>
      <c r="BR21" s="102">
        <v>96</v>
      </c>
      <c r="BS21" s="60">
        <v>50</v>
      </c>
      <c r="BT21" s="102">
        <v>6</v>
      </c>
      <c r="BU21" s="102">
        <v>23</v>
      </c>
      <c r="BV21" s="102">
        <v>0</v>
      </c>
      <c r="BW21" s="458">
        <f t="shared" si="52"/>
        <v>0</v>
      </c>
      <c r="BX21" s="79">
        <f t="shared" si="36"/>
        <v>7.0999999999999994E-2</v>
      </c>
      <c r="BY21" s="72">
        <f t="shared" si="37"/>
        <v>0.28299999999999997</v>
      </c>
      <c r="BZ21" s="72">
        <f t="shared" si="38"/>
        <v>0.188</v>
      </c>
      <c r="CA21" s="79">
        <f t="shared" si="39"/>
        <v>0.251</v>
      </c>
      <c r="CB21" s="72">
        <f t="shared" si="40"/>
        <v>0.13100000000000001</v>
      </c>
      <c r="CC21" s="72">
        <f t="shared" si="41"/>
        <v>1.6E-2</v>
      </c>
      <c r="CD21" s="79">
        <f t="shared" si="42"/>
        <v>0.06</v>
      </c>
      <c r="CE21" s="457">
        <f t="shared" si="43"/>
        <v>0</v>
      </c>
      <c r="CF21" s="453">
        <v>33947</v>
      </c>
      <c r="CG21" s="454">
        <v>35891</v>
      </c>
      <c r="CH21" s="455">
        <v>25938</v>
      </c>
      <c r="CI21" s="71">
        <v>26034</v>
      </c>
      <c r="CJ21" s="71">
        <v>24732</v>
      </c>
      <c r="CK21" s="71">
        <v>20441</v>
      </c>
      <c r="CL21" s="71">
        <v>33021</v>
      </c>
      <c r="CM21" s="456">
        <v>73958</v>
      </c>
    </row>
    <row r="22" spans="1:91" x14ac:dyDescent="0.2">
      <c r="A22" s="56" t="s">
        <v>882</v>
      </c>
      <c r="B22" s="57" t="s">
        <v>1021</v>
      </c>
      <c r="C22" s="56" t="s">
        <v>906</v>
      </c>
      <c r="D22" s="56" t="s">
        <v>1051</v>
      </c>
      <c r="E22" s="557">
        <v>2050</v>
      </c>
      <c r="F22" s="75">
        <v>26266</v>
      </c>
      <c r="G22" s="451">
        <v>1269</v>
      </c>
      <c r="H22" s="60">
        <v>30</v>
      </c>
      <c r="I22" s="102">
        <v>44</v>
      </c>
      <c r="J22" s="102">
        <v>284</v>
      </c>
      <c r="K22" s="102">
        <v>134</v>
      </c>
      <c r="L22" s="102">
        <v>242</v>
      </c>
      <c r="M22" s="102">
        <v>125</v>
      </c>
      <c r="N22" s="102">
        <v>165</v>
      </c>
      <c r="O22" s="102">
        <v>177</v>
      </c>
      <c r="P22" s="102">
        <v>68</v>
      </c>
      <c r="Q22" s="79">
        <f t="shared" si="27"/>
        <v>2.4E-2</v>
      </c>
      <c r="R22" s="79">
        <f t="shared" si="28"/>
        <v>3.5000000000000003E-2</v>
      </c>
      <c r="S22" s="79">
        <f t="shared" si="29"/>
        <v>0.224</v>
      </c>
      <c r="T22" s="79">
        <f t="shared" si="30"/>
        <v>0.106</v>
      </c>
      <c r="U22" s="79">
        <f t="shared" si="31"/>
        <v>0.191</v>
      </c>
      <c r="V22" s="79">
        <f t="shared" si="32"/>
        <v>9.9000000000000005E-2</v>
      </c>
      <c r="W22" s="79">
        <f t="shared" si="33"/>
        <v>0.13</v>
      </c>
      <c r="X22" s="79">
        <f t="shared" si="34"/>
        <v>0.13900000000000001</v>
      </c>
      <c r="Y22" s="457">
        <f t="shared" si="35"/>
        <v>5.3999999999999999E-2</v>
      </c>
      <c r="Z22" s="453">
        <v>43299</v>
      </c>
      <c r="AA22" s="454">
        <v>50738</v>
      </c>
      <c r="AB22" s="455">
        <v>31298</v>
      </c>
      <c r="AC22" s="71">
        <v>21184</v>
      </c>
      <c r="AD22" s="71">
        <v>26810</v>
      </c>
      <c r="AE22" s="71">
        <v>36250</v>
      </c>
      <c r="AF22" s="71"/>
      <c r="AG22" s="71">
        <v>88311</v>
      </c>
      <c r="AH22" s="564">
        <v>899</v>
      </c>
      <c r="AI22" s="560">
        <v>37226</v>
      </c>
      <c r="AJ22" s="60">
        <v>570</v>
      </c>
      <c r="AK22" s="60">
        <v>0</v>
      </c>
      <c r="AL22" s="102">
        <v>19</v>
      </c>
      <c r="AM22" s="102">
        <v>93</v>
      </c>
      <c r="AN22" s="102">
        <v>63</v>
      </c>
      <c r="AO22" s="102">
        <v>93</v>
      </c>
      <c r="AP22" s="60">
        <v>77</v>
      </c>
      <c r="AQ22" s="102">
        <v>136</v>
      </c>
      <c r="AR22" s="102">
        <v>42</v>
      </c>
      <c r="AS22" s="102">
        <v>47</v>
      </c>
      <c r="AT22" s="79">
        <f t="shared" si="9"/>
        <v>0</v>
      </c>
      <c r="AU22" s="79">
        <f t="shared" si="44"/>
        <v>3.3000000000000002E-2</v>
      </c>
      <c r="AV22" s="72">
        <f t="shared" si="45"/>
        <v>0.16300000000000001</v>
      </c>
      <c r="AW22" s="79">
        <f t="shared" si="46"/>
        <v>0.111</v>
      </c>
      <c r="AX22" s="72">
        <f t="shared" si="47"/>
        <v>0.16300000000000001</v>
      </c>
      <c r="AY22" s="79">
        <f t="shared" si="48"/>
        <v>0.13500000000000001</v>
      </c>
      <c r="AZ22" s="79">
        <f t="shared" si="49"/>
        <v>0.23899999999999999</v>
      </c>
      <c r="BA22" s="79">
        <f t="shared" si="50"/>
        <v>7.3999999999999996E-2</v>
      </c>
      <c r="BB22" s="452">
        <f t="shared" si="51"/>
        <v>8.2000000000000003E-2</v>
      </c>
      <c r="BC22" s="453">
        <v>54271</v>
      </c>
      <c r="BD22" s="454">
        <v>57437</v>
      </c>
      <c r="BE22" s="455">
        <v>42875</v>
      </c>
      <c r="BF22" s="71">
        <v>36313</v>
      </c>
      <c r="BG22" s="71">
        <v>34196</v>
      </c>
      <c r="BH22" s="71">
        <v>54635</v>
      </c>
      <c r="BI22" s="71"/>
      <c r="BJ22" s="456"/>
      <c r="BK22" s="60">
        <v>1151</v>
      </c>
      <c r="BL22" s="75">
        <v>22436</v>
      </c>
      <c r="BM22" s="60">
        <v>699</v>
      </c>
      <c r="BN22" s="60">
        <v>30</v>
      </c>
      <c r="BO22" s="102">
        <v>25</v>
      </c>
      <c r="BP22" s="102">
        <v>191</v>
      </c>
      <c r="BQ22" s="102">
        <v>71</v>
      </c>
      <c r="BR22" s="102">
        <v>149</v>
      </c>
      <c r="BS22" s="60">
        <v>48</v>
      </c>
      <c r="BT22" s="102">
        <v>29</v>
      </c>
      <c r="BU22" s="102">
        <v>135</v>
      </c>
      <c r="BV22" s="102">
        <v>21</v>
      </c>
      <c r="BW22" s="458">
        <f t="shared" si="52"/>
        <v>4.2999999999999997E-2</v>
      </c>
      <c r="BX22" s="79">
        <f t="shared" si="36"/>
        <v>3.5999999999999997E-2</v>
      </c>
      <c r="BY22" s="72">
        <f t="shared" si="37"/>
        <v>0.27300000000000002</v>
      </c>
      <c r="BZ22" s="72">
        <f t="shared" si="38"/>
        <v>0.10199999999999999</v>
      </c>
      <c r="CA22" s="79">
        <f t="shared" si="39"/>
        <v>0.21299999999999999</v>
      </c>
      <c r="CB22" s="72">
        <f t="shared" si="40"/>
        <v>6.9000000000000006E-2</v>
      </c>
      <c r="CC22" s="72">
        <f t="shared" si="41"/>
        <v>4.1000000000000002E-2</v>
      </c>
      <c r="CD22" s="79">
        <f t="shared" si="42"/>
        <v>0.193</v>
      </c>
      <c r="CE22" s="457">
        <f t="shared" si="43"/>
        <v>0.03</v>
      </c>
      <c r="CF22" s="453">
        <v>37724</v>
      </c>
      <c r="CG22" s="454">
        <v>45276</v>
      </c>
      <c r="CH22" s="455">
        <v>24008</v>
      </c>
      <c r="CI22" s="71">
        <v>20313</v>
      </c>
      <c r="CJ22" s="71">
        <v>25063</v>
      </c>
      <c r="CK22" s="71">
        <v>24934</v>
      </c>
      <c r="CL22" s="71"/>
      <c r="CM22" s="456">
        <v>88202</v>
      </c>
    </row>
    <row r="23" spans="1:91" x14ac:dyDescent="0.2">
      <c r="A23" s="56" t="s">
        <v>882</v>
      </c>
      <c r="B23" s="57" t="s">
        <v>1021</v>
      </c>
      <c r="C23" s="56" t="s">
        <v>907</v>
      </c>
      <c r="D23" s="56" t="s">
        <v>1052</v>
      </c>
      <c r="E23" s="557">
        <v>1125</v>
      </c>
      <c r="F23" s="75">
        <v>33307</v>
      </c>
      <c r="G23" s="451">
        <v>794</v>
      </c>
      <c r="H23" s="60">
        <v>9</v>
      </c>
      <c r="I23" s="102">
        <v>0</v>
      </c>
      <c r="J23" s="102">
        <v>141</v>
      </c>
      <c r="K23" s="102">
        <v>139</v>
      </c>
      <c r="L23" s="102">
        <v>249</v>
      </c>
      <c r="M23" s="102">
        <v>26</v>
      </c>
      <c r="N23" s="102">
        <v>91</v>
      </c>
      <c r="O23" s="102">
        <v>62</v>
      </c>
      <c r="P23" s="102">
        <v>77</v>
      </c>
      <c r="Q23" s="79">
        <f t="shared" si="27"/>
        <v>1.0999999999999999E-2</v>
      </c>
      <c r="R23" s="79">
        <f t="shared" si="28"/>
        <v>0</v>
      </c>
      <c r="S23" s="79">
        <f t="shared" si="29"/>
        <v>0.17799999999999999</v>
      </c>
      <c r="T23" s="79">
        <f t="shared" si="30"/>
        <v>0.17499999999999999</v>
      </c>
      <c r="U23" s="79">
        <f t="shared" si="31"/>
        <v>0.314</v>
      </c>
      <c r="V23" s="79">
        <f t="shared" si="32"/>
        <v>3.3000000000000002E-2</v>
      </c>
      <c r="W23" s="79">
        <f t="shared" si="33"/>
        <v>0.115</v>
      </c>
      <c r="X23" s="79">
        <f t="shared" si="34"/>
        <v>7.8E-2</v>
      </c>
      <c r="Y23" s="457">
        <f t="shared" si="35"/>
        <v>9.7000000000000003E-2</v>
      </c>
      <c r="Z23" s="453">
        <v>37455</v>
      </c>
      <c r="AA23" s="454">
        <v>50563</v>
      </c>
      <c r="AB23" s="455">
        <v>35682</v>
      </c>
      <c r="AC23" s="71"/>
      <c r="AD23" s="71">
        <v>33924</v>
      </c>
      <c r="AE23" s="71">
        <v>35807</v>
      </c>
      <c r="AF23" s="71"/>
      <c r="AG23" s="71"/>
      <c r="AH23" s="564">
        <v>468</v>
      </c>
      <c r="AI23" s="560">
        <v>25946</v>
      </c>
      <c r="AJ23" s="60">
        <v>298</v>
      </c>
      <c r="AK23" s="60">
        <v>1</v>
      </c>
      <c r="AL23" s="102">
        <v>0</v>
      </c>
      <c r="AM23" s="102">
        <v>81</v>
      </c>
      <c r="AN23" s="102">
        <v>58</v>
      </c>
      <c r="AO23" s="102">
        <v>94</v>
      </c>
      <c r="AP23" s="60">
        <v>0</v>
      </c>
      <c r="AQ23" s="102">
        <v>0</v>
      </c>
      <c r="AR23" s="102">
        <v>34</v>
      </c>
      <c r="AS23" s="102">
        <v>30</v>
      </c>
      <c r="AT23" s="79">
        <f t="shared" si="9"/>
        <v>3.0000000000000001E-3</v>
      </c>
      <c r="AU23" s="79">
        <f t="shared" si="44"/>
        <v>0</v>
      </c>
      <c r="AV23" s="72">
        <f t="shared" si="45"/>
        <v>0.27200000000000002</v>
      </c>
      <c r="AW23" s="79">
        <f t="shared" si="46"/>
        <v>0.19500000000000001</v>
      </c>
      <c r="AX23" s="72">
        <f t="shared" si="47"/>
        <v>0.315</v>
      </c>
      <c r="AY23" s="79">
        <f t="shared" si="48"/>
        <v>0</v>
      </c>
      <c r="AZ23" s="79">
        <f t="shared" si="49"/>
        <v>0</v>
      </c>
      <c r="BA23" s="79">
        <f t="shared" si="50"/>
        <v>0.114</v>
      </c>
      <c r="BB23" s="452">
        <f t="shared" si="51"/>
        <v>0.10100000000000001</v>
      </c>
      <c r="BC23" s="453">
        <v>40114</v>
      </c>
      <c r="BD23" s="454">
        <v>47639</v>
      </c>
      <c r="BE23" s="455">
        <v>27162</v>
      </c>
      <c r="BF23" s="71">
        <v>31964</v>
      </c>
      <c r="BG23" s="71">
        <v>25227</v>
      </c>
      <c r="BH23" s="71">
        <v>21797</v>
      </c>
      <c r="BI23" s="71">
        <v>81458</v>
      </c>
      <c r="BJ23" s="456">
        <v>94792</v>
      </c>
      <c r="BK23" s="60">
        <v>657</v>
      </c>
      <c r="BL23" s="75">
        <v>35693</v>
      </c>
      <c r="BM23" s="60">
        <v>496</v>
      </c>
      <c r="BN23" s="60">
        <v>8</v>
      </c>
      <c r="BO23" s="102">
        <v>0</v>
      </c>
      <c r="BP23" s="102">
        <v>60</v>
      </c>
      <c r="BQ23" s="102">
        <v>81</v>
      </c>
      <c r="BR23" s="102">
        <v>155</v>
      </c>
      <c r="BS23" s="60">
        <v>26</v>
      </c>
      <c r="BT23" s="102">
        <v>91</v>
      </c>
      <c r="BU23" s="102">
        <v>28</v>
      </c>
      <c r="BV23" s="102">
        <v>47</v>
      </c>
      <c r="BW23" s="458">
        <f t="shared" si="52"/>
        <v>1.6E-2</v>
      </c>
      <c r="BX23" s="79">
        <f t="shared" si="36"/>
        <v>0</v>
      </c>
      <c r="BY23" s="72">
        <f t="shared" si="37"/>
        <v>0.121</v>
      </c>
      <c r="BZ23" s="72">
        <f t="shared" si="38"/>
        <v>0.16300000000000001</v>
      </c>
      <c r="CA23" s="79">
        <f t="shared" si="39"/>
        <v>0.313</v>
      </c>
      <c r="CB23" s="72">
        <f t="shared" si="40"/>
        <v>5.1999999999999998E-2</v>
      </c>
      <c r="CC23" s="72">
        <f t="shared" si="41"/>
        <v>0.183</v>
      </c>
      <c r="CD23" s="79">
        <f t="shared" si="42"/>
        <v>5.6000000000000001E-2</v>
      </c>
      <c r="CE23" s="457">
        <f t="shared" si="43"/>
        <v>9.5000000000000001E-2</v>
      </c>
      <c r="CF23" s="453">
        <v>37250</v>
      </c>
      <c r="CG23" s="454">
        <v>52319</v>
      </c>
      <c r="CH23" s="455">
        <v>36432</v>
      </c>
      <c r="CI23" s="71">
        <v>25000</v>
      </c>
      <c r="CJ23" s="71">
        <v>59107</v>
      </c>
      <c r="CK23" s="71">
        <v>36375</v>
      </c>
      <c r="CL23" s="71"/>
      <c r="CM23" s="456">
        <v>52895</v>
      </c>
    </row>
    <row r="24" spans="1:91" x14ac:dyDescent="0.2">
      <c r="A24" s="56" t="s">
        <v>882</v>
      </c>
      <c r="B24" s="57" t="s">
        <v>1021</v>
      </c>
      <c r="C24" s="56" t="s">
        <v>908</v>
      </c>
      <c r="D24" s="56" t="s">
        <v>1053</v>
      </c>
      <c r="E24" s="557">
        <v>1349</v>
      </c>
      <c r="F24" s="75">
        <v>42292</v>
      </c>
      <c r="G24" s="451">
        <v>980</v>
      </c>
      <c r="H24" s="60">
        <v>44</v>
      </c>
      <c r="I24" s="102">
        <v>0</v>
      </c>
      <c r="J24" s="102">
        <v>25</v>
      </c>
      <c r="K24" s="102">
        <v>133</v>
      </c>
      <c r="L24" s="102">
        <v>157</v>
      </c>
      <c r="M24" s="102">
        <v>179</v>
      </c>
      <c r="N24" s="102">
        <v>167</v>
      </c>
      <c r="O24" s="102">
        <v>136</v>
      </c>
      <c r="P24" s="102">
        <v>139</v>
      </c>
      <c r="Q24" s="79">
        <f t="shared" si="27"/>
        <v>4.4999999999999998E-2</v>
      </c>
      <c r="R24" s="79">
        <f t="shared" si="28"/>
        <v>0</v>
      </c>
      <c r="S24" s="79">
        <f t="shared" si="29"/>
        <v>2.5999999999999999E-2</v>
      </c>
      <c r="T24" s="79">
        <f t="shared" si="30"/>
        <v>0.13600000000000001</v>
      </c>
      <c r="U24" s="79">
        <f t="shared" si="31"/>
        <v>0.16</v>
      </c>
      <c r="V24" s="79">
        <f t="shared" si="32"/>
        <v>0.183</v>
      </c>
      <c r="W24" s="79">
        <f t="shared" si="33"/>
        <v>0.17</v>
      </c>
      <c r="X24" s="79">
        <f t="shared" si="34"/>
        <v>0.13900000000000001</v>
      </c>
      <c r="Y24" s="457">
        <f t="shared" si="35"/>
        <v>0.14199999999999999</v>
      </c>
      <c r="Z24" s="453">
        <v>57020</v>
      </c>
      <c r="AA24" s="454">
        <v>62480</v>
      </c>
      <c r="AB24" s="455">
        <v>52083</v>
      </c>
      <c r="AC24" s="71"/>
      <c r="AD24" s="71">
        <v>38933</v>
      </c>
      <c r="AE24" s="71">
        <v>35163</v>
      </c>
      <c r="AF24" s="71">
        <v>56689</v>
      </c>
      <c r="AG24" s="71">
        <v>108393</v>
      </c>
      <c r="AH24" s="564">
        <v>586</v>
      </c>
      <c r="AI24" s="560">
        <v>56361</v>
      </c>
      <c r="AJ24" s="60">
        <v>439</v>
      </c>
      <c r="AK24" s="60">
        <v>0</v>
      </c>
      <c r="AL24" s="102">
        <v>0</v>
      </c>
      <c r="AM24" s="102">
        <v>0</v>
      </c>
      <c r="AN24" s="102">
        <v>50</v>
      </c>
      <c r="AO24" s="102">
        <v>65</v>
      </c>
      <c r="AP24" s="60">
        <v>88</v>
      </c>
      <c r="AQ24" s="102">
        <v>83</v>
      </c>
      <c r="AR24" s="102">
        <v>113</v>
      </c>
      <c r="AS24" s="102">
        <v>40</v>
      </c>
      <c r="AT24" s="79">
        <f t="shared" si="9"/>
        <v>0</v>
      </c>
      <c r="AU24" s="79">
        <f t="shared" si="44"/>
        <v>0</v>
      </c>
      <c r="AV24" s="72">
        <f t="shared" si="45"/>
        <v>0</v>
      </c>
      <c r="AW24" s="79">
        <f t="shared" si="46"/>
        <v>0.114</v>
      </c>
      <c r="AX24" s="72">
        <f t="shared" si="47"/>
        <v>0.14799999999999999</v>
      </c>
      <c r="AY24" s="79">
        <f t="shared" si="48"/>
        <v>0.2</v>
      </c>
      <c r="AZ24" s="79">
        <f t="shared" si="49"/>
        <v>0.189</v>
      </c>
      <c r="BA24" s="79">
        <f t="shared" si="50"/>
        <v>0.25700000000000001</v>
      </c>
      <c r="BB24" s="452">
        <f t="shared" si="51"/>
        <v>9.0999999999999998E-2</v>
      </c>
      <c r="BC24" s="453">
        <v>65938</v>
      </c>
      <c r="BD24" s="454">
        <v>68387</v>
      </c>
      <c r="BE24" s="455">
        <v>56551</v>
      </c>
      <c r="BF24" s="71"/>
      <c r="BG24" s="71"/>
      <c r="BH24" s="71">
        <v>32292</v>
      </c>
      <c r="BI24" s="71">
        <v>93273</v>
      </c>
      <c r="BJ24" s="456"/>
      <c r="BK24" s="60">
        <v>763</v>
      </c>
      <c r="BL24" s="75">
        <v>39375</v>
      </c>
      <c r="BM24" s="60">
        <v>541</v>
      </c>
      <c r="BN24" s="60">
        <v>44</v>
      </c>
      <c r="BO24" s="102">
        <v>0</v>
      </c>
      <c r="BP24" s="102">
        <v>25</v>
      </c>
      <c r="BQ24" s="102">
        <v>83</v>
      </c>
      <c r="BR24" s="102">
        <v>92</v>
      </c>
      <c r="BS24" s="60">
        <v>91</v>
      </c>
      <c r="BT24" s="102">
        <v>84</v>
      </c>
      <c r="BU24" s="102">
        <v>23</v>
      </c>
      <c r="BV24" s="102">
        <v>99</v>
      </c>
      <c r="BW24" s="458">
        <f t="shared" si="52"/>
        <v>8.1000000000000003E-2</v>
      </c>
      <c r="BX24" s="79">
        <f t="shared" si="36"/>
        <v>0</v>
      </c>
      <c r="BY24" s="72">
        <f t="shared" si="37"/>
        <v>4.5999999999999999E-2</v>
      </c>
      <c r="BZ24" s="72">
        <f t="shared" si="38"/>
        <v>0.153</v>
      </c>
      <c r="CA24" s="79">
        <f t="shared" si="39"/>
        <v>0.17</v>
      </c>
      <c r="CB24" s="72">
        <f t="shared" si="40"/>
        <v>0.16800000000000001</v>
      </c>
      <c r="CC24" s="72">
        <f t="shared" si="41"/>
        <v>0.155</v>
      </c>
      <c r="CD24" s="79">
        <f t="shared" si="42"/>
        <v>4.2999999999999997E-2</v>
      </c>
      <c r="CE24" s="457">
        <f t="shared" si="43"/>
        <v>0.183</v>
      </c>
      <c r="CF24" s="453">
        <v>55920</v>
      </c>
      <c r="CG24" s="454">
        <v>57686</v>
      </c>
      <c r="CH24" s="455">
        <v>40890</v>
      </c>
      <c r="CI24" s="71"/>
      <c r="CJ24" s="71"/>
      <c r="CK24" s="71"/>
      <c r="CL24" s="71">
        <v>55625</v>
      </c>
      <c r="CM24" s="456"/>
    </row>
    <row r="25" spans="1:91" x14ac:dyDescent="0.2">
      <c r="A25" s="56" t="s">
        <v>882</v>
      </c>
      <c r="B25" s="57" t="s">
        <v>1021</v>
      </c>
      <c r="C25" s="56" t="s">
        <v>909</v>
      </c>
      <c r="D25" s="56" t="s">
        <v>1054</v>
      </c>
      <c r="E25" s="557">
        <v>1924</v>
      </c>
      <c r="F25" s="75">
        <v>35000</v>
      </c>
      <c r="G25" s="451">
        <v>1287</v>
      </c>
      <c r="H25" s="60">
        <v>0</v>
      </c>
      <c r="I25" s="102">
        <v>8</v>
      </c>
      <c r="J25" s="102">
        <v>135</v>
      </c>
      <c r="K25" s="102">
        <v>231</v>
      </c>
      <c r="L25" s="102">
        <v>772</v>
      </c>
      <c r="M25" s="102">
        <v>47</v>
      </c>
      <c r="N25" s="102">
        <v>32</v>
      </c>
      <c r="O25" s="102">
        <v>16</v>
      </c>
      <c r="P25" s="102">
        <v>46</v>
      </c>
      <c r="Q25" s="79">
        <f t="shared" si="27"/>
        <v>0</v>
      </c>
      <c r="R25" s="79">
        <f t="shared" si="28"/>
        <v>6.0000000000000001E-3</v>
      </c>
      <c r="S25" s="79">
        <f t="shared" si="29"/>
        <v>0.105</v>
      </c>
      <c r="T25" s="79">
        <f t="shared" si="30"/>
        <v>0.17899999999999999</v>
      </c>
      <c r="U25" s="79">
        <f t="shared" si="31"/>
        <v>0.6</v>
      </c>
      <c r="V25" s="79">
        <f t="shared" si="32"/>
        <v>3.6999999999999998E-2</v>
      </c>
      <c r="W25" s="79">
        <f t="shared" si="33"/>
        <v>2.5000000000000001E-2</v>
      </c>
      <c r="X25" s="79">
        <f t="shared" si="34"/>
        <v>1.2E-2</v>
      </c>
      <c r="Y25" s="457">
        <f t="shared" si="35"/>
        <v>3.5999999999999997E-2</v>
      </c>
      <c r="Z25" s="453">
        <v>37315</v>
      </c>
      <c r="AA25" s="454">
        <v>41082</v>
      </c>
      <c r="AB25" s="455">
        <v>36289</v>
      </c>
      <c r="AC25" s="71"/>
      <c r="AD25" s="71">
        <v>36953</v>
      </c>
      <c r="AE25" s="71">
        <v>37151</v>
      </c>
      <c r="AF25" s="71"/>
      <c r="AG25" s="71">
        <v>43417</v>
      </c>
      <c r="AH25" s="564">
        <v>1028</v>
      </c>
      <c r="AI25" s="560">
        <v>36691</v>
      </c>
      <c r="AJ25" s="60">
        <v>871</v>
      </c>
      <c r="AK25" s="60">
        <v>0</v>
      </c>
      <c r="AL25" s="102">
        <v>0</v>
      </c>
      <c r="AM25" s="102">
        <v>135</v>
      </c>
      <c r="AN25" s="102">
        <v>63</v>
      </c>
      <c r="AO25" s="102">
        <v>581</v>
      </c>
      <c r="AP25" s="60">
        <v>47</v>
      </c>
      <c r="AQ25" s="102">
        <v>0</v>
      </c>
      <c r="AR25" s="102">
        <v>7</v>
      </c>
      <c r="AS25" s="102">
        <v>38</v>
      </c>
      <c r="AT25" s="79">
        <f t="shared" ref="AT25:AT89" si="53">ROUND(AK25/AJ25,3)</f>
        <v>0</v>
      </c>
      <c r="AU25" s="79">
        <f t="shared" si="44"/>
        <v>0</v>
      </c>
      <c r="AV25" s="72">
        <f t="shared" si="45"/>
        <v>0.155</v>
      </c>
      <c r="AW25" s="79">
        <f t="shared" si="46"/>
        <v>7.1999999999999995E-2</v>
      </c>
      <c r="AX25" s="72">
        <f t="shared" si="47"/>
        <v>0.66700000000000004</v>
      </c>
      <c r="AY25" s="79">
        <f t="shared" si="48"/>
        <v>5.3999999999999999E-2</v>
      </c>
      <c r="AZ25" s="79">
        <f t="shared" si="49"/>
        <v>0</v>
      </c>
      <c r="BA25" s="79">
        <f t="shared" si="50"/>
        <v>8.0000000000000002E-3</v>
      </c>
      <c r="BB25" s="452">
        <f t="shared" si="51"/>
        <v>4.3999999999999997E-2</v>
      </c>
      <c r="BC25" s="453">
        <v>37543</v>
      </c>
      <c r="BD25" s="454">
        <v>41362</v>
      </c>
      <c r="BE25" s="455">
        <v>37314</v>
      </c>
      <c r="BF25" s="71"/>
      <c r="BG25" s="71">
        <v>37083</v>
      </c>
      <c r="BH25" s="71">
        <v>43958</v>
      </c>
      <c r="BI25" s="71">
        <v>35284</v>
      </c>
      <c r="BJ25" s="456"/>
      <c r="BK25" s="60">
        <v>896</v>
      </c>
      <c r="BL25" s="75">
        <v>25549</v>
      </c>
      <c r="BM25" s="60">
        <v>416</v>
      </c>
      <c r="BN25" s="60">
        <v>0</v>
      </c>
      <c r="BO25" s="102">
        <v>8</v>
      </c>
      <c r="BP25" s="102">
        <v>0</v>
      </c>
      <c r="BQ25" s="102">
        <v>168</v>
      </c>
      <c r="BR25" s="102">
        <v>191</v>
      </c>
      <c r="BS25" s="60">
        <v>0</v>
      </c>
      <c r="BT25" s="102">
        <v>32</v>
      </c>
      <c r="BU25" s="102">
        <v>9</v>
      </c>
      <c r="BV25" s="102">
        <v>8</v>
      </c>
      <c r="BW25" s="458">
        <f t="shared" si="52"/>
        <v>0</v>
      </c>
      <c r="BX25" s="79">
        <f t="shared" si="36"/>
        <v>1.9E-2</v>
      </c>
      <c r="BY25" s="72">
        <f t="shared" si="37"/>
        <v>0</v>
      </c>
      <c r="BZ25" s="72">
        <f t="shared" si="38"/>
        <v>0.40400000000000003</v>
      </c>
      <c r="CA25" s="79">
        <f t="shared" si="39"/>
        <v>0.45900000000000002</v>
      </c>
      <c r="CB25" s="79">
        <f t="shared" si="40"/>
        <v>0</v>
      </c>
      <c r="CC25" s="72">
        <f t="shared" si="41"/>
        <v>7.6999999999999999E-2</v>
      </c>
      <c r="CD25" s="79">
        <f t="shared" si="42"/>
        <v>2.1999999999999999E-2</v>
      </c>
      <c r="CE25" s="457">
        <f t="shared" si="43"/>
        <v>1.9E-2</v>
      </c>
      <c r="CF25" s="453">
        <v>36429</v>
      </c>
      <c r="CG25" s="454">
        <v>40497</v>
      </c>
      <c r="CH25" s="455">
        <v>30347</v>
      </c>
      <c r="CI25" s="71"/>
      <c r="CJ25" s="71">
        <v>32981</v>
      </c>
      <c r="CK25" s="71">
        <v>35670</v>
      </c>
      <c r="CL25" s="71">
        <v>13689</v>
      </c>
      <c r="CM25" s="456"/>
    </row>
    <row r="26" spans="1:91" x14ac:dyDescent="0.2">
      <c r="A26" s="56" t="s">
        <v>882</v>
      </c>
      <c r="B26" s="57" t="s">
        <v>1021</v>
      </c>
      <c r="C26" s="56" t="s">
        <v>910</v>
      </c>
      <c r="D26" s="56" t="s">
        <v>1055</v>
      </c>
      <c r="E26" s="557">
        <v>1090</v>
      </c>
      <c r="F26" s="75">
        <v>40968</v>
      </c>
      <c r="G26" s="451">
        <v>859</v>
      </c>
      <c r="H26" s="60">
        <v>0</v>
      </c>
      <c r="I26" s="102">
        <v>0</v>
      </c>
      <c r="J26" s="102">
        <v>103</v>
      </c>
      <c r="K26" s="102">
        <v>80</v>
      </c>
      <c r="L26" s="102">
        <v>336</v>
      </c>
      <c r="M26" s="102">
        <v>99</v>
      </c>
      <c r="N26" s="102">
        <v>74</v>
      </c>
      <c r="O26" s="102">
        <v>32</v>
      </c>
      <c r="P26" s="102">
        <v>135</v>
      </c>
      <c r="Q26" s="79">
        <f t="shared" si="27"/>
        <v>0</v>
      </c>
      <c r="R26" s="79">
        <f t="shared" si="28"/>
        <v>0</v>
      </c>
      <c r="S26" s="79">
        <f t="shared" si="29"/>
        <v>0.12</v>
      </c>
      <c r="T26" s="79">
        <f t="shared" si="30"/>
        <v>9.2999999999999999E-2</v>
      </c>
      <c r="U26" s="79">
        <f t="shared" si="31"/>
        <v>0.39100000000000001</v>
      </c>
      <c r="V26" s="79">
        <f t="shared" si="32"/>
        <v>0.115</v>
      </c>
      <c r="W26" s="79">
        <f t="shared" si="33"/>
        <v>8.5999999999999993E-2</v>
      </c>
      <c r="X26" s="79">
        <f t="shared" si="34"/>
        <v>3.6999999999999998E-2</v>
      </c>
      <c r="Y26" s="457">
        <f t="shared" si="35"/>
        <v>0.157</v>
      </c>
      <c r="Z26" s="453">
        <v>44699</v>
      </c>
      <c r="AA26" s="454">
        <v>69868</v>
      </c>
      <c r="AB26" s="455">
        <v>43727</v>
      </c>
      <c r="AC26" s="71">
        <v>35966</v>
      </c>
      <c r="AD26" s="71">
        <v>43505</v>
      </c>
      <c r="AE26" s="71">
        <v>37393</v>
      </c>
      <c r="AF26" s="71">
        <v>66845</v>
      </c>
      <c r="AG26" s="71">
        <v>101065</v>
      </c>
      <c r="AH26" s="564">
        <v>597</v>
      </c>
      <c r="AI26" s="560">
        <v>44219</v>
      </c>
      <c r="AJ26" s="60">
        <v>474</v>
      </c>
      <c r="AK26" s="60">
        <v>0</v>
      </c>
      <c r="AL26" s="102">
        <v>0</v>
      </c>
      <c r="AM26" s="102">
        <v>35</v>
      </c>
      <c r="AN26" s="102">
        <v>64</v>
      </c>
      <c r="AO26" s="102">
        <v>173</v>
      </c>
      <c r="AP26" s="60">
        <v>51</v>
      </c>
      <c r="AQ26" s="102">
        <v>40</v>
      </c>
      <c r="AR26" s="102">
        <v>21</v>
      </c>
      <c r="AS26" s="102">
        <v>90</v>
      </c>
      <c r="AT26" s="79">
        <f t="shared" si="53"/>
        <v>0</v>
      </c>
      <c r="AU26" s="79">
        <f t="shared" si="44"/>
        <v>0</v>
      </c>
      <c r="AV26" s="72">
        <f t="shared" si="45"/>
        <v>7.3999999999999996E-2</v>
      </c>
      <c r="AW26" s="79">
        <f t="shared" si="46"/>
        <v>0.13500000000000001</v>
      </c>
      <c r="AX26" s="72">
        <f t="shared" si="47"/>
        <v>0.36499999999999999</v>
      </c>
      <c r="AY26" s="79">
        <f t="shared" si="48"/>
        <v>0.108</v>
      </c>
      <c r="AZ26" s="79">
        <f t="shared" si="49"/>
        <v>8.4000000000000005E-2</v>
      </c>
      <c r="BA26" s="79">
        <f t="shared" si="50"/>
        <v>4.3999999999999997E-2</v>
      </c>
      <c r="BB26" s="452">
        <f t="shared" si="51"/>
        <v>0.19</v>
      </c>
      <c r="BC26" s="453">
        <v>46250</v>
      </c>
      <c r="BD26" s="454">
        <v>85858</v>
      </c>
      <c r="BE26" s="455">
        <v>48857</v>
      </c>
      <c r="BF26" s="71">
        <v>36477</v>
      </c>
      <c r="BG26" s="71">
        <v>52667</v>
      </c>
      <c r="BH26" s="71">
        <v>47536</v>
      </c>
      <c r="BI26" s="71">
        <v>110625</v>
      </c>
      <c r="BJ26" s="456"/>
      <c r="BK26" s="60">
        <v>493</v>
      </c>
      <c r="BL26" s="75">
        <v>37175</v>
      </c>
      <c r="BM26" s="60">
        <v>385</v>
      </c>
      <c r="BN26" s="60">
        <v>0</v>
      </c>
      <c r="BO26" s="102">
        <v>0</v>
      </c>
      <c r="BP26" s="102">
        <v>68</v>
      </c>
      <c r="BQ26" s="102">
        <v>16</v>
      </c>
      <c r="BR26" s="102">
        <v>163</v>
      </c>
      <c r="BS26" s="60">
        <v>48</v>
      </c>
      <c r="BT26" s="102">
        <v>34</v>
      </c>
      <c r="BU26" s="102">
        <v>11</v>
      </c>
      <c r="BV26" s="102">
        <v>45</v>
      </c>
      <c r="BW26" s="458">
        <f t="shared" si="52"/>
        <v>0</v>
      </c>
      <c r="BX26" s="79">
        <f t="shared" si="36"/>
        <v>0</v>
      </c>
      <c r="BY26" s="72">
        <f t="shared" si="37"/>
        <v>0.17699999999999999</v>
      </c>
      <c r="BZ26" s="72">
        <f t="shared" si="38"/>
        <v>4.2000000000000003E-2</v>
      </c>
      <c r="CA26" s="79">
        <f t="shared" si="39"/>
        <v>0.42299999999999999</v>
      </c>
      <c r="CB26" s="72">
        <f t="shared" si="40"/>
        <v>0.125</v>
      </c>
      <c r="CC26" s="72">
        <f t="shared" si="41"/>
        <v>8.7999999999999995E-2</v>
      </c>
      <c r="CD26" s="79">
        <f t="shared" si="42"/>
        <v>2.9000000000000001E-2</v>
      </c>
      <c r="CE26" s="457">
        <f t="shared" si="43"/>
        <v>0.11700000000000001</v>
      </c>
      <c r="CF26" s="453">
        <v>43839</v>
      </c>
      <c r="CG26" s="454">
        <v>50181</v>
      </c>
      <c r="CH26" s="455">
        <v>39375</v>
      </c>
      <c r="CI26" s="71"/>
      <c r="CJ26" s="71">
        <v>36414</v>
      </c>
      <c r="CK26" s="71">
        <v>36071</v>
      </c>
      <c r="CL26" s="71">
        <v>42097</v>
      </c>
      <c r="CM26" s="456"/>
    </row>
    <row r="27" spans="1:91" x14ac:dyDescent="0.2">
      <c r="A27" s="56" t="s">
        <v>882</v>
      </c>
      <c r="B27" s="57" t="s">
        <v>1021</v>
      </c>
      <c r="C27" s="56" t="s">
        <v>911</v>
      </c>
      <c r="D27" s="56" t="s">
        <v>1056</v>
      </c>
      <c r="E27" s="557">
        <v>630</v>
      </c>
      <c r="F27" s="75">
        <v>60833</v>
      </c>
      <c r="G27" s="451">
        <v>463</v>
      </c>
      <c r="H27" s="60">
        <v>26</v>
      </c>
      <c r="I27" s="102">
        <v>11</v>
      </c>
      <c r="J27" s="102">
        <v>24</v>
      </c>
      <c r="K27" s="102">
        <v>46</v>
      </c>
      <c r="L27" s="102">
        <v>54</v>
      </c>
      <c r="M27" s="102">
        <v>70</v>
      </c>
      <c r="N27" s="102">
        <v>26</v>
      </c>
      <c r="O27" s="102">
        <v>102</v>
      </c>
      <c r="P27" s="102">
        <v>104</v>
      </c>
      <c r="Q27" s="79">
        <f t="shared" si="27"/>
        <v>5.6000000000000001E-2</v>
      </c>
      <c r="R27" s="79">
        <f t="shared" si="28"/>
        <v>2.4E-2</v>
      </c>
      <c r="S27" s="79">
        <f t="shared" si="29"/>
        <v>5.1999999999999998E-2</v>
      </c>
      <c r="T27" s="79">
        <f t="shared" si="30"/>
        <v>9.9000000000000005E-2</v>
      </c>
      <c r="U27" s="79">
        <f t="shared" si="31"/>
        <v>0.11700000000000001</v>
      </c>
      <c r="V27" s="79">
        <f t="shared" si="32"/>
        <v>0.151</v>
      </c>
      <c r="W27" s="79">
        <f t="shared" si="33"/>
        <v>5.6000000000000001E-2</v>
      </c>
      <c r="X27" s="79">
        <f t="shared" si="34"/>
        <v>0.22</v>
      </c>
      <c r="Y27" s="457">
        <f t="shared" si="35"/>
        <v>0.22500000000000001</v>
      </c>
      <c r="Z27" s="453">
        <v>65048</v>
      </c>
      <c r="AA27" s="454">
        <v>74160</v>
      </c>
      <c r="AB27" s="455">
        <v>61814</v>
      </c>
      <c r="AC27" s="71"/>
      <c r="AD27" s="71"/>
      <c r="AE27" s="71">
        <v>54583</v>
      </c>
      <c r="AF27" s="71">
        <v>62153</v>
      </c>
      <c r="AG27" s="71">
        <v>93676</v>
      </c>
      <c r="AH27" s="564">
        <v>397</v>
      </c>
      <c r="AI27" s="560">
        <v>61563</v>
      </c>
      <c r="AJ27" s="60">
        <v>269</v>
      </c>
      <c r="AK27" s="60">
        <v>26</v>
      </c>
      <c r="AL27" s="102">
        <v>0</v>
      </c>
      <c r="AM27" s="102">
        <v>0</v>
      </c>
      <c r="AN27" s="102">
        <v>19</v>
      </c>
      <c r="AO27" s="102">
        <v>38</v>
      </c>
      <c r="AP27" s="60">
        <v>50</v>
      </c>
      <c r="AQ27" s="102">
        <v>10</v>
      </c>
      <c r="AR27" s="102">
        <v>53</v>
      </c>
      <c r="AS27" s="102">
        <v>73</v>
      </c>
      <c r="AT27" s="79">
        <f t="shared" si="53"/>
        <v>9.7000000000000003E-2</v>
      </c>
      <c r="AU27" s="79">
        <f t="shared" si="44"/>
        <v>0</v>
      </c>
      <c r="AV27" s="72">
        <f t="shared" si="45"/>
        <v>0</v>
      </c>
      <c r="AW27" s="79">
        <f t="shared" si="46"/>
        <v>7.0999999999999994E-2</v>
      </c>
      <c r="AX27" s="72">
        <f t="shared" si="47"/>
        <v>0.14099999999999999</v>
      </c>
      <c r="AY27" s="79">
        <f t="shared" si="48"/>
        <v>0.186</v>
      </c>
      <c r="AZ27" s="79">
        <f t="shared" si="49"/>
        <v>3.6999999999999998E-2</v>
      </c>
      <c r="BA27" s="79">
        <f t="shared" si="50"/>
        <v>0.19700000000000001</v>
      </c>
      <c r="BB27" s="452">
        <f t="shared" si="51"/>
        <v>0.27100000000000002</v>
      </c>
      <c r="BC27" s="453">
        <v>65375</v>
      </c>
      <c r="BD27" s="454">
        <v>73821</v>
      </c>
      <c r="BE27" s="455">
        <v>62326</v>
      </c>
      <c r="BF27" s="71"/>
      <c r="BG27" s="71"/>
      <c r="BH27" s="71">
        <v>65724</v>
      </c>
      <c r="BI27" s="71">
        <v>61424</v>
      </c>
      <c r="BJ27" s="456">
        <v>94853</v>
      </c>
      <c r="BK27" s="60">
        <v>233</v>
      </c>
      <c r="BL27" s="75">
        <v>47361</v>
      </c>
      <c r="BM27" s="60">
        <v>194</v>
      </c>
      <c r="BN27" s="60">
        <v>0</v>
      </c>
      <c r="BO27" s="102">
        <v>11</v>
      </c>
      <c r="BP27" s="102">
        <v>24</v>
      </c>
      <c r="BQ27" s="102">
        <v>27</v>
      </c>
      <c r="BR27" s="102">
        <v>16</v>
      </c>
      <c r="BS27" s="60">
        <v>20</v>
      </c>
      <c r="BT27" s="102">
        <v>16</v>
      </c>
      <c r="BU27" s="102">
        <v>49</v>
      </c>
      <c r="BV27" s="102">
        <v>31</v>
      </c>
      <c r="BW27" s="458">
        <f t="shared" si="52"/>
        <v>0</v>
      </c>
      <c r="BX27" s="79">
        <f t="shared" si="36"/>
        <v>5.7000000000000002E-2</v>
      </c>
      <c r="BY27" s="72">
        <f t="shared" si="37"/>
        <v>0.124</v>
      </c>
      <c r="BZ27" s="72">
        <f t="shared" si="38"/>
        <v>0.13900000000000001</v>
      </c>
      <c r="CA27" s="79">
        <f t="shared" si="39"/>
        <v>8.2000000000000003E-2</v>
      </c>
      <c r="CB27" s="72">
        <f t="shared" si="40"/>
        <v>0.10299999999999999</v>
      </c>
      <c r="CC27" s="72">
        <f t="shared" si="41"/>
        <v>8.2000000000000003E-2</v>
      </c>
      <c r="CD27" s="79">
        <f t="shared" si="42"/>
        <v>0.253</v>
      </c>
      <c r="CE27" s="457">
        <f t="shared" si="43"/>
        <v>0.16</v>
      </c>
      <c r="CF27" s="453">
        <v>62333</v>
      </c>
      <c r="CG27" s="454">
        <v>74629</v>
      </c>
      <c r="CH27" s="455">
        <v>60583</v>
      </c>
      <c r="CI27" s="71"/>
      <c r="CJ27" s="71"/>
      <c r="CK27" s="71"/>
      <c r="CL27" s="71">
        <v>75625</v>
      </c>
      <c r="CM27" s="456">
        <v>83462</v>
      </c>
    </row>
    <row r="28" spans="1:91" x14ac:dyDescent="0.2">
      <c r="A28" s="56" t="s">
        <v>882</v>
      </c>
      <c r="B28" s="57" t="s">
        <v>1021</v>
      </c>
      <c r="C28" s="56" t="s">
        <v>912</v>
      </c>
      <c r="D28" s="56" t="s">
        <v>1057</v>
      </c>
      <c r="E28" s="557">
        <v>322</v>
      </c>
      <c r="F28" s="75"/>
      <c r="G28" s="451"/>
      <c r="Q28" s="79"/>
      <c r="R28" s="79"/>
      <c r="S28" s="79"/>
      <c r="T28" s="79"/>
      <c r="U28" s="79"/>
      <c r="V28" s="79"/>
      <c r="W28" s="79"/>
      <c r="X28" s="79"/>
      <c r="Y28" s="457"/>
      <c r="Z28" s="453"/>
      <c r="AA28" s="454"/>
      <c r="AB28" s="455"/>
      <c r="AC28" s="71"/>
      <c r="AD28" s="71"/>
      <c r="AE28" s="71"/>
      <c r="AF28" s="71"/>
      <c r="AG28" s="71"/>
      <c r="AH28" s="564"/>
      <c r="AI28" s="560"/>
      <c r="AT28" s="79"/>
      <c r="AU28" s="79"/>
      <c r="AV28" s="72"/>
      <c r="AW28" s="79"/>
      <c r="AX28" s="72"/>
      <c r="AY28" s="79"/>
      <c r="AZ28" s="79"/>
      <c r="BA28" s="79"/>
      <c r="BB28" s="452"/>
      <c r="BC28" s="453"/>
      <c r="BD28" s="454"/>
      <c r="BE28" s="455"/>
      <c r="BF28" s="71"/>
      <c r="BG28" s="71"/>
      <c r="BH28" s="71"/>
      <c r="BI28" s="71"/>
      <c r="BJ28" s="456"/>
      <c r="BL28" s="75"/>
      <c r="BW28" s="458"/>
      <c r="BX28" s="79"/>
      <c r="BY28" s="72"/>
      <c r="BZ28" s="72"/>
      <c r="CA28" s="79"/>
      <c r="CB28" s="72"/>
      <c r="CC28" s="72"/>
      <c r="CD28" s="79"/>
      <c r="CE28" s="457"/>
      <c r="CF28" s="453"/>
      <c r="CG28" s="454"/>
      <c r="CH28" s="455"/>
      <c r="CI28" s="71"/>
      <c r="CJ28" s="71"/>
      <c r="CK28" s="71"/>
      <c r="CL28" s="71"/>
      <c r="CM28" s="456"/>
    </row>
    <row r="29" spans="1:91" x14ac:dyDescent="0.2">
      <c r="A29" s="56" t="s">
        <v>882</v>
      </c>
      <c r="B29" s="57" t="s">
        <v>1021</v>
      </c>
      <c r="C29" s="56" t="s">
        <v>913</v>
      </c>
      <c r="D29" s="56" t="s">
        <v>1058</v>
      </c>
      <c r="E29" s="557">
        <v>780</v>
      </c>
      <c r="F29" s="75">
        <v>45128</v>
      </c>
      <c r="G29" s="451">
        <v>634</v>
      </c>
      <c r="H29" s="60">
        <v>5</v>
      </c>
      <c r="I29" s="102">
        <v>17</v>
      </c>
      <c r="J29" s="102">
        <v>10</v>
      </c>
      <c r="K29" s="102">
        <v>81</v>
      </c>
      <c r="L29" s="102">
        <v>193</v>
      </c>
      <c r="M29" s="102">
        <v>59</v>
      </c>
      <c r="N29" s="102">
        <v>87</v>
      </c>
      <c r="O29" s="102">
        <v>65</v>
      </c>
      <c r="P29" s="102">
        <v>117</v>
      </c>
      <c r="Q29" s="79">
        <f t="shared" si="27"/>
        <v>8.0000000000000002E-3</v>
      </c>
      <c r="R29" s="79">
        <f t="shared" si="28"/>
        <v>2.7E-2</v>
      </c>
      <c r="S29" s="79">
        <f t="shared" si="29"/>
        <v>1.6E-2</v>
      </c>
      <c r="T29" s="79">
        <f t="shared" si="30"/>
        <v>0.128</v>
      </c>
      <c r="U29" s="79">
        <f t="shared" si="31"/>
        <v>0.30399999999999999</v>
      </c>
      <c r="V29" s="79">
        <f t="shared" si="32"/>
        <v>9.2999999999999999E-2</v>
      </c>
      <c r="W29" s="79">
        <f t="shared" si="33"/>
        <v>0.13700000000000001</v>
      </c>
      <c r="X29" s="79">
        <f t="shared" si="34"/>
        <v>0.10299999999999999</v>
      </c>
      <c r="Y29" s="457">
        <f t="shared" si="35"/>
        <v>0.185</v>
      </c>
      <c r="Z29" s="453">
        <v>53750</v>
      </c>
      <c r="AA29" s="454">
        <v>73325</v>
      </c>
      <c r="AB29" s="455">
        <v>46250</v>
      </c>
      <c r="AC29" s="71">
        <v>39219</v>
      </c>
      <c r="AD29" s="71">
        <v>38911</v>
      </c>
      <c r="AE29" s="71">
        <v>53214</v>
      </c>
      <c r="AF29" s="71">
        <v>65385</v>
      </c>
      <c r="AG29" s="71"/>
      <c r="AH29" s="564">
        <v>412</v>
      </c>
      <c r="AI29" s="560">
        <v>58000</v>
      </c>
      <c r="AJ29" s="60">
        <v>372</v>
      </c>
      <c r="AK29" s="60">
        <v>0</v>
      </c>
      <c r="AL29" s="102">
        <v>0</v>
      </c>
      <c r="AM29" s="102">
        <v>10</v>
      </c>
      <c r="AN29" s="102">
        <v>13</v>
      </c>
      <c r="AO29" s="102">
        <v>138</v>
      </c>
      <c r="AP29" s="60">
        <v>32</v>
      </c>
      <c r="AQ29" s="102">
        <v>38</v>
      </c>
      <c r="AR29" s="102">
        <v>49</v>
      </c>
      <c r="AS29" s="102">
        <v>92</v>
      </c>
      <c r="AT29" s="79">
        <f t="shared" si="53"/>
        <v>0</v>
      </c>
      <c r="AU29" s="79">
        <f t="shared" si="44"/>
        <v>0</v>
      </c>
      <c r="AV29" s="72">
        <f t="shared" si="45"/>
        <v>2.7E-2</v>
      </c>
      <c r="AW29" s="79">
        <f t="shared" si="46"/>
        <v>3.5000000000000003E-2</v>
      </c>
      <c r="AX29" s="72">
        <f t="shared" si="47"/>
        <v>0.371</v>
      </c>
      <c r="AY29" s="79">
        <f t="shared" si="48"/>
        <v>8.5999999999999993E-2</v>
      </c>
      <c r="AZ29" s="79">
        <f t="shared" si="49"/>
        <v>0.10199999999999999</v>
      </c>
      <c r="BA29" s="79">
        <f t="shared" si="50"/>
        <v>0.13200000000000001</v>
      </c>
      <c r="BB29" s="452">
        <f t="shared" si="51"/>
        <v>0.247</v>
      </c>
      <c r="BC29" s="453">
        <v>62188</v>
      </c>
      <c r="BD29" s="454">
        <v>85961</v>
      </c>
      <c r="BE29" s="455">
        <v>60385</v>
      </c>
      <c r="BF29" s="71">
        <v>43088</v>
      </c>
      <c r="BG29" s="71">
        <v>45403</v>
      </c>
      <c r="BH29" s="71">
        <v>68583</v>
      </c>
      <c r="BI29" s="71">
        <v>98250</v>
      </c>
      <c r="BJ29" s="456">
        <v>105859</v>
      </c>
      <c r="BK29" s="60">
        <v>368</v>
      </c>
      <c r="BL29" s="75">
        <v>38400</v>
      </c>
      <c r="BM29" s="60">
        <v>262</v>
      </c>
      <c r="BN29" s="60">
        <v>5</v>
      </c>
      <c r="BO29" s="102">
        <v>17</v>
      </c>
      <c r="BP29" s="102">
        <v>0</v>
      </c>
      <c r="BQ29" s="102">
        <v>68</v>
      </c>
      <c r="BR29" s="102">
        <v>55</v>
      </c>
      <c r="BS29" s="60">
        <v>27</v>
      </c>
      <c r="BT29" s="102">
        <v>49</v>
      </c>
      <c r="BU29" s="102">
        <v>16</v>
      </c>
      <c r="BV29" s="102">
        <v>25</v>
      </c>
      <c r="BW29" s="458">
        <f t="shared" si="52"/>
        <v>1.9E-2</v>
      </c>
      <c r="BX29" s="79">
        <f t="shared" ref="BX29:BX38" si="54">ROUND(BO29/BM29,3)</f>
        <v>6.5000000000000002E-2</v>
      </c>
      <c r="BY29" s="72">
        <f t="shared" ref="BY29:BY38" si="55">ROUND(BP29/BM29,3)</f>
        <v>0</v>
      </c>
      <c r="BZ29" s="79">
        <f t="shared" ref="BZ29:BZ38" si="56">ROUND(BQ29/BM29,3)</f>
        <v>0.26</v>
      </c>
      <c r="CA29" s="79">
        <f t="shared" ref="CA29:CA38" si="57">ROUND(BR29/BM29,3)</f>
        <v>0.21</v>
      </c>
      <c r="CB29" s="72">
        <f t="shared" ref="CB29:CB38" si="58">ROUND(BS29/BM29,3)</f>
        <v>0.10299999999999999</v>
      </c>
      <c r="CC29" s="72">
        <f t="shared" ref="CC29:CC38" si="59">ROUND(BT29/BM29,3)</f>
        <v>0.187</v>
      </c>
      <c r="CD29" s="79">
        <f t="shared" ref="CD29:CD38" si="60">ROUND(BU29/BM29,3)</f>
        <v>6.0999999999999999E-2</v>
      </c>
      <c r="CE29" s="457">
        <f t="shared" ref="CE29:CE38" si="61">ROUND(BV29/BM29,3)</f>
        <v>9.5000000000000001E-2</v>
      </c>
      <c r="CF29" s="453">
        <v>45000</v>
      </c>
      <c r="CG29" s="454">
        <v>55384</v>
      </c>
      <c r="CH29" s="455">
        <v>39150</v>
      </c>
      <c r="CI29" s="71">
        <v>28693</v>
      </c>
      <c r="CJ29" s="71">
        <v>32188</v>
      </c>
      <c r="CK29" s="71">
        <v>33438</v>
      </c>
      <c r="CL29" s="71">
        <v>58929</v>
      </c>
      <c r="CM29" s="456">
        <v>71293</v>
      </c>
    </row>
    <row r="30" spans="1:91" x14ac:dyDescent="0.2">
      <c r="A30" s="56" t="s">
        <v>882</v>
      </c>
      <c r="B30" s="57" t="s">
        <v>1021</v>
      </c>
      <c r="C30" s="56" t="s">
        <v>914</v>
      </c>
      <c r="D30" s="56" t="s">
        <v>1059</v>
      </c>
      <c r="E30" s="557">
        <v>1489</v>
      </c>
      <c r="F30" s="75">
        <v>40137</v>
      </c>
      <c r="G30" s="451">
        <v>1115</v>
      </c>
      <c r="H30" s="60">
        <v>63</v>
      </c>
      <c r="I30" s="102">
        <v>0</v>
      </c>
      <c r="J30" s="102">
        <v>99</v>
      </c>
      <c r="K30" s="102">
        <v>139</v>
      </c>
      <c r="L30" s="102">
        <v>277</v>
      </c>
      <c r="M30" s="102">
        <v>161</v>
      </c>
      <c r="N30" s="102">
        <v>102</v>
      </c>
      <c r="O30" s="102">
        <v>156</v>
      </c>
      <c r="P30" s="102">
        <v>118</v>
      </c>
      <c r="Q30" s="79">
        <f t="shared" si="27"/>
        <v>5.7000000000000002E-2</v>
      </c>
      <c r="R30" s="79">
        <f t="shared" si="28"/>
        <v>0</v>
      </c>
      <c r="S30" s="79">
        <f t="shared" si="29"/>
        <v>8.8999999999999996E-2</v>
      </c>
      <c r="T30" s="79">
        <f t="shared" si="30"/>
        <v>0.125</v>
      </c>
      <c r="U30" s="79">
        <f t="shared" si="31"/>
        <v>0.248</v>
      </c>
      <c r="V30" s="79">
        <f t="shared" si="32"/>
        <v>0.14399999999999999</v>
      </c>
      <c r="W30" s="79">
        <f t="shared" si="33"/>
        <v>9.0999999999999998E-2</v>
      </c>
      <c r="X30" s="79">
        <f t="shared" si="34"/>
        <v>0.14000000000000001</v>
      </c>
      <c r="Y30" s="457">
        <f t="shared" si="35"/>
        <v>0.106</v>
      </c>
      <c r="Z30" s="453">
        <v>48347</v>
      </c>
      <c r="AA30" s="454">
        <v>61010</v>
      </c>
      <c r="AB30" s="455">
        <v>44712</v>
      </c>
      <c r="AC30" s="71">
        <v>40518</v>
      </c>
      <c r="AD30" s="71">
        <v>43237</v>
      </c>
      <c r="AE30" s="71">
        <v>38077</v>
      </c>
      <c r="AF30" s="71">
        <v>62031</v>
      </c>
      <c r="AG30" s="71">
        <v>62127</v>
      </c>
      <c r="AH30" s="564">
        <v>852</v>
      </c>
      <c r="AI30" s="560">
        <v>41583</v>
      </c>
      <c r="AJ30" s="60">
        <v>652</v>
      </c>
      <c r="AK30" s="60">
        <v>51</v>
      </c>
      <c r="AL30" s="102">
        <v>0</v>
      </c>
      <c r="AM30" s="102">
        <v>13</v>
      </c>
      <c r="AN30" s="102">
        <v>131</v>
      </c>
      <c r="AO30" s="102">
        <v>123</v>
      </c>
      <c r="AP30" s="60">
        <v>67</v>
      </c>
      <c r="AQ30" s="102">
        <v>98</v>
      </c>
      <c r="AR30" s="102">
        <v>61</v>
      </c>
      <c r="AS30" s="102">
        <v>108</v>
      </c>
      <c r="AT30" s="79">
        <f t="shared" si="53"/>
        <v>7.8E-2</v>
      </c>
      <c r="AU30" s="79">
        <f t="shared" si="44"/>
        <v>0</v>
      </c>
      <c r="AV30" s="72">
        <f t="shared" si="45"/>
        <v>0.02</v>
      </c>
      <c r="AW30" s="79">
        <f t="shared" si="46"/>
        <v>0.20100000000000001</v>
      </c>
      <c r="AX30" s="72">
        <f t="shared" si="47"/>
        <v>0.189</v>
      </c>
      <c r="AY30" s="79">
        <f t="shared" si="48"/>
        <v>0.10299999999999999</v>
      </c>
      <c r="AZ30" s="79">
        <f t="shared" si="49"/>
        <v>0.15</v>
      </c>
      <c r="BA30" s="79">
        <f t="shared" si="50"/>
        <v>9.4E-2</v>
      </c>
      <c r="BB30" s="452">
        <f t="shared" si="51"/>
        <v>0.16600000000000001</v>
      </c>
      <c r="BC30" s="453">
        <v>51176</v>
      </c>
      <c r="BD30" s="454">
        <v>67230</v>
      </c>
      <c r="BE30" s="455">
        <v>44583</v>
      </c>
      <c r="BF30" s="71">
        <v>40701</v>
      </c>
      <c r="BG30" s="71">
        <v>51750</v>
      </c>
      <c r="BH30" s="71">
        <v>41250</v>
      </c>
      <c r="BI30" s="71"/>
      <c r="BJ30" s="456">
        <v>160990</v>
      </c>
      <c r="BK30" s="60">
        <v>637</v>
      </c>
      <c r="BL30" s="75">
        <v>37446</v>
      </c>
      <c r="BM30" s="60">
        <v>463</v>
      </c>
      <c r="BN30" s="60">
        <v>12</v>
      </c>
      <c r="BO30" s="102">
        <v>0</v>
      </c>
      <c r="BP30" s="102">
        <v>86</v>
      </c>
      <c r="BQ30" s="102">
        <v>8</v>
      </c>
      <c r="BR30" s="102">
        <v>154</v>
      </c>
      <c r="BS30" s="60">
        <v>94</v>
      </c>
      <c r="BT30" s="102">
        <v>4</v>
      </c>
      <c r="BU30" s="102">
        <v>95</v>
      </c>
      <c r="BV30" s="102">
        <v>10</v>
      </c>
      <c r="BW30" s="458">
        <f t="shared" si="52"/>
        <v>2.5999999999999999E-2</v>
      </c>
      <c r="BX30" s="79">
        <f t="shared" si="54"/>
        <v>0</v>
      </c>
      <c r="BY30" s="72">
        <f t="shared" si="55"/>
        <v>0.186</v>
      </c>
      <c r="BZ30" s="72">
        <f t="shared" si="56"/>
        <v>1.7000000000000001E-2</v>
      </c>
      <c r="CA30" s="79">
        <f t="shared" si="57"/>
        <v>0.33300000000000002</v>
      </c>
      <c r="CB30" s="72">
        <f t="shared" si="58"/>
        <v>0.20300000000000001</v>
      </c>
      <c r="CC30" s="72">
        <f t="shared" si="59"/>
        <v>8.9999999999999993E-3</v>
      </c>
      <c r="CD30" s="79">
        <f t="shared" si="60"/>
        <v>0.20499999999999999</v>
      </c>
      <c r="CE30" s="457">
        <f t="shared" si="61"/>
        <v>2.1999999999999999E-2</v>
      </c>
      <c r="CF30" s="453">
        <v>47702</v>
      </c>
      <c r="CG30" s="454">
        <v>52249</v>
      </c>
      <c r="CH30" s="455">
        <v>45250</v>
      </c>
      <c r="CI30" s="71">
        <v>39464</v>
      </c>
      <c r="CJ30" s="71">
        <v>23194</v>
      </c>
      <c r="CK30" s="71">
        <v>36691</v>
      </c>
      <c r="CL30" s="71">
        <v>90795</v>
      </c>
      <c r="CM30" s="456">
        <v>61287</v>
      </c>
    </row>
    <row r="31" spans="1:91" x14ac:dyDescent="0.2">
      <c r="A31" s="56" t="s">
        <v>882</v>
      </c>
      <c r="B31" s="57" t="s">
        <v>1021</v>
      </c>
      <c r="C31" s="56" t="s">
        <v>915</v>
      </c>
      <c r="D31" s="56" t="s">
        <v>1060</v>
      </c>
      <c r="E31" s="557">
        <v>2324</v>
      </c>
      <c r="F31" s="75">
        <v>36739</v>
      </c>
      <c r="G31" s="451">
        <v>1446</v>
      </c>
      <c r="H31" s="60">
        <v>10</v>
      </c>
      <c r="I31" s="102">
        <v>48</v>
      </c>
      <c r="J31" s="102">
        <v>210</v>
      </c>
      <c r="K31" s="102">
        <v>106</v>
      </c>
      <c r="L31" s="102">
        <v>197</v>
      </c>
      <c r="M31" s="102">
        <v>257</v>
      </c>
      <c r="N31" s="102">
        <v>156</v>
      </c>
      <c r="O31" s="102">
        <v>204</v>
      </c>
      <c r="P31" s="102">
        <v>258</v>
      </c>
      <c r="Q31" s="79">
        <f t="shared" si="27"/>
        <v>7.0000000000000001E-3</v>
      </c>
      <c r="R31" s="79">
        <f t="shared" si="28"/>
        <v>3.3000000000000002E-2</v>
      </c>
      <c r="S31" s="79">
        <f t="shared" si="29"/>
        <v>0.14499999999999999</v>
      </c>
      <c r="T31" s="79">
        <f t="shared" si="30"/>
        <v>7.2999999999999995E-2</v>
      </c>
      <c r="U31" s="79">
        <f t="shared" si="31"/>
        <v>0.13600000000000001</v>
      </c>
      <c r="V31" s="79">
        <f t="shared" si="32"/>
        <v>0.17799999999999999</v>
      </c>
      <c r="W31" s="79">
        <f t="shared" si="33"/>
        <v>0.108</v>
      </c>
      <c r="X31" s="79">
        <f t="shared" si="34"/>
        <v>0.14099999999999999</v>
      </c>
      <c r="Y31" s="457">
        <f t="shared" si="35"/>
        <v>0.17799999999999999</v>
      </c>
      <c r="Z31" s="453">
        <v>60679</v>
      </c>
      <c r="AA31" s="454">
        <v>71782</v>
      </c>
      <c r="AB31" s="455">
        <v>45686</v>
      </c>
      <c r="AC31" s="71">
        <v>38875</v>
      </c>
      <c r="AD31" s="71"/>
      <c r="AE31" s="71">
        <v>45906</v>
      </c>
      <c r="AF31" s="71">
        <v>60833</v>
      </c>
      <c r="AG31" s="71">
        <v>82083</v>
      </c>
      <c r="AH31" s="564">
        <v>1205</v>
      </c>
      <c r="AI31" s="560">
        <v>49712</v>
      </c>
      <c r="AJ31" s="60">
        <v>829</v>
      </c>
      <c r="AK31" s="60">
        <v>10</v>
      </c>
      <c r="AL31" s="102">
        <v>11</v>
      </c>
      <c r="AM31" s="102">
        <v>74</v>
      </c>
      <c r="AN31" s="102">
        <v>44</v>
      </c>
      <c r="AO31" s="102">
        <v>131</v>
      </c>
      <c r="AP31" s="60">
        <v>140</v>
      </c>
      <c r="AQ31" s="102">
        <v>79</v>
      </c>
      <c r="AR31" s="102">
        <v>143</v>
      </c>
      <c r="AS31" s="102">
        <v>197</v>
      </c>
      <c r="AT31" s="79">
        <f t="shared" si="53"/>
        <v>1.2E-2</v>
      </c>
      <c r="AU31" s="79">
        <f t="shared" si="44"/>
        <v>1.2999999999999999E-2</v>
      </c>
      <c r="AV31" s="72">
        <f t="shared" si="45"/>
        <v>8.8999999999999996E-2</v>
      </c>
      <c r="AW31" s="79">
        <f t="shared" si="46"/>
        <v>5.2999999999999999E-2</v>
      </c>
      <c r="AX31" s="72">
        <f t="shared" si="47"/>
        <v>0.158</v>
      </c>
      <c r="AY31" s="79">
        <f t="shared" si="48"/>
        <v>0.16900000000000001</v>
      </c>
      <c r="AZ31" s="79">
        <f t="shared" si="49"/>
        <v>9.5000000000000001E-2</v>
      </c>
      <c r="BA31" s="79">
        <f t="shared" si="50"/>
        <v>0.17199999999999999</v>
      </c>
      <c r="BB31" s="452">
        <f t="shared" si="51"/>
        <v>0.23799999999999999</v>
      </c>
      <c r="BC31" s="453">
        <v>65304</v>
      </c>
      <c r="BD31" s="454">
        <v>80230</v>
      </c>
      <c r="BE31" s="455">
        <v>58942</v>
      </c>
      <c r="BF31" s="71">
        <v>44792</v>
      </c>
      <c r="BG31" s="71">
        <v>30690</v>
      </c>
      <c r="BH31" s="71">
        <v>56250</v>
      </c>
      <c r="BI31" s="71">
        <v>92902</v>
      </c>
      <c r="BJ31" s="456">
        <v>118850</v>
      </c>
      <c r="BK31" s="60">
        <v>1119</v>
      </c>
      <c r="BL31" s="75">
        <v>22821</v>
      </c>
      <c r="BM31" s="60">
        <v>617</v>
      </c>
      <c r="BN31" s="60">
        <v>0</v>
      </c>
      <c r="BO31" s="102">
        <v>37</v>
      </c>
      <c r="BP31" s="102">
        <v>136</v>
      </c>
      <c r="BQ31" s="102">
        <v>62</v>
      </c>
      <c r="BR31" s="102">
        <v>66</v>
      </c>
      <c r="BS31" s="60">
        <v>117</v>
      </c>
      <c r="BT31" s="102">
        <v>77</v>
      </c>
      <c r="BU31" s="102">
        <v>61</v>
      </c>
      <c r="BV31" s="102">
        <v>61</v>
      </c>
      <c r="BW31" s="458">
        <f t="shared" si="52"/>
        <v>0</v>
      </c>
      <c r="BX31" s="79">
        <f t="shared" si="54"/>
        <v>0.06</v>
      </c>
      <c r="BY31" s="79">
        <f t="shared" si="55"/>
        <v>0.22</v>
      </c>
      <c r="BZ31" s="79">
        <f t="shared" si="56"/>
        <v>0.1</v>
      </c>
      <c r="CA31" s="79">
        <f t="shared" si="57"/>
        <v>0.107</v>
      </c>
      <c r="CB31" s="79">
        <f t="shared" si="58"/>
        <v>0.19</v>
      </c>
      <c r="CC31" s="72">
        <f t="shared" si="59"/>
        <v>0.125</v>
      </c>
      <c r="CD31" s="79">
        <f t="shared" si="60"/>
        <v>9.9000000000000005E-2</v>
      </c>
      <c r="CE31" s="457">
        <f t="shared" si="61"/>
        <v>9.9000000000000005E-2</v>
      </c>
      <c r="CF31" s="453">
        <v>55089</v>
      </c>
      <c r="CG31" s="454">
        <v>60431</v>
      </c>
      <c r="CH31" s="455">
        <v>34234</v>
      </c>
      <c r="CI31" s="71">
        <v>13209</v>
      </c>
      <c r="CJ31" s="71"/>
      <c r="CK31" s="71">
        <v>36467</v>
      </c>
      <c r="CL31" s="71"/>
      <c r="CM31" s="456">
        <v>73227</v>
      </c>
    </row>
    <row r="32" spans="1:91" x14ac:dyDescent="0.2">
      <c r="A32" s="56" t="s">
        <v>882</v>
      </c>
      <c r="B32" s="57" t="s">
        <v>1021</v>
      </c>
      <c r="C32" s="56" t="s">
        <v>916</v>
      </c>
      <c r="D32" s="56" t="s">
        <v>1061</v>
      </c>
      <c r="E32" s="557">
        <v>2219</v>
      </c>
      <c r="F32" s="75">
        <v>39380</v>
      </c>
      <c r="G32" s="451">
        <v>1466</v>
      </c>
      <c r="H32" s="60">
        <v>61</v>
      </c>
      <c r="I32" s="102">
        <v>0</v>
      </c>
      <c r="J32" s="102">
        <v>138</v>
      </c>
      <c r="K32" s="102">
        <v>181</v>
      </c>
      <c r="L32" s="102">
        <v>331</v>
      </c>
      <c r="M32" s="102">
        <v>183</v>
      </c>
      <c r="N32" s="102">
        <v>161</v>
      </c>
      <c r="O32" s="102">
        <v>166</v>
      </c>
      <c r="P32" s="102">
        <v>245</v>
      </c>
      <c r="Q32" s="79">
        <f t="shared" si="27"/>
        <v>4.2000000000000003E-2</v>
      </c>
      <c r="R32" s="79">
        <f t="shared" si="28"/>
        <v>0</v>
      </c>
      <c r="S32" s="79">
        <f t="shared" si="29"/>
        <v>9.4E-2</v>
      </c>
      <c r="T32" s="79">
        <f t="shared" si="30"/>
        <v>0.123</v>
      </c>
      <c r="U32" s="79">
        <f t="shared" si="31"/>
        <v>0.22600000000000001</v>
      </c>
      <c r="V32" s="79">
        <f t="shared" si="32"/>
        <v>0.125</v>
      </c>
      <c r="W32" s="79">
        <f t="shared" si="33"/>
        <v>0.11</v>
      </c>
      <c r="X32" s="79">
        <f t="shared" si="34"/>
        <v>0.113</v>
      </c>
      <c r="Y32" s="457">
        <f t="shared" si="35"/>
        <v>0.16700000000000001</v>
      </c>
      <c r="Z32" s="453">
        <v>51122</v>
      </c>
      <c r="AA32" s="454">
        <v>65845</v>
      </c>
      <c r="AB32" s="455">
        <v>41886</v>
      </c>
      <c r="AC32" s="71">
        <v>47899</v>
      </c>
      <c r="AD32" s="71">
        <v>42391</v>
      </c>
      <c r="AE32" s="71">
        <v>37162</v>
      </c>
      <c r="AF32" s="71">
        <v>57821</v>
      </c>
      <c r="AG32" s="71">
        <v>75250</v>
      </c>
      <c r="AH32" s="564">
        <v>1205</v>
      </c>
      <c r="AI32" s="560">
        <v>46080</v>
      </c>
      <c r="AJ32" s="60">
        <v>857</v>
      </c>
      <c r="AK32" s="60">
        <v>7</v>
      </c>
      <c r="AL32" s="102">
        <v>0</v>
      </c>
      <c r="AM32" s="102">
        <v>89</v>
      </c>
      <c r="AN32" s="102">
        <v>105</v>
      </c>
      <c r="AO32" s="102">
        <v>152</v>
      </c>
      <c r="AP32" s="60">
        <v>138</v>
      </c>
      <c r="AQ32" s="102">
        <v>82</v>
      </c>
      <c r="AR32" s="102">
        <v>93</v>
      </c>
      <c r="AS32" s="102">
        <v>191</v>
      </c>
      <c r="AT32" s="79">
        <f t="shared" si="53"/>
        <v>8.0000000000000002E-3</v>
      </c>
      <c r="AU32" s="79">
        <f t="shared" si="44"/>
        <v>0</v>
      </c>
      <c r="AV32" s="72">
        <f t="shared" si="45"/>
        <v>0.104</v>
      </c>
      <c r="AW32" s="79">
        <f t="shared" si="46"/>
        <v>0.123</v>
      </c>
      <c r="AX32" s="72">
        <f t="shared" si="47"/>
        <v>0.17699999999999999</v>
      </c>
      <c r="AY32" s="79">
        <f t="shared" si="48"/>
        <v>0.161</v>
      </c>
      <c r="AZ32" s="79">
        <f t="shared" si="49"/>
        <v>9.6000000000000002E-2</v>
      </c>
      <c r="BA32" s="79">
        <f t="shared" si="50"/>
        <v>0.109</v>
      </c>
      <c r="BB32" s="452">
        <f t="shared" si="51"/>
        <v>0.223</v>
      </c>
      <c r="BC32" s="453">
        <v>53983</v>
      </c>
      <c r="BD32" s="454">
        <v>76151</v>
      </c>
      <c r="BE32" s="455">
        <v>49415</v>
      </c>
      <c r="BF32" s="71">
        <v>48218</v>
      </c>
      <c r="BG32" s="71">
        <v>51786</v>
      </c>
      <c r="BH32" s="71">
        <v>38750</v>
      </c>
      <c r="BI32" s="71"/>
      <c r="BJ32" s="456">
        <v>93804</v>
      </c>
      <c r="BK32" s="60">
        <v>1014</v>
      </c>
      <c r="BL32" s="75">
        <v>33654</v>
      </c>
      <c r="BM32" s="60">
        <v>609</v>
      </c>
      <c r="BN32" s="60">
        <v>54</v>
      </c>
      <c r="BO32" s="102">
        <v>0</v>
      </c>
      <c r="BP32" s="102">
        <v>49</v>
      </c>
      <c r="BQ32" s="102">
        <v>76</v>
      </c>
      <c r="BR32" s="102">
        <v>179</v>
      </c>
      <c r="BS32" s="60">
        <v>45</v>
      </c>
      <c r="BT32" s="102">
        <v>79</v>
      </c>
      <c r="BU32" s="102">
        <v>73</v>
      </c>
      <c r="BV32" s="102">
        <v>54</v>
      </c>
      <c r="BW32" s="458">
        <f t="shared" si="52"/>
        <v>8.8999999999999996E-2</v>
      </c>
      <c r="BX32" s="79">
        <f t="shared" si="54"/>
        <v>0</v>
      </c>
      <c r="BY32" s="79">
        <f t="shared" si="55"/>
        <v>0.08</v>
      </c>
      <c r="BZ32" s="72">
        <f t="shared" si="56"/>
        <v>0.125</v>
      </c>
      <c r="CA32" s="79">
        <f t="shared" si="57"/>
        <v>0.29399999999999998</v>
      </c>
      <c r="CB32" s="72">
        <f t="shared" si="58"/>
        <v>7.3999999999999996E-2</v>
      </c>
      <c r="CC32" s="79">
        <f t="shared" si="59"/>
        <v>0.13</v>
      </c>
      <c r="CD32" s="79">
        <f t="shared" si="60"/>
        <v>0.12</v>
      </c>
      <c r="CE32" s="457">
        <f t="shared" si="61"/>
        <v>8.8999999999999996E-2</v>
      </c>
      <c r="CF32" s="453">
        <v>45996</v>
      </c>
      <c r="CG32" s="454">
        <v>51341</v>
      </c>
      <c r="CH32" s="455">
        <v>38180</v>
      </c>
      <c r="CI32" s="71"/>
      <c r="CJ32" s="71">
        <v>28750</v>
      </c>
      <c r="CK32" s="71">
        <v>27344</v>
      </c>
      <c r="CL32" s="71">
        <v>53750</v>
      </c>
      <c r="CM32" s="456">
        <v>68259</v>
      </c>
    </row>
    <row r="33" spans="1:91" x14ac:dyDescent="0.2">
      <c r="A33" s="56" t="s">
        <v>882</v>
      </c>
      <c r="B33" s="57" t="s">
        <v>1021</v>
      </c>
      <c r="C33" s="56" t="s">
        <v>917</v>
      </c>
      <c r="D33" s="56" t="s">
        <v>1062</v>
      </c>
      <c r="E33" s="557">
        <v>2647</v>
      </c>
      <c r="F33" s="75">
        <v>39931</v>
      </c>
      <c r="G33" s="451">
        <v>1627</v>
      </c>
      <c r="H33" s="60">
        <v>37</v>
      </c>
      <c r="I33" s="102">
        <v>47</v>
      </c>
      <c r="J33" s="102">
        <v>73</v>
      </c>
      <c r="K33" s="102">
        <v>222</v>
      </c>
      <c r="L33" s="102">
        <v>353</v>
      </c>
      <c r="M33" s="102">
        <v>177</v>
      </c>
      <c r="N33" s="102">
        <v>89</v>
      </c>
      <c r="O33" s="102">
        <v>314</v>
      </c>
      <c r="P33" s="102">
        <v>315</v>
      </c>
      <c r="Q33" s="79">
        <f t="shared" si="27"/>
        <v>2.3E-2</v>
      </c>
      <c r="R33" s="79">
        <f t="shared" si="28"/>
        <v>2.9000000000000001E-2</v>
      </c>
      <c r="S33" s="79">
        <f t="shared" si="29"/>
        <v>4.4999999999999998E-2</v>
      </c>
      <c r="T33" s="79">
        <f t="shared" si="30"/>
        <v>0.13600000000000001</v>
      </c>
      <c r="U33" s="79">
        <f t="shared" si="31"/>
        <v>0.217</v>
      </c>
      <c r="V33" s="79">
        <f t="shared" si="32"/>
        <v>0.109</v>
      </c>
      <c r="W33" s="79">
        <f t="shared" si="33"/>
        <v>5.5E-2</v>
      </c>
      <c r="X33" s="79">
        <f t="shared" si="34"/>
        <v>0.193</v>
      </c>
      <c r="Y33" s="457">
        <f t="shared" si="35"/>
        <v>0.19400000000000001</v>
      </c>
      <c r="Z33" s="453">
        <v>55288</v>
      </c>
      <c r="AA33" s="454">
        <v>67524</v>
      </c>
      <c r="AB33" s="455">
        <v>45522</v>
      </c>
      <c r="AC33" s="71"/>
      <c r="AD33" s="71">
        <v>34199</v>
      </c>
      <c r="AE33" s="71">
        <v>43421</v>
      </c>
      <c r="AF33" s="71">
        <v>51953</v>
      </c>
      <c r="AG33" s="71">
        <v>93170</v>
      </c>
      <c r="AH33" s="564">
        <v>1606</v>
      </c>
      <c r="AI33" s="560">
        <v>51944</v>
      </c>
      <c r="AJ33" s="60">
        <v>1055</v>
      </c>
      <c r="AK33" s="60">
        <v>9</v>
      </c>
      <c r="AL33" s="102">
        <v>27</v>
      </c>
      <c r="AM33" s="102">
        <v>53</v>
      </c>
      <c r="AN33" s="102">
        <v>49</v>
      </c>
      <c r="AO33" s="102">
        <v>190</v>
      </c>
      <c r="AP33" s="60">
        <v>127</v>
      </c>
      <c r="AQ33" s="102">
        <v>59</v>
      </c>
      <c r="AR33" s="102">
        <v>268</v>
      </c>
      <c r="AS33" s="102">
        <v>273</v>
      </c>
      <c r="AT33" s="79">
        <f t="shared" si="53"/>
        <v>8.9999999999999993E-3</v>
      </c>
      <c r="AU33" s="79">
        <f t="shared" si="44"/>
        <v>2.5999999999999999E-2</v>
      </c>
      <c r="AV33" s="72">
        <f t="shared" si="45"/>
        <v>0.05</v>
      </c>
      <c r="AW33" s="79">
        <f t="shared" si="46"/>
        <v>4.5999999999999999E-2</v>
      </c>
      <c r="AX33" s="72">
        <f t="shared" si="47"/>
        <v>0.18</v>
      </c>
      <c r="AY33" s="79">
        <f t="shared" si="48"/>
        <v>0.12</v>
      </c>
      <c r="AZ33" s="79">
        <f t="shared" si="49"/>
        <v>5.6000000000000001E-2</v>
      </c>
      <c r="BA33" s="79">
        <f t="shared" si="50"/>
        <v>0.254</v>
      </c>
      <c r="BB33" s="452">
        <f t="shared" si="51"/>
        <v>0.25900000000000001</v>
      </c>
      <c r="BC33" s="453">
        <v>76688</v>
      </c>
      <c r="BD33" s="454">
        <v>78596</v>
      </c>
      <c r="BE33" s="455">
        <v>60500</v>
      </c>
      <c r="BF33" s="71"/>
      <c r="BG33" s="71">
        <v>36033</v>
      </c>
      <c r="BH33" s="71">
        <v>60875</v>
      </c>
      <c r="BI33" s="71">
        <v>76406</v>
      </c>
      <c r="BJ33" s="456">
        <v>95909</v>
      </c>
      <c r="BK33" s="60">
        <v>1041</v>
      </c>
      <c r="BL33" s="75">
        <v>33295</v>
      </c>
      <c r="BM33" s="60">
        <v>572</v>
      </c>
      <c r="BN33" s="60">
        <v>28</v>
      </c>
      <c r="BO33" s="102">
        <v>20</v>
      </c>
      <c r="BP33" s="102">
        <v>20</v>
      </c>
      <c r="BQ33" s="102">
        <v>173</v>
      </c>
      <c r="BR33" s="102">
        <v>163</v>
      </c>
      <c r="BS33" s="60">
        <v>50</v>
      </c>
      <c r="BT33" s="102">
        <v>30</v>
      </c>
      <c r="BU33" s="102">
        <v>46</v>
      </c>
      <c r="BV33" s="102">
        <v>42</v>
      </c>
      <c r="BW33" s="458">
        <f t="shared" si="52"/>
        <v>4.9000000000000002E-2</v>
      </c>
      <c r="BX33" s="79">
        <f t="shared" si="54"/>
        <v>3.5000000000000003E-2</v>
      </c>
      <c r="BY33" s="72">
        <f t="shared" si="55"/>
        <v>3.5000000000000003E-2</v>
      </c>
      <c r="BZ33" s="72">
        <f t="shared" si="56"/>
        <v>0.30199999999999999</v>
      </c>
      <c r="CA33" s="79">
        <f t="shared" si="57"/>
        <v>0.28499999999999998</v>
      </c>
      <c r="CB33" s="72">
        <f t="shared" si="58"/>
        <v>8.6999999999999994E-2</v>
      </c>
      <c r="CC33" s="72">
        <f t="shared" si="59"/>
        <v>5.1999999999999998E-2</v>
      </c>
      <c r="CD33" s="79">
        <f t="shared" si="60"/>
        <v>0.08</v>
      </c>
      <c r="CE33" s="457">
        <f t="shared" si="61"/>
        <v>7.2999999999999995E-2</v>
      </c>
      <c r="CF33" s="453">
        <v>40577</v>
      </c>
      <c r="CG33" s="454">
        <v>47104</v>
      </c>
      <c r="CH33" s="455">
        <v>33981</v>
      </c>
      <c r="CI33" s="71">
        <v>25000</v>
      </c>
      <c r="CJ33" s="71">
        <v>32800</v>
      </c>
      <c r="CK33" s="71">
        <v>32631</v>
      </c>
      <c r="CL33" s="71">
        <v>45132</v>
      </c>
      <c r="CM33" s="456">
        <v>52679</v>
      </c>
    </row>
    <row r="34" spans="1:91" x14ac:dyDescent="0.2">
      <c r="A34" s="56" t="s">
        <v>882</v>
      </c>
      <c r="B34" s="57" t="s">
        <v>1021</v>
      </c>
      <c r="C34" s="56" t="s">
        <v>918</v>
      </c>
      <c r="D34" s="56" t="s">
        <v>1063</v>
      </c>
      <c r="E34" s="557">
        <v>2781</v>
      </c>
      <c r="F34" s="75">
        <v>53075</v>
      </c>
      <c r="G34" s="451">
        <v>2055</v>
      </c>
      <c r="H34" s="60">
        <v>0</v>
      </c>
      <c r="I34" s="102">
        <v>25</v>
      </c>
      <c r="J34" s="102">
        <v>117</v>
      </c>
      <c r="K34" s="102">
        <v>261</v>
      </c>
      <c r="L34" s="102">
        <v>270</v>
      </c>
      <c r="M34" s="102">
        <v>317</v>
      </c>
      <c r="N34" s="102">
        <v>271</v>
      </c>
      <c r="O34" s="102">
        <v>330</v>
      </c>
      <c r="P34" s="102">
        <v>464</v>
      </c>
      <c r="Q34" s="79">
        <f t="shared" si="27"/>
        <v>0</v>
      </c>
      <c r="R34" s="79">
        <f t="shared" si="28"/>
        <v>1.2E-2</v>
      </c>
      <c r="S34" s="79">
        <f t="shared" si="29"/>
        <v>5.7000000000000002E-2</v>
      </c>
      <c r="T34" s="79">
        <f t="shared" si="30"/>
        <v>0.127</v>
      </c>
      <c r="U34" s="79">
        <f t="shared" si="31"/>
        <v>0.13100000000000001</v>
      </c>
      <c r="V34" s="79">
        <f t="shared" si="32"/>
        <v>0.154</v>
      </c>
      <c r="W34" s="79">
        <f t="shared" si="33"/>
        <v>0.13200000000000001</v>
      </c>
      <c r="X34" s="79">
        <f t="shared" si="34"/>
        <v>0.161</v>
      </c>
      <c r="Y34" s="457">
        <f t="shared" si="35"/>
        <v>0.22600000000000001</v>
      </c>
      <c r="Z34" s="453">
        <v>65507</v>
      </c>
      <c r="AA34" s="454">
        <v>70046</v>
      </c>
      <c r="AB34" s="455">
        <v>60271</v>
      </c>
      <c r="AC34" s="71">
        <v>32368</v>
      </c>
      <c r="AD34" s="71">
        <v>60402</v>
      </c>
      <c r="AE34" s="71">
        <v>65781</v>
      </c>
      <c r="AF34" s="71">
        <v>89100</v>
      </c>
      <c r="AG34" s="71">
        <v>67500</v>
      </c>
      <c r="AH34" s="564">
        <v>1718</v>
      </c>
      <c r="AI34" s="560">
        <v>60227</v>
      </c>
      <c r="AJ34" s="60">
        <v>1275</v>
      </c>
      <c r="AK34" s="60">
        <v>0</v>
      </c>
      <c r="AL34" s="102">
        <v>25</v>
      </c>
      <c r="AM34" s="102">
        <v>82</v>
      </c>
      <c r="AN34" s="102">
        <v>196</v>
      </c>
      <c r="AO34" s="102">
        <v>45</v>
      </c>
      <c r="AP34" s="60">
        <v>198</v>
      </c>
      <c r="AQ34" s="102">
        <v>271</v>
      </c>
      <c r="AR34" s="102">
        <v>196</v>
      </c>
      <c r="AS34" s="102">
        <v>262</v>
      </c>
      <c r="AT34" s="79">
        <f t="shared" si="53"/>
        <v>0</v>
      </c>
      <c r="AU34" s="79">
        <f t="shared" si="44"/>
        <v>0.02</v>
      </c>
      <c r="AV34" s="72">
        <f t="shared" si="45"/>
        <v>6.4000000000000001E-2</v>
      </c>
      <c r="AW34" s="79">
        <f t="shared" si="46"/>
        <v>0.154</v>
      </c>
      <c r="AX34" s="72">
        <f t="shared" si="47"/>
        <v>3.5000000000000003E-2</v>
      </c>
      <c r="AY34" s="79">
        <f t="shared" si="48"/>
        <v>0.155</v>
      </c>
      <c r="AZ34" s="79">
        <f t="shared" si="49"/>
        <v>0.21299999999999999</v>
      </c>
      <c r="BA34" s="79">
        <f t="shared" si="50"/>
        <v>0.154</v>
      </c>
      <c r="BB34" s="452">
        <f t="shared" si="51"/>
        <v>0.20499999999999999</v>
      </c>
      <c r="BC34" s="453">
        <v>66236</v>
      </c>
      <c r="BD34" s="454">
        <v>68877</v>
      </c>
      <c r="BE34" s="455">
        <v>62072</v>
      </c>
      <c r="BF34" s="71">
        <v>32471</v>
      </c>
      <c r="BG34" s="71">
        <v>61565</v>
      </c>
      <c r="BH34" s="71">
        <v>66328</v>
      </c>
      <c r="BI34" s="71">
        <v>110417</v>
      </c>
      <c r="BJ34" s="456"/>
      <c r="BK34" s="60">
        <v>1063</v>
      </c>
      <c r="BL34" s="75">
        <v>49151</v>
      </c>
      <c r="BM34" s="60">
        <v>780</v>
      </c>
      <c r="BN34" s="60">
        <v>0</v>
      </c>
      <c r="BO34" s="102">
        <v>0</v>
      </c>
      <c r="BP34" s="102">
        <v>35</v>
      </c>
      <c r="BQ34" s="102">
        <v>65</v>
      </c>
      <c r="BR34" s="102">
        <v>225</v>
      </c>
      <c r="BS34" s="60">
        <v>119</v>
      </c>
      <c r="BT34" s="102">
        <v>0</v>
      </c>
      <c r="BU34" s="102">
        <v>134</v>
      </c>
      <c r="BV34" s="102">
        <v>202</v>
      </c>
      <c r="BW34" s="458">
        <f t="shared" si="52"/>
        <v>0</v>
      </c>
      <c r="BX34" s="79">
        <f t="shared" si="54"/>
        <v>0</v>
      </c>
      <c r="BY34" s="72">
        <f t="shared" si="55"/>
        <v>4.4999999999999998E-2</v>
      </c>
      <c r="BZ34" s="72">
        <f t="shared" si="56"/>
        <v>8.3000000000000004E-2</v>
      </c>
      <c r="CA34" s="79">
        <f t="shared" si="57"/>
        <v>0.28799999999999998</v>
      </c>
      <c r="CB34" s="72">
        <f t="shared" si="58"/>
        <v>0.153</v>
      </c>
      <c r="CC34" s="72">
        <f t="shared" si="59"/>
        <v>0</v>
      </c>
      <c r="CD34" s="79">
        <f t="shared" si="60"/>
        <v>0.17199999999999999</v>
      </c>
      <c r="CE34" s="457">
        <f t="shared" si="61"/>
        <v>0.25900000000000001</v>
      </c>
      <c r="CF34" s="453">
        <v>57750</v>
      </c>
      <c r="CG34" s="454">
        <v>71957</v>
      </c>
      <c r="CH34" s="455">
        <v>52850</v>
      </c>
      <c r="CI34" s="71"/>
      <c r="CJ34" s="71"/>
      <c r="CK34" s="71"/>
      <c r="CL34" s="71">
        <v>58500</v>
      </c>
      <c r="CM34" s="456"/>
    </row>
    <row r="35" spans="1:91" x14ac:dyDescent="0.2">
      <c r="A35" s="56" t="s">
        <v>882</v>
      </c>
      <c r="B35" s="57" t="s">
        <v>1021</v>
      </c>
      <c r="C35" s="56" t="s">
        <v>919</v>
      </c>
      <c r="D35" s="56" t="s">
        <v>1064</v>
      </c>
      <c r="E35" s="557">
        <v>1533</v>
      </c>
      <c r="F35" s="75">
        <v>62697</v>
      </c>
      <c r="G35" s="451">
        <v>1150</v>
      </c>
      <c r="H35" s="60">
        <v>0</v>
      </c>
      <c r="I35" s="102">
        <v>0</v>
      </c>
      <c r="J35" s="102">
        <v>20</v>
      </c>
      <c r="K35" s="102">
        <v>97</v>
      </c>
      <c r="L35" s="102">
        <v>110</v>
      </c>
      <c r="M35" s="102">
        <v>216</v>
      </c>
      <c r="N35" s="102">
        <v>109</v>
      </c>
      <c r="O35" s="102">
        <v>339</v>
      </c>
      <c r="P35" s="102">
        <v>259</v>
      </c>
      <c r="Q35" s="79">
        <f t="shared" si="27"/>
        <v>0</v>
      </c>
      <c r="R35" s="79">
        <f t="shared" si="28"/>
        <v>0</v>
      </c>
      <c r="S35" s="79">
        <f t="shared" si="29"/>
        <v>1.7000000000000001E-2</v>
      </c>
      <c r="T35" s="79">
        <f t="shared" si="30"/>
        <v>8.4000000000000005E-2</v>
      </c>
      <c r="U35" s="79">
        <f t="shared" si="31"/>
        <v>9.6000000000000002E-2</v>
      </c>
      <c r="V35" s="79">
        <f t="shared" si="32"/>
        <v>0.188</v>
      </c>
      <c r="W35" s="79">
        <f t="shared" si="33"/>
        <v>9.5000000000000001E-2</v>
      </c>
      <c r="X35" s="79">
        <f t="shared" si="34"/>
        <v>0.29499999999999998</v>
      </c>
      <c r="Y35" s="457">
        <f t="shared" si="35"/>
        <v>0.22500000000000001</v>
      </c>
      <c r="Z35" s="453">
        <v>75757</v>
      </c>
      <c r="AA35" s="454">
        <v>80846</v>
      </c>
      <c r="AB35" s="455">
        <v>70615</v>
      </c>
      <c r="AC35" s="71">
        <v>35500</v>
      </c>
      <c r="AD35" s="71">
        <v>56646</v>
      </c>
      <c r="AE35" s="71">
        <v>59375</v>
      </c>
      <c r="AF35" s="71">
        <v>87075</v>
      </c>
      <c r="AG35" s="71">
        <v>83315</v>
      </c>
      <c r="AH35" s="564">
        <v>899</v>
      </c>
      <c r="AI35" s="560">
        <v>70649</v>
      </c>
      <c r="AJ35" s="60">
        <v>651</v>
      </c>
      <c r="AK35" s="60">
        <v>0</v>
      </c>
      <c r="AL35" s="102">
        <v>0</v>
      </c>
      <c r="AM35" s="102">
        <v>20</v>
      </c>
      <c r="AN35" s="102">
        <v>48</v>
      </c>
      <c r="AO35" s="102">
        <v>55</v>
      </c>
      <c r="AP35" s="60">
        <v>65</v>
      </c>
      <c r="AQ35" s="102">
        <v>70</v>
      </c>
      <c r="AR35" s="102">
        <v>168</v>
      </c>
      <c r="AS35" s="102">
        <v>225</v>
      </c>
      <c r="AT35" s="79">
        <f t="shared" si="53"/>
        <v>0</v>
      </c>
      <c r="AU35" s="79">
        <f t="shared" si="44"/>
        <v>0</v>
      </c>
      <c r="AV35" s="72">
        <f t="shared" si="45"/>
        <v>3.1E-2</v>
      </c>
      <c r="AW35" s="79">
        <f t="shared" si="46"/>
        <v>7.3999999999999996E-2</v>
      </c>
      <c r="AX35" s="72">
        <f t="shared" si="47"/>
        <v>8.4000000000000005E-2</v>
      </c>
      <c r="AY35" s="79">
        <f t="shared" si="48"/>
        <v>0.1</v>
      </c>
      <c r="AZ35" s="79">
        <f t="shared" si="49"/>
        <v>0.108</v>
      </c>
      <c r="BA35" s="79">
        <f t="shared" si="50"/>
        <v>0.25800000000000001</v>
      </c>
      <c r="BB35" s="452">
        <f t="shared" si="51"/>
        <v>0.34599999999999997</v>
      </c>
      <c r="BC35" s="453">
        <v>88813</v>
      </c>
      <c r="BD35" s="454">
        <v>91753</v>
      </c>
      <c r="BE35" s="455">
        <v>73958</v>
      </c>
      <c r="BF35" s="71">
        <v>35500</v>
      </c>
      <c r="BG35" s="71">
        <v>60676</v>
      </c>
      <c r="BH35" s="71">
        <v>89969</v>
      </c>
      <c r="BI35" s="71">
        <v>74931</v>
      </c>
      <c r="BJ35" s="456">
        <v>90664</v>
      </c>
      <c r="BK35" s="60">
        <v>634</v>
      </c>
      <c r="BL35" s="75">
        <v>55991</v>
      </c>
      <c r="BM35" s="60">
        <v>499</v>
      </c>
      <c r="BN35" s="60">
        <v>0</v>
      </c>
      <c r="BO35" s="102">
        <v>0</v>
      </c>
      <c r="BP35" s="102">
        <v>0</v>
      </c>
      <c r="BQ35" s="102">
        <v>49</v>
      </c>
      <c r="BR35" s="102">
        <v>55</v>
      </c>
      <c r="BS35" s="60">
        <v>151</v>
      </c>
      <c r="BT35" s="102">
        <v>39</v>
      </c>
      <c r="BU35" s="102">
        <v>171</v>
      </c>
      <c r="BV35" s="102">
        <v>34</v>
      </c>
      <c r="BW35" s="458">
        <f t="shared" si="52"/>
        <v>0</v>
      </c>
      <c r="BX35" s="79">
        <f t="shared" si="54"/>
        <v>0</v>
      </c>
      <c r="BY35" s="72">
        <f t="shared" si="55"/>
        <v>0</v>
      </c>
      <c r="BZ35" s="72">
        <f t="shared" si="56"/>
        <v>9.8000000000000004E-2</v>
      </c>
      <c r="CA35" s="79">
        <f t="shared" si="57"/>
        <v>0.11</v>
      </c>
      <c r="CB35" s="72">
        <f t="shared" si="58"/>
        <v>0.30299999999999999</v>
      </c>
      <c r="CC35" s="72">
        <f t="shared" si="59"/>
        <v>7.8E-2</v>
      </c>
      <c r="CD35" s="79">
        <f t="shared" si="60"/>
        <v>0.34300000000000003</v>
      </c>
      <c r="CE35" s="457">
        <f t="shared" si="61"/>
        <v>6.8000000000000005E-2</v>
      </c>
      <c r="CF35" s="453">
        <v>59375</v>
      </c>
      <c r="CG35" s="454">
        <v>66615</v>
      </c>
      <c r="CH35" s="455">
        <v>56887</v>
      </c>
      <c r="CI35" s="71"/>
      <c r="CJ35" s="71"/>
      <c r="CK35" s="71">
        <v>55288</v>
      </c>
      <c r="CL35" s="71">
        <v>87100</v>
      </c>
      <c r="CM35" s="456"/>
    </row>
    <row r="36" spans="1:91" x14ac:dyDescent="0.2">
      <c r="A36" s="56" t="s">
        <v>882</v>
      </c>
      <c r="B36" s="57" t="s">
        <v>1021</v>
      </c>
      <c r="C36" s="56" t="s">
        <v>920</v>
      </c>
      <c r="D36" s="56" t="s">
        <v>1065</v>
      </c>
      <c r="E36" s="557">
        <v>2268</v>
      </c>
      <c r="F36" s="75">
        <v>55094</v>
      </c>
      <c r="G36" s="451">
        <v>1524</v>
      </c>
      <c r="H36" s="60">
        <v>43</v>
      </c>
      <c r="I36" s="102">
        <v>0</v>
      </c>
      <c r="J36" s="102">
        <v>28</v>
      </c>
      <c r="K36" s="102">
        <v>67</v>
      </c>
      <c r="L36" s="102">
        <v>250</v>
      </c>
      <c r="M36" s="102">
        <v>205</v>
      </c>
      <c r="N36" s="102">
        <v>83</v>
      </c>
      <c r="O36" s="102">
        <v>406</v>
      </c>
      <c r="P36" s="102">
        <v>442</v>
      </c>
      <c r="Q36" s="79">
        <f t="shared" si="27"/>
        <v>2.8000000000000001E-2</v>
      </c>
      <c r="R36" s="79">
        <f t="shared" si="28"/>
        <v>0</v>
      </c>
      <c r="S36" s="79">
        <f t="shared" si="29"/>
        <v>1.7999999999999999E-2</v>
      </c>
      <c r="T36" s="79">
        <f t="shared" si="30"/>
        <v>4.3999999999999997E-2</v>
      </c>
      <c r="U36" s="79">
        <f t="shared" si="31"/>
        <v>0.16400000000000001</v>
      </c>
      <c r="V36" s="79">
        <f t="shared" si="32"/>
        <v>0.13500000000000001</v>
      </c>
      <c r="W36" s="79">
        <f t="shared" si="33"/>
        <v>5.3999999999999999E-2</v>
      </c>
      <c r="X36" s="79">
        <f t="shared" si="34"/>
        <v>0.26600000000000001</v>
      </c>
      <c r="Y36" s="457">
        <f t="shared" si="35"/>
        <v>0.28999999999999998</v>
      </c>
      <c r="Z36" s="453">
        <v>82578</v>
      </c>
      <c r="AA36" s="454">
        <v>97680</v>
      </c>
      <c r="AB36" s="455">
        <v>68555</v>
      </c>
      <c r="AC36" s="71">
        <v>40679</v>
      </c>
      <c r="AD36" s="71">
        <v>43365</v>
      </c>
      <c r="AE36" s="71">
        <v>69177</v>
      </c>
      <c r="AF36" s="71">
        <v>78514</v>
      </c>
      <c r="AG36" s="71">
        <v>89042</v>
      </c>
      <c r="AH36" s="564">
        <v>1254</v>
      </c>
      <c r="AI36" s="560">
        <v>69219</v>
      </c>
      <c r="AJ36" s="60">
        <v>912</v>
      </c>
      <c r="AK36" s="60">
        <v>0</v>
      </c>
      <c r="AL36" s="102">
        <v>0</v>
      </c>
      <c r="AM36" s="102">
        <v>0</v>
      </c>
      <c r="AN36" s="102">
        <v>32</v>
      </c>
      <c r="AO36" s="102">
        <v>121</v>
      </c>
      <c r="AP36" s="60">
        <v>158</v>
      </c>
      <c r="AQ36" s="102">
        <v>74</v>
      </c>
      <c r="AR36" s="102">
        <v>196</v>
      </c>
      <c r="AS36" s="102">
        <v>331</v>
      </c>
      <c r="AT36" s="79">
        <f t="shared" si="53"/>
        <v>0</v>
      </c>
      <c r="AU36" s="79">
        <f t="shared" si="44"/>
        <v>0</v>
      </c>
      <c r="AV36" s="72">
        <f t="shared" si="45"/>
        <v>0</v>
      </c>
      <c r="AW36" s="79">
        <f t="shared" si="46"/>
        <v>3.5000000000000003E-2</v>
      </c>
      <c r="AX36" s="72">
        <f t="shared" si="47"/>
        <v>0.13300000000000001</v>
      </c>
      <c r="AY36" s="79">
        <f t="shared" si="48"/>
        <v>0.17299999999999999</v>
      </c>
      <c r="AZ36" s="79">
        <f t="shared" si="49"/>
        <v>8.1000000000000003E-2</v>
      </c>
      <c r="BA36" s="79">
        <f t="shared" si="50"/>
        <v>0.215</v>
      </c>
      <c r="BB36" s="452">
        <f t="shared" si="51"/>
        <v>0.36299999999999999</v>
      </c>
      <c r="BC36" s="453">
        <v>87727</v>
      </c>
      <c r="BD36" s="454">
        <v>116556</v>
      </c>
      <c r="BE36" s="455">
        <v>70698</v>
      </c>
      <c r="BF36" s="71"/>
      <c r="BG36" s="71">
        <v>44712</v>
      </c>
      <c r="BH36" s="71">
        <v>67957</v>
      </c>
      <c r="BI36" s="71">
        <v>89040</v>
      </c>
      <c r="BJ36" s="456">
        <v>82120</v>
      </c>
      <c r="BK36" s="60">
        <v>1014</v>
      </c>
      <c r="BL36" s="75">
        <v>36693</v>
      </c>
      <c r="BM36" s="60">
        <v>612</v>
      </c>
      <c r="BN36" s="60">
        <v>43</v>
      </c>
      <c r="BO36" s="102">
        <v>0</v>
      </c>
      <c r="BP36" s="102">
        <v>28</v>
      </c>
      <c r="BQ36" s="102">
        <v>35</v>
      </c>
      <c r="BR36" s="102">
        <v>129</v>
      </c>
      <c r="BS36" s="60">
        <v>47</v>
      </c>
      <c r="BT36" s="102">
        <v>9</v>
      </c>
      <c r="BU36" s="102">
        <v>210</v>
      </c>
      <c r="BV36" s="102">
        <v>111</v>
      </c>
      <c r="BW36" s="458">
        <f t="shared" si="52"/>
        <v>7.0000000000000007E-2</v>
      </c>
      <c r="BX36" s="79">
        <f t="shared" si="54"/>
        <v>0</v>
      </c>
      <c r="BY36" s="72">
        <f t="shared" si="55"/>
        <v>4.5999999999999999E-2</v>
      </c>
      <c r="BZ36" s="72">
        <f t="shared" si="56"/>
        <v>5.7000000000000002E-2</v>
      </c>
      <c r="CA36" s="79">
        <f t="shared" si="57"/>
        <v>0.21099999999999999</v>
      </c>
      <c r="CB36" s="72">
        <f t="shared" si="58"/>
        <v>7.6999999999999999E-2</v>
      </c>
      <c r="CC36" s="72">
        <f t="shared" si="59"/>
        <v>1.4999999999999999E-2</v>
      </c>
      <c r="CD36" s="79">
        <f t="shared" si="60"/>
        <v>0.34300000000000003</v>
      </c>
      <c r="CE36" s="457">
        <f t="shared" si="61"/>
        <v>0.18099999999999999</v>
      </c>
      <c r="CF36" s="453">
        <v>76630</v>
      </c>
      <c r="CG36" s="454">
        <v>69551</v>
      </c>
      <c r="CH36" s="455">
        <v>56484</v>
      </c>
      <c r="CI36" s="71"/>
      <c r="CJ36" s="71">
        <v>36389</v>
      </c>
      <c r="CK36" s="71">
        <v>95379</v>
      </c>
      <c r="CL36" s="71">
        <v>54808</v>
      </c>
      <c r="CM36" s="456">
        <v>89188</v>
      </c>
    </row>
    <row r="37" spans="1:91" s="529" customFormat="1" x14ac:dyDescent="0.2">
      <c r="A37" s="527" t="s">
        <v>882</v>
      </c>
      <c r="B37" s="527" t="s">
        <v>2327</v>
      </c>
      <c r="C37" s="527" t="s">
        <v>921</v>
      </c>
      <c r="D37" s="527" t="s">
        <v>1066</v>
      </c>
      <c r="E37" s="504">
        <v>2387</v>
      </c>
      <c r="F37" s="504">
        <v>45290</v>
      </c>
      <c r="G37" s="504">
        <v>1843</v>
      </c>
      <c r="H37" s="529">
        <v>39</v>
      </c>
      <c r="I37" s="529">
        <v>111</v>
      </c>
      <c r="J37" s="529">
        <v>182</v>
      </c>
      <c r="K37" s="529">
        <v>177</v>
      </c>
      <c r="L37" s="529">
        <v>374</v>
      </c>
      <c r="M37" s="529">
        <v>316</v>
      </c>
      <c r="N37" s="529">
        <v>68</v>
      </c>
      <c r="O37" s="529">
        <v>289</v>
      </c>
      <c r="P37" s="529">
        <v>287</v>
      </c>
      <c r="Q37" s="540">
        <f t="shared" si="27"/>
        <v>2.1000000000000001E-2</v>
      </c>
      <c r="R37" s="540">
        <f t="shared" si="28"/>
        <v>0.06</v>
      </c>
      <c r="S37" s="540">
        <f t="shared" si="29"/>
        <v>9.9000000000000005E-2</v>
      </c>
      <c r="T37" s="540">
        <f t="shared" si="30"/>
        <v>9.6000000000000002E-2</v>
      </c>
      <c r="U37" s="540">
        <f t="shared" si="31"/>
        <v>0.20300000000000001</v>
      </c>
      <c r="V37" s="540">
        <f t="shared" si="32"/>
        <v>0.17100000000000001</v>
      </c>
      <c r="W37" s="540">
        <f t="shared" si="33"/>
        <v>3.6999999999999998E-2</v>
      </c>
      <c r="X37" s="540">
        <f t="shared" si="34"/>
        <v>0.157</v>
      </c>
      <c r="Y37" s="547">
        <f t="shared" si="35"/>
        <v>0.156</v>
      </c>
      <c r="Z37" s="504">
        <v>53415</v>
      </c>
      <c r="AA37" s="504">
        <v>60546</v>
      </c>
      <c r="AB37" s="530">
        <v>49273</v>
      </c>
      <c r="AC37" s="531">
        <v>42500</v>
      </c>
      <c r="AD37" s="531">
        <v>40179</v>
      </c>
      <c r="AE37" s="531">
        <v>49621</v>
      </c>
      <c r="AF37" s="531">
        <v>58657</v>
      </c>
      <c r="AG37" s="531">
        <v>76650</v>
      </c>
      <c r="AH37" s="546">
        <v>1444</v>
      </c>
      <c r="AI37" s="532">
        <v>47072</v>
      </c>
      <c r="AJ37" s="529">
        <v>1137</v>
      </c>
      <c r="AK37" s="529">
        <v>12</v>
      </c>
      <c r="AL37" s="529">
        <v>51</v>
      </c>
      <c r="AM37" s="529">
        <v>99</v>
      </c>
      <c r="AN37" s="529">
        <v>106</v>
      </c>
      <c r="AO37" s="529">
        <v>184</v>
      </c>
      <c r="AP37" s="529">
        <v>185</v>
      </c>
      <c r="AQ37" s="529">
        <v>42</v>
      </c>
      <c r="AR37" s="529">
        <v>206</v>
      </c>
      <c r="AS37" s="529">
        <v>252</v>
      </c>
      <c r="AT37" s="540">
        <f t="shared" si="53"/>
        <v>1.0999999999999999E-2</v>
      </c>
      <c r="AU37" s="540">
        <f t="shared" si="44"/>
        <v>4.4999999999999998E-2</v>
      </c>
      <c r="AV37" s="548">
        <f t="shared" si="45"/>
        <v>8.6999999999999994E-2</v>
      </c>
      <c r="AW37" s="540">
        <f t="shared" si="46"/>
        <v>9.2999999999999999E-2</v>
      </c>
      <c r="AX37" s="548">
        <f t="shared" si="47"/>
        <v>0.16200000000000001</v>
      </c>
      <c r="AY37" s="540">
        <f t="shared" si="48"/>
        <v>0.16300000000000001</v>
      </c>
      <c r="AZ37" s="540">
        <f t="shared" si="49"/>
        <v>3.6999999999999998E-2</v>
      </c>
      <c r="BA37" s="540">
        <f t="shared" si="50"/>
        <v>0.18099999999999999</v>
      </c>
      <c r="BB37" s="549">
        <f t="shared" si="51"/>
        <v>0.222</v>
      </c>
      <c r="BC37" s="504">
        <v>60960</v>
      </c>
      <c r="BD37" s="504">
        <v>68184</v>
      </c>
      <c r="BE37" s="530">
        <v>60453</v>
      </c>
      <c r="BF37" s="531"/>
      <c r="BG37" s="531">
        <v>49792</v>
      </c>
      <c r="BH37" s="531">
        <v>60678</v>
      </c>
      <c r="BI37" s="531">
        <v>65139</v>
      </c>
      <c r="BJ37" s="532">
        <v>79712</v>
      </c>
      <c r="BK37" s="529">
        <v>943</v>
      </c>
      <c r="BL37" s="504">
        <v>38438</v>
      </c>
      <c r="BM37" s="529">
        <v>706</v>
      </c>
      <c r="BN37" s="529">
        <v>27</v>
      </c>
      <c r="BO37" s="529">
        <v>60</v>
      </c>
      <c r="BP37" s="529">
        <v>83</v>
      </c>
      <c r="BQ37" s="529">
        <v>71</v>
      </c>
      <c r="BR37" s="529">
        <v>190</v>
      </c>
      <c r="BS37" s="529">
        <v>131</v>
      </c>
      <c r="BT37" s="529">
        <v>26</v>
      </c>
      <c r="BU37" s="529">
        <v>83</v>
      </c>
      <c r="BV37" s="529">
        <v>35</v>
      </c>
      <c r="BW37" s="550">
        <f t="shared" si="52"/>
        <v>3.7999999999999999E-2</v>
      </c>
      <c r="BX37" s="540">
        <f t="shared" si="54"/>
        <v>8.5000000000000006E-2</v>
      </c>
      <c r="BY37" s="548">
        <f t="shared" si="55"/>
        <v>0.11799999999999999</v>
      </c>
      <c r="BZ37" s="548">
        <f t="shared" si="56"/>
        <v>0.10100000000000001</v>
      </c>
      <c r="CA37" s="540">
        <f t="shared" si="57"/>
        <v>0.26900000000000002</v>
      </c>
      <c r="CB37" s="548">
        <f t="shared" si="58"/>
        <v>0.186</v>
      </c>
      <c r="CC37" s="548">
        <f t="shared" si="59"/>
        <v>3.6999999999999998E-2</v>
      </c>
      <c r="CD37" s="540">
        <f t="shared" si="60"/>
        <v>0.11799999999999999</v>
      </c>
      <c r="CE37" s="547">
        <f t="shared" si="61"/>
        <v>0.05</v>
      </c>
      <c r="CF37" s="504">
        <v>47563</v>
      </c>
      <c r="CG37" s="504">
        <v>48244</v>
      </c>
      <c r="CH37" s="530">
        <v>45026</v>
      </c>
      <c r="CI37" s="531"/>
      <c r="CJ37" s="531">
        <v>17500</v>
      </c>
      <c r="CK37" s="531">
        <v>38958</v>
      </c>
      <c r="CL37" s="531">
        <v>48629</v>
      </c>
      <c r="CM37" s="532">
        <v>61920</v>
      </c>
    </row>
    <row r="38" spans="1:91" s="529" customFormat="1" x14ac:dyDescent="0.2">
      <c r="A38" s="527" t="s">
        <v>882</v>
      </c>
      <c r="B38" s="527" t="s">
        <v>2327</v>
      </c>
      <c r="C38" s="527" t="s">
        <v>922</v>
      </c>
      <c r="D38" s="527" t="s">
        <v>1067</v>
      </c>
      <c r="E38" s="504">
        <v>2685</v>
      </c>
      <c r="F38" s="504">
        <v>42188</v>
      </c>
      <c r="G38" s="504">
        <v>1942</v>
      </c>
      <c r="H38" s="529">
        <v>39</v>
      </c>
      <c r="I38" s="529">
        <v>33</v>
      </c>
      <c r="J38" s="529">
        <v>236</v>
      </c>
      <c r="K38" s="529">
        <v>173</v>
      </c>
      <c r="L38" s="529">
        <v>433</v>
      </c>
      <c r="M38" s="529">
        <v>286</v>
      </c>
      <c r="N38" s="529">
        <v>93</v>
      </c>
      <c r="O38" s="529">
        <v>303</v>
      </c>
      <c r="P38" s="529">
        <v>346</v>
      </c>
      <c r="Q38" s="540">
        <f t="shared" si="27"/>
        <v>0.02</v>
      </c>
      <c r="R38" s="540">
        <f t="shared" si="28"/>
        <v>1.7000000000000001E-2</v>
      </c>
      <c r="S38" s="540">
        <f t="shared" si="29"/>
        <v>0.122</v>
      </c>
      <c r="T38" s="540">
        <f t="shared" si="30"/>
        <v>8.8999999999999996E-2</v>
      </c>
      <c r="U38" s="540">
        <f t="shared" si="31"/>
        <v>0.223</v>
      </c>
      <c r="V38" s="540">
        <f t="shared" si="32"/>
        <v>0.14699999999999999</v>
      </c>
      <c r="W38" s="540">
        <f t="shared" si="33"/>
        <v>4.8000000000000001E-2</v>
      </c>
      <c r="X38" s="540">
        <f t="shared" si="34"/>
        <v>0.156</v>
      </c>
      <c r="Y38" s="547">
        <f t="shared" si="35"/>
        <v>0.17799999999999999</v>
      </c>
      <c r="Z38" s="504">
        <v>51383</v>
      </c>
      <c r="AA38" s="504">
        <v>66318</v>
      </c>
      <c r="AB38" s="530">
        <v>46093</v>
      </c>
      <c r="AC38" s="531">
        <v>35139</v>
      </c>
      <c r="AD38" s="531">
        <v>46583</v>
      </c>
      <c r="AE38" s="531">
        <v>44868</v>
      </c>
      <c r="AF38" s="531">
        <v>46094</v>
      </c>
      <c r="AG38" s="531">
        <v>72159</v>
      </c>
      <c r="AH38" s="546">
        <v>1484</v>
      </c>
      <c r="AI38" s="532">
        <v>45282</v>
      </c>
      <c r="AJ38" s="529">
        <v>1079</v>
      </c>
      <c r="AK38" s="529">
        <v>11</v>
      </c>
      <c r="AL38" s="529">
        <v>0</v>
      </c>
      <c r="AM38" s="529">
        <v>161</v>
      </c>
      <c r="AN38" s="529">
        <v>73</v>
      </c>
      <c r="AO38" s="529">
        <v>200</v>
      </c>
      <c r="AP38" s="529">
        <v>142</v>
      </c>
      <c r="AQ38" s="529">
        <v>40</v>
      </c>
      <c r="AR38" s="529">
        <v>166</v>
      </c>
      <c r="AS38" s="529">
        <v>286</v>
      </c>
      <c r="AT38" s="540">
        <f t="shared" si="53"/>
        <v>0.01</v>
      </c>
      <c r="AU38" s="540">
        <f t="shared" si="44"/>
        <v>0</v>
      </c>
      <c r="AV38" s="548">
        <f t="shared" si="45"/>
        <v>0.14899999999999999</v>
      </c>
      <c r="AW38" s="540">
        <f t="shared" si="46"/>
        <v>6.8000000000000005E-2</v>
      </c>
      <c r="AX38" s="548">
        <f t="shared" si="47"/>
        <v>0.185</v>
      </c>
      <c r="AY38" s="540">
        <f t="shared" si="48"/>
        <v>0.13200000000000001</v>
      </c>
      <c r="AZ38" s="540">
        <f t="shared" si="49"/>
        <v>3.6999999999999998E-2</v>
      </c>
      <c r="BA38" s="540">
        <f t="shared" si="50"/>
        <v>0.154</v>
      </c>
      <c r="BB38" s="549">
        <f t="shared" si="51"/>
        <v>0.26500000000000001</v>
      </c>
      <c r="BC38" s="504">
        <v>59779</v>
      </c>
      <c r="BD38" s="504">
        <v>79616</v>
      </c>
      <c r="BE38" s="530">
        <v>47095</v>
      </c>
      <c r="BF38" s="531"/>
      <c r="BG38" s="531">
        <v>37411</v>
      </c>
      <c r="BH38" s="531">
        <v>56964</v>
      </c>
      <c r="BI38" s="531">
        <v>54737</v>
      </c>
      <c r="BJ38" s="532">
        <v>96597</v>
      </c>
      <c r="BK38" s="529">
        <v>1201</v>
      </c>
      <c r="BL38" s="504">
        <v>36538</v>
      </c>
      <c r="BM38" s="529">
        <v>863</v>
      </c>
      <c r="BN38" s="529">
        <v>28</v>
      </c>
      <c r="BO38" s="529">
        <v>33</v>
      </c>
      <c r="BP38" s="529">
        <v>75</v>
      </c>
      <c r="BQ38" s="529">
        <v>100</v>
      </c>
      <c r="BR38" s="529">
        <v>233</v>
      </c>
      <c r="BS38" s="529">
        <v>144</v>
      </c>
      <c r="BT38" s="529">
        <v>53</v>
      </c>
      <c r="BU38" s="529">
        <v>137</v>
      </c>
      <c r="BV38" s="529">
        <v>60</v>
      </c>
      <c r="BW38" s="550">
        <f t="shared" si="52"/>
        <v>3.2000000000000001E-2</v>
      </c>
      <c r="BX38" s="540">
        <f t="shared" si="54"/>
        <v>3.7999999999999999E-2</v>
      </c>
      <c r="BY38" s="548">
        <f t="shared" si="55"/>
        <v>8.6999999999999994E-2</v>
      </c>
      <c r="BZ38" s="548">
        <f t="shared" si="56"/>
        <v>0.11600000000000001</v>
      </c>
      <c r="CA38" s="540">
        <f t="shared" si="57"/>
        <v>0.27</v>
      </c>
      <c r="CB38" s="548">
        <f t="shared" si="58"/>
        <v>0.16700000000000001</v>
      </c>
      <c r="CC38" s="548">
        <f t="shared" si="59"/>
        <v>6.0999999999999999E-2</v>
      </c>
      <c r="CD38" s="540">
        <f t="shared" si="60"/>
        <v>0.159</v>
      </c>
      <c r="CE38" s="547">
        <f t="shared" si="61"/>
        <v>7.0000000000000007E-2</v>
      </c>
      <c r="CF38" s="504">
        <v>46573</v>
      </c>
      <c r="CG38" s="504">
        <v>49693</v>
      </c>
      <c r="CH38" s="530">
        <v>39792</v>
      </c>
      <c r="CI38" s="531">
        <v>35278</v>
      </c>
      <c r="CJ38" s="531">
        <v>53088</v>
      </c>
      <c r="CK38" s="531">
        <v>33700</v>
      </c>
      <c r="CL38" s="531"/>
      <c r="CM38" s="532">
        <v>63816</v>
      </c>
    </row>
    <row r="39" spans="1:91" s="84" customFormat="1" x14ac:dyDescent="0.2">
      <c r="A39" s="81" t="s">
        <v>882</v>
      </c>
      <c r="B39" s="82" t="s">
        <v>1021</v>
      </c>
      <c r="C39" s="81"/>
      <c r="D39" s="81"/>
      <c r="E39" s="286">
        <f>SUM(E2:E38)</f>
        <v>63219</v>
      </c>
      <c r="F39" s="92">
        <f>MEDIAN(F2:F38)</f>
        <v>39296</v>
      </c>
      <c r="G39" s="459">
        <f t="shared" ref="G39:P39" si="62">SUM(G2:G38)</f>
        <v>45028</v>
      </c>
      <c r="H39" s="84">
        <f t="shared" si="62"/>
        <v>778</v>
      </c>
      <c r="I39" s="84">
        <f t="shared" si="62"/>
        <v>864</v>
      </c>
      <c r="J39" s="84">
        <f t="shared" si="62"/>
        <v>5066</v>
      </c>
      <c r="K39" s="84">
        <f t="shared" si="62"/>
        <v>6315</v>
      </c>
      <c r="L39" s="84">
        <f t="shared" si="62"/>
        <v>12406</v>
      </c>
      <c r="M39" s="84">
        <f t="shared" si="62"/>
        <v>6574</v>
      </c>
      <c r="N39" s="84">
        <f t="shared" si="62"/>
        <v>3350</v>
      </c>
      <c r="O39" s="84">
        <f t="shared" si="62"/>
        <v>4799</v>
      </c>
      <c r="P39" s="84">
        <f t="shared" si="62"/>
        <v>4876</v>
      </c>
      <c r="Q39" s="79">
        <f t="shared" ref="Q39:Q70" si="63">ROUND(H39/G39,3)</f>
        <v>1.7000000000000001E-2</v>
      </c>
      <c r="R39" s="79">
        <f t="shared" ref="R39:R70" si="64">ROUND(I39/G39,3)</f>
        <v>1.9E-2</v>
      </c>
      <c r="S39" s="79">
        <f t="shared" ref="S39:S70" si="65">ROUND(J39/G39,3)</f>
        <v>0.113</v>
      </c>
      <c r="T39" s="79">
        <f t="shared" ref="T39:T70" si="66">ROUND(K39/G39,3)</f>
        <v>0.14000000000000001</v>
      </c>
      <c r="U39" s="79">
        <f t="shared" ref="U39:U70" si="67">ROUND(L39/G39,3)</f>
        <v>0.27600000000000002</v>
      </c>
      <c r="V39" s="79">
        <f t="shared" ref="V39:V70" si="68">ROUND(M39/G39,3)</f>
        <v>0.14599999999999999</v>
      </c>
      <c r="W39" s="79">
        <f t="shared" ref="W39:W70" si="69">ROUND(N39/G39,3)</f>
        <v>7.3999999999999996E-2</v>
      </c>
      <c r="X39" s="79">
        <f t="shared" ref="X39:X70" si="70">ROUND(O39/G39,3)</f>
        <v>0.107</v>
      </c>
      <c r="Y39" s="457">
        <f t="shared" ref="Y39:Y70" si="71">ROUND(P39/G39,3)</f>
        <v>0.108</v>
      </c>
      <c r="Z39" s="460">
        <f>MEDIAN(Z2:Z38)</f>
        <v>45249</v>
      </c>
      <c r="AA39" s="462">
        <f>INT(((G2*AA2)+(G3*AA3)+(G4*AA4)+(G5*AA5)+(G6*AA6)+(G7*AA7)+(G8*AA8)+(G9*AA9)+(G10*AA10)+(G11*AA11)+(G12*AA12)+(G13*AA13)+(G14*AA14)+(G15*AA15)+(G17*AA17)+(G18*AA18)+(G19*AA19)+(G20*AA20)+(G21*AA21)+(G22*AA22)+(G23*AA23)+(G24*AA24)+(G25*AA25)+(G26*AA26)+(G27*AA27)+(G28*AA28)+(G29*AA29)+(G30*AA30)+(G31*AA31)+(G32*AA32)+(G33*AA33)+(G34*AA34)+(G35*AA35)+(G36*AA36)+(G37*AA37)+(G38*AA38))/G39)</f>
        <v>55459</v>
      </c>
      <c r="AB39" s="461">
        <f>MEDIAN(AB2:AB38)</f>
        <v>42193</v>
      </c>
      <c r="AC39" s="96">
        <f>MEDIAN(AC2:AC38)</f>
        <v>35139</v>
      </c>
      <c r="AD39" s="96">
        <f>MEDIAN(AD2:AD38)</f>
        <v>38922</v>
      </c>
      <c r="AE39" s="96">
        <f>MEDIAN(AE2:AE38)</f>
        <v>41598.5</v>
      </c>
      <c r="AF39" s="96">
        <f>MEDIAN(AF2:AF38)</f>
        <v>58657</v>
      </c>
      <c r="AG39" s="96">
        <f>INT(MEDIAN(AG2:AG38))</f>
        <v>73086</v>
      </c>
      <c r="AH39" s="565">
        <f>SUM(AH2:AH38)</f>
        <v>33864</v>
      </c>
      <c r="AI39" s="561">
        <f>INT(MEDIAN(AI2:AI38))</f>
        <v>42505</v>
      </c>
      <c r="AJ39" s="84">
        <f t="shared" ref="AJ39:AS39" si="72">SUM(AJ2:AJ38)</f>
        <v>25341</v>
      </c>
      <c r="AK39" s="84">
        <f t="shared" si="72"/>
        <v>309</v>
      </c>
      <c r="AL39" s="103">
        <f t="shared" si="72"/>
        <v>380</v>
      </c>
      <c r="AM39" s="103">
        <f t="shared" si="72"/>
        <v>2588</v>
      </c>
      <c r="AN39" s="103">
        <f t="shared" si="72"/>
        <v>3170</v>
      </c>
      <c r="AO39" s="103">
        <f t="shared" si="72"/>
        <v>6710</v>
      </c>
      <c r="AP39" s="84">
        <f t="shared" si="72"/>
        <v>3669</v>
      </c>
      <c r="AQ39" s="103">
        <f t="shared" si="72"/>
        <v>2101</v>
      </c>
      <c r="AR39" s="103">
        <f t="shared" si="72"/>
        <v>2835</v>
      </c>
      <c r="AS39" s="103">
        <f t="shared" si="72"/>
        <v>3579</v>
      </c>
      <c r="AT39" s="79">
        <f>ROUND(AK39/AJ39,3)</f>
        <v>1.2E-2</v>
      </c>
      <c r="AU39" s="79">
        <f t="shared" ref="AU39:AU70" si="73">ROUND(AL39/AJ39,3)</f>
        <v>1.4999999999999999E-2</v>
      </c>
      <c r="AV39" s="72">
        <f t="shared" ref="AV39:AV70" si="74">ROUND(AM39/AJ39,3)</f>
        <v>0.10199999999999999</v>
      </c>
      <c r="AW39" s="79">
        <f t="shared" ref="AW39:AW70" si="75">ROUND(AN39/AJ39,3)</f>
        <v>0.125</v>
      </c>
      <c r="AX39" s="72">
        <f t="shared" ref="AX39:AX70" si="76">ROUND(AO39/AJ39,3)</f>
        <v>0.26500000000000001</v>
      </c>
      <c r="AY39" s="79">
        <f t="shared" ref="AY39:AY70" si="77">ROUND(AP39/AJ39,3)</f>
        <v>0.14499999999999999</v>
      </c>
      <c r="AZ39" s="79">
        <f t="shared" ref="AZ39:AZ70" si="78">ROUND(AQ39/AJ39,3)</f>
        <v>8.3000000000000004E-2</v>
      </c>
      <c r="BA39" s="79">
        <f t="shared" ref="BA39:BA70" si="79">ROUND(AR39/AJ39,3)</f>
        <v>0.112</v>
      </c>
      <c r="BB39" s="452">
        <f t="shared" ref="BB39:BB70" si="80">ROUND(AS39/AJ39,3)</f>
        <v>0.14099999999999999</v>
      </c>
      <c r="BC39" s="460">
        <f>INT(MEDIAN(BC2:BC38))</f>
        <v>46412</v>
      </c>
      <c r="BD39" s="462">
        <f>INT(((G2*BD2)+(G3*BD3)+(G4*BD4)+(G5*BD5)+(G6*BD6)+(G7*BD7)+(G7*BD7)+(G8*BD8)+(G9*BD9)+(G10*BD10)+(G11*BD11)+(G12*BD12)+(G13*BD13)+(G14*BD14)+(G15*BD15)+(G16*BD16)+(G17*BD17)+(G18*BD18)+(G19*BD19)+(G20*BD20)+(G21*BD21)+(G22*BD22)+(G23*BD23)+(G24*BD24)+(G25*BD25)+(G26*BD26)+(G27*BD27)+(G28*BD28)+(G29*BD29)+(G30*BD30)+(G31*BD31)+(G32*BD32)+(G33*BD33)+(G34*BD34)+(G35*BD35)+(G36*BD36)+(G37*BD37)+(G38*BD38))/G39)</f>
        <v>62215</v>
      </c>
      <c r="BE39" s="461">
        <f>MEDIAN(BE2:BE38)</f>
        <v>45114.5</v>
      </c>
      <c r="BF39" s="96">
        <f>MEDIAN(BF2:BF38)</f>
        <v>37469</v>
      </c>
      <c r="BG39" s="96">
        <f>MEDIAN(BG2:BG38)</f>
        <v>44284</v>
      </c>
      <c r="BH39" s="96">
        <f>MEDIAN(BH2:BH38)</f>
        <v>44526</v>
      </c>
      <c r="BI39" s="96">
        <f>INT(MEDIAN(BI2:BI38))</f>
        <v>71562</v>
      </c>
      <c r="BJ39" s="463">
        <f>MEDIAN(BJ2:BJ38)</f>
        <v>94298</v>
      </c>
      <c r="BK39" s="84">
        <f>SUM(BK2:BK38)</f>
        <v>29033</v>
      </c>
      <c r="BL39" s="92">
        <f>MEDIAN(BL2:BL38)</f>
        <v>35349</v>
      </c>
      <c r="BM39" s="84">
        <f t="shared" ref="BM39:BV39" si="81">SUM(BM2:BM38)</f>
        <v>19687</v>
      </c>
      <c r="BN39" s="84">
        <f t="shared" si="81"/>
        <v>469</v>
      </c>
      <c r="BO39" s="103">
        <f t="shared" si="81"/>
        <v>484</v>
      </c>
      <c r="BP39" s="103">
        <f t="shared" si="81"/>
        <v>2478</v>
      </c>
      <c r="BQ39" s="103">
        <f t="shared" si="81"/>
        <v>3145</v>
      </c>
      <c r="BR39" s="103">
        <f t="shared" si="81"/>
        <v>5696</v>
      </c>
      <c r="BS39" s="84">
        <f t="shared" si="81"/>
        <v>2905</v>
      </c>
      <c r="BT39" s="103">
        <f t="shared" si="81"/>
        <v>1249</v>
      </c>
      <c r="BU39" s="103">
        <f t="shared" si="81"/>
        <v>1964</v>
      </c>
      <c r="BV39" s="103">
        <f t="shared" si="81"/>
        <v>1297</v>
      </c>
      <c r="BW39" s="458">
        <f>ROUND(BN39/BM39,3)</f>
        <v>2.4E-2</v>
      </c>
      <c r="BX39" s="79">
        <f t="shared" ref="BX39:BX70" si="82">ROUND(BO39/BM39,3)</f>
        <v>2.5000000000000001E-2</v>
      </c>
      <c r="BY39" s="72">
        <f t="shared" ref="BY39:BY70" si="83">ROUND(BP39/BM39,3)</f>
        <v>0.126</v>
      </c>
      <c r="BZ39" s="72">
        <f t="shared" ref="BZ39:BZ70" si="84">ROUND(BQ39/BM39,3)</f>
        <v>0.16</v>
      </c>
      <c r="CA39" s="79">
        <f t="shared" ref="CA39:CA70" si="85">ROUND(BR39/BM39,3)</f>
        <v>0.28899999999999998</v>
      </c>
      <c r="CB39" s="72">
        <f t="shared" ref="CB39:CB70" si="86">ROUND(BS39/BM39,3)</f>
        <v>0.14799999999999999</v>
      </c>
      <c r="CC39" s="72">
        <f t="shared" ref="CC39:CC70" si="87">ROUND(BT39/BM39,3)</f>
        <v>6.3E-2</v>
      </c>
      <c r="CD39" s="79">
        <f t="shared" ref="CD39:CD70" si="88">ROUND(BU39/BM39,3)</f>
        <v>0.1</v>
      </c>
      <c r="CE39" s="457">
        <f t="shared" ref="CE39:CE70" si="89">ROUND(BV39/BM39,3)</f>
        <v>6.6000000000000003E-2</v>
      </c>
      <c r="CF39" s="460">
        <f>INT(MEDIAN(CF2:CF38))</f>
        <v>43370</v>
      </c>
      <c r="CG39" s="462">
        <f>INT(SUMPRODUCT(G2:G38,CG2:CG38)/G39)</f>
        <v>48643</v>
      </c>
      <c r="CH39" s="461">
        <f>MEDIAN(CH2:CH38)</f>
        <v>37949</v>
      </c>
      <c r="CI39" s="96">
        <f>MEDIAN(CI2:CI38)</f>
        <v>25375</v>
      </c>
      <c r="CJ39" s="96">
        <f>MEDIAN(CJ2:CJ38)</f>
        <v>31425</v>
      </c>
      <c r="CK39" s="96">
        <f>MEDIAN(CK2:CK38)</f>
        <v>36467</v>
      </c>
      <c r="CL39" s="96">
        <f>INT(MEDIAN(CL2:CL38))</f>
        <v>53958</v>
      </c>
      <c r="CM39" s="463">
        <f>MEDIAN(CM2:CM38)</f>
        <v>71293</v>
      </c>
    </row>
    <row r="40" spans="1:91" s="529" customFormat="1" x14ac:dyDescent="0.2">
      <c r="A40" s="527" t="s">
        <v>882</v>
      </c>
      <c r="B40" s="527" t="s">
        <v>2325</v>
      </c>
      <c r="C40" s="527" t="s">
        <v>884</v>
      </c>
      <c r="D40" s="527" t="s">
        <v>1029</v>
      </c>
      <c r="E40" s="504">
        <v>1853</v>
      </c>
      <c r="F40" s="504">
        <v>30882</v>
      </c>
      <c r="G40" s="504">
        <v>1285</v>
      </c>
      <c r="H40" s="529">
        <v>24</v>
      </c>
      <c r="I40" s="529">
        <v>0</v>
      </c>
      <c r="J40" s="529">
        <v>224</v>
      </c>
      <c r="K40" s="529">
        <v>322</v>
      </c>
      <c r="L40" s="529">
        <v>279</v>
      </c>
      <c r="M40" s="529">
        <v>168</v>
      </c>
      <c r="N40" s="529">
        <v>92</v>
      </c>
      <c r="O40" s="529">
        <v>70</v>
      </c>
      <c r="P40" s="529">
        <v>106</v>
      </c>
      <c r="Q40" s="540">
        <f t="shared" si="63"/>
        <v>1.9E-2</v>
      </c>
      <c r="R40" s="540">
        <f t="shared" si="64"/>
        <v>0</v>
      </c>
      <c r="S40" s="540">
        <f t="shared" si="65"/>
        <v>0.17399999999999999</v>
      </c>
      <c r="T40" s="540">
        <f t="shared" si="66"/>
        <v>0.251</v>
      </c>
      <c r="U40" s="540">
        <f t="shared" si="67"/>
        <v>0.217</v>
      </c>
      <c r="V40" s="540">
        <f t="shared" si="68"/>
        <v>0.13100000000000001</v>
      </c>
      <c r="W40" s="540">
        <f t="shared" si="69"/>
        <v>7.1999999999999995E-2</v>
      </c>
      <c r="X40" s="540">
        <f t="shared" si="70"/>
        <v>5.3999999999999999E-2</v>
      </c>
      <c r="Y40" s="547">
        <f t="shared" si="71"/>
        <v>8.2000000000000003E-2</v>
      </c>
      <c r="Z40" s="504">
        <v>36416</v>
      </c>
      <c r="AA40" s="504">
        <v>54359</v>
      </c>
      <c r="AB40" s="530">
        <v>31771</v>
      </c>
      <c r="AC40" s="531">
        <v>34464</v>
      </c>
      <c r="AD40" s="531">
        <v>36944</v>
      </c>
      <c r="AE40" s="531">
        <v>28552</v>
      </c>
      <c r="AF40" s="531"/>
      <c r="AG40" s="531">
        <v>64615</v>
      </c>
      <c r="AH40" s="546">
        <v>969</v>
      </c>
      <c r="AI40" s="532">
        <v>35213</v>
      </c>
      <c r="AJ40" s="529">
        <v>641</v>
      </c>
      <c r="AK40" s="529">
        <v>24</v>
      </c>
      <c r="AL40" s="529">
        <v>0</v>
      </c>
      <c r="AM40" s="529">
        <v>51</v>
      </c>
      <c r="AN40" s="529">
        <v>106</v>
      </c>
      <c r="AO40" s="529">
        <v>186</v>
      </c>
      <c r="AP40" s="529">
        <v>72</v>
      </c>
      <c r="AQ40" s="529">
        <v>57</v>
      </c>
      <c r="AR40" s="529">
        <v>70</v>
      </c>
      <c r="AS40" s="529">
        <v>75</v>
      </c>
      <c r="AT40" s="540">
        <f>ROUND(AK40/AJ40,3)</f>
        <v>3.6999999999999998E-2</v>
      </c>
      <c r="AU40" s="540">
        <f t="shared" si="73"/>
        <v>0</v>
      </c>
      <c r="AV40" s="548">
        <f t="shared" si="74"/>
        <v>0.08</v>
      </c>
      <c r="AW40" s="540">
        <f t="shared" si="75"/>
        <v>0.16500000000000001</v>
      </c>
      <c r="AX40" s="548">
        <f t="shared" si="76"/>
        <v>0.28999999999999998</v>
      </c>
      <c r="AY40" s="540">
        <f t="shared" si="77"/>
        <v>0.112</v>
      </c>
      <c r="AZ40" s="540">
        <f t="shared" si="78"/>
        <v>8.8999999999999996E-2</v>
      </c>
      <c r="BA40" s="540">
        <f t="shared" si="79"/>
        <v>0.109</v>
      </c>
      <c r="BB40" s="549">
        <f t="shared" si="80"/>
        <v>0.11700000000000001</v>
      </c>
      <c r="BC40" s="504">
        <v>40179</v>
      </c>
      <c r="BD40" s="504">
        <v>69874</v>
      </c>
      <c r="BE40" s="530">
        <v>36259</v>
      </c>
      <c r="BF40" s="531">
        <v>31964</v>
      </c>
      <c r="BG40" s="531">
        <v>39276</v>
      </c>
      <c r="BH40" s="531">
        <v>27917</v>
      </c>
      <c r="BI40" s="531">
        <v>25000</v>
      </c>
      <c r="BJ40" s="532"/>
      <c r="BK40" s="529">
        <v>884</v>
      </c>
      <c r="BL40" s="504">
        <v>28528</v>
      </c>
      <c r="BM40" s="529">
        <v>644</v>
      </c>
      <c r="BN40" s="529">
        <v>0</v>
      </c>
      <c r="BO40" s="529">
        <v>0</v>
      </c>
      <c r="BP40" s="529">
        <v>173</v>
      </c>
      <c r="BQ40" s="529">
        <v>216</v>
      </c>
      <c r="BR40" s="529">
        <v>93</v>
      </c>
      <c r="BS40" s="529">
        <v>96</v>
      </c>
      <c r="BT40" s="529">
        <v>35</v>
      </c>
      <c r="BU40" s="529">
        <v>0</v>
      </c>
      <c r="BV40" s="529">
        <v>31</v>
      </c>
      <c r="BW40" s="550">
        <f>ROUND(BN40/BM40,3)</f>
        <v>0</v>
      </c>
      <c r="BX40" s="540">
        <f t="shared" si="82"/>
        <v>0</v>
      </c>
      <c r="BY40" s="548">
        <f t="shared" si="83"/>
        <v>0.26900000000000002</v>
      </c>
      <c r="BZ40" s="548">
        <f t="shared" si="84"/>
        <v>0.33500000000000002</v>
      </c>
      <c r="CA40" s="540">
        <f t="shared" si="85"/>
        <v>0.14399999999999999</v>
      </c>
      <c r="CB40" s="548">
        <f t="shared" si="86"/>
        <v>0.14899999999999999</v>
      </c>
      <c r="CC40" s="548">
        <f t="shared" si="87"/>
        <v>5.3999999999999999E-2</v>
      </c>
      <c r="CD40" s="540">
        <f t="shared" si="88"/>
        <v>0</v>
      </c>
      <c r="CE40" s="547">
        <f t="shared" si="89"/>
        <v>4.8000000000000001E-2</v>
      </c>
      <c r="CF40" s="504">
        <v>31100</v>
      </c>
      <c r="CG40" s="504">
        <v>38917</v>
      </c>
      <c r="CH40" s="530">
        <v>28727</v>
      </c>
      <c r="CI40" s="531">
        <v>38500</v>
      </c>
      <c r="CJ40" s="531">
        <v>27279</v>
      </c>
      <c r="CK40" s="531">
        <v>28589</v>
      </c>
      <c r="CL40" s="531"/>
      <c r="CM40" s="532"/>
    </row>
    <row r="41" spans="1:91" s="529" customFormat="1" x14ac:dyDescent="0.2">
      <c r="A41" s="527" t="s">
        <v>882</v>
      </c>
      <c r="B41" s="527" t="s">
        <v>2325</v>
      </c>
      <c r="C41" s="527" t="s">
        <v>885</v>
      </c>
      <c r="D41" s="527" t="s">
        <v>1030</v>
      </c>
      <c r="E41" s="504">
        <v>2020</v>
      </c>
      <c r="F41" s="504">
        <v>37260</v>
      </c>
      <c r="G41" s="504">
        <v>1330</v>
      </c>
      <c r="H41" s="529">
        <v>51</v>
      </c>
      <c r="I41" s="529">
        <v>25</v>
      </c>
      <c r="J41" s="529">
        <v>121</v>
      </c>
      <c r="K41" s="529">
        <v>197</v>
      </c>
      <c r="L41" s="529">
        <v>430</v>
      </c>
      <c r="M41" s="529">
        <v>222</v>
      </c>
      <c r="N41" s="529">
        <v>18</v>
      </c>
      <c r="O41" s="529">
        <v>130</v>
      </c>
      <c r="P41" s="529">
        <v>136</v>
      </c>
      <c r="Q41" s="540">
        <f t="shared" si="63"/>
        <v>3.7999999999999999E-2</v>
      </c>
      <c r="R41" s="540">
        <f t="shared" si="64"/>
        <v>1.9E-2</v>
      </c>
      <c r="S41" s="540">
        <f t="shared" si="65"/>
        <v>9.0999999999999998E-2</v>
      </c>
      <c r="T41" s="540">
        <f t="shared" si="66"/>
        <v>0.14799999999999999</v>
      </c>
      <c r="U41" s="540">
        <f t="shared" si="67"/>
        <v>0.32300000000000001</v>
      </c>
      <c r="V41" s="540">
        <f t="shared" si="68"/>
        <v>0.16700000000000001</v>
      </c>
      <c r="W41" s="540">
        <f t="shared" si="69"/>
        <v>1.4E-2</v>
      </c>
      <c r="X41" s="540">
        <f t="shared" si="70"/>
        <v>9.8000000000000004E-2</v>
      </c>
      <c r="Y41" s="547">
        <f t="shared" si="71"/>
        <v>0.10199999999999999</v>
      </c>
      <c r="Z41" s="504">
        <v>46175</v>
      </c>
      <c r="AA41" s="504">
        <v>55138</v>
      </c>
      <c r="AB41" s="530">
        <v>40577</v>
      </c>
      <c r="AC41" s="531">
        <v>36645</v>
      </c>
      <c r="AD41" s="531">
        <v>42969</v>
      </c>
      <c r="AE41" s="531">
        <v>28505</v>
      </c>
      <c r="AF41" s="531">
        <v>41635</v>
      </c>
      <c r="AG41" s="531">
        <v>51406</v>
      </c>
      <c r="AH41" s="546">
        <v>1085</v>
      </c>
      <c r="AI41" s="532">
        <v>47908</v>
      </c>
      <c r="AJ41" s="529">
        <v>838</v>
      </c>
      <c r="AK41" s="529">
        <v>5</v>
      </c>
      <c r="AL41" s="529">
        <v>0</v>
      </c>
      <c r="AM41" s="529">
        <v>15</v>
      </c>
      <c r="AN41" s="529">
        <v>87</v>
      </c>
      <c r="AO41" s="529">
        <v>322</v>
      </c>
      <c r="AP41" s="529">
        <v>167</v>
      </c>
      <c r="AQ41" s="529">
        <v>7</v>
      </c>
      <c r="AR41" s="529">
        <v>116</v>
      </c>
      <c r="AS41" s="529">
        <v>119</v>
      </c>
      <c r="AT41" s="540">
        <f>ROUND(AK41/AJ41,3)</f>
        <v>6.0000000000000001E-3</v>
      </c>
      <c r="AU41" s="540">
        <f t="shared" si="73"/>
        <v>0</v>
      </c>
      <c r="AV41" s="548">
        <f t="shared" si="74"/>
        <v>1.7999999999999999E-2</v>
      </c>
      <c r="AW41" s="540">
        <f t="shared" si="75"/>
        <v>0.104</v>
      </c>
      <c r="AX41" s="548">
        <f t="shared" si="76"/>
        <v>0.38400000000000001</v>
      </c>
      <c r="AY41" s="540">
        <f t="shared" si="77"/>
        <v>0.19900000000000001</v>
      </c>
      <c r="AZ41" s="540">
        <f t="shared" si="78"/>
        <v>8.0000000000000002E-3</v>
      </c>
      <c r="BA41" s="540">
        <f t="shared" si="79"/>
        <v>0.13800000000000001</v>
      </c>
      <c r="BB41" s="549">
        <f t="shared" si="80"/>
        <v>0.14199999999999999</v>
      </c>
      <c r="BC41" s="504">
        <v>49725</v>
      </c>
      <c r="BD41" s="504">
        <v>66530</v>
      </c>
      <c r="BE41" s="530">
        <v>47908</v>
      </c>
      <c r="BF41" s="531">
        <v>45238</v>
      </c>
      <c r="BG41" s="531">
        <v>48654</v>
      </c>
      <c r="BH41" s="531">
        <v>53194</v>
      </c>
      <c r="BI41" s="531">
        <v>26700</v>
      </c>
      <c r="BJ41" s="532"/>
      <c r="BK41" s="529">
        <v>935</v>
      </c>
      <c r="BL41" s="504">
        <v>20670</v>
      </c>
      <c r="BM41" s="529">
        <v>492</v>
      </c>
      <c r="BN41" s="529">
        <v>46</v>
      </c>
      <c r="BO41" s="529">
        <v>25</v>
      </c>
      <c r="BP41" s="529">
        <v>106</v>
      </c>
      <c r="BQ41" s="529">
        <v>110</v>
      </c>
      <c r="BR41" s="529">
        <v>108</v>
      </c>
      <c r="BS41" s="529">
        <v>55</v>
      </c>
      <c r="BT41" s="529">
        <v>11</v>
      </c>
      <c r="BU41" s="529">
        <v>14</v>
      </c>
      <c r="BV41" s="529">
        <v>17</v>
      </c>
      <c r="BW41" s="550">
        <f>ROUND(BN41/BM41,3)</f>
        <v>9.2999999999999999E-2</v>
      </c>
      <c r="BX41" s="540">
        <f t="shared" si="82"/>
        <v>5.0999999999999997E-2</v>
      </c>
      <c r="BY41" s="548">
        <f t="shared" si="83"/>
        <v>0.215</v>
      </c>
      <c r="BZ41" s="548">
        <f t="shared" si="84"/>
        <v>0.224</v>
      </c>
      <c r="CA41" s="540">
        <f t="shared" si="85"/>
        <v>0.22</v>
      </c>
      <c r="CB41" s="548">
        <f t="shared" si="86"/>
        <v>0.112</v>
      </c>
      <c r="CC41" s="548">
        <f t="shared" si="87"/>
        <v>2.1999999999999999E-2</v>
      </c>
      <c r="CD41" s="540">
        <f t="shared" si="88"/>
        <v>2.8000000000000001E-2</v>
      </c>
      <c r="CE41" s="547">
        <f t="shared" si="89"/>
        <v>3.5000000000000003E-2</v>
      </c>
      <c r="CF41" s="504">
        <v>33136</v>
      </c>
      <c r="CG41" s="504">
        <v>35735</v>
      </c>
      <c r="CH41" s="530">
        <v>22301</v>
      </c>
      <c r="CI41" s="531">
        <v>22908</v>
      </c>
      <c r="CJ41" s="531"/>
      <c r="CK41" s="531">
        <v>20978</v>
      </c>
      <c r="CL41" s="531">
        <v>43375</v>
      </c>
      <c r="CM41" s="532"/>
    </row>
    <row r="42" spans="1:91" x14ac:dyDescent="0.2">
      <c r="A42" s="56" t="s">
        <v>882</v>
      </c>
      <c r="B42" s="57" t="s">
        <v>1022</v>
      </c>
      <c r="C42" s="56" t="s">
        <v>923</v>
      </c>
      <c r="D42" s="56" t="s">
        <v>1068</v>
      </c>
      <c r="E42" s="557">
        <v>2461</v>
      </c>
      <c r="F42" s="75">
        <v>57770</v>
      </c>
      <c r="G42" s="451">
        <v>1754</v>
      </c>
      <c r="H42" s="60">
        <v>0</v>
      </c>
      <c r="I42" s="102">
        <v>0</v>
      </c>
      <c r="J42" s="102">
        <v>112</v>
      </c>
      <c r="K42" s="102">
        <v>78</v>
      </c>
      <c r="L42" s="102">
        <v>238</v>
      </c>
      <c r="M42" s="102">
        <v>310</v>
      </c>
      <c r="N42" s="102">
        <v>82</v>
      </c>
      <c r="O42" s="102">
        <v>578</v>
      </c>
      <c r="P42" s="102">
        <v>356</v>
      </c>
      <c r="Q42" s="79">
        <f t="shared" si="63"/>
        <v>0</v>
      </c>
      <c r="R42" s="79">
        <f t="shared" si="64"/>
        <v>0</v>
      </c>
      <c r="S42" s="79">
        <f t="shared" si="65"/>
        <v>6.4000000000000001E-2</v>
      </c>
      <c r="T42" s="79">
        <f t="shared" si="66"/>
        <v>4.3999999999999997E-2</v>
      </c>
      <c r="U42" s="79">
        <f t="shared" si="67"/>
        <v>0.13600000000000001</v>
      </c>
      <c r="V42" s="79">
        <f t="shared" si="68"/>
        <v>0.17699999999999999</v>
      </c>
      <c r="W42" s="79">
        <f t="shared" si="69"/>
        <v>4.7E-2</v>
      </c>
      <c r="X42" s="79">
        <f t="shared" si="70"/>
        <v>0.33</v>
      </c>
      <c r="Y42" s="457">
        <f t="shared" si="71"/>
        <v>0.20300000000000001</v>
      </c>
      <c r="Z42" s="453">
        <v>80269</v>
      </c>
      <c r="AA42" s="454">
        <v>77525</v>
      </c>
      <c r="AB42" s="455">
        <v>63450</v>
      </c>
      <c r="AC42" s="71"/>
      <c r="AD42" s="71">
        <v>50230</v>
      </c>
      <c r="AE42" s="71">
        <v>80111</v>
      </c>
      <c r="AF42" s="71">
        <v>37950</v>
      </c>
      <c r="AG42" s="71"/>
      <c r="AH42" s="564">
        <v>1405</v>
      </c>
      <c r="AI42" s="560">
        <v>64603</v>
      </c>
      <c r="AJ42" s="60">
        <v>1178</v>
      </c>
      <c r="AK42" s="60">
        <v>0</v>
      </c>
      <c r="AL42" s="102">
        <v>0</v>
      </c>
      <c r="AM42" s="102">
        <v>79</v>
      </c>
      <c r="AN42" s="102">
        <v>64</v>
      </c>
      <c r="AO42" s="102">
        <v>57</v>
      </c>
      <c r="AP42" s="60">
        <v>305</v>
      </c>
      <c r="AQ42" s="102">
        <v>33</v>
      </c>
      <c r="AR42" s="102">
        <v>388</v>
      </c>
      <c r="AS42" s="102">
        <v>252</v>
      </c>
      <c r="AT42" s="79">
        <f t="shared" si="53"/>
        <v>0</v>
      </c>
      <c r="AU42" s="79">
        <f t="shared" si="73"/>
        <v>0</v>
      </c>
      <c r="AV42" s="72">
        <f t="shared" si="74"/>
        <v>6.7000000000000004E-2</v>
      </c>
      <c r="AW42" s="79">
        <f t="shared" si="75"/>
        <v>5.3999999999999999E-2</v>
      </c>
      <c r="AX42" s="72">
        <f t="shared" si="76"/>
        <v>4.8000000000000001E-2</v>
      </c>
      <c r="AY42" s="79">
        <f t="shared" si="77"/>
        <v>0.25900000000000001</v>
      </c>
      <c r="AZ42" s="79">
        <f t="shared" si="78"/>
        <v>2.8000000000000001E-2</v>
      </c>
      <c r="BA42" s="79">
        <f t="shared" si="79"/>
        <v>0.32900000000000001</v>
      </c>
      <c r="BB42" s="452">
        <f t="shared" si="80"/>
        <v>0.214</v>
      </c>
      <c r="BC42" s="453">
        <v>80557</v>
      </c>
      <c r="BD42" s="454">
        <v>79704</v>
      </c>
      <c r="BE42" s="455">
        <v>76389</v>
      </c>
      <c r="BF42" s="71"/>
      <c r="BG42" s="71">
        <v>59020</v>
      </c>
      <c r="BH42" s="71">
        <v>77361</v>
      </c>
      <c r="BI42" s="71">
        <v>39550</v>
      </c>
      <c r="BJ42" s="456">
        <v>92413</v>
      </c>
      <c r="BK42" s="60">
        <v>1056</v>
      </c>
      <c r="BL42" s="75">
        <v>36603</v>
      </c>
      <c r="BM42" s="60">
        <v>576</v>
      </c>
      <c r="BN42" s="60">
        <v>0</v>
      </c>
      <c r="BO42" s="102">
        <v>0</v>
      </c>
      <c r="BP42" s="102">
        <v>33</v>
      </c>
      <c r="BQ42" s="102">
        <v>14</v>
      </c>
      <c r="BR42" s="102">
        <v>181</v>
      </c>
      <c r="BS42" s="60">
        <v>5</v>
      </c>
      <c r="BT42" s="102">
        <v>49</v>
      </c>
      <c r="BU42" s="102">
        <v>190</v>
      </c>
      <c r="BV42" s="102">
        <v>104</v>
      </c>
      <c r="BW42" s="458">
        <f t="shared" si="52"/>
        <v>0</v>
      </c>
      <c r="BX42" s="79">
        <f t="shared" si="82"/>
        <v>0</v>
      </c>
      <c r="BY42" s="72">
        <f t="shared" si="83"/>
        <v>5.7000000000000002E-2</v>
      </c>
      <c r="BZ42" s="72">
        <f t="shared" si="84"/>
        <v>2.4E-2</v>
      </c>
      <c r="CA42" s="79">
        <f t="shared" si="85"/>
        <v>0.314</v>
      </c>
      <c r="CB42" s="72">
        <f t="shared" si="86"/>
        <v>8.9999999999999993E-3</v>
      </c>
      <c r="CC42" s="72">
        <f t="shared" si="87"/>
        <v>8.5000000000000006E-2</v>
      </c>
      <c r="CD42" s="79">
        <f t="shared" si="88"/>
        <v>0.33</v>
      </c>
      <c r="CE42" s="457">
        <f t="shared" si="89"/>
        <v>0.18099999999999999</v>
      </c>
      <c r="CF42" s="453">
        <v>80015</v>
      </c>
      <c r="CG42" s="454">
        <v>73068</v>
      </c>
      <c r="CH42" s="455">
        <v>40089</v>
      </c>
      <c r="CI42" s="71"/>
      <c r="CJ42" s="71">
        <v>39638</v>
      </c>
      <c r="CK42" s="71">
        <v>80223</v>
      </c>
      <c r="CL42" s="71"/>
      <c r="CM42" s="456"/>
    </row>
    <row r="43" spans="1:91" x14ac:dyDescent="0.2">
      <c r="A43" s="56" t="s">
        <v>882</v>
      </c>
      <c r="B43" s="57" t="s">
        <v>1022</v>
      </c>
      <c r="C43" s="56" t="s">
        <v>924</v>
      </c>
      <c r="D43" s="56" t="s">
        <v>1069</v>
      </c>
      <c r="E43" s="557">
        <v>1275</v>
      </c>
      <c r="F43" s="75">
        <v>56282</v>
      </c>
      <c r="G43" s="451">
        <v>886</v>
      </c>
      <c r="H43" s="60">
        <v>14</v>
      </c>
      <c r="I43" s="102">
        <v>12</v>
      </c>
      <c r="J43" s="102">
        <v>104</v>
      </c>
      <c r="K43" s="102">
        <v>79</v>
      </c>
      <c r="L43" s="102">
        <v>47</v>
      </c>
      <c r="M43" s="102">
        <v>100</v>
      </c>
      <c r="N43" s="102">
        <v>43</v>
      </c>
      <c r="O43" s="102">
        <v>272</v>
      </c>
      <c r="P43" s="102">
        <v>215</v>
      </c>
      <c r="Q43" s="79">
        <f t="shared" si="63"/>
        <v>1.6E-2</v>
      </c>
      <c r="R43" s="79">
        <f t="shared" si="64"/>
        <v>1.4E-2</v>
      </c>
      <c r="S43" s="79">
        <f t="shared" si="65"/>
        <v>0.11700000000000001</v>
      </c>
      <c r="T43" s="79">
        <f t="shared" si="66"/>
        <v>8.8999999999999996E-2</v>
      </c>
      <c r="U43" s="79">
        <f t="shared" si="67"/>
        <v>5.2999999999999999E-2</v>
      </c>
      <c r="V43" s="79">
        <f t="shared" si="68"/>
        <v>0.113</v>
      </c>
      <c r="W43" s="79">
        <f t="shared" si="69"/>
        <v>4.9000000000000002E-2</v>
      </c>
      <c r="X43" s="79">
        <f t="shared" si="70"/>
        <v>0.307</v>
      </c>
      <c r="Y43" s="457">
        <f t="shared" si="71"/>
        <v>0.24299999999999999</v>
      </c>
      <c r="Z43" s="453">
        <v>76964</v>
      </c>
      <c r="AA43" s="454">
        <v>78346</v>
      </c>
      <c r="AB43" s="455">
        <v>58625</v>
      </c>
      <c r="AC43" s="71"/>
      <c r="AD43" s="71">
        <v>76311</v>
      </c>
      <c r="AE43" s="71">
        <v>48005</v>
      </c>
      <c r="AF43" s="71">
        <v>81250</v>
      </c>
      <c r="AG43" s="71">
        <v>64315</v>
      </c>
      <c r="AH43" s="564">
        <v>685</v>
      </c>
      <c r="AI43" s="560">
        <v>78227</v>
      </c>
      <c r="AJ43" s="60">
        <v>601</v>
      </c>
      <c r="AK43" s="60">
        <v>0</v>
      </c>
      <c r="AL43" s="102">
        <v>12</v>
      </c>
      <c r="AM43" s="102">
        <v>66</v>
      </c>
      <c r="AN43" s="102">
        <v>79</v>
      </c>
      <c r="AO43" s="102">
        <v>33</v>
      </c>
      <c r="AP43" s="60">
        <v>0</v>
      </c>
      <c r="AQ43" s="102">
        <v>0</v>
      </c>
      <c r="AR43" s="102">
        <v>209</v>
      </c>
      <c r="AS43" s="102">
        <v>202</v>
      </c>
      <c r="AT43" s="79">
        <f t="shared" si="53"/>
        <v>0</v>
      </c>
      <c r="AU43" s="79">
        <f t="shared" si="73"/>
        <v>0.02</v>
      </c>
      <c r="AV43" s="72">
        <f t="shared" si="74"/>
        <v>0.11</v>
      </c>
      <c r="AW43" s="79">
        <f t="shared" si="75"/>
        <v>0.13100000000000001</v>
      </c>
      <c r="AX43" s="72">
        <f t="shared" si="76"/>
        <v>5.5E-2</v>
      </c>
      <c r="AY43" s="79">
        <f t="shared" si="77"/>
        <v>0</v>
      </c>
      <c r="AZ43" s="79">
        <f t="shared" si="78"/>
        <v>0</v>
      </c>
      <c r="BA43" s="79">
        <f t="shared" si="79"/>
        <v>0.34799999999999998</v>
      </c>
      <c r="BB43" s="452">
        <f t="shared" si="80"/>
        <v>0.33600000000000002</v>
      </c>
      <c r="BC43" s="453">
        <v>81917</v>
      </c>
      <c r="BD43" s="454">
        <v>87106</v>
      </c>
      <c r="BE43" s="455">
        <v>79826</v>
      </c>
      <c r="BF43" s="71"/>
      <c r="BG43" s="71">
        <v>78629</v>
      </c>
      <c r="BH43" s="71">
        <v>48777</v>
      </c>
      <c r="BI43" s="71">
        <v>85673</v>
      </c>
      <c r="BJ43" s="456">
        <v>169539</v>
      </c>
      <c r="BK43" s="60">
        <v>590</v>
      </c>
      <c r="BL43" s="75">
        <v>41154</v>
      </c>
      <c r="BM43" s="60">
        <v>285</v>
      </c>
      <c r="BN43" s="60">
        <v>14</v>
      </c>
      <c r="BO43" s="102">
        <v>0</v>
      </c>
      <c r="BP43" s="102">
        <v>38</v>
      </c>
      <c r="BQ43" s="102">
        <v>0</v>
      </c>
      <c r="BR43" s="102">
        <v>14</v>
      </c>
      <c r="BS43" s="60">
        <v>100</v>
      </c>
      <c r="BT43" s="102">
        <v>43</v>
      </c>
      <c r="BU43" s="102">
        <v>63</v>
      </c>
      <c r="BV43" s="102">
        <v>13</v>
      </c>
      <c r="BW43" s="458">
        <f t="shared" si="52"/>
        <v>4.9000000000000002E-2</v>
      </c>
      <c r="BX43" s="79">
        <f t="shared" si="82"/>
        <v>0</v>
      </c>
      <c r="BY43" s="72">
        <f t="shared" si="83"/>
        <v>0.13300000000000001</v>
      </c>
      <c r="BZ43" s="72">
        <f t="shared" si="84"/>
        <v>0</v>
      </c>
      <c r="CA43" s="79">
        <f t="shared" si="85"/>
        <v>4.9000000000000002E-2</v>
      </c>
      <c r="CB43" s="72">
        <f t="shared" si="86"/>
        <v>0.35099999999999998</v>
      </c>
      <c r="CC43" s="72">
        <f t="shared" si="87"/>
        <v>0.151</v>
      </c>
      <c r="CD43" s="79">
        <f t="shared" si="88"/>
        <v>0.221</v>
      </c>
      <c r="CE43" s="457">
        <f t="shared" si="89"/>
        <v>4.5999999999999999E-2</v>
      </c>
      <c r="CF43" s="453">
        <v>57373</v>
      </c>
      <c r="CG43" s="454">
        <v>59874</v>
      </c>
      <c r="CH43" s="455">
        <v>42436</v>
      </c>
      <c r="CI43" s="71"/>
      <c r="CJ43" s="71"/>
      <c r="CK43" s="71">
        <v>39978</v>
      </c>
      <c r="CL43" s="71"/>
      <c r="CM43" s="456">
        <v>40962</v>
      </c>
    </row>
    <row r="44" spans="1:91" x14ac:dyDescent="0.2">
      <c r="A44" s="56" t="s">
        <v>882</v>
      </c>
      <c r="B44" s="57" t="s">
        <v>1022</v>
      </c>
      <c r="C44" s="56" t="s">
        <v>925</v>
      </c>
      <c r="D44" s="56" t="s">
        <v>1070</v>
      </c>
      <c r="E44" s="557">
        <v>1308</v>
      </c>
      <c r="F44" s="75">
        <v>49286</v>
      </c>
      <c r="G44" s="451">
        <v>855</v>
      </c>
      <c r="H44" s="60">
        <v>0</v>
      </c>
      <c r="I44" s="102">
        <v>13</v>
      </c>
      <c r="J44" s="102">
        <v>16</v>
      </c>
      <c r="K44" s="102">
        <v>81</v>
      </c>
      <c r="L44" s="102">
        <v>116</v>
      </c>
      <c r="M44" s="102">
        <v>243</v>
      </c>
      <c r="N44" s="102">
        <v>72</v>
      </c>
      <c r="O44" s="102">
        <v>140</v>
      </c>
      <c r="P44" s="102">
        <v>174</v>
      </c>
      <c r="Q44" s="79">
        <f t="shared" si="63"/>
        <v>0</v>
      </c>
      <c r="R44" s="79">
        <f t="shared" si="64"/>
        <v>1.4999999999999999E-2</v>
      </c>
      <c r="S44" s="79">
        <f t="shared" si="65"/>
        <v>1.9E-2</v>
      </c>
      <c r="T44" s="79">
        <f t="shared" si="66"/>
        <v>9.5000000000000001E-2</v>
      </c>
      <c r="U44" s="79">
        <f t="shared" si="67"/>
        <v>0.13600000000000001</v>
      </c>
      <c r="V44" s="79">
        <f t="shared" si="68"/>
        <v>0.28399999999999997</v>
      </c>
      <c r="W44" s="79">
        <f t="shared" si="69"/>
        <v>8.4000000000000005E-2</v>
      </c>
      <c r="X44" s="79">
        <f t="shared" si="70"/>
        <v>0.16400000000000001</v>
      </c>
      <c r="Y44" s="457">
        <f t="shared" si="71"/>
        <v>0.20399999999999999</v>
      </c>
      <c r="Z44" s="453">
        <v>60685</v>
      </c>
      <c r="AA44" s="454">
        <v>84824</v>
      </c>
      <c r="AB44" s="455">
        <v>50274</v>
      </c>
      <c r="AC44" s="71"/>
      <c r="AD44" s="71">
        <v>50295</v>
      </c>
      <c r="AE44" s="71">
        <v>40804</v>
      </c>
      <c r="AF44" s="71">
        <v>53726</v>
      </c>
      <c r="AG44" s="71"/>
      <c r="AH44" s="564">
        <v>609</v>
      </c>
      <c r="AI44" s="560">
        <v>51140</v>
      </c>
      <c r="AJ44" s="60">
        <v>476</v>
      </c>
      <c r="AK44" s="60">
        <v>0</v>
      </c>
      <c r="AL44" s="102">
        <v>0</v>
      </c>
      <c r="AM44" s="102">
        <v>0</v>
      </c>
      <c r="AN44" s="102">
        <v>56</v>
      </c>
      <c r="AO44" s="102">
        <v>69</v>
      </c>
      <c r="AP44" s="60">
        <v>152</v>
      </c>
      <c r="AQ44" s="102">
        <v>35</v>
      </c>
      <c r="AR44" s="102">
        <v>48</v>
      </c>
      <c r="AS44" s="102">
        <v>116</v>
      </c>
      <c r="AT44" s="79">
        <f t="shared" si="53"/>
        <v>0</v>
      </c>
      <c r="AU44" s="79">
        <f t="shared" si="73"/>
        <v>0</v>
      </c>
      <c r="AV44" s="72">
        <f t="shared" si="74"/>
        <v>0</v>
      </c>
      <c r="AW44" s="79">
        <f t="shared" si="75"/>
        <v>0.11799999999999999</v>
      </c>
      <c r="AX44" s="72">
        <f t="shared" si="76"/>
        <v>0.14499999999999999</v>
      </c>
      <c r="AY44" s="79">
        <f t="shared" si="77"/>
        <v>0.31900000000000001</v>
      </c>
      <c r="AZ44" s="79">
        <f t="shared" si="78"/>
        <v>7.3999999999999996E-2</v>
      </c>
      <c r="BA44" s="79">
        <f t="shared" si="79"/>
        <v>0.10100000000000001</v>
      </c>
      <c r="BB44" s="452">
        <f t="shared" si="80"/>
        <v>0.24399999999999999</v>
      </c>
      <c r="BC44" s="453">
        <v>59118</v>
      </c>
      <c r="BD44" s="454">
        <v>91216</v>
      </c>
      <c r="BE44" s="455">
        <v>51324</v>
      </c>
      <c r="BF44" s="71"/>
      <c r="BG44" s="71">
        <v>50331</v>
      </c>
      <c r="BH44" s="71"/>
      <c r="BI44" s="71"/>
      <c r="BJ44" s="456">
        <v>143417</v>
      </c>
      <c r="BK44" s="60">
        <v>699</v>
      </c>
      <c r="BL44" s="75">
        <v>36797</v>
      </c>
      <c r="BM44" s="60">
        <v>379</v>
      </c>
      <c r="BN44" s="60">
        <v>0</v>
      </c>
      <c r="BO44" s="102">
        <v>13</v>
      </c>
      <c r="BP44" s="102">
        <v>16</v>
      </c>
      <c r="BQ44" s="102">
        <v>25</v>
      </c>
      <c r="BR44" s="102">
        <v>47</v>
      </c>
      <c r="BS44" s="60">
        <v>91</v>
      </c>
      <c r="BT44" s="102">
        <v>37</v>
      </c>
      <c r="BU44" s="102">
        <v>92</v>
      </c>
      <c r="BV44" s="102">
        <v>58</v>
      </c>
      <c r="BW44" s="458">
        <f t="shared" si="52"/>
        <v>0</v>
      </c>
      <c r="BX44" s="79">
        <f t="shared" si="82"/>
        <v>3.4000000000000002E-2</v>
      </c>
      <c r="BY44" s="72">
        <f t="shared" si="83"/>
        <v>4.2000000000000003E-2</v>
      </c>
      <c r="BZ44" s="72">
        <f t="shared" si="84"/>
        <v>6.6000000000000003E-2</v>
      </c>
      <c r="CA44" s="79">
        <f t="shared" si="85"/>
        <v>0.124</v>
      </c>
      <c r="CB44" s="79">
        <f t="shared" si="86"/>
        <v>0.24</v>
      </c>
      <c r="CC44" s="72">
        <f t="shared" si="87"/>
        <v>9.8000000000000004E-2</v>
      </c>
      <c r="CD44" s="79">
        <f t="shared" si="88"/>
        <v>0.24299999999999999</v>
      </c>
      <c r="CE44" s="457">
        <f t="shared" si="89"/>
        <v>0.153</v>
      </c>
      <c r="CF44" s="453">
        <v>62132</v>
      </c>
      <c r="CG44" s="454">
        <v>76796</v>
      </c>
      <c r="CH44" s="455">
        <v>40982</v>
      </c>
      <c r="CI44" s="71"/>
      <c r="CJ44" s="71"/>
      <c r="CK44" s="71"/>
      <c r="CL44" s="71">
        <v>52712</v>
      </c>
      <c r="CM44" s="456"/>
    </row>
    <row r="45" spans="1:91" s="529" customFormat="1" x14ac:dyDescent="0.2">
      <c r="A45" s="527" t="s">
        <v>882</v>
      </c>
      <c r="B45" s="527" t="s">
        <v>2328</v>
      </c>
      <c r="C45" s="527" t="s">
        <v>926</v>
      </c>
      <c r="D45" s="527" t="s">
        <v>1071</v>
      </c>
      <c r="E45" s="504">
        <v>804</v>
      </c>
      <c r="F45" s="504">
        <v>48452</v>
      </c>
      <c r="G45" s="504">
        <v>530</v>
      </c>
      <c r="H45" s="529">
        <v>8</v>
      </c>
      <c r="I45" s="529">
        <v>0</v>
      </c>
      <c r="J45" s="529">
        <v>50</v>
      </c>
      <c r="K45" s="529">
        <v>29</v>
      </c>
      <c r="L45" s="529">
        <v>122</v>
      </c>
      <c r="M45" s="529">
        <v>28</v>
      </c>
      <c r="N45" s="529">
        <v>7</v>
      </c>
      <c r="O45" s="529">
        <v>84</v>
      </c>
      <c r="P45" s="529">
        <v>202</v>
      </c>
      <c r="Q45" s="540">
        <f t="shared" si="63"/>
        <v>1.4999999999999999E-2</v>
      </c>
      <c r="R45" s="540">
        <f t="shared" si="64"/>
        <v>0</v>
      </c>
      <c r="S45" s="540">
        <f t="shared" si="65"/>
        <v>9.4E-2</v>
      </c>
      <c r="T45" s="540">
        <f t="shared" si="66"/>
        <v>5.5E-2</v>
      </c>
      <c r="U45" s="540">
        <f t="shared" si="67"/>
        <v>0.23</v>
      </c>
      <c r="V45" s="540">
        <f t="shared" si="68"/>
        <v>5.2999999999999999E-2</v>
      </c>
      <c r="W45" s="540">
        <f t="shared" si="69"/>
        <v>1.2999999999999999E-2</v>
      </c>
      <c r="X45" s="540">
        <f t="shared" si="70"/>
        <v>0.158</v>
      </c>
      <c r="Y45" s="547">
        <f t="shared" si="71"/>
        <v>0.38100000000000001</v>
      </c>
      <c r="Z45" s="504">
        <v>93529</v>
      </c>
      <c r="AA45" s="504">
        <v>87928</v>
      </c>
      <c r="AB45" s="530">
        <v>55270</v>
      </c>
      <c r="AC45" s="531">
        <v>15074</v>
      </c>
      <c r="AD45" s="531">
        <v>40625</v>
      </c>
      <c r="AE45" s="531">
        <v>95543</v>
      </c>
      <c r="AF45" s="531"/>
      <c r="AG45" s="531"/>
      <c r="AH45" s="546">
        <v>490</v>
      </c>
      <c r="AI45" s="532">
        <v>93750</v>
      </c>
      <c r="AJ45" s="529">
        <v>392</v>
      </c>
      <c r="AK45" s="529">
        <v>0</v>
      </c>
      <c r="AL45" s="529">
        <v>0</v>
      </c>
      <c r="AM45" s="529">
        <v>33</v>
      </c>
      <c r="AN45" s="529">
        <v>29</v>
      </c>
      <c r="AO45" s="529">
        <v>77</v>
      </c>
      <c r="AP45" s="529">
        <v>0</v>
      </c>
      <c r="AQ45" s="529">
        <v>7</v>
      </c>
      <c r="AR45" s="529">
        <v>84</v>
      </c>
      <c r="AS45" s="529">
        <v>162</v>
      </c>
      <c r="AT45" s="540">
        <f t="shared" si="53"/>
        <v>0</v>
      </c>
      <c r="AU45" s="540">
        <f t="shared" si="73"/>
        <v>0</v>
      </c>
      <c r="AV45" s="548">
        <f t="shared" si="74"/>
        <v>8.4000000000000005E-2</v>
      </c>
      <c r="AW45" s="540">
        <f t="shared" si="75"/>
        <v>7.3999999999999996E-2</v>
      </c>
      <c r="AX45" s="548">
        <f t="shared" si="76"/>
        <v>0.19600000000000001</v>
      </c>
      <c r="AY45" s="540">
        <f t="shared" si="77"/>
        <v>0</v>
      </c>
      <c r="AZ45" s="540">
        <f t="shared" si="78"/>
        <v>1.7999999999999999E-2</v>
      </c>
      <c r="BA45" s="540">
        <f t="shared" si="79"/>
        <v>0.214</v>
      </c>
      <c r="BB45" s="549">
        <f t="shared" si="80"/>
        <v>0.41299999999999998</v>
      </c>
      <c r="BC45" s="504">
        <v>96759</v>
      </c>
      <c r="BD45" s="504">
        <v>95082</v>
      </c>
      <c r="BE45" s="530">
        <v>95972</v>
      </c>
      <c r="BF45" s="531">
        <v>21071</v>
      </c>
      <c r="BG45" s="531"/>
      <c r="BH45" s="531">
        <v>99408</v>
      </c>
      <c r="BI45" s="531">
        <v>106667</v>
      </c>
      <c r="BJ45" s="532">
        <v>110664</v>
      </c>
      <c r="BK45" s="529">
        <v>314</v>
      </c>
      <c r="BL45" s="504" t="s">
        <v>168</v>
      </c>
      <c r="BM45" s="529">
        <v>138</v>
      </c>
      <c r="BN45" s="529">
        <v>8</v>
      </c>
      <c r="BO45" s="529">
        <v>0</v>
      </c>
      <c r="BP45" s="529">
        <v>17</v>
      </c>
      <c r="BQ45" s="529">
        <v>0</v>
      </c>
      <c r="BR45" s="529">
        <v>45</v>
      </c>
      <c r="BS45" s="529">
        <v>28</v>
      </c>
      <c r="BT45" s="529">
        <v>0</v>
      </c>
      <c r="BU45" s="529">
        <v>0</v>
      </c>
      <c r="BV45" s="529">
        <v>40</v>
      </c>
      <c r="BW45" s="550">
        <f t="shared" si="52"/>
        <v>5.8000000000000003E-2</v>
      </c>
      <c r="BX45" s="540">
        <f t="shared" si="82"/>
        <v>0</v>
      </c>
      <c r="BY45" s="548">
        <f t="shared" si="83"/>
        <v>0.123</v>
      </c>
      <c r="BZ45" s="548">
        <f t="shared" si="84"/>
        <v>0</v>
      </c>
      <c r="CA45" s="540">
        <f t="shared" si="85"/>
        <v>0.32600000000000001</v>
      </c>
      <c r="CB45" s="548">
        <f t="shared" si="86"/>
        <v>0.20300000000000001</v>
      </c>
      <c r="CC45" s="548">
        <f t="shared" si="87"/>
        <v>0</v>
      </c>
      <c r="CD45" s="540">
        <f t="shared" si="88"/>
        <v>0</v>
      </c>
      <c r="CE45" s="547">
        <f t="shared" si="89"/>
        <v>0.28999999999999998</v>
      </c>
      <c r="CF45" s="504">
        <v>49881</v>
      </c>
      <c r="CG45" s="504">
        <v>67609</v>
      </c>
      <c r="CH45" s="530">
        <v>40938</v>
      </c>
      <c r="CI45" s="531"/>
      <c r="CJ45" s="531">
        <v>59821</v>
      </c>
      <c r="CK45" s="531"/>
      <c r="CL45" s="531">
        <v>55541</v>
      </c>
      <c r="CM45" s="532">
        <v>48571</v>
      </c>
    </row>
    <row r="46" spans="1:91" x14ac:dyDescent="0.2">
      <c r="A46" s="56" t="s">
        <v>882</v>
      </c>
      <c r="B46" s="57" t="s">
        <v>1022</v>
      </c>
      <c r="C46" s="56" t="s">
        <v>927</v>
      </c>
      <c r="D46" s="56" t="s">
        <v>1072</v>
      </c>
      <c r="E46" s="557">
        <v>1183</v>
      </c>
      <c r="F46" s="75">
        <v>66648</v>
      </c>
      <c r="G46" s="451">
        <v>877</v>
      </c>
      <c r="H46" s="60">
        <v>0</v>
      </c>
      <c r="I46" s="102">
        <v>0</v>
      </c>
      <c r="J46" s="102">
        <v>38</v>
      </c>
      <c r="K46" s="102">
        <v>69</v>
      </c>
      <c r="L46" s="102">
        <v>87</v>
      </c>
      <c r="M46" s="102">
        <v>107</v>
      </c>
      <c r="N46" s="102">
        <v>47</v>
      </c>
      <c r="O46" s="102">
        <v>143</v>
      </c>
      <c r="P46" s="102">
        <v>386</v>
      </c>
      <c r="Q46" s="79">
        <f t="shared" si="63"/>
        <v>0</v>
      </c>
      <c r="R46" s="79">
        <f t="shared" si="64"/>
        <v>0</v>
      </c>
      <c r="S46" s="79">
        <f t="shared" si="65"/>
        <v>4.2999999999999997E-2</v>
      </c>
      <c r="T46" s="79">
        <f t="shared" si="66"/>
        <v>7.9000000000000001E-2</v>
      </c>
      <c r="U46" s="79">
        <f t="shared" si="67"/>
        <v>9.9000000000000005E-2</v>
      </c>
      <c r="V46" s="79">
        <f t="shared" si="68"/>
        <v>0.122</v>
      </c>
      <c r="W46" s="79">
        <f t="shared" si="69"/>
        <v>5.3999999999999999E-2</v>
      </c>
      <c r="X46" s="79">
        <f t="shared" si="70"/>
        <v>0.16300000000000001</v>
      </c>
      <c r="Y46" s="457">
        <f t="shared" si="71"/>
        <v>0.44</v>
      </c>
      <c r="Z46" s="453">
        <v>93278</v>
      </c>
      <c r="AA46" s="454">
        <v>104895</v>
      </c>
      <c r="AB46" s="455">
        <v>76328</v>
      </c>
      <c r="AC46" s="71"/>
      <c r="AD46" s="71">
        <v>49688</v>
      </c>
      <c r="AE46" s="71">
        <v>72083</v>
      </c>
      <c r="AF46" s="71">
        <v>58490</v>
      </c>
      <c r="AG46" s="71">
        <v>121250</v>
      </c>
      <c r="AH46" s="564">
        <v>622</v>
      </c>
      <c r="AI46" s="560">
        <v>112569</v>
      </c>
      <c r="AJ46" s="60">
        <v>533</v>
      </c>
      <c r="AK46" s="60">
        <v>0</v>
      </c>
      <c r="AL46" s="102">
        <v>0</v>
      </c>
      <c r="AM46" s="102">
        <v>8</v>
      </c>
      <c r="AN46" s="102">
        <v>16</v>
      </c>
      <c r="AO46" s="102">
        <v>48</v>
      </c>
      <c r="AP46" s="60">
        <v>41</v>
      </c>
      <c r="AQ46" s="102">
        <v>22</v>
      </c>
      <c r="AR46" s="102">
        <v>69</v>
      </c>
      <c r="AS46" s="102">
        <v>329</v>
      </c>
      <c r="AT46" s="79">
        <f t="shared" si="53"/>
        <v>0</v>
      </c>
      <c r="AU46" s="79">
        <f t="shared" si="73"/>
        <v>0</v>
      </c>
      <c r="AV46" s="72">
        <f t="shared" si="74"/>
        <v>1.4999999999999999E-2</v>
      </c>
      <c r="AW46" s="79">
        <f t="shared" si="75"/>
        <v>0.03</v>
      </c>
      <c r="AX46" s="72">
        <f t="shared" si="76"/>
        <v>0.09</v>
      </c>
      <c r="AY46" s="79">
        <f t="shared" si="77"/>
        <v>7.6999999999999999E-2</v>
      </c>
      <c r="AZ46" s="79">
        <f t="shared" si="78"/>
        <v>4.1000000000000002E-2</v>
      </c>
      <c r="BA46" s="79">
        <f t="shared" si="79"/>
        <v>0.129</v>
      </c>
      <c r="BB46" s="452">
        <f t="shared" si="80"/>
        <v>0.61699999999999999</v>
      </c>
      <c r="BC46" s="453">
        <v>114688</v>
      </c>
      <c r="BD46" s="454">
        <v>122522</v>
      </c>
      <c r="BE46" s="455">
        <v>114410</v>
      </c>
      <c r="BF46" s="71"/>
      <c r="BG46" s="71">
        <v>77188</v>
      </c>
      <c r="BH46" s="71">
        <v>113438</v>
      </c>
      <c r="BI46" s="71"/>
      <c r="BJ46" s="456">
        <v>153011</v>
      </c>
      <c r="BK46" s="60">
        <v>561</v>
      </c>
      <c r="BL46" s="75">
        <v>46250</v>
      </c>
      <c r="BM46" s="60">
        <v>344</v>
      </c>
      <c r="BN46" s="60">
        <v>0</v>
      </c>
      <c r="BO46" s="102">
        <v>0</v>
      </c>
      <c r="BP46" s="102">
        <v>30</v>
      </c>
      <c r="BQ46" s="102">
        <v>53</v>
      </c>
      <c r="BR46" s="102">
        <v>39</v>
      </c>
      <c r="BS46" s="60">
        <v>66</v>
      </c>
      <c r="BT46" s="102">
        <v>25</v>
      </c>
      <c r="BU46" s="102">
        <v>74</v>
      </c>
      <c r="BV46" s="102">
        <v>57</v>
      </c>
      <c r="BW46" s="458">
        <f t="shared" si="52"/>
        <v>0</v>
      </c>
      <c r="BX46" s="79">
        <f t="shared" si="82"/>
        <v>0</v>
      </c>
      <c r="BY46" s="72">
        <f t="shared" si="83"/>
        <v>8.6999999999999994E-2</v>
      </c>
      <c r="BZ46" s="72">
        <f t="shared" si="84"/>
        <v>0.154</v>
      </c>
      <c r="CA46" s="79">
        <f t="shared" si="85"/>
        <v>0.113</v>
      </c>
      <c r="CB46" s="72">
        <f t="shared" si="86"/>
        <v>0.192</v>
      </c>
      <c r="CC46" s="72">
        <f t="shared" si="87"/>
        <v>7.2999999999999995E-2</v>
      </c>
      <c r="CD46" s="79">
        <f t="shared" si="88"/>
        <v>0.215</v>
      </c>
      <c r="CE46" s="457">
        <f t="shared" si="89"/>
        <v>0.16600000000000001</v>
      </c>
      <c r="CF46" s="453">
        <v>53947</v>
      </c>
      <c r="CG46" s="454">
        <v>77584</v>
      </c>
      <c r="CH46" s="455">
        <v>50192</v>
      </c>
      <c r="CI46" s="71"/>
      <c r="CJ46" s="71">
        <v>38750</v>
      </c>
      <c r="CK46" s="71"/>
      <c r="CL46" s="71">
        <v>46848</v>
      </c>
      <c r="CM46" s="456">
        <v>101406</v>
      </c>
    </row>
    <row r="47" spans="1:91" s="529" customFormat="1" x14ac:dyDescent="0.2">
      <c r="A47" s="527" t="s">
        <v>882</v>
      </c>
      <c r="B47" s="527" t="s">
        <v>2326</v>
      </c>
      <c r="C47" s="527" t="s">
        <v>928</v>
      </c>
      <c r="D47" s="527" t="s">
        <v>1073</v>
      </c>
      <c r="E47" s="504">
        <v>875</v>
      </c>
      <c r="F47" s="504">
        <v>34597</v>
      </c>
      <c r="G47" s="504">
        <v>628</v>
      </c>
      <c r="H47" s="529">
        <v>0</v>
      </c>
      <c r="I47" s="529">
        <v>3</v>
      </c>
      <c r="J47" s="529">
        <v>157</v>
      </c>
      <c r="K47" s="529">
        <v>116</v>
      </c>
      <c r="L47" s="529">
        <v>222</v>
      </c>
      <c r="M47" s="529">
        <v>52</v>
      </c>
      <c r="N47" s="529">
        <v>42</v>
      </c>
      <c r="O47" s="529">
        <v>12</v>
      </c>
      <c r="P47" s="529">
        <v>24</v>
      </c>
      <c r="Q47" s="540">
        <f t="shared" si="63"/>
        <v>0</v>
      </c>
      <c r="R47" s="540">
        <f t="shared" si="64"/>
        <v>5.0000000000000001E-3</v>
      </c>
      <c r="S47" s="540">
        <f t="shared" si="65"/>
        <v>0.25</v>
      </c>
      <c r="T47" s="540">
        <f t="shared" si="66"/>
        <v>0.185</v>
      </c>
      <c r="U47" s="540">
        <f t="shared" si="67"/>
        <v>0.35399999999999998</v>
      </c>
      <c r="V47" s="540">
        <f t="shared" si="68"/>
        <v>8.3000000000000004E-2</v>
      </c>
      <c r="W47" s="540">
        <f t="shared" si="69"/>
        <v>6.7000000000000004E-2</v>
      </c>
      <c r="X47" s="540">
        <f t="shared" si="70"/>
        <v>1.9E-2</v>
      </c>
      <c r="Y47" s="547">
        <f t="shared" si="71"/>
        <v>3.7999999999999999E-2</v>
      </c>
      <c r="Z47" s="504">
        <v>36234</v>
      </c>
      <c r="AA47" s="504">
        <v>43352</v>
      </c>
      <c r="AB47" s="530">
        <v>35286</v>
      </c>
      <c r="AC47" s="531">
        <v>24097</v>
      </c>
      <c r="AD47" s="531">
        <v>40417</v>
      </c>
      <c r="AE47" s="531">
        <v>24615</v>
      </c>
      <c r="AF47" s="531">
        <v>53333</v>
      </c>
      <c r="AG47" s="531">
        <v>36420</v>
      </c>
      <c r="AH47" s="546">
        <v>543</v>
      </c>
      <c r="AI47" s="532">
        <v>34883</v>
      </c>
      <c r="AJ47" s="529">
        <v>445</v>
      </c>
      <c r="AK47" s="529">
        <v>0</v>
      </c>
      <c r="AL47" s="529">
        <v>3</v>
      </c>
      <c r="AM47" s="529">
        <v>111</v>
      </c>
      <c r="AN47" s="529">
        <v>93</v>
      </c>
      <c r="AO47" s="529">
        <v>149</v>
      </c>
      <c r="AP47" s="529">
        <v>30</v>
      </c>
      <c r="AQ47" s="529">
        <v>42</v>
      </c>
      <c r="AR47" s="529">
        <v>6</v>
      </c>
      <c r="AS47" s="529">
        <v>11</v>
      </c>
      <c r="AT47" s="540">
        <f t="shared" si="53"/>
        <v>0</v>
      </c>
      <c r="AU47" s="540">
        <f t="shared" si="73"/>
        <v>7.0000000000000001E-3</v>
      </c>
      <c r="AV47" s="548">
        <f t="shared" si="74"/>
        <v>0.249</v>
      </c>
      <c r="AW47" s="540">
        <f t="shared" si="75"/>
        <v>0.20899999999999999</v>
      </c>
      <c r="AX47" s="548">
        <f t="shared" si="76"/>
        <v>0.33500000000000002</v>
      </c>
      <c r="AY47" s="540">
        <f t="shared" si="77"/>
        <v>6.7000000000000004E-2</v>
      </c>
      <c r="AZ47" s="540">
        <f t="shared" si="78"/>
        <v>9.4E-2</v>
      </c>
      <c r="BA47" s="540">
        <f t="shared" si="79"/>
        <v>1.2999999999999999E-2</v>
      </c>
      <c r="BB47" s="549">
        <f t="shared" si="80"/>
        <v>2.5000000000000001E-2</v>
      </c>
      <c r="BC47" s="504">
        <v>35578</v>
      </c>
      <c r="BD47" s="504">
        <v>41961</v>
      </c>
      <c r="BE47" s="530">
        <v>35719</v>
      </c>
      <c r="BF47" s="531">
        <v>23214</v>
      </c>
      <c r="BG47" s="531">
        <v>45691</v>
      </c>
      <c r="BH47" s="531">
        <v>60750</v>
      </c>
      <c r="BI47" s="531">
        <v>40000</v>
      </c>
      <c r="BJ47" s="532"/>
      <c r="BK47" s="529">
        <v>332</v>
      </c>
      <c r="BL47" s="504">
        <v>33167</v>
      </c>
      <c r="BM47" s="529">
        <v>183</v>
      </c>
      <c r="BN47" s="529">
        <v>0</v>
      </c>
      <c r="BO47" s="529">
        <v>0</v>
      </c>
      <c r="BP47" s="529">
        <v>46</v>
      </c>
      <c r="BQ47" s="529">
        <v>23</v>
      </c>
      <c r="BR47" s="529">
        <v>73</v>
      </c>
      <c r="BS47" s="529">
        <v>22</v>
      </c>
      <c r="BT47" s="529">
        <v>0</v>
      </c>
      <c r="BU47" s="529">
        <v>6</v>
      </c>
      <c r="BV47" s="529">
        <v>13</v>
      </c>
      <c r="BW47" s="550">
        <f t="shared" si="52"/>
        <v>0</v>
      </c>
      <c r="BX47" s="540">
        <f t="shared" si="82"/>
        <v>0</v>
      </c>
      <c r="BY47" s="548">
        <f t="shared" si="83"/>
        <v>0.251</v>
      </c>
      <c r="BZ47" s="548">
        <f t="shared" si="84"/>
        <v>0.126</v>
      </c>
      <c r="CA47" s="540">
        <f t="shared" si="85"/>
        <v>0.39900000000000002</v>
      </c>
      <c r="CB47" s="540">
        <f t="shared" si="86"/>
        <v>0.12</v>
      </c>
      <c r="CC47" s="548">
        <f t="shared" si="87"/>
        <v>0</v>
      </c>
      <c r="CD47" s="540">
        <f t="shared" si="88"/>
        <v>3.3000000000000002E-2</v>
      </c>
      <c r="CE47" s="547">
        <f t="shared" si="89"/>
        <v>7.0999999999999994E-2</v>
      </c>
      <c r="CF47" s="504">
        <v>45205</v>
      </c>
      <c r="CG47" s="504">
        <v>46732</v>
      </c>
      <c r="CH47" s="530">
        <v>33500</v>
      </c>
      <c r="CI47" s="531">
        <v>37250</v>
      </c>
      <c r="CJ47" s="531"/>
      <c r="CK47" s="531">
        <v>21875</v>
      </c>
      <c r="CL47" s="531">
        <v>53750</v>
      </c>
      <c r="CM47" s="532"/>
    </row>
    <row r="48" spans="1:91" s="529" customFormat="1" x14ac:dyDescent="0.2">
      <c r="A48" s="527" t="s">
        <v>882</v>
      </c>
      <c r="B48" s="527" t="s">
        <v>2326</v>
      </c>
      <c r="C48" s="527" t="s">
        <v>929</v>
      </c>
      <c r="D48" s="527" t="s">
        <v>1074</v>
      </c>
      <c r="E48" s="504">
        <v>3464</v>
      </c>
      <c r="F48" s="504">
        <v>30615</v>
      </c>
      <c r="G48" s="504">
        <v>2207</v>
      </c>
      <c r="H48" s="529">
        <v>71</v>
      </c>
      <c r="I48" s="529">
        <v>68</v>
      </c>
      <c r="J48" s="529">
        <v>155</v>
      </c>
      <c r="K48" s="529">
        <v>689</v>
      </c>
      <c r="L48" s="529">
        <v>612</v>
      </c>
      <c r="M48" s="529">
        <v>201</v>
      </c>
      <c r="N48" s="529">
        <v>76</v>
      </c>
      <c r="O48" s="529">
        <v>228</v>
      </c>
      <c r="P48" s="529">
        <v>107</v>
      </c>
      <c r="Q48" s="540">
        <f t="shared" si="63"/>
        <v>3.2000000000000001E-2</v>
      </c>
      <c r="R48" s="540">
        <f t="shared" si="64"/>
        <v>3.1E-2</v>
      </c>
      <c r="S48" s="540">
        <f t="shared" si="65"/>
        <v>7.0000000000000007E-2</v>
      </c>
      <c r="T48" s="540">
        <f t="shared" si="66"/>
        <v>0.312</v>
      </c>
      <c r="U48" s="540">
        <f t="shared" si="67"/>
        <v>0.27700000000000002</v>
      </c>
      <c r="V48" s="540">
        <f t="shared" si="68"/>
        <v>9.0999999999999998E-2</v>
      </c>
      <c r="W48" s="540">
        <f t="shared" si="69"/>
        <v>3.4000000000000002E-2</v>
      </c>
      <c r="X48" s="540">
        <f t="shared" si="70"/>
        <v>0.10299999999999999</v>
      </c>
      <c r="Y48" s="547">
        <f t="shared" si="71"/>
        <v>4.8000000000000001E-2</v>
      </c>
      <c r="Z48" s="504">
        <v>37831</v>
      </c>
      <c r="AA48" s="504">
        <v>45179</v>
      </c>
      <c r="AB48" s="530">
        <v>33358</v>
      </c>
      <c r="AC48" s="531">
        <v>33336</v>
      </c>
      <c r="AD48" s="531">
        <v>32225</v>
      </c>
      <c r="AE48" s="531">
        <v>31754</v>
      </c>
      <c r="AF48" s="531">
        <v>75875</v>
      </c>
      <c r="AG48" s="531"/>
      <c r="AH48" s="546">
        <v>2122</v>
      </c>
      <c r="AI48" s="532">
        <v>32883</v>
      </c>
      <c r="AJ48" s="529">
        <v>1464</v>
      </c>
      <c r="AK48" s="529">
        <v>46</v>
      </c>
      <c r="AL48" s="529">
        <v>68</v>
      </c>
      <c r="AM48" s="529">
        <v>84</v>
      </c>
      <c r="AN48" s="529">
        <v>484</v>
      </c>
      <c r="AO48" s="529">
        <v>369</v>
      </c>
      <c r="AP48" s="529">
        <v>76</v>
      </c>
      <c r="AQ48" s="529">
        <v>76</v>
      </c>
      <c r="AR48" s="529">
        <v>154</v>
      </c>
      <c r="AS48" s="529">
        <v>107</v>
      </c>
      <c r="AT48" s="540">
        <f t="shared" si="53"/>
        <v>3.1E-2</v>
      </c>
      <c r="AU48" s="540">
        <f t="shared" si="73"/>
        <v>4.5999999999999999E-2</v>
      </c>
      <c r="AV48" s="548">
        <f t="shared" si="74"/>
        <v>5.7000000000000002E-2</v>
      </c>
      <c r="AW48" s="540">
        <f t="shared" si="75"/>
        <v>0.33100000000000002</v>
      </c>
      <c r="AX48" s="548">
        <f t="shared" si="76"/>
        <v>0.252</v>
      </c>
      <c r="AY48" s="540">
        <f t="shared" si="77"/>
        <v>5.1999999999999998E-2</v>
      </c>
      <c r="AZ48" s="540">
        <f t="shared" si="78"/>
        <v>5.1999999999999998E-2</v>
      </c>
      <c r="BA48" s="540">
        <f t="shared" si="79"/>
        <v>0.105</v>
      </c>
      <c r="BB48" s="549">
        <f t="shared" si="80"/>
        <v>7.2999999999999995E-2</v>
      </c>
      <c r="BC48" s="504">
        <v>37049</v>
      </c>
      <c r="BD48" s="504">
        <v>47661</v>
      </c>
      <c r="BE48" s="530">
        <v>35538</v>
      </c>
      <c r="BF48" s="531">
        <v>34856</v>
      </c>
      <c r="BG48" s="531">
        <v>35543</v>
      </c>
      <c r="BH48" s="531">
        <v>35500</v>
      </c>
      <c r="BI48" s="531"/>
      <c r="BJ48" s="532"/>
      <c r="BK48" s="529">
        <v>1342</v>
      </c>
      <c r="BL48" s="504">
        <v>25189</v>
      </c>
      <c r="BM48" s="529">
        <v>743</v>
      </c>
      <c r="BN48" s="529">
        <v>25</v>
      </c>
      <c r="BO48" s="529">
        <v>0</v>
      </c>
      <c r="BP48" s="529">
        <v>71</v>
      </c>
      <c r="BQ48" s="529">
        <v>205</v>
      </c>
      <c r="BR48" s="529">
        <v>243</v>
      </c>
      <c r="BS48" s="529">
        <v>125</v>
      </c>
      <c r="BT48" s="529">
        <v>0</v>
      </c>
      <c r="BU48" s="529">
        <v>74</v>
      </c>
      <c r="BV48" s="529">
        <v>0</v>
      </c>
      <c r="BW48" s="550">
        <f t="shared" si="52"/>
        <v>3.4000000000000002E-2</v>
      </c>
      <c r="BX48" s="540">
        <f t="shared" si="82"/>
        <v>0</v>
      </c>
      <c r="BY48" s="548">
        <f t="shared" si="83"/>
        <v>9.6000000000000002E-2</v>
      </c>
      <c r="BZ48" s="548">
        <f t="shared" si="84"/>
        <v>0.27600000000000002</v>
      </c>
      <c r="CA48" s="540">
        <f t="shared" si="85"/>
        <v>0.32700000000000001</v>
      </c>
      <c r="CB48" s="548">
        <f t="shared" si="86"/>
        <v>0.16800000000000001</v>
      </c>
      <c r="CC48" s="548">
        <f t="shared" si="87"/>
        <v>0</v>
      </c>
      <c r="CD48" s="540">
        <f t="shared" si="88"/>
        <v>0.1</v>
      </c>
      <c r="CE48" s="547">
        <f t="shared" si="89"/>
        <v>0</v>
      </c>
      <c r="CF48" s="504">
        <v>38222</v>
      </c>
      <c r="CG48" s="504">
        <v>40287</v>
      </c>
      <c r="CH48" s="530">
        <v>21083</v>
      </c>
      <c r="CI48" s="531">
        <v>15186</v>
      </c>
      <c r="CJ48" s="531"/>
      <c r="CK48" s="531">
        <v>26625</v>
      </c>
      <c r="CL48" s="531">
        <v>75438</v>
      </c>
      <c r="CM48" s="532"/>
    </row>
    <row r="49" spans="1:91" x14ac:dyDescent="0.2">
      <c r="A49" s="56" t="s">
        <v>882</v>
      </c>
      <c r="B49" s="57" t="s">
        <v>1022</v>
      </c>
      <c r="C49" s="56" t="s">
        <v>930</v>
      </c>
      <c r="D49" s="56" t="s">
        <v>1075</v>
      </c>
      <c r="E49" s="557">
        <v>3562</v>
      </c>
      <c r="F49" s="75">
        <v>61800</v>
      </c>
      <c r="G49" s="451">
        <v>2510</v>
      </c>
      <c r="H49" s="60">
        <v>34</v>
      </c>
      <c r="I49" s="102">
        <v>37</v>
      </c>
      <c r="J49" s="102">
        <v>141</v>
      </c>
      <c r="K49" s="102">
        <v>173</v>
      </c>
      <c r="L49" s="102">
        <v>264</v>
      </c>
      <c r="M49" s="102">
        <v>216</v>
      </c>
      <c r="N49" s="102">
        <v>247</v>
      </c>
      <c r="O49" s="102">
        <v>544</v>
      </c>
      <c r="P49" s="102">
        <v>854</v>
      </c>
      <c r="Q49" s="79">
        <f t="shared" si="63"/>
        <v>1.4E-2</v>
      </c>
      <c r="R49" s="79">
        <f t="shared" si="64"/>
        <v>1.4999999999999999E-2</v>
      </c>
      <c r="S49" s="79">
        <f t="shared" si="65"/>
        <v>5.6000000000000001E-2</v>
      </c>
      <c r="T49" s="79">
        <f t="shared" si="66"/>
        <v>6.9000000000000006E-2</v>
      </c>
      <c r="U49" s="79">
        <f t="shared" si="67"/>
        <v>0.105</v>
      </c>
      <c r="V49" s="79">
        <f t="shared" si="68"/>
        <v>8.5999999999999993E-2</v>
      </c>
      <c r="W49" s="79">
        <f t="shared" si="69"/>
        <v>9.8000000000000004E-2</v>
      </c>
      <c r="X49" s="79">
        <f t="shared" si="70"/>
        <v>0.217</v>
      </c>
      <c r="Y49" s="457">
        <f t="shared" si="71"/>
        <v>0.34</v>
      </c>
      <c r="Z49" s="453">
        <v>82708</v>
      </c>
      <c r="AA49" s="454">
        <v>89211</v>
      </c>
      <c r="AB49" s="455">
        <v>67973</v>
      </c>
      <c r="AC49" s="71">
        <v>40156</v>
      </c>
      <c r="AD49" s="71"/>
      <c r="AE49" s="71">
        <v>48529</v>
      </c>
      <c r="AF49" s="71">
        <v>69654</v>
      </c>
      <c r="AG49" s="71">
        <v>106042</v>
      </c>
      <c r="AH49" s="564">
        <v>1908</v>
      </c>
      <c r="AI49" s="560">
        <v>73333</v>
      </c>
      <c r="AJ49" s="60">
        <v>1544</v>
      </c>
      <c r="AK49" s="60">
        <v>0</v>
      </c>
      <c r="AL49" s="102">
        <v>21</v>
      </c>
      <c r="AM49" s="102">
        <v>65</v>
      </c>
      <c r="AN49" s="102">
        <v>78</v>
      </c>
      <c r="AO49" s="102">
        <v>106</v>
      </c>
      <c r="AP49" s="60">
        <v>144</v>
      </c>
      <c r="AQ49" s="102">
        <v>247</v>
      </c>
      <c r="AR49" s="102">
        <v>304</v>
      </c>
      <c r="AS49" s="102">
        <v>579</v>
      </c>
      <c r="AT49" s="79">
        <f t="shared" si="53"/>
        <v>0</v>
      </c>
      <c r="AU49" s="79">
        <f t="shared" si="73"/>
        <v>1.4E-2</v>
      </c>
      <c r="AV49" s="72">
        <f t="shared" si="74"/>
        <v>4.2000000000000003E-2</v>
      </c>
      <c r="AW49" s="79">
        <f t="shared" si="75"/>
        <v>5.0999999999999997E-2</v>
      </c>
      <c r="AX49" s="72">
        <f t="shared" si="76"/>
        <v>6.9000000000000006E-2</v>
      </c>
      <c r="AY49" s="79">
        <f t="shared" si="77"/>
        <v>9.2999999999999999E-2</v>
      </c>
      <c r="AZ49" s="79">
        <f t="shared" si="78"/>
        <v>0.16</v>
      </c>
      <c r="BA49" s="79">
        <f t="shared" si="79"/>
        <v>0.19700000000000001</v>
      </c>
      <c r="BB49" s="452">
        <f t="shared" si="80"/>
        <v>0.375</v>
      </c>
      <c r="BC49" s="453">
        <v>82000</v>
      </c>
      <c r="BD49" s="454">
        <v>91156</v>
      </c>
      <c r="BE49" s="455">
        <v>75815</v>
      </c>
      <c r="BF49" s="71"/>
      <c r="BG49" s="71"/>
      <c r="BH49" s="71">
        <v>73113</v>
      </c>
      <c r="BI49" s="71">
        <v>69823</v>
      </c>
      <c r="BJ49" s="456">
        <v>108250</v>
      </c>
      <c r="BK49" s="60">
        <v>1654</v>
      </c>
      <c r="BL49" s="75">
        <v>40156</v>
      </c>
      <c r="BM49" s="60">
        <v>966</v>
      </c>
      <c r="BN49" s="60">
        <v>34</v>
      </c>
      <c r="BO49" s="102">
        <v>16</v>
      </c>
      <c r="BP49" s="102">
        <v>76</v>
      </c>
      <c r="BQ49" s="102">
        <v>95</v>
      </c>
      <c r="BR49" s="102">
        <v>158</v>
      </c>
      <c r="BS49" s="60">
        <v>72</v>
      </c>
      <c r="BT49" s="102">
        <v>0</v>
      </c>
      <c r="BU49" s="102">
        <v>240</v>
      </c>
      <c r="BV49" s="102">
        <v>275</v>
      </c>
      <c r="BW49" s="458">
        <f t="shared" si="52"/>
        <v>3.5000000000000003E-2</v>
      </c>
      <c r="BX49" s="79">
        <f t="shared" si="82"/>
        <v>1.7000000000000001E-2</v>
      </c>
      <c r="BY49" s="72">
        <f t="shared" si="83"/>
        <v>7.9000000000000001E-2</v>
      </c>
      <c r="BZ49" s="72">
        <f t="shared" si="84"/>
        <v>9.8000000000000004E-2</v>
      </c>
      <c r="CA49" s="79">
        <f t="shared" si="85"/>
        <v>0.16400000000000001</v>
      </c>
      <c r="CB49" s="72">
        <f t="shared" si="86"/>
        <v>7.4999999999999997E-2</v>
      </c>
      <c r="CC49" s="72">
        <f t="shared" si="87"/>
        <v>0</v>
      </c>
      <c r="CD49" s="79">
        <f t="shared" si="88"/>
        <v>0.248</v>
      </c>
      <c r="CE49" s="457">
        <f t="shared" si="89"/>
        <v>0.28499999999999998</v>
      </c>
      <c r="CF49" s="453">
        <v>85542</v>
      </c>
      <c r="CG49" s="454">
        <v>86102</v>
      </c>
      <c r="CH49" s="455">
        <v>44698</v>
      </c>
      <c r="CI49" s="71"/>
      <c r="CJ49" s="71"/>
      <c r="CK49" s="71">
        <v>26058</v>
      </c>
      <c r="CL49" s="71">
        <v>60938</v>
      </c>
      <c r="CM49" s="456">
        <v>98967</v>
      </c>
    </row>
    <row r="50" spans="1:91" x14ac:dyDescent="0.2">
      <c r="A50" s="56" t="s">
        <v>882</v>
      </c>
      <c r="B50" s="57" t="s">
        <v>1022</v>
      </c>
      <c r="C50" s="56" t="s">
        <v>931</v>
      </c>
      <c r="D50" s="56" t="s">
        <v>1076</v>
      </c>
      <c r="E50" s="557">
        <v>851</v>
      </c>
      <c r="F50" s="75">
        <v>72434</v>
      </c>
      <c r="G50" s="451">
        <v>629</v>
      </c>
      <c r="H50" s="60">
        <v>0</v>
      </c>
      <c r="I50" s="102">
        <v>0</v>
      </c>
      <c r="J50" s="102">
        <v>67</v>
      </c>
      <c r="K50" s="102">
        <v>50</v>
      </c>
      <c r="L50" s="102">
        <v>19</v>
      </c>
      <c r="M50" s="102">
        <v>31</v>
      </c>
      <c r="N50" s="102">
        <v>63</v>
      </c>
      <c r="O50" s="102">
        <v>34</v>
      </c>
      <c r="P50" s="102">
        <v>365</v>
      </c>
      <c r="Q50" s="79">
        <f t="shared" si="63"/>
        <v>0</v>
      </c>
      <c r="R50" s="79">
        <f t="shared" si="64"/>
        <v>0</v>
      </c>
      <c r="S50" s="79">
        <f t="shared" si="65"/>
        <v>0.107</v>
      </c>
      <c r="T50" s="79">
        <f t="shared" si="66"/>
        <v>7.9000000000000001E-2</v>
      </c>
      <c r="U50" s="79">
        <f t="shared" si="67"/>
        <v>0.03</v>
      </c>
      <c r="V50" s="79">
        <f t="shared" si="68"/>
        <v>4.9000000000000002E-2</v>
      </c>
      <c r="W50" s="79">
        <f t="shared" si="69"/>
        <v>0.1</v>
      </c>
      <c r="X50" s="79">
        <f t="shared" si="70"/>
        <v>5.3999999999999999E-2</v>
      </c>
      <c r="Y50" s="457">
        <f t="shared" si="71"/>
        <v>0.57999999999999996</v>
      </c>
      <c r="Z50" s="453">
        <v>106597</v>
      </c>
      <c r="AA50" s="454">
        <v>105786</v>
      </c>
      <c r="AB50" s="455">
        <v>76563</v>
      </c>
      <c r="AC50" s="71"/>
      <c r="AD50" s="71">
        <v>88958</v>
      </c>
      <c r="AE50" s="71">
        <v>105347</v>
      </c>
      <c r="AF50" s="71"/>
      <c r="AG50" s="71">
        <v>115417</v>
      </c>
      <c r="AH50" s="564">
        <v>377</v>
      </c>
      <c r="AI50" s="560">
        <v>106594</v>
      </c>
      <c r="AJ50" s="60">
        <v>285</v>
      </c>
      <c r="AK50" s="60">
        <v>0</v>
      </c>
      <c r="AL50" s="102">
        <v>0</v>
      </c>
      <c r="AM50" s="102">
        <v>0</v>
      </c>
      <c r="AN50" s="102">
        <v>0</v>
      </c>
      <c r="AO50" s="102">
        <v>10</v>
      </c>
      <c r="AP50" s="60">
        <v>20</v>
      </c>
      <c r="AQ50" s="102">
        <v>13</v>
      </c>
      <c r="AR50" s="102">
        <v>21</v>
      </c>
      <c r="AS50" s="102">
        <v>221</v>
      </c>
      <c r="AT50" s="79">
        <f t="shared" si="53"/>
        <v>0</v>
      </c>
      <c r="AU50" s="79">
        <f t="shared" si="73"/>
        <v>0</v>
      </c>
      <c r="AV50" s="72">
        <f t="shared" si="74"/>
        <v>0</v>
      </c>
      <c r="AW50" s="79">
        <f t="shared" si="75"/>
        <v>0</v>
      </c>
      <c r="AX50" s="72">
        <f t="shared" si="76"/>
        <v>3.5000000000000003E-2</v>
      </c>
      <c r="AY50" s="79">
        <f t="shared" si="77"/>
        <v>7.0000000000000007E-2</v>
      </c>
      <c r="AZ50" s="79">
        <f t="shared" si="78"/>
        <v>4.5999999999999999E-2</v>
      </c>
      <c r="BA50" s="79">
        <f t="shared" si="79"/>
        <v>7.3999999999999996E-2</v>
      </c>
      <c r="BB50" s="452">
        <f t="shared" si="80"/>
        <v>0.77500000000000002</v>
      </c>
      <c r="BC50" s="453">
        <v>121250</v>
      </c>
      <c r="BD50" s="454">
        <v>128419</v>
      </c>
      <c r="BE50" s="455">
        <v>107094</v>
      </c>
      <c r="BF50" s="71"/>
      <c r="BG50" s="71">
        <v>118250</v>
      </c>
      <c r="BH50" s="71">
        <v>107313</v>
      </c>
      <c r="BI50" s="71">
        <v>134063</v>
      </c>
      <c r="BJ50" s="456">
        <v>98472</v>
      </c>
      <c r="BK50" s="60">
        <v>474</v>
      </c>
      <c r="BL50" s="75">
        <v>59375</v>
      </c>
      <c r="BM50" s="60">
        <v>344</v>
      </c>
      <c r="BN50" s="60">
        <v>0</v>
      </c>
      <c r="BO50" s="102">
        <v>0</v>
      </c>
      <c r="BP50" s="102">
        <v>67</v>
      </c>
      <c r="BQ50" s="102">
        <v>50</v>
      </c>
      <c r="BR50" s="102">
        <v>9</v>
      </c>
      <c r="BS50" s="60">
        <v>11</v>
      </c>
      <c r="BT50" s="102">
        <v>50</v>
      </c>
      <c r="BU50" s="102">
        <v>13</v>
      </c>
      <c r="BV50" s="102">
        <v>144</v>
      </c>
      <c r="BW50" s="458">
        <f t="shared" si="52"/>
        <v>0</v>
      </c>
      <c r="BX50" s="79">
        <f t="shared" si="82"/>
        <v>0</v>
      </c>
      <c r="BY50" s="72">
        <f t="shared" si="83"/>
        <v>0.19500000000000001</v>
      </c>
      <c r="BZ50" s="72">
        <f t="shared" si="84"/>
        <v>0.14499999999999999</v>
      </c>
      <c r="CA50" s="79">
        <f t="shared" si="85"/>
        <v>2.5999999999999999E-2</v>
      </c>
      <c r="CB50" s="72">
        <f t="shared" si="86"/>
        <v>3.2000000000000001E-2</v>
      </c>
      <c r="CC50" s="72">
        <f t="shared" si="87"/>
        <v>0.14499999999999999</v>
      </c>
      <c r="CD50" s="79">
        <f t="shared" si="88"/>
        <v>3.7999999999999999E-2</v>
      </c>
      <c r="CE50" s="457">
        <f t="shared" si="89"/>
        <v>0.41899999999999998</v>
      </c>
      <c r="CF50" s="453">
        <v>70526</v>
      </c>
      <c r="CG50" s="454">
        <v>87036</v>
      </c>
      <c r="CH50" s="455">
        <v>62955</v>
      </c>
      <c r="CI50" s="71"/>
      <c r="CJ50" s="71"/>
      <c r="CK50" s="71">
        <v>67563</v>
      </c>
      <c r="CL50" s="71">
        <v>23317</v>
      </c>
      <c r="CM50" s="456"/>
    </row>
    <row r="51" spans="1:91" x14ac:dyDescent="0.2">
      <c r="A51" s="56" t="s">
        <v>882</v>
      </c>
      <c r="B51" s="57" t="s">
        <v>1022</v>
      </c>
      <c r="C51" s="56" t="s">
        <v>932</v>
      </c>
      <c r="D51" s="56" t="s">
        <v>1077</v>
      </c>
      <c r="E51" s="557">
        <v>1565</v>
      </c>
      <c r="F51" s="75">
        <v>41283</v>
      </c>
      <c r="G51" s="451">
        <v>949</v>
      </c>
      <c r="H51" s="60">
        <v>33</v>
      </c>
      <c r="I51" s="102">
        <v>15</v>
      </c>
      <c r="J51" s="102">
        <v>62</v>
      </c>
      <c r="K51" s="102">
        <v>110</v>
      </c>
      <c r="L51" s="102">
        <v>164</v>
      </c>
      <c r="M51" s="102">
        <v>205</v>
      </c>
      <c r="N51" s="102">
        <v>51</v>
      </c>
      <c r="O51" s="102">
        <v>66</v>
      </c>
      <c r="P51" s="102">
        <v>243</v>
      </c>
      <c r="Q51" s="79">
        <f t="shared" si="63"/>
        <v>3.5000000000000003E-2</v>
      </c>
      <c r="R51" s="79">
        <f t="shared" si="64"/>
        <v>1.6E-2</v>
      </c>
      <c r="S51" s="79">
        <f t="shared" si="65"/>
        <v>6.5000000000000002E-2</v>
      </c>
      <c r="T51" s="79">
        <f t="shared" si="66"/>
        <v>0.11600000000000001</v>
      </c>
      <c r="U51" s="79">
        <f t="shared" si="67"/>
        <v>0.17299999999999999</v>
      </c>
      <c r="V51" s="79">
        <f t="shared" si="68"/>
        <v>0.216</v>
      </c>
      <c r="W51" s="79">
        <f t="shared" si="69"/>
        <v>5.3999999999999999E-2</v>
      </c>
      <c r="X51" s="79">
        <f t="shared" si="70"/>
        <v>7.0000000000000007E-2</v>
      </c>
      <c r="Y51" s="457">
        <f t="shared" si="71"/>
        <v>0.25600000000000001</v>
      </c>
      <c r="Z51" s="453">
        <v>60036</v>
      </c>
      <c r="AA51" s="454">
        <v>74380</v>
      </c>
      <c r="AB51" s="455">
        <v>47661</v>
      </c>
      <c r="AC51" s="71">
        <v>31346</v>
      </c>
      <c r="AD51" s="71">
        <v>60132</v>
      </c>
      <c r="AE51" s="71">
        <v>48669</v>
      </c>
      <c r="AF51" s="71"/>
      <c r="AG51" s="71"/>
      <c r="AH51" s="564">
        <v>918</v>
      </c>
      <c r="AI51" s="560">
        <v>46646</v>
      </c>
      <c r="AJ51" s="60">
        <v>674</v>
      </c>
      <c r="AK51" s="60">
        <v>18</v>
      </c>
      <c r="AL51" s="102">
        <v>0</v>
      </c>
      <c r="AM51" s="102">
        <v>62</v>
      </c>
      <c r="AN51" s="102">
        <v>63</v>
      </c>
      <c r="AO51" s="102">
        <v>133</v>
      </c>
      <c r="AP51" s="60">
        <v>119</v>
      </c>
      <c r="AQ51" s="102">
        <v>36</v>
      </c>
      <c r="AR51" s="102">
        <v>40</v>
      </c>
      <c r="AS51" s="102">
        <v>203</v>
      </c>
      <c r="AT51" s="79">
        <f t="shared" si="53"/>
        <v>2.7E-2</v>
      </c>
      <c r="AU51" s="79">
        <f t="shared" si="73"/>
        <v>0</v>
      </c>
      <c r="AV51" s="72">
        <f t="shared" si="74"/>
        <v>9.1999999999999998E-2</v>
      </c>
      <c r="AW51" s="79">
        <f t="shared" si="75"/>
        <v>9.2999999999999999E-2</v>
      </c>
      <c r="AX51" s="72">
        <f t="shared" si="76"/>
        <v>0.19700000000000001</v>
      </c>
      <c r="AY51" s="79">
        <f t="shared" si="77"/>
        <v>0.17699999999999999</v>
      </c>
      <c r="AZ51" s="79">
        <f t="shared" si="78"/>
        <v>5.2999999999999999E-2</v>
      </c>
      <c r="BA51" s="79">
        <f t="shared" si="79"/>
        <v>5.8999999999999997E-2</v>
      </c>
      <c r="BB51" s="452">
        <f t="shared" si="80"/>
        <v>0.30099999999999999</v>
      </c>
      <c r="BC51" s="453">
        <v>61106</v>
      </c>
      <c r="BD51" s="454">
        <v>79784</v>
      </c>
      <c r="BE51" s="455">
        <v>60132</v>
      </c>
      <c r="BF51" s="71">
        <v>31282</v>
      </c>
      <c r="BG51" s="71">
        <v>60889</v>
      </c>
      <c r="BH51" s="71">
        <v>65833</v>
      </c>
      <c r="BI51" s="71"/>
      <c r="BJ51" s="456">
        <v>219236</v>
      </c>
      <c r="BK51" s="60">
        <v>647</v>
      </c>
      <c r="BL51" s="75">
        <v>30344</v>
      </c>
      <c r="BM51" s="60">
        <v>275</v>
      </c>
      <c r="BN51" s="60">
        <v>15</v>
      </c>
      <c r="BO51" s="102">
        <v>15</v>
      </c>
      <c r="BP51" s="102">
        <v>0</v>
      </c>
      <c r="BQ51" s="102">
        <v>47</v>
      </c>
      <c r="BR51" s="102">
        <v>31</v>
      </c>
      <c r="BS51" s="60">
        <v>86</v>
      </c>
      <c r="BT51" s="102">
        <v>15</v>
      </c>
      <c r="BU51" s="102">
        <v>26</v>
      </c>
      <c r="BV51" s="102">
        <v>40</v>
      </c>
      <c r="BW51" s="458">
        <f t="shared" si="52"/>
        <v>5.5E-2</v>
      </c>
      <c r="BX51" s="79">
        <f t="shared" si="82"/>
        <v>5.5E-2</v>
      </c>
      <c r="BY51" s="72">
        <f t="shared" si="83"/>
        <v>0</v>
      </c>
      <c r="BZ51" s="72">
        <f t="shared" si="84"/>
        <v>0.17100000000000001</v>
      </c>
      <c r="CA51" s="79">
        <f t="shared" si="85"/>
        <v>0.113</v>
      </c>
      <c r="CB51" s="72">
        <f t="shared" si="86"/>
        <v>0.313</v>
      </c>
      <c r="CC51" s="72">
        <f t="shared" si="87"/>
        <v>5.5E-2</v>
      </c>
      <c r="CD51" s="79">
        <f t="shared" si="88"/>
        <v>9.5000000000000001E-2</v>
      </c>
      <c r="CE51" s="457">
        <f t="shared" si="89"/>
        <v>0.14499999999999999</v>
      </c>
      <c r="CF51" s="453">
        <v>54735</v>
      </c>
      <c r="CG51" s="454">
        <v>61136</v>
      </c>
      <c r="CH51" s="455">
        <v>36477</v>
      </c>
      <c r="CI51" s="71"/>
      <c r="CJ51" s="71"/>
      <c r="CK51" s="71">
        <v>39196</v>
      </c>
      <c r="CL51" s="71"/>
      <c r="CM51" s="456"/>
    </row>
    <row r="52" spans="1:91" x14ac:dyDescent="0.2">
      <c r="A52" s="56" t="s">
        <v>882</v>
      </c>
      <c r="B52" s="57" t="s">
        <v>1022</v>
      </c>
      <c r="C52" s="56" t="s">
        <v>933</v>
      </c>
      <c r="D52" s="56" t="s">
        <v>1078</v>
      </c>
      <c r="E52" s="557">
        <v>833</v>
      </c>
      <c r="F52" s="75">
        <v>45063</v>
      </c>
      <c r="G52" s="451">
        <v>568</v>
      </c>
      <c r="H52" s="60">
        <v>3</v>
      </c>
      <c r="I52" s="102">
        <v>43</v>
      </c>
      <c r="J52" s="102">
        <v>49</v>
      </c>
      <c r="K52" s="102">
        <v>101</v>
      </c>
      <c r="L52" s="102">
        <v>56</v>
      </c>
      <c r="M52" s="102">
        <v>150</v>
      </c>
      <c r="N52" s="102">
        <v>25</v>
      </c>
      <c r="O52" s="102">
        <v>30</v>
      </c>
      <c r="P52" s="102">
        <v>111</v>
      </c>
      <c r="Q52" s="79">
        <f t="shared" si="63"/>
        <v>5.0000000000000001E-3</v>
      </c>
      <c r="R52" s="79">
        <f t="shared" si="64"/>
        <v>7.5999999999999998E-2</v>
      </c>
      <c r="S52" s="79">
        <f t="shared" si="65"/>
        <v>8.5999999999999993E-2</v>
      </c>
      <c r="T52" s="79">
        <f t="shared" si="66"/>
        <v>0.17799999999999999</v>
      </c>
      <c r="U52" s="79">
        <f t="shared" si="67"/>
        <v>9.9000000000000005E-2</v>
      </c>
      <c r="V52" s="79">
        <f t="shared" si="68"/>
        <v>0.26400000000000001</v>
      </c>
      <c r="W52" s="79">
        <f t="shared" si="69"/>
        <v>4.3999999999999997E-2</v>
      </c>
      <c r="X52" s="79">
        <f t="shared" si="70"/>
        <v>5.2999999999999999E-2</v>
      </c>
      <c r="Y52" s="457">
        <f t="shared" si="71"/>
        <v>0.19500000000000001</v>
      </c>
      <c r="Z52" s="453">
        <v>54844</v>
      </c>
      <c r="AA52" s="454">
        <v>75248</v>
      </c>
      <c r="AB52" s="455">
        <v>56250</v>
      </c>
      <c r="AC52" s="71">
        <v>15509</v>
      </c>
      <c r="AD52" s="71">
        <v>41700</v>
      </c>
      <c r="AE52" s="71">
        <v>60576</v>
      </c>
      <c r="AF52" s="71"/>
      <c r="AG52" s="71">
        <v>104148</v>
      </c>
      <c r="AH52" s="564">
        <v>425</v>
      </c>
      <c r="AI52" s="560">
        <v>60740</v>
      </c>
      <c r="AJ52" s="60">
        <v>323</v>
      </c>
      <c r="AK52" s="60">
        <v>0</v>
      </c>
      <c r="AL52" s="102">
        <v>0</v>
      </c>
      <c r="AM52" s="102">
        <v>31</v>
      </c>
      <c r="AN52" s="102">
        <v>55</v>
      </c>
      <c r="AO52" s="102">
        <v>44</v>
      </c>
      <c r="AP52" s="60">
        <v>86</v>
      </c>
      <c r="AQ52" s="102">
        <v>0</v>
      </c>
      <c r="AR52" s="102">
        <v>30</v>
      </c>
      <c r="AS52" s="102">
        <v>77</v>
      </c>
      <c r="AT52" s="79">
        <f t="shared" si="53"/>
        <v>0</v>
      </c>
      <c r="AU52" s="79">
        <f t="shared" si="73"/>
        <v>0</v>
      </c>
      <c r="AV52" s="72">
        <f t="shared" si="74"/>
        <v>9.6000000000000002E-2</v>
      </c>
      <c r="AW52" s="79">
        <f t="shared" si="75"/>
        <v>0.17</v>
      </c>
      <c r="AX52" s="72">
        <f t="shared" si="76"/>
        <v>0.13600000000000001</v>
      </c>
      <c r="AY52" s="79">
        <f t="shared" si="77"/>
        <v>0.26600000000000001</v>
      </c>
      <c r="AZ52" s="79">
        <f t="shared" si="78"/>
        <v>0</v>
      </c>
      <c r="BA52" s="79">
        <f t="shared" si="79"/>
        <v>9.2999999999999999E-2</v>
      </c>
      <c r="BB52" s="452">
        <f t="shared" si="80"/>
        <v>0.23799999999999999</v>
      </c>
      <c r="BC52" s="453">
        <v>59107</v>
      </c>
      <c r="BD52" s="454">
        <v>93977</v>
      </c>
      <c r="BE52" s="455">
        <v>62347</v>
      </c>
      <c r="BF52" s="71">
        <v>51364</v>
      </c>
      <c r="BG52" s="71">
        <v>75556</v>
      </c>
      <c r="BH52" s="71">
        <v>61173</v>
      </c>
      <c r="BI52" s="71"/>
      <c r="BJ52" s="456">
        <v>156563</v>
      </c>
      <c r="BK52" s="60">
        <v>408</v>
      </c>
      <c r="BL52" s="75">
        <v>33587</v>
      </c>
      <c r="BM52" s="60">
        <v>245</v>
      </c>
      <c r="BN52" s="60">
        <v>3</v>
      </c>
      <c r="BO52" s="102">
        <v>43</v>
      </c>
      <c r="BP52" s="102">
        <v>18</v>
      </c>
      <c r="BQ52" s="102">
        <v>46</v>
      </c>
      <c r="BR52" s="102">
        <v>12</v>
      </c>
      <c r="BS52" s="60">
        <v>64</v>
      </c>
      <c r="BT52" s="102">
        <v>25</v>
      </c>
      <c r="BU52" s="102">
        <v>0</v>
      </c>
      <c r="BV52" s="102">
        <v>34</v>
      </c>
      <c r="BW52" s="458">
        <f t="shared" si="52"/>
        <v>1.2E-2</v>
      </c>
      <c r="BX52" s="79">
        <f t="shared" si="82"/>
        <v>0.17599999999999999</v>
      </c>
      <c r="BY52" s="72">
        <f t="shared" si="83"/>
        <v>7.2999999999999995E-2</v>
      </c>
      <c r="BZ52" s="72">
        <f t="shared" si="84"/>
        <v>0.188</v>
      </c>
      <c r="CA52" s="79">
        <f t="shared" si="85"/>
        <v>4.9000000000000002E-2</v>
      </c>
      <c r="CB52" s="72">
        <f t="shared" si="86"/>
        <v>0.26100000000000001</v>
      </c>
      <c r="CC52" s="72">
        <f t="shared" si="87"/>
        <v>0.10199999999999999</v>
      </c>
      <c r="CD52" s="79">
        <f t="shared" si="88"/>
        <v>0</v>
      </c>
      <c r="CE52" s="457">
        <f t="shared" si="89"/>
        <v>0.13900000000000001</v>
      </c>
      <c r="CF52" s="453">
        <v>50208</v>
      </c>
      <c r="CG52" s="454">
        <v>50555</v>
      </c>
      <c r="CH52" s="455">
        <v>40052</v>
      </c>
      <c r="CI52" s="71">
        <v>14010</v>
      </c>
      <c r="CJ52" s="71">
        <v>40349</v>
      </c>
      <c r="CK52" s="71">
        <v>60024</v>
      </c>
      <c r="CL52" s="71"/>
      <c r="CM52" s="456">
        <v>102670</v>
      </c>
    </row>
    <row r="53" spans="1:91" x14ac:dyDescent="0.2">
      <c r="A53" s="56" t="s">
        <v>882</v>
      </c>
      <c r="B53" s="57" t="s">
        <v>1022</v>
      </c>
      <c r="C53" s="56" t="s">
        <v>934</v>
      </c>
      <c r="D53" s="56" t="s">
        <v>1079</v>
      </c>
      <c r="E53" s="557">
        <v>2695</v>
      </c>
      <c r="F53" s="75">
        <v>39827</v>
      </c>
      <c r="G53" s="451">
        <v>1880</v>
      </c>
      <c r="H53" s="60">
        <v>7</v>
      </c>
      <c r="I53" s="102">
        <v>34</v>
      </c>
      <c r="J53" s="102">
        <v>217</v>
      </c>
      <c r="K53" s="102">
        <v>312</v>
      </c>
      <c r="L53" s="102">
        <v>313</v>
      </c>
      <c r="M53" s="102">
        <v>297</v>
      </c>
      <c r="N53" s="102">
        <v>93</v>
      </c>
      <c r="O53" s="102">
        <v>237</v>
      </c>
      <c r="P53" s="102">
        <v>370</v>
      </c>
      <c r="Q53" s="79">
        <f t="shared" si="63"/>
        <v>4.0000000000000001E-3</v>
      </c>
      <c r="R53" s="79">
        <f t="shared" si="64"/>
        <v>1.7999999999999999E-2</v>
      </c>
      <c r="S53" s="79">
        <f t="shared" si="65"/>
        <v>0.115</v>
      </c>
      <c r="T53" s="79">
        <f t="shared" si="66"/>
        <v>0.16600000000000001</v>
      </c>
      <c r="U53" s="79">
        <f t="shared" si="67"/>
        <v>0.16600000000000001</v>
      </c>
      <c r="V53" s="79">
        <f t="shared" si="68"/>
        <v>0.158</v>
      </c>
      <c r="W53" s="79">
        <f t="shared" si="69"/>
        <v>4.9000000000000002E-2</v>
      </c>
      <c r="X53" s="79">
        <f t="shared" si="70"/>
        <v>0.126</v>
      </c>
      <c r="Y53" s="457">
        <f t="shared" si="71"/>
        <v>0.19700000000000001</v>
      </c>
      <c r="Z53" s="453">
        <v>52882</v>
      </c>
      <c r="AA53" s="454">
        <v>67661</v>
      </c>
      <c r="AB53" s="455">
        <v>48631</v>
      </c>
      <c r="AC53" s="71">
        <v>28566</v>
      </c>
      <c r="AD53" s="71">
        <v>39478</v>
      </c>
      <c r="AE53" s="71">
        <v>51827</v>
      </c>
      <c r="AF53" s="71">
        <v>60833</v>
      </c>
      <c r="AG53" s="71">
        <v>78194</v>
      </c>
      <c r="AH53" s="564">
        <v>1458</v>
      </c>
      <c r="AI53" s="560">
        <v>45833</v>
      </c>
      <c r="AJ53" s="60">
        <v>1153</v>
      </c>
      <c r="AK53" s="60">
        <v>0</v>
      </c>
      <c r="AL53" s="102">
        <v>18</v>
      </c>
      <c r="AM53" s="102">
        <v>116</v>
      </c>
      <c r="AN53" s="102">
        <v>184</v>
      </c>
      <c r="AO53" s="102">
        <v>192</v>
      </c>
      <c r="AP53" s="60">
        <v>172</v>
      </c>
      <c r="AQ53" s="102">
        <v>61</v>
      </c>
      <c r="AR53" s="102">
        <v>155</v>
      </c>
      <c r="AS53" s="102">
        <v>255</v>
      </c>
      <c r="AT53" s="79">
        <f t="shared" si="53"/>
        <v>0</v>
      </c>
      <c r="AU53" s="79">
        <f t="shared" si="73"/>
        <v>1.6E-2</v>
      </c>
      <c r="AV53" s="72">
        <f t="shared" si="74"/>
        <v>0.10100000000000001</v>
      </c>
      <c r="AW53" s="79">
        <f t="shared" si="75"/>
        <v>0.16</v>
      </c>
      <c r="AX53" s="72">
        <f t="shared" si="76"/>
        <v>0.16700000000000001</v>
      </c>
      <c r="AY53" s="79">
        <f t="shared" si="77"/>
        <v>0.14899999999999999</v>
      </c>
      <c r="AZ53" s="79">
        <f t="shared" si="78"/>
        <v>5.2999999999999999E-2</v>
      </c>
      <c r="BA53" s="79">
        <f t="shared" si="79"/>
        <v>0.13400000000000001</v>
      </c>
      <c r="BB53" s="452">
        <f t="shared" si="80"/>
        <v>0.221</v>
      </c>
      <c r="BC53" s="453">
        <v>53555</v>
      </c>
      <c r="BD53" s="454">
        <v>72579</v>
      </c>
      <c r="BE53" s="455">
        <v>54646</v>
      </c>
      <c r="BF53" s="71">
        <v>32639</v>
      </c>
      <c r="BG53" s="71">
        <v>43633</v>
      </c>
      <c r="BH53" s="71">
        <v>68311</v>
      </c>
      <c r="BI53" s="71">
        <v>70402</v>
      </c>
      <c r="BJ53" s="456">
        <v>80938</v>
      </c>
      <c r="BK53" s="60">
        <v>1237</v>
      </c>
      <c r="BL53" s="75">
        <v>29621</v>
      </c>
      <c r="BM53" s="60">
        <v>727</v>
      </c>
      <c r="BN53" s="60">
        <v>7</v>
      </c>
      <c r="BO53" s="102">
        <v>16</v>
      </c>
      <c r="BP53" s="102">
        <v>101</v>
      </c>
      <c r="BQ53" s="102">
        <v>128</v>
      </c>
      <c r="BR53" s="102">
        <v>121</v>
      </c>
      <c r="BS53" s="60">
        <v>125</v>
      </c>
      <c r="BT53" s="102">
        <v>32</v>
      </c>
      <c r="BU53" s="102">
        <v>82</v>
      </c>
      <c r="BV53" s="102">
        <v>115</v>
      </c>
      <c r="BW53" s="458">
        <f t="shared" si="52"/>
        <v>0.01</v>
      </c>
      <c r="BX53" s="79">
        <f t="shared" si="82"/>
        <v>2.1999999999999999E-2</v>
      </c>
      <c r="BY53" s="72">
        <f t="shared" si="83"/>
        <v>0.13900000000000001</v>
      </c>
      <c r="BZ53" s="72">
        <f t="shared" si="84"/>
        <v>0.17599999999999999</v>
      </c>
      <c r="CA53" s="79">
        <f t="shared" si="85"/>
        <v>0.16600000000000001</v>
      </c>
      <c r="CB53" s="72">
        <f t="shared" si="86"/>
        <v>0.17199999999999999</v>
      </c>
      <c r="CC53" s="72">
        <f t="shared" si="87"/>
        <v>4.3999999999999997E-2</v>
      </c>
      <c r="CD53" s="79">
        <f t="shared" si="88"/>
        <v>0.113</v>
      </c>
      <c r="CE53" s="457">
        <f t="shared" si="89"/>
        <v>0.158</v>
      </c>
      <c r="CF53" s="453">
        <v>47321</v>
      </c>
      <c r="CG53" s="454">
        <v>59860</v>
      </c>
      <c r="CH53" s="455">
        <v>32281</v>
      </c>
      <c r="CI53" s="71">
        <v>25000</v>
      </c>
      <c r="CJ53" s="71">
        <v>38262</v>
      </c>
      <c r="CK53" s="71">
        <v>27778</v>
      </c>
      <c r="CL53" s="71"/>
      <c r="CM53" s="456">
        <v>77321</v>
      </c>
    </row>
    <row r="54" spans="1:91" x14ac:dyDescent="0.2">
      <c r="A54" s="56" t="s">
        <v>882</v>
      </c>
      <c r="B54" s="57" t="s">
        <v>1022</v>
      </c>
      <c r="C54" s="56" t="s">
        <v>935</v>
      </c>
      <c r="D54" s="56" t="s">
        <v>1080</v>
      </c>
      <c r="E54" s="557">
        <v>3191</v>
      </c>
      <c r="F54" s="75">
        <v>41063</v>
      </c>
      <c r="G54" s="451">
        <v>2306</v>
      </c>
      <c r="H54" s="60">
        <v>13</v>
      </c>
      <c r="I54" s="102">
        <v>68</v>
      </c>
      <c r="J54" s="102">
        <v>109</v>
      </c>
      <c r="K54" s="102">
        <v>481</v>
      </c>
      <c r="L54" s="102">
        <v>541</v>
      </c>
      <c r="M54" s="102">
        <v>376</v>
      </c>
      <c r="N54" s="102">
        <v>212</v>
      </c>
      <c r="O54" s="102">
        <v>245</v>
      </c>
      <c r="P54" s="102">
        <v>261</v>
      </c>
      <c r="Q54" s="79">
        <f t="shared" si="63"/>
        <v>6.0000000000000001E-3</v>
      </c>
      <c r="R54" s="79">
        <f t="shared" si="64"/>
        <v>2.9000000000000001E-2</v>
      </c>
      <c r="S54" s="79">
        <f t="shared" si="65"/>
        <v>4.7E-2</v>
      </c>
      <c r="T54" s="79">
        <f t="shared" si="66"/>
        <v>0.20899999999999999</v>
      </c>
      <c r="U54" s="79">
        <f t="shared" si="67"/>
        <v>0.23499999999999999</v>
      </c>
      <c r="V54" s="79">
        <f t="shared" si="68"/>
        <v>0.16300000000000001</v>
      </c>
      <c r="W54" s="79">
        <f t="shared" si="69"/>
        <v>9.1999999999999998E-2</v>
      </c>
      <c r="X54" s="79">
        <f t="shared" si="70"/>
        <v>0.106</v>
      </c>
      <c r="Y54" s="457">
        <f t="shared" si="71"/>
        <v>0.113</v>
      </c>
      <c r="Z54" s="453">
        <v>48285</v>
      </c>
      <c r="AA54" s="454">
        <v>60180</v>
      </c>
      <c r="AB54" s="455">
        <v>44499</v>
      </c>
      <c r="AC54" s="71">
        <v>26061</v>
      </c>
      <c r="AD54" s="71">
        <v>45386</v>
      </c>
      <c r="AE54" s="71">
        <v>43911</v>
      </c>
      <c r="AF54" s="71">
        <v>67708</v>
      </c>
      <c r="AG54" s="71">
        <v>104167</v>
      </c>
      <c r="AH54" s="564">
        <v>1617</v>
      </c>
      <c r="AI54" s="560">
        <v>44298</v>
      </c>
      <c r="AJ54" s="60">
        <v>1205</v>
      </c>
      <c r="AK54" s="60">
        <v>0</v>
      </c>
      <c r="AL54" s="102">
        <v>68</v>
      </c>
      <c r="AM54" s="102">
        <v>34</v>
      </c>
      <c r="AN54" s="102">
        <v>170</v>
      </c>
      <c r="AO54" s="102">
        <v>351</v>
      </c>
      <c r="AP54" s="60">
        <v>180</v>
      </c>
      <c r="AQ54" s="102">
        <v>71</v>
      </c>
      <c r="AR54" s="102">
        <v>184</v>
      </c>
      <c r="AS54" s="102">
        <v>147</v>
      </c>
      <c r="AT54" s="79">
        <f t="shared" si="53"/>
        <v>0</v>
      </c>
      <c r="AU54" s="79">
        <f t="shared" si="73"/>
        <v>5.6000000000000001E-2</v>
      </c>
      <c r="AV54" s="72">
        <f t="shared" si="74"/>
        <v>2.8000000000000001E-2</v>
      </c>
      <c r="AW54" s="79">
        <f t="shared" si="75"/>
        <v>0.14099999999999999</v>
      </c>
      <c r="AX54" s="72">
        <f t="shared" si="76"/>
        <v>0.29099999999999998</v>
      </c>
      <c r="AY54" s="79">
        <f t="shared" si="77"/>
        <v>0.14899999999999999</v>
      </c>
      <c r="AZ54" s="79">
        <f t="shared" si="78"/>
        <v>5.8999999999999997E-2</v>
      </c>
      <c r="BA54" s="79">
        <f t="shared" si="79"/>
        <v>0.153</v>
      </c>
      <c r="BB54" s="452">
        <f t="shared" si="80"/>
        <v>0.122</v>
      </c>
      <c r="BC54" s="453">
        <v>48493</v>
      </c>
      <c r="BD54" s="454">
        <v>63250</v>
      </c>
      <c r="BE54" s="455">
        <v>45833</v>
      </c>
      <c r="BF54" s="71">
        <v>24850</v>
      </c>
      <c r="BG54" s="71">
        <v>46451</v>
      </c>
      <c r="BH54" s="71">
        <v>44637</v>
      </c>
      <c r="BI54" s="71">
        <v>83750</v>
      </c>
      <c r="BJ54" s="456">
        <v>91000</v>
      </c>
      <c r="BK54" s="60">
        <v>1574</v>
      </c>
      <c r="BL54" s="75">
        <v>34369</v>
      </c>
      <c r="BM54" s="60">
        <v>1101</v>
      </c>
      <c r="BN54" s="60">
        <v>13</v>
      </c>
      <c r="BO54" s="102">
        <v>0</v>
      </c>
      <c r="BP54" s="102">
        <v>75</v>
      </c>
      <c r="BQ54" s="102">
        <v>311</v>
      </c>
      <c r="BR54" s="102">
        <v>190</v>
      </c>
      <c r="BS54" s="60">
        <v>196</v>
      </c>
      <c r="BT54" s="102">
        <v>141</v>
      </c>
      <c r="BU54" s="102">
        <v>61</v>
      </c>
      <c r="BV54" s="102">
        <v>114</v>
      </c>
      <c r="BW54" s="458">
        <f t="shared" si="52"/>
        <v>1.2E-2</v>
      </c>
      <c r="BX54" s="79">
        <f t="shared" si="82"/>
        <v>0</v>
      </c>
      <c r="BY54" s="72">
        <f t="shared" si="83"/>
        <v>6.8000000000000005E-2</v>
      </c>
      <c r="BZ54" s="72">
        <f t="shared" si="84"/>
        <v>0.28199999999999997</v>
      </c>
      <c r="CA54" s="79">
        <f t="shared" si="85"/>
        <v>0.17299999999999999</v>
      </c>
      <c r="CB54" s="72">
        <f t="shared" si="86"/>
        <v>0.17799999999999999</v>
      </c>
      <c r="CC54" s="72">
        <f t="shared" si="87"/>
        <v>0.128</v>
      </c>
      <c r="CD54" s="79">
        <f t="shared" si="88"/>
        <v>5.5E-2</v>
      </c>
      <c r="CE54" s="457">
        <f t="shared" si="89"/>
        <v>0.104</v>
      </c>
      <c r="CF54" s="453">
        <v>48149</v>
      </c>
      <c r="CG54" s="454">
        <v>56819</v>
      </c>
      <c r="CH54" s="455">
        <v>38490</v>
      </c>
      <c r="CI54" s="71">
        <v>26402</v>
      </c>
      <c r="CJ54" s="71">
        <v>37132</v>
      </c>
      <c r="CK54" s="71">
        <v>38750</v>
      </c>
      <c r="CL54" s="71">
        <v>59327</v>
      </c>
      <c r="CM54" s="456">
        <v>104479</v>
      </c>
    </row>
    <row r="55" spans="1:91" x14ac:dyDescent="0.2">
      <c r="A55" s="56" t="s">
        <v>882</v>
      </c>
      <c r="B55" s="57" t="s">
        <v>1022</v>
      </c>
      <c r="C55" s="56" t="s">
        <v>936</v>
      </c>
      <c r="D55" s="56" t="s">
        <v>1081</v>
      </c>
      <c r="E55" s="557">
        <v>2604</v>
      </c>
      <c r="F55" s="75">
        <v>53833</v>
      </c>
      <c r="G55" s="451">
        <v>2050</v>
      </c>
      <c r="H55" s="60">
        <v>0</v>
      </c>
      <c r="I55" s="102">
        <v>1</v>
      </c>
      <c r="J55" s="102">
        <v>160</v>
      </c>
      <c r="K55" s="102">
        <v>238</v>
      </c>
      <c r="L55" s="102">
        <v>234</v>
      </c>
      <c r="M55" s="102">
        <v>423</v>
      </c>
      <c r="N55" s="102">
        <v>259</v>
      </c>
      <c r="O55" s="102">
        <v>381</v>
      </c>
      <c r="P55" s="102">
        <v>354</v>
      </c>
      <c r="Q55" s="79">
        <f t="shared" si="63"/>
        <v>0</v>
      </c>
      <c r="R55" s="79">
        <f t="shared" si="64"/>
        <v>0</v>
      </c>
      <c r="S55" s="79">
        <f t="shared" si="65"/>
        <v>7.8E-2</v>
      </c>
      <c r="T55" s="79">
        <f t="shared" si="66"/>
        <v>0.11600000000000001</v>
      </c>
      <c r="U55" s="79">
        <f t="shared" si="67"/>
        <v>0.114</v>
      </c>
      <c r="V55" s="79">
        <f t="shared" si="68"/>
        <v>0.20599999999999999</v>
      </c>
      <c r="W55" s="79">
        <f t="shared" si="69"/>
        <v>0.126</v>
      </c>
      <c r="X55" s="79">
        <f t="shared" si="70"/>
        <v>0.186</v>
      </c>
      <c r="Y55" s="457">
        <f t="shared" si="71"/>
        <v>0.17299999999999999</v>
      </c>
      <c r="Z55" s="453">
        <v>63480</v>
      </c>
      <c r="AA55" s="454">
        <v>72840</v>
      </c>
      <c r="AB55" s="455">
        <v>60130</v>
      </c>
      <c r="AC55" s="71">
        <v>88024</v>
      </c>
      <c r="AD55" s="71">
        <v>30781</v>
      </c>
      <c r="AE55" s="71">
        <v>59773</v>
      </c>
      <c r="AF55" s="71">
        <v>71573</v>
      </c>
      <c r="AG55" s="71">
        <v>97895</v>
      </c>
      <c r="AH55" s="564">
        <v>1219</v>
      </c>
      <c r="AI55" s="560">
        <v>69688</v>
      </c>
      <c r="AJ55" s="60">
        <v>1071</v>
      </c>
      <c r="AK55" s="60">
        <v>0</v>
      </c>
      <c r="AL55" s="102">
        <v>0</v>
      </c>
      <c r="AM55" s="102">
        <v>41</v>
      </c>
      <c r="AN55" s="102">
        <v>63</v>
      </c>
      <c r="AO55" s="102">
        <v>139</v>
      </c>
      <c r="AP55" s="60">
        <v>188</v>
      </c>
      <c r="AQ55" s="102">
        <v>117</v>
      </c>
      <c r="AR55" s="102">
        <v>224</v>
      </c>
      <c r="AS55" s="102">
        <v>299</v>
      </c>
      <c r="AT55" s="79">
        <f t="shared" si="53"/>
        <v>0</v>
      </c>
      <c r="AU55" s="79">
        <f t="shared" si="73"/>
        <v>0</v>
      </c>
      <c r="AV55" s="72">
        <f t="shared" si="74"/>
        <v>3.7999999999999999E-2</v>
      </c>
      <c r="AW55" s="79">
        <f t="shared" si="75"/>
        <v>5.8999999999999997E-2</v>
      </c>
      <c r="AX55" s="72">
        <f t="shared" si="76"/>
        <v>0.13</v>
      </c>
      <c r="AY55" s="79">
        <f t="shared" si="77"/>
        <v>0.17599999999999999</v>
      </c>
      <c r="AZ55" s="79">
        <f t="shared" si="78"/>
        <v>0.109</v>
      </c>
      <c r="BA55" s="79">
        <f t="shared" si="79"/>
        <v>0.20899999999999999</v>
      </c>
      <c r="BB55" s="452">
        <f t="shared" si="80"/>
        <v>0.27900000000000003</v>
      </c>
      <c r="BC55" s="453">
        <v>74335</v>
      </c>
      <c r="BD55" s="454">
        <v>88515</v>
      </c>
      <c r="BE55" s="455">
        <v>73112</v>
      </c>
      <c r="BF55" s="71">
        <v>89113</v>
      </c>
      <c r="BG55" s="71">
        <v>32438</v>
      </c>
      <c r="BH55" s="71">
        <v>64750</v>
      </c>
      <c r="BI55" s="71">
        <v>72992</v>
      </c>
      <c r="BJ55" s="456">
        <v>97895</v>
      </c>
      <c r="BK55" s="60">
        <v>1385</v>
      </c>
      <c r="BL55" s="75">
        <v>41650</v>
      </c>
      <c r="BM55" s="60">
        <v>979</v>
      </c>
      <c r="BN55" s="60">
        <v>0</v>
      </c>
      <c r="BO55" s="102">
        <v>1</v>
      </c>
      <c r="BP55" s="102">
        <v>119</v>
      </c>
      <c r="BQ55" s="102">
        <v>175</v>
      </c>
      <c r="BR55" s="102">
        <v>95</v>
      </c>
      <c r="BS55" s="60">
        <v>235</v>
      </c>
      <c r="BT55" s="102">
        <v>142</v>
      </c>
      <c r="BU55" s="102">
        <v>157</v>
      </c>
      <c r="BV55" s="102">
        <v>55</v>
      </c>
      <c r="BW55" s="458">
        <f t="shared" si="52"/>
        <v>0</v>
      </c>
      <c r="BX55" s="79">
        <f t="shared" si="82"/>
        <v>1E-3</v>
      </c>
      <c r="BY55" s="72">
        <f t="shared" si="83"/>
        <v>0.122</v>
      </c>
      <c r="BZ55" s="72">
        <f t="shared" si="84"/>
        <v>0.17899999999999999</v>
      </c>
      <c r="CA55" s="79">
        <f t="shared" si="85"/>
        <v>9.7000000000000003E-2</v>
      </c>
      <c r="CB55" s="79">
        <f t="shared" si="86"/>
        <v>0.24</v>
      </c>
      <c r="CC55" s="72">
        <f t="shared" si="87"/>
        <v>0.14499999999999999</v>
      </c>
      <c r="CD55" s="79">
        <f t="shared" si="88"/>
        <v>0.16</v>
      </c>
      <c r="CE55" s="457">
        <f t="shared" si="89"/>
        <v>5.6000000000000001E-2</v>
      </c>
      <c r="CF55" s="453">
        <v>52488</v>
      </c>
      <c r="CG55" s="454">
        <v>55691</v>
      </c>
      <c r="CH55" s="455">
        <v>44909</v>
      </c>
      <c r="CI55" s="71">
        <v>36023</v>
      </c>
      <c r="CJ55" s="71">
        <v>25292</v>
      </c>
      <c r="CK55" s="71">
        <v>42717</v>
      </c>
      <c r="CL55" s="71">
        <v>65893</v>
      </c>
      <c r="CM55" s="456">
        <v>83750</v>
      </c>
    </row>
    <row r="56" spans="1:91" x14ac:dyDescent="0.2">
      <c r="A56" s="56" t="s">
        <v>882</v>
      </c>
      <c r="B56" s="57" t="s">
        <v>1022</v>
      </c>
      <c r="C56" s="56" t="s">
        <v>937</v>
      </c>
      <c r="D56" s="56" t="s">
        <v>1082</v>
      </c>
      <c r="E56" s="557">
        <v>1966</v>
      </c>
      <c r="F56" s="75">
        <v>47000</v>
      </c>
      <c r="G56" s="451">
        <v>1495</v>
      </c>
      <c r="H56" s="60">
        <v>0</v>
      </c>
      <c r="I56" s="102">
        <v>61</v>
      </c>
      <c r="J56" s="102">
        <v>49</v>
      </c>
      <c r="K56" s="102">
        <v>170</v>
      </c>
      <c r="L56" s="102">
        <v>364</v>
      </c>
      <c r="M56" s="102">
        <v>173</v>
      </c>
      <c r="N56" s="102">
        <v>108</v>
      </c>
      <c r="O56" s="102">
        <v>245</v>
      </c>
      <c r="P56" s="102">
        <v>325</v>
      </c>
      <c r="Q56" s="79">
        <f t="shared" si="63"/>
        <v>0</v>
      </c>
      <c r="R56" s="79">
        <f t="shared" si="64"/>
        <v>4.1000000000000002E-2</v>
      </c>
      <c r="S56" s="79">
        <f t="shared" si="65"/>
        <v>3.3000000000000002E-2</v>
      </c>
      <c r="T56" s="79">
        <f t="shared" si="66"/>
        <v>0.114</v>
      </c>
      <c r="U56" s="79">
        <f t="shared" si="67"/>
        <v>0.24299999999999999</v>
      </c>
      <c r="V56" s="79">
        <f t="shared" si="68"/>
        <v>0.11600000000000001</v>
      </c>
      <c r="W56" s="79">
        <f t="shared" si="69"/>
        <v>7.1999999999999995E-2</v>
      </c>
      <c r="X56" s="79">
        <f t="shared" si="70"/>
        <v>0.16400000000000001</v>
      </c>
      <c r="Y56" s="457">
        <f t="shared" si="71"/>
        <v>0.217</v>
      </c>
      <c r="Z56" s="453">
        <v>61123</v>
      </c>
      <c r="AA56" s="454">
        <v>70157</v>
      </c>
      <c r="AB56" s="455">
        <v>48000</v>
      </c>
      <c r="AC56" s="71"/>
      <c r="AD56" s="71">
        <v>37267</v>
      </c>
      <c r="AE56" s="71">
        <v>36977</v>
      </c>
      <c r="AF56" s="71">
        <v>68583</v>
      </c>
      <c r="AG56" s="71">
        <v>133802</v>
      </c>
      <c r="AH56" s="564">
        <v>999</v>
      </c>
      <c r="AI56" s="560">
        <v>69561</v>
      </c>
      <c r="AJ56" s="60">
        <v>863</v>
      </c>
      <c r="AK56" s="60">
        <v>0</v>
      </c>
      <c r="AL56" s="102">
        <v>39</v>
      </c>
      <c r="AM56" s="102">
        <v>0</v>
      </c>
      <c r="AN56" s="102">
        <v>126</v>
      </c>
      <c r="AO56" s="102">
        <v>112</v>
      </c>
      <c r="AP56" s="60">
        <v>84</v>
      </c>
      <c r="AQ56" s="102">
        <v>100</v>
      </c>
      <c r="AR56" s="102">
        <v>192</v>
      </c>
      <c r="AS56" s="102">
        <v>210</v>
      </c>
      <c r="AT56" s="79">
        <f t="shared" si="53"/>
        <v>0</v>
      </c>
      <c r="AU56" s="79">
        <f t="shared" si="73"/>
        <v>4.4999999999999998E-2</v>
      </c>
      <c r="AV56" s="72">
        <f t="shared" si="74"/>
        <v>0</v>
      </c>
      <c r="AW56" s="79">
        <f t="shared" si="75"/>
        <v>0.14599999999999999</v>
      </c>
      <c r="AX56" s="72">
        <f t="shared" si="76"/>
        <v>0.13</v>
      </c>
      <c r="AY56" s="79">
        <f t="shared" si="77"/>
        <v>9.7000000000000003E-2</v>
      </c>
      <c r="AZ56" s="79">
        <f t="shared" si="78"/>
        <v>0.11600000000000001</v>
      </c>
      <c r="BA56" s="79">
        <f t="shared" si="79"/>
        <v>0.222</v>
      </c>
      <c r="BB56" s="452">
        <f t="shared" si="80"/>
        <v>0.24299999999999999</v>
      </c>
      <c r="BC56" s="453">
        <v>71773</v>
      </c>
      <c r="BD56" s="454">
        <v>78011</v>
      </c>
      <c r="BE56" s="455">
        <v>69223</v>
      </c>
      <c r="BF56" s="71">
        <v>68393</v>
      </c>
      <c r="BG56" s="71">
        <v>60536</v>
      </c>
      <c r="BH56" s="71">
        <v>71250</v>
      </c>
      <c r="BI56" s="71"/>
      <c r="BJ56" s="456"/>
      <c r="BK56" s="60">
        <v>967</v>
      </c>
      <c r="BL56" s="75">
        <v>37288</v>
      </c>
      <c r="BM56" s="60">
        <v>632</v>
      </c>
      <c r="BN56" s="60">
        <v>0</v>
      </c>
      <c r="BO56" s="102">
        <v>22</v>
      </c>
      <c r="BP56" s="102">
        <v>49</v>
      </c>
      <c r="BQ56" s="102">
        <v>44</v>
      </c>
      <c r="BR56" s="102">
        <v>252</v>
      </c>
      <c r="BS56" s="60">
        <v>89</v>
      </c>
      <c r="BT56" s="102">
        <v>8</v>
      </c>
      <c r="BU56" s="102">
        <v>53</v>
      </c>
      <c r="BV56" s="102">
        <v>115</v>
      </c>
      <c r="BW56" s="458">
        <f t="shared" si="52"/>
        <v>0</v>
      </c>
      <c r="BX56" s="79">
        <f t="shared" si="82"/>
        <v>3.5000000000000003E-2</v>
      </c>
      <c r="BY56" s="72">
        <f t="shared" si="83"/>
        <v>7.8E-2</v>
      </c>
      <c r="BZ56" s="79">
        <f t="shared" si="84"/>
        <v>7.0000000000000007E-2</v>
      </c>
      <c r="CA56" s="79">
        <f t="shared" si="85"/>
        <v>0.39900000000000002</v>
      </c>
      <c r="CB56" s="72">
        <f t="shared" si="86"/>
        <v>0.14099999999999999</v>
      </c>
      <c r="CC56" s="72">
        <f t="shared" si="87"/>
        <v>1.2999999999999999E-2</v>
      </c>
      <c r="CD56" s="79">
        <f t="shared" si="88"/>
        <v>8.4000000000000005E-2</v>
      </c>
      <c r="CE56" s="457">
        <f t="shared" si="89"/>
        <v>0.182</v>
      </c>
      <c r="CF56" s="453">
        <v>39750</v>
      </c>
      <c r="CG56" s="454">
        <v>59432</v>
      </c>
      <c r="CH56" s="455">
        <v>37398</v>
      </c>
      <c r="CI56" s="71"/>
      <c r="CJ56" s="71">
        <v>36115</v>
      </c>
      <c r="CK56" s="71">
        <v>35993</v>
      </c>
      <c r="CL56" s="71">
        <v>88250</v>
      </c>
      <c r="CM56" s="456">
        <v>133958</v>
      </c>
    </row>
    <row r="57" spans="1:91" x14ac:dyDescent="0.2">
      <c r="A57" s="56" t="s">
        <v>882</v>
      </c>
      <c r="B57" s="57" t="s">
        <v>1022</v>
      </c>
      <c r="C57" s="56" t="s">
        <v>938</v>
      </c>
      <c r="D57" s="56" t="s">
        <v>1083</v>
      </c>
      <c r="E57" s="557">
        <v>1654</v>
      </c>
      <c r="F57" s="75">
        <v>40615</v>
      </c>
      <c r="G57" s="451">
        <v>1215</v>
      </c>
      <c r="H57" s="60">
        <v>12</v>
      </c>
      <c r="I57" s="102">
        <v>17</v>
      </c>
      <c r="J57" s="102">
        <v>159</v>
      </c>
      <c r="K57" s="102">
        <v>176</v>
      </c>
      <c r="L57" s="102">
        <v>269</v>
      </c>
      <c r="M57" s="102">
        <v>129</v>
      </c>
      <c r="N57" s="102">
        <v>86</v>
      </c>
      <c r="O57" s="102">
        <v>183</v>
      </c>
      <c r="P57" s="102">
        <v>184</v>
      </c>
      <c r="Q57" s="79">
        <f t="shared" si="63"/>
        <v>0.01</v>
      </c>
      <c r="R57" s="79">
        <f t="shared" si="64"/>
        <v>1.4E-2</v>
      </c>
      <c r="S57" s="79">
        <f t="shared" si="65"/>
        <v>0.13100000000000001</v>
      </c>
      <c r="T57" s="79">
        <f t="shared" si="66"/>
        <v>0.14499999999999999</v>
      </c>
      <c r="U57" s="79">
        <f t="shared" si="67"/>
        <v>0.221</v>
      </c>
      <c r="V57" s="79">
        <f t="shared" si="68"/>
        <v>0.106</v>
      </c>
      <c r="W57" s="79">
        <f t="shared" si="69"/>
        <v>7.0999999999999994E-2</v>
      </c>
      <c r="X57" s="79">
        <f t="shared" si="70"/>
        <v>0.151</v>
      </c>
      <c r="Y57" s="457">
        <f t="shared" si="71"/>
        <v>0.151</v>
      </c>
      <c r="Z57" s="453">
        <v>49076</v>
      </c>
      <c r="AA57" s="454">
        <v>60566</v>
      </c>
      <c r="AB57" s="455">
        <v>43517</v>
      </c>
      <c r="AC57" s="71">
        <v>39631</v>
      </c>
      <c r="AD57" s="71">
        <v>48859</v>
      </c>
      <c r="AE57" s="71">
        <v>29007</v>
      </c>
      <c r="AF57" s="71">
        <v>71818</v>
      </c>
      <c r="AG57" s="71">
        <v>100417</v>
      </c>
      <c r="AH57" s="564">
        <v>940</v>
      </c>
      <c r="AI57" s="560">
        <v>47159</v>
      </c>
      <c r="AJ57" s="60">
        <v>779</v>
      </c>
      <c r="AK57" s="60">
        <v>0</v>
      </c>
      <c r="AL57" s="102">
        <v>10</v>
      </c>
      <c r="AM57" s="102">
        <v>68</v>
      </c>
      <c r="AN57" s="102">
        <v>109</v>
      </c>
      <c r="AO57" s="102">
        <v>202</v>
      </c>
      <c r="AP57" s="60">
        <v>53</v>
      </c>
      <c r="AQ57" s="102">
        <v>75</v>
      </c>
      <c r="AR57" s="102">
        <v>109</v>
      </c>
      <c r="AS57" s="102">
        <v>153</v>
      </c>
      <c r="AT57" s="79">
        <f t="shared" si="53"/>
        <v>0</v>
      </c>
      <c r="AU57" s="79">
        <f t="shared" si="73"/>
        <v>1.2999999999999999E-2</v>
      </c>
      <c r="AV57" s="72">
        <f t="shared" si="74"/>
        <v>8.6999999999999994E-2</v>
      </c>
      <c r="AW57" s="79">
        <f t="shared" si="75"/>
        <v>0.14000000000000001</v>
      </c>
      <c r="AX57" s="72">
        <f t="shared" si="76"/>
        <v>0.25900000000000001</v>
      </c>
      <c r="AY57" s="79">
        <f t="shared" si="77"/>
        <v>6.8000000000000005E-2</v>
      </c>
      <c r="AZ57" s="79">
        <f t="shared" si="78"/>
        <v>9.6000000000000002E-2</v>
      </c>
      <c r="BA57" s="79">
        <f t="shared" si="79"/>
        <v>0.14000000000000001</v>
      </c>
      <c r="BB57" s="452">
        <f t="shared" si="80"/>
        <v>0.19600000000000001</v>
      </c>
      <c r="BC57" s="453">
        <v>50045</v>
      </c>
      <c r="BD57" s="454">
        <v>66710</v>
      </c>
      <c r="BE57" s="455">
        <v>48877</v>
      </c>
      <c r="BF57" s="71">
        <v>41538</v>
      </c>
      <c r="BG57" s="71">
        <v>54050</v>
      </c>
      <c r="BH57" s="71">
        <v>29375</v>
      </c>
      <c r="BI57" s="71">
        <v>66875</v>
      </c>
      <c r="BJ57" s="456">
        <v>133542</v>
      </c>
      <c r="BK57" s="60">
        <v>714</v>
      </c>
      <c r="BL57" s="75">
        <v>30000</v>
      </c>
      <c r="BM57" s="60">
        <v>436</v>
      </c>
      <c r="BN57" s="60">
        <v>12</v>
      </c>
      <c r="BO57" s="102">
        <v>7</v>
      </c>
      <c r="BP57" s="102">
        <v>91</v>
      </c>
      <c r="BQ57" s="102">
        <v>67</v>
      </c>
      <c r="BR57" s="102">
        <v>67</v>
      </c>
      <c r="BS57" s="60">
        <v>76</v>
      </c>
      <c r="BT57" s="102">
        <v>11</v>
      </c>
      <c r="BU57" s="102">
        <v>74</v>
      </c>
      <c r="BV57" s="102">
        <v>31</v>
      </c>
      <c r="BW57" s="458">
        <f t="shared" si="52"/>
        <v>2.8000000000000001E-2</v>
      </c>
      <c r="BX57" s="79">
        <f t="shared" si="82"/>
        <v>1.6E-2</v>
      </c>
      <c r="BY57" s="72">
        <f t="shared" si="83"/>
        <v>0.20899999999999999</v>
      </c>
      <c r="BZ57" s="72">
        <f t="shared" si="84"/>
        <v>0.154</v>
      </c>
      <c r="CA57" s="79">
        <f t="shared" si="85"/>
        <v>0.154</v>
      </c>
      <c r="CB57" s="72">
        <f t="shared" si="86"/>
        <v>0.17399999999999999</v>
      </c>
      <c r="CC57" s="72">
        <f t="shared" si="87"/>
        <v>2.5000000000000001E-2</v>
      </c>
      <c r="CD57" s="79">
        <f t="shared" si="88"/>
        <v>0.17</v>
      </c>
      <c r="CE57" s="457">
        <f t="shared" si="89"/>
        <v>7.0999999999999994E-2</v>
      </c>
      <c r="CF57" s="453">
        <v>39940</v>
      </c>
      <c r="CG57" s="454">
        <v>49588</v>
      </c>
      <c r="CH57" s="455">
        <v>31875</v>
      </c>
      <c r="CI57" s="71"/>
      <c r="CJ57" s="71">
        <v>21549</v>
      </c>
      <c r="CK57" s="71">
        <v>26667</v>
      </c>
      <c r="CL57" s="71">
        <v>76136</v>
      </c>
      <c r="CM57" s="456">
        <v>86429</v>
      </c>
    </row>
    <row r="58" spans="1:91" s="529" customFormat="1" x14ac:dyDescent="0.2">
      <c r="A58" s="527" t="s">
        <v>882</v>
      </c>
      <c r="B58" s="527" t="s">
        <v>2329</v>
      </c>
      <c r="C58" s="527" t="s">
        <v>939</v>
      </c>
      <c r="D58" s="527" t="s">
        <v>1084</v>
      </c>
      <c r="E58" s="504">
        <v>1919</v>
      </c>
      <c r="F58" s="504">
        <v>74938</v>
      </c>
      <c r="G58" s="504">
        <v>1408</v>
      </c>
      <c r="H58" s="529">
        <v>28</v>
      </c>
      <c r="I58" s="529">
        <v>0</v>
      </c>
      <c r="J58" s="529">
        <v>42</v>
      </c>
      <c r="K58" s="529">
        <v>37</v>
      </c>
      <c r="L58" s="529">
        <v>208</v>
      </c>
      <c r="M58" s="529">
        <v>90</v>
      </c>
      <c r="N58" s="529">
        <v>115</v>
      </c>
      <c r="O58" s="529">
        <v>264</v>
      </c>
      <c r="P58" s="529">
        <v>624</v>
      </c>
      <c r="Q58" s="540">
        <f t="shared" si="63"/>
        <v>0.02</v>
      </c>
      <c r="R58" s="540">
        <f t="shared" si="64"/>
        <v>0</v>
      </c>
      <c r="S58" s="540">
        <f t="shared" si="65"/>
        <v>0.03</v>
      </c>
      <c r="T58" s="540">
        <f t="shared" si="66"/>
        <v>2.5999999999999999E-2</v>
      </c>
      <c r="U58" s="540">
        <f t="shared" si="67"/>
        <v>0.14799999999999999</v>
      </c>
      <c r="V58" s="540">
        <f t="shared" si="68"/>
        <v>6.4000000000000001E-2</v>
      </c>
      <c r="W58" s="540">
        <f t="shared" si="69"/>
        <v>8.2000000000000003E-2</v>
      </c>
      <c r="X58" s="540">
        <f t="shared" si="70"/>
        <v>0.188</v>
      </c>
      <c r="Y58" s="547">
        <f t="shared" si="71"/>
        <v>0.443</v>
      </c>
      <c r="Z58" s="504">
        <v>84919</v>
      </c>
      <c r="AA58" s="504">
        <v>93471</v>
      </c>
      <c r="AB58" s="530">
        <v>80431</v>
      </c>
      <c r="AC58" s="531">
        <v>43203</v>
      </c>
      <c r="AD58" s="531">
        <v>125000</v>
      </c>
      <c r="AE58" s="531">
        <v>52314</v>
      </c>
      <c r="AF58" s="531">
        <v>93542</v>
      </c>
      <c r="AG58" s="531">
        <v>82039</v>
      </c>
      <c r="AH58" s="546">
        <v>1270</v>
      </c>
      <c r="AI58" s="532">
        <v>81528</v>
      </c>
      <c r="AJ58" s="529">
        <v>979</v>
      </c>
      <c r="AK58" s="529">
        <v>4</v>
      </c>
      <c r="AL58" s="529">
        <v>0</v>
      </c>
      <c r="AM58" s="529">
        <v>42</v>
      </c>
      <c r="AN58" s="529">
        <v>11</v>
      </c>
      <c r="AO58" s="529">
        <v>86</v>
      </c>
      <c r="AP58" s="529">
        <v>55</v>
      </c>
      <c r="AQ58" s="529">
        <v>86</v>
      </c>
      <c r="AR58" s="529">
        <v>177</v>
      </c>
      <c r="AS58" s="529">
        <v>518</v>
      </c>
      <c r="AT58" s="540">
        <f t="shared" si="53"/>
        <v>4.0000000000000001E-3</v>
      </c>
      <c r="AU58" s="540">
        <f t="shared" si="73"/>
        <v>0</v>
      </c>
      <c r="AV58" s="548">
        <f t="shared" si="74"/>
        <v>4.2999999999999997E-2</v>
      </c>
      <c r="AW58" s="540">
        <f t="shared" si="75"/>
        <v>1.0999999999999999E-2</v>
      </c>
      <c r="AX58" s="548">
        <f t="shared" si="76"/>
        <v>8.7999999999999995E-2</v>
      </c>
      <c r="AY58" s="540">
        <f t="shared" si="77"/>
        <v>5.6000000000000001E-2</v>
      </c>
      <c r="AZ58" s="540">
        <f t="shared" si="78"/>
        <v>8.7999999999999995E-2</v>
      </c>
      <c r="BA58" s="540">
        <f t="shared" si="79"/>
        <v>0.18099999999999999</v>
      </c>
      <c r="BB58" s="549">
        <f t="shared" si="80"/>
        <v>0.52900000000000003</v>
      </c>
      <c r="BC58" s="504">
        <v>104844</v>
      </c>
      <c r="BD58" s="504">
        <v>104157</v>
      </c>
      <c r="BE58" s="530">
        <v>98917</v>
      </c>
      <c r="BF58" s="531">
        <v>44509</v>
      </c>
      <c r="BG58" s="531">
        <v>130787</v>
      </c>
      <c r="BH58" s="531">
        <v>70288</v>
      </c>
      <c r="BI58" s="531">
        <v>107833</v>
      </c>
      <c r="BJ58" s="532">
        <v>92708</v>
      </c>
      <c r="BK58" s="529">
        <v>649</v>
      </c>
      <c r="BL58" s="504">
        <v>45521</v>
      </c>
      <c r="BM58" s="529">
        <v>429</v>
      </c>
      <c r="BN58" s="529">
        <v>24</v>
      </c>
      <c r="BO58" s="529">
        <v>0</v>
      </c>
      <c r="BP58" s="529">
        <v>0</v>
      </c>
      <c r="BQ58" s="529">
        <v>26</v>
      </c>
      <c r="BR58" s="529">
        <v>122</v>
      </c>
      <c r="BS58" s="529">
        <v>35</v>
      </c>
      <c r="BT58" s="529">
        <v>29</v>
      </c>
      <c r="BU58" s="529">
        <v>87</v>
      </c>
      <c r="BV58" s="529">
        <v>106</v>
      </c>
      <c r="BW58" s="550">
        <f t="shared" si="52"/>
        <v>5.6000000000000001E-2</v>
      </c>
      <c r="BX58" s="540">
        <f t="shared" si="82"/>
        <v>0</v>
      </c>
      <c r="BY58" s="548">
        <f t="shared" si="83"/>
        <v>0</v>
      </c>
      <c r="BZ58" s="548">
        <f t="shared" si="84"/>
        <v>6.0999999999999999E-2</v>
      </c>
      <c r="CA58" s="540">
        <f t="shared" si="85"/>
        <v>0.28399999999999997</v>
      </c>
      <c r="CB58" s="548">
        <f t="shared" si="86"/>
        <v>8.2000000000000003E-2</v>
      </c>
      <c r="CC58" s="548">
        <f t="shared" si="87"/>
        <v>6.8000000000000005E-2</v>
      </c>
      <c r="CD58" s="540">
        <f t="shared" si="88"/>
        <v>0.20300000000000001</v>
      </c>
      <c r="CE58" s="547">
        <f t="shared" si="89"/>
        <v>0.247</v>
      </c>
      <c r="CF58" s="504">
        <v>68750</v>
      </c>
      <c r="CG58" s="504">
        <v>69085</v>
      </c>
      <c r="CH58" s="530">
        <v>47778</v>
      </c>
      <c r="CI58" s="531">
        <v>15250</v>
      </c>
      <c r="CJ58" s="531">
        <v>42950</v>
      </c>
      <c r="CK58" s="531">
        <v>43393</v>
      </c>
      <c r="CL58" s="531">
        <v>82708</v>
      </c>
      <c r="CM58" s="532">
        <v>80972</v>
      </c>
    </row>
    <row r="59" spans="1:91" x14ac:dyDescent="0.2">
      <c r="A59" s="56" t="s">
        <v>882</v>
      </c>
      <c r="B59" s="57" t="s">
        <v>1022</v>
      </c>
      <c r="C59" s="56" t="s">
        <v>940</v>
      </c>
      <c r="D59" s="56" t="s">
        <v>1085</v>
      </c>
      <c r="E59" s="557">
        <v>2513</v>
      </c>
      <c r="F59" s="75">
        <v>46996</v>
      </c>
      <c r="G59" s="451">
        <v>1886</v>
      </c>
      <c r="H59" s="60">
        <v>70</v>
      </c>
      <c r="I59" s="102">
        <v>23</v>
      </c>
      <c r="J59" s="102">
        <v>96</v>
      </c>
      <c r="K59" s="102">
        <v>236</v>
      </c>
      <c r="L59" s="102">
        <v>380</v>
      </c>
      <c r="M59" s="102">
        <v>269</v>
      </c>
      <c r="N59" s="102">
        <v>167</v>
      </c>
      <c r="O59" s="102">
        <v>218</v>
      </c>
      <c r="P59" s="102">
        <v>427</v>
      </c>
      <c r="Q59" s="79">
        <f t="shared" si="63"/>
        <v>3.6999999999999998E-2</v>
      </c>
      <c r="R59" s="79">
        <f t="shared" si="64"/>
        <v>1.2E-2</v>
      </c>
      <c r="S59" s="79">
        <f t="shared" si="65"/>
        <v>5.0999999999999997E-2</v>
      </c>
      <c r="T59" s="79">
        <f t="shared" si="66"/>
        <v>0.125</v>
      </c>
      <c r="U59" s="79">
        <f t="shared" si="67"/>
        <v>0.20100000000000001</v>
      </c>
      <c r="V59" s="79">
        <f t="shared" si="68"/>
        <v>0.14299999999999999</v>
      </c>
      <c r="W59" s="79">
        <f t="shared" si="69"/>
        <v>8.8999999999999996E-2</v>
      </c>
      <c r="X59" s="79">
        <f t="shared" si="70"/>
        <v>0.11600000000000001</v>
      </c>
      <c r="Y59" s="457">
        <f t="shared" si="71"/>
        <v>0.22600000000000001</v>
      </c>
      <c r="Z59" s="453">
        <v>56909</v>
      </c>
      <c r="AA59" s="454">
        <v>72636</v>
      </c>
      <c r="AB59" s="455">
        <v>53382</v>
      </c>
      <c r="AC59" s="71">
        <v>44344</v>
      </c>
      <c r="AD59" s="71">
        <v>38438</v>
      </c>
      <c r="AE59" s="71">
        <v>52818</v>
      </c>
      <c r="AF59" s="71">
        <v>76411</v>
      </c>
      <c r="AG59" s="71">
        <v>95147</v>
      </c>
      <c r="AH59" s="564">
        <v>1384</v>
      </c>
      <c r="AI59" s="560">
        <v>56727</v>
      </c>
      <c r="AJ59" s="60">
        <v>1177</v>
      </c>
      <c r="AK59" s="60">
        <v>58</v>
      </c>
      <c r="AL59" s="102">
        <v>0</v>
      </c>
      <c r="AM59" s="102">
        <v>31</v>
      </c>
      <c r="AN59" s="102">
        <v>162</v>
      </c>
      <c r="AO59" s="102">
        <v>199</v>
      </c>
      <c r="AP59" s="60">
        <v>131</v>
      </c>
      <c r="AQ59" s="102">
        <v>76</v>
      </c>
      <c r="AR59" s="102">
        <v>150</v>
      </c>
      <c r="AS59" s="102">
        <v>370</v>
      </c>
      <c r="AT59" s="79">
        <f t="shared" si="53"/>
        <v>4.9000000000000002E-2</v>
      </c>
      <c r="AU59" s="79">
        <f t="shared" si="73"/>
        <v>0</v>
      </c>
      <c r="AV59" s="72">
        <f t="shared" si="74"/>
        <v>2.5999999999999999E-2</v>
      </c>
      <c r="AW59" s="79">
        <f t="shared" si="75"/>
        <v>0.13800000000000001</v>
      </c>
      <c r="AX59" s="72">
        <f t="shared" si="76"/>
        <v>0.16900000000000001</v>
      </c>
      <c r="AY59" s="79">
        <f t="shared" si="77"/>
        <v>0.111</v>
      </c>
      <c r="AZ59" s="79">
        <f t="shared" si="78"/>
        <v>6.5000000000000002E-2</v>
      </c>
      <c r="BA59" s="79">
        <f t="shared" si="79"/>
        <v>0.127</v>
      </c>
      <c r="BB59" s="452">
        <f t="shared" si="80"/>
        <v>0.314</v>
      </c>
      <c r="BC59" s="453">
        <v>67793</v>
      </c>
      <c r="BD59" s="454">
        <v>83824</v>
      </c>
      <c r="BE59" s="455">
        <v>68965</v>
      </c>
      <c r="BF59" s="71">
        <v>45330</v>
      </c>
      <c r="BG59" s="71">
        <v>37534</v>
      </c>
      <c r="BH59" s="71">
        <v>80536</v>
      </c>
      <c r="BI59" s="71">
        <v>133098</v>
      </c>
      <c r="BJ59" s="456">
        <v>126250</v>
      </c>
      <c r="BK59" s="60">
        <v>1129</v>
      </c>
      <c r="BL59" s="75">
        <v>36062</v>
      </c>
      <c r="BM59" s="60">
        <v>709</v>
      </c>
      <c r="BN59" s="60">
        <v>12</v>
      </c>
      <c r="BO59" s="102">
        <v>23</v>
      </c>
      <c r="BP59" s="102">
        <v>65</v>
      </c>
      <c r="BQ59" s="102">
        <v>74</v>
      </c>
      <c r="BR59" s="102">
        <v>181</v>
      </c>
      <c r="BS59" s="60">
        <v>138</v>
      </c>
      <c r="BT59" s="102">
        <v>91</v>
      </c>
      <c r="BU59" s="102">
        <v>68</v>
      </c>
      <c r="BV59" s="102">
        <v>57</v>
      </c>
      <c r="BW59" s="458">
        <f t="shared" si="52"/>
        <v>1.7000000000000001E-2</v>
      </c>
      <c r="BX59" s="79">
        <f t="shared" si="82"/>
        <v>3.2000000000000001E-2</v>
      </c>
      <c r="BY59" s="72">
        <f t="shared" si="83"/>
        <v>9.1999999999999998E-2</v>
      </c>
      <c r="BZ59" s="72">
        <f t="shared" si="84"/>
        <v>0.104</v>
      </c>
      <c r="CA59" s="79">
        <f t="shared" si="85"/>
        <v>0.255</v>
      </c>
      <c r="CB59" s="72">
        <f t="shared" si="86"/>
        <v>0.19500000000000001</v>
      </c>
      <c r="CC59" s="72">
        <f t="shared" si="87"/>
        <v>0.128</v>
      </c>
      <c r="CD59" s="79">
        <f t="shared" si="88"/>
        <v>9.6000000000000002E-2</v>
      </c>
      <c r="CE59" s="457">
        <f t="shared" si="89"/>
        <v>0.08</v>
      </c>
      <c r="CF59" s="453">
        <v>49886</v>
      </c>
      <c r="CG59" s="454">
        <v>54062</v>
      </c>
      <c r="CH59" s="455">
        <v>37003</v>
      </c>
      <c r="CI59" s="71"/>
      <c r="CJ59" s="71">
        <v>39215</v>
      </c>
      <c r="CK59" s="71">
        <v>32164</v>
      </c>
      <c r="CL59" s="71">
        <v>32446</v>
      </c>
      <c r="CM59" s="456">
        <v>91750</v>
      </c>
    </row>
    <row r="60" spans="1:91" x14ac:dyDescent="0.2">
      <c r="A60" s="56" t="s">
        <v>882</v>
      </c>
      <c r="B60" s="57" t="s">
        <v>1022</v>
      </c>
      <c r="C60" s="56" t="s">
        <v>941</v>
      </c>
      <c r="D60" s="56" t="s">
        <v>1086</v>
      </c>
      <c r="E60" s="557">
        <v>2634</v>
      </c>
      <c r="F60" s="75">
        <v>42987</v>
      </c>
      <c r="G60" s="451">
        <v>1901</v>
      </c>
      <c r="H60" s="60">
        <v>0</v>
      </c>
      <c r="I60" s="102">
        <v>47</v>
      </c>
      <c r="J60" s="102">
        <v>129</v>
      </c>
      <c r="K60" s="102">
        <v>256</v>
      </c>
      <c r="L60" s="102">
        <v>446</v>
      </c>
      <c r="M60" s="102">
        <v>336</v>
      </c>
      <c r="N60" s="102">
        <v>193</v>
      </c>
      <c r="O60" s="102">
        <v>209</v>
      </c>
      <c r="P60" s="102">
        <v>285</v>
      </c>
      <c r="Q60" s="79">
        <f t="shared" si="63"/>
        <v>0</v>
      </c>
      <c r="R60" s="79">
        <f t="shared" si="64"/>
        <v>2.5000000000000001E-2</v>
      </c>
      <c r="S60" s="79">
        <f t="shared" si="65"/>
        <v>6.8000000000000005E-2</v>
      </c>
      <c r="T60" s="79">
        <f t="shared" si="66"/>
        <v>0.13500000000000001</v>
      </c>
      <c r="U60" s="79">
        <f t="shared" si="67"/>
        <v>0.23499999999999999</v>
      </c>
      <c r="V60" s="79">
        <f t="shared" si="68"/>
        <v>0.17699999999999999</v>
      </c>
      <c r="W60" s="79">
        <f t="shared" si="69"/>
        <v>0.10199999999999999</v>
      </c>
      <c r="X60" s="79">
        <f t="shared" si="70"/>
        <v>0.11</v>
      </c>
      <c r="Y60" s="457">
        <f t="shared" si="71"/>
        <v>0.15</v>
      </c>
      <c r="Z60" s="453">
        <v>51416</v>
      </c>
      <c r="AA60" s="454">
        <v>65694</v>
      </c>
      <c r="AB60" s="455">
        <v>44229</v>
      </c>
      <c r="AC60" s="71">
        <v>37561</v>
      </c>
      <c r="AD60" s="71">
        <v>43889</v>
      </c>
      <c r="AE60" s="71">
        <v>42024</v>
      </c>
      <c r="AF60" s="71">
        <v>58942</v>
      </c>
      <c r="AG60" s="71">
        <v>76250</v>
      </c>
      <c r="AH60" s="564">
        <v>1582</v>
      </c>
      <c r="AI60" s="560">
        <v>44773</v>
      </c>
      <c r="AJ60" s="60">
        <v>1107</v>
      </c>
      <c r="AK60" s="60">
        <v>0</v>
      </c>
      <c r="AL60" s="102">
        <v>0</v>
      </c>
      <c r="AM60" s="102">
        <v>69</v>
      </c>
      <c r="AN60" s="102">
        <v>139</v>
      </c>
      <c r="AO60" s="102">
        <v>237</v>
      </c>
      <c r="AP60" s="60">
        <v>194</v>
      </c>
      <c r="AQ60" s="102">
        <v>100</v>
      </c>
      <c r="AR60" s="102">
        <v>127</v>
      </c>
      <c r="AS60" s="102">
        <v>241</v>
      </c>
      <c r="AT60" s="79">
        <f t="shared" si="53"/>
        <v>0</v>
      </c>
      <c r="AU60" s="79">
        <f t="shared" si="73"/>
        <v>0</v>
      </c>
      <c r="AV60" s="72">
        <f t="shared" si="74"/>
        <v>6.2E-2</v>
      </c>
      <c r="AW60" s="79">
        <f t="shared" si="75"/>
        <v>0.126</v>
      </c>
      <c r="AX60" s="72">
        <f t="shared" si="76"/>
        <v>0.214</v>
      </c>
      <c r="AY60" s="79">
        <f t="shared" si="77"/>
        <v>0.17499999999999999</v>
      </c>
      <c r="AZ60" s="79">
        <f t="shared" si="78"/>
        <v>0.09</v>
      </c>
      <c r="BA60" s="79">
        <f t="shared" si="79"/>
        <v>0.115</v>
      </c>
      <c r="BB60" s="452">
        <f t="shared" si="80"/>
        <v>0.218</v>
      </c>
      <c r="BC60" s="453">
        <v>54583</v>
      </c>
      <c r="BD60" s="454">
        <v>71542</v>
      </c>
      <c r="BE60" s="455">
        <v>51419</v>
      </c>
      <c r="BF60" s="71">
        <v>40703</v>
      </c>
      <c r="BG60" s="71">
        <v>61518</v>
      </c>
      <c r="BH60" s="71">
        <v>51406</v>
      </c>
      <c r="BI60" s="71">
        <v>67930</v>
      </c>
      <c r="BJ60" s="456">
        <v>67468</v>
      </c>
      <c r="BK60" s="60">
        <v>1052</v>
      </c>
      <c r="BL60" s="75">
        <v>40788</v>
      </c>
      <c r="BM60" s="60">
        <v>794</v>
      </c>
      <c r="BN60" s="60">
        <v>0</v>
      </c>
      <c r="BO60" s="102">
        <v>47</v>
      </c>
      <c r="BP60" s="102">
        <v>60</v>
      </c>
      <c r="BQ60" s="102">
        <v>117</v>
      </c>
      <c r="BR60" s="102">
        <v>209</v>
      </c>
      <c r="BS60" s="60">
        <v>142</v>
      </c>
      <c r="BT60" s="102">
        <v>93</v>
      </c>
      <c r="BU60" s="102">
        <v>82</v>
      </c>
      <c r="BV60" s="102">
        <v>44</v>
      </c>
      <c r="BW60" s="458">
        <f t="shared" si="52"/>
        <v>0</v>
      </c>
      <c r="BX60" s="79">
        <f t="shared" si="82"/>
        <v>5.8999999999999997E-2</v>
      </c>
      <c r="BY60" s="72">
        <f t="shared" si="83"/>
        <v>7.5999999999999998E-2</v>
      </c>
      <c r="BZ60" s="72">
        <f t="shared" si="84"/>
        <v>0.14699999999999999</v>
      </c>
      <c r="CA60" s="79">
        <f t="shared" si="85"/>
        <v>0.26300000000000001</v>
      </c>
      <c r="CB60" s="72">
        <f t="shared" si="86"/>
        <v>0.17899999999999999</v>
      </c>
      <c r="CC60" s="72">
        <f t="shared" si="87"/>
        <v>0.11700000000000001</v>
      </c>
      <c r="CD60" s="79">
        <f t="shared" si="88"/>
        <v>0.10299999999999999</v>
      </c>
      <c r="CE60" s="457">
        <f t="shared" si="89"/>
        <v>5.5E-2</v>
      </c>
      <c r="CF60" s="453">
        <v>44735</v>
      </c>
      <c r="CG60" s="454">
        <v>57541</v>
      </c>
      <c r="CH60" s="455">
        <v>40753</v>
      </c>
      <c r="CI60" s="71">
        <v>33000</v>
      </c>
      <c r="CJ60" s="71">
        <v>41854</v>
      </c>
      <c r="CK60" s="71">
        <v>32667</v>
      </c>
      <c r="CL60" s="71">
        <v>57885</v>
      </c>
      <c r="CM60" s="456"/>
    </row>
    <row r="61" spans="1:91" x14ac:dyDescent="0.2">
      <c r="A61" s="56" t="s">
        <v>882</v>
      </c>
      <c r="B61" s="57" t="s">
        <v>1022</v>
      </c>
      <c r="C61" s="56" t="s">
        <v>942</v>
      </c>
      <c r="D61" s="56" t="s">
        <v>1087</v>
      </c>
      <c r="E61" s="557">
        <v>1968</v>
      </c>
      <c r="F61" s="75">
        <v>27092</v>
      </c>
      <c r="G61" s="451">
        <v>1247</v>
      </c>
      <c r="H61" s="60">
        <v>43</v>
      </c>
      <c r="I61" s="102">
        <v>70</v>
      </c>
      <c r="J61" s="102">
        <v>228</v>
      </c>
      <c r="K61" s="102">
        <v>108</v>
      </c>
      <c r="L61" s="102">
        <v>468</v>
      </c>
      <c r="M61" s="102">
        <v>156</v>
      </c>
      <c r="N61" s="102">
        <v>59</v>
      </c>
      <c r="O61" s="102">
        <v>80</v>
      </c>
      <c r="P61" s="102">
        <v>35</v>
      </c>
      <c r="Q61" s="79">
        <f t="shared" si="63"/>
        <v>3.4000000000000002E-2</v>
      </c>
      <c r="R61" s="79">
        <f t="shared" si="64"/>
        <v>5.6000000000000001E-2</v>
      </c>
      <c r="S61" s="79">
        <f t="shared" si="65"/>
        <v>0.183</v>
      </c>
      <c r="T61" s="79">
        <f t="shared" si="66"/>
        <v>8.6999999999999994E-2</v>
      </c>
      <c r="U61" s="79">
        <f t="shared" si="67"/>
        <v>0.375</v>
      </c>
      <c r="V61" s="79">
        <f t="shared" si="68"/>
        <v>0.125</v>
      </c>
      <c r="W61" s="79">
        <f t="shared" si="69"/>
        <v>4.7E-2</v>
      </c>
      <c r="X61" s="79">
        <f t="shared" si="70"/>
        <v>6.4000000000000001E-2</v>
      </c>
      <c r="Y61" s="457">
        <f t="shared" si="71"/>
        <v>2.8000000000000001E-2</v>
      </c>
      <c r="Z61" s="453">
        <v>39404</v>
      </c>
      <c r="AA61" s="454">
        <v>42394</v>
      </c>
      <c r="AB61" s="455">
        <v>35560</v>
      </c>
      <c r="AC61" s="71">
        <v>19750</v>
      </c>
      <c r="AD61" s="71">
        <v>27500</v>
      </c>
      <c r="AE61" s="71">
        <v>35760</v>
      </c>
      <c r="AF61" s="71">
        <v>67308</v>
      </c>
      <c r="AG61" s="71">
        <v>46566</v>
      </c>
      <c r="AH61" s="564">
        <v>1083</v>
      </c>
      <c r="AI61" s="560">
        <v>35813</v>
      </c>
      <c r="AJ61" s="60">
        <v>798</v>
      </c>
      <c r="AK61" s="60">
        <v>7</v>
      </c>
      <c r="AL61" s="102">
        <v>53</v>
      </c>
      <c r="AM61" s="102">
        <v>149</v>
      </c>
      <c r="AN61" s="102">
        <v>80</v>
      </c>
      <c r="AO61" s="102">
        <v>207</v>
      </c>
      <c r="AP61" s="60">
        <v>146</v>
      </c>
      <c r="AQ61" s="102">
        <v>50</v>
      </c>
      <c r="AR61" s="102">
        <v>71</v>
      </c>
      <c r="AS61" s="102">
        <v>35</v>
      </c>
      <c r="AT61" s="79">
        <f t="shared" si="53"/>
        <v>8.9999999999999993E-3</v>
      </c>
      <c r="AU61" s="79">
        <f t="shared" si="73"/>
        <v>6.6000000000000003E-2</v>
      </c>
      <c r="AV61" s="72">
        <f t="shared" si="74"/>
        <v>0.187</v>
      </c>
      <c r="AW61" s="79">
        <f t="shared" si="75"/>
        <v>0.1</v>
      </c>
      <c r="AX61" s="72">
        <f t="shared" si="76"/>
        <v>0.25900000000000001</v>
      </c>
      <c r="AY61" s="79">
        <f t="shared" si="77"/>
        <v>0.183</v>
      </c>
      <c r="AZ61" s="79">
        <f t="shared" si="78"/>
        <v>6.3E-2</v>
      </c>
      <c r="BA61" s="79">
        <f t="shared" si="79"/>
        <v>8.8999999999999996E-2</v>
      </c>
      <c r="BB61" s="452">
        <f t="shared" si="80"/>
        <v>4.3999999999999997E-2</v>
      </c>
      <c r="BC61" s="453">
        <v>40423</v>
      </c>
      <c r="BD61" s="454">
        <v>46713</v>
      </c>
      <c r="BE61" s="455">
        <v>37813</v>
      </c>
      <c r="BF61" s="71"/>
      <c r="BG61" s="71">
        <v>30694</v>
      </c>
      <c r="BH61" s="71">
        <v>48167</v>
      </c>
      <c r="BI61" s="71">
        <v>68194</v>
      </c>
      <c r="BJ61" s="456"/>
      <c r="BK61" s="60">
        <v>885</v>
      </c>
      <c r="BL61" s="75">
        <v>19718</v>
      </c>
      <c r="BM61" s="60">
        <v>449</v>
      </c>
      <c r="BN61" s="60">
        <v>36</v>
      </c>
      <c r="BO61" s="102">
        <v>17</v>
      </c>
      <c r="BP61" s="102">
        <v>79</v>
      </c>
      <c r="BQ61" s="102">
        <v>28</v>
      </c>
      <c r="BR61" s="102">
        <v>261</v>
      </c>
      <c r="BS61" s="60">
        <v>10</v>
      </c>
      <c r="BT61" s="102">
        <v>9</v>
      </c>
      <c r="BU61" s="102">
        <v>9</v>
      </c>
      <c r="BV61" s="102">
        <v>0</v>
      </c>
      <c r="BW61" s="458">
        <f t="shared" si="52"/>
        <v>0.08</v>
      </c>
      <c r="BX61" s="79">
        <f t="shared" si="82"/>
        <v>3.7999999999999999E-2</v>
      </c>
      <c r="BY61" s="72">
        <f t="shared" si="83"/>
        <v>0.17599999999999999</v>
      </c>
      <c r="BZ61" s="72">
        <f t="shared" si="84"/>
        <v>6.2E-2</v>
      </c>
      <c r="CA61" s="79">
        <f t="shared" si="85"/>
        <v>0.58099999999999996</v>
      </c>
      <c r="CB61" s="72">
        <f t="shared" si="86"/>
        <v>2.1999999999999999E-2</v>
      </c>
      <c r="CC61" s="72">
        <f t="shared" si="87"/>
        <v>0.02</v>
      </c>
      <c r="CD61" s="79">
        <f t="shared" si="88"/>
        <v>0.02</v>
      </c>
      <c r="CE61" s="457">
        <f t="shared" si="89"/>
        <v>0</v>
      </c>
      <c r="CF61" s="453">
        <v>37337</v>
      </c>
      <c r="CG61" s="454">
        <v>34718</v>
      </c>
      <c r="CH61" s="455">
        <v>26410</v>
      </c>
      <c r="CI61" s="71">
        <v>19464</v>
      </c>
      <c r="CJ61" s="71"/>
      <c r="CK61" s="71">
        <v>27361</v>
      </c>
      <c r="CL61" s="71">
        <v>65556</v>
      </c>
      <c r="CM61" s="456"/>
    </row>
    <row r="62" spans="1:91" x14ac:dyDescent="0.2">
      <c r="A62" s="56" t="s">
        <v>882</v>
      </c>
      <c r="B62" s="57" t="s">
        <v>1022</v>
      </c>
      <c r="C62" s="56" t="s">
        <v>943</v>
      </c>
      <c r="D62" s="56" t="s">
        <v>1088</v>
      </c>
      <c r="E62" s="557">
        <v>2156</v>
      </c>
      <c r="F62" s="75">
        <v>24643</v>
      </c>
      <c r="G62" s="451">
        <v>1416</v>
      </c>
      <c r="H62" s="60">
        <v>92</v>
      </c>
      <c r="I62" s="102">
        <v>106</v>
      </c>
      <c r="J62" s="102">
        <v>341</v>
      </c>
      <c r="K62" s="102">
        <v>375</v>
      </c>
      <c r="L62" s="102">
        <v>265</v>
      </c>
      <c r="M62" s="102">
        <v>114</v>
      </c>
      <c r="N62" s="102">
        <v>38</v>
      </c>
      <c r="O62" s="102">
        <v>47</v>
      </c>
      <c r="P62" s="102">
        <v>38</v>
      </c>
      <c r="Q62" s="79">
        <f t="shared" si="63"/>
        <v>6.5000000000000002E-2</v>
      </c>
      <c r="R62" s="79">
        <f t="shared" si="64"/>
        <v>7.4999999999999997E-2</v>
      </c>
      <c r="S62" s="79">
        <f t="shared" si="65"/>
        <v>0.24099999999999999</v>
      </c>
      <c r="T62" s="79">
        <f t="shared" si="66"/>
        <v>0.26500000000000001</v>
      </c>
      <c r="U62" s="79">
        <f t="shared" si="67"/>
        <v>0.187</v>
      </c>
      <c r="V62" s="79">
        <f t="shared" si="68"/>
        <v>8.1000000000000003E-2</v>
      </c>
      <c r="W62" s="79">
        <f t="shared" si="69"/>
        <v>2.7E-2</v>
      </c>
      <c r="X62" s="79">
        <f t="shared" si="70"/>
        <v>3.3000000000000002E-2</v>
      </c>
      <c r="Y62" s="457">
        <f t="shared" si="71"/>
        <v>2.7E-2</v>
      </c>
      <c r="Z62" s="453">
        <v>29398</v>
      </c>
      <c r="AA62" s="454">
        <v>37599</v>
      </c>
      <c r="AB62" s="455">
        <v>27488</v>
      </c>
      <c r="AC62" s="71">
        <v>26175</v>
      </c>
      <c r="AD62" s="71">
        <v>29006</v>
      </c>
      <c r="AE62" s="71">
        <v>27241</v>
      </c>
      <c r="AF62" s="71"/>
      <c r="AG62" s="71"/>
      <c r="AH62" s="564">
        <v>989</v>
      </c>
      <c r="AI62" s="560">
        <v>28884</v>
      </c>
      <c r="AJ62" s="60">
        <v>719</v>
      </c>
      <c r="AK62" s="60">
        <v>44</v>
      </c>
      <c r="AL62" s="102">
        <v>14</v>
      </c>
      <c r="AM62" s="102">
        <v>140</v>
      </c>
      <c r="AN62" s="102">
        <v>233</v>
      </c>
      <c r="AO62" s="102">
        <v>129</v>
      </c>
      <c r="AP62" s="60">
        <v>45</v>
      </c>
      <c r="AQ62" s="102">
        <v>38</v>
      </c>
      <c r="AR62" s="102">
        <v>38</v>
      </c>
      <c r="AS62" s="102">
        <v>38</v>
      </c>
      <c r="AT62" s="79">
        <f t="shared" si="53"/>
        <v>6.0999999999999999E-2</v>
      </c>
      <c r="AU62" s="79">
        <f t="shared" si="73"/>
        <v>1.9E-2</v>
      </c>
      <c r="AV62" s="72">
        <f t="shared" si="74"/>
        <v>0.19500000000000001</v>
      </c>
      <c r="AW62" s="79">
        <f t="shared" si="75"/>
        <v>0.32400000000000001</v>
      </c>
      <c r="AX62" s="72">
        <f t="shared" si="76"/>
        <v>0.17899999999999999</v>
      </c>
      <c r="AY62" s="79">
        <f t="shared" si="77"/>
        <v>6.3E-2</v>
      </c>
      <c r="AZ62" s="79">
        <f t="shared" si="78"/>
        <v>5.2999999999999999E-2</v>
      </c>
      <c r="BA62" s="79">
        <f t="shared" si="79"/>
        <v>5.2999999999999999E-2</v>
      </c>
      <c r="BB62" s="452">
        <f t="shared" si="80"/>
        <v>5.2999999999999999E-2</v>
      </c>
      <c r="BC62" s="453">
        <v>31099</v>
      </c>
      <c r="BD62" s="454">
        <v>45219</v>
      </c>
      <c r="BE62" s="455">
        <v>32102</v>
      </c>
      <c r="BF62" s="71">
        <v>30500</v>
      </c>
      <c r="BG62" s="71">
        <v>31809</v>
      </c>
      <c r="BH62" s="71">
        <v>32260</v>
      </c>
      <c r="BI62" s="71">
        <v>82583</v>
      </c>
      <c r="BJ62" s="456"/>
      <c r="BK62" s="60">
        <v>1167</v>
      </c>
      <c r="BL62" s="75">
        <v>22205</v>
      </c>
      <c r="BM62" s="60">
        <v>697</v>
      </c>
      <c r="BN62" s="60">
        <v>48</v>
      </c>
      <c r="BO62" s="102">
        <v>92</v>
      </c>
      <c r="BP62" s="102">
        <v>201</v>
      </c>
      <c r="BQ62" s="102">
        <v>142</v>
      </c>
      <c r="BR62" s="102">
        <v>136</v>
      </c>
      <c r="BS62" s="60">
        <v>69</v>
      </c>
      <c r="BT62" s="102">
        <v>0</v>
      </c>
      <c r="BU62" s="102">
        <v>9</v>
      </c>
      <c r="BV62" s="102">
        <v>0</v>
      </c>
      <c r="BW62" s="458">
        <f t="shared" si="52"/>
        <v>6.9000000000000006E-2</v>
      </c>
      <c r="BX62" s="79">
        <f t="shared" si="82"/>
        <v>0.13200000000000001</v>
      </c>
      <c r="BY62" s="72">
        <f t="shared" si="83"/>
        <v>0.28799999999999998</v>
      </c>
      <c r="BZ62" s="72">
        <f t="shared" si="84"/>
        <v>0.20399999999999999</v>
      </c>
      <c r="CA62" s="79">
        <f t="shared" si="85"/>
        <v>0.19500000000000001</v>
      </c>
      <c r="CB62" s="72">
        <f t="shared" si="86"/>
        <v>9.9000000000000005E-2</v>
      </c>
      <c r="CC62" s="72">
        <f t="shared" si="87"/>
        <v>0</v>
      </c>
      <c r="CD62" s="79">
        <f t="shared" si="88"/>
        <v>1.2999999999999999E-2</v>
      </c>
      <c r="CE62" s="457">
        <f t="shared" si="89"/>
        <v>0</v>
      </c>
      <c r="CF62" s="453">
        <v>25391</v>
      </c>
      <c r="CG62" s="454">
        <v>29739</v>
      </c>
      <c r="CH62" s="455">
        <v>22813</v>
      </c>
      <c r="CI62" s="71">
        <v>21838</v>
      </c>
      <c r="CJ62" s="71">
        <v>21302</v>
      </c>
      <c r="CK62" s="71">
        <v>24094</v>
      </c>
      <c r="CL62" s="71"/>
      <c r="CM62" s="456"/>
    </row>
    <row r="63" spans="1:91" x14ac:dyDescent="0.2">
      <c r="A63" s="56" t="s">
        <v>882</v>
      </c>
      <c r="B63" s="57" t="s">
        <v>1022</v>
      </c>
      <c r="C63" s="56" t="s">
        <v>944</v>
      </c>
      <c r="D63" s="56" t="s">
        <v>1089</v>
      </c>
      <c r="E63" s="557">
        <v>1840</v>
      </c>
      <c r="F63" s="75">
        <v>23429</v>
      </c>
      <c r="G63" s="451">
        <v>1186</v>
      </c>
      <c r="H63" s="60">
        <v>24</v>
      </c>
      <c r="I63" s="102">
        <v>102</v>
      </c>
      <c r="J63" s="102">
        <v>299</v>
      </c>
      <c r="K63" s="102">
        <v>379</v>
      </c>
      <c r="L63" s="102">
        <v>193</v>
      </c>
      <c r="M63" s="102">
        <v>57</v>
      </c>
      <c r="N63" s="102">
        <v>76</v>
      </c>
      <c r="O63" s="102">
        <v>35</v>
      </c>
      <c r="P63" s="102">
        <v>21</v>
      </c>
      <c r="Q63" s="79">
        <f t="shared" si="63"/>
        <v>0.02</v>
      </c>
      <c r="R63" s="79">
        <f t="shared" si="64"/>
        <v>8.5999999999999993E-2</v>
      </c>
      <c r="S63" s="79">
        <f t="shared" si="65"/>
        <v>0.252</v>
      </c>
      <c r="T63" s="79">
        <f t="shared" si="66"/>
        <v>0.32</v>
      </c>
      <c r="U63" s="79">
        <f t="shared" si="67"/>
        <v>0.16300000000000001</v>
      </c>
      <c r="V63" s="79">
        <f t="shared" si="68"/>
        <v>4.8000000000000001E-2</v>
      </c>
      <c r="W63" s="79">
        <f t="shared" si="69"/>
        <v>6.4000000000000001E-2</v>
      </c>
      <c r="X63" s="79">
        <f t="shared" si="70"/>
        <v>0.03</v>
      </c>
      <c r="Y63" s="457">
        <f t="shared" si="71"/>
        <v>1.7999999999999999E-2</v>
      </c>
      <c r="Z63" s="453">
        <v>29384</v>
      </c>
      <c r="AA63" s="454">
        <v>36028</v>
      </c>
      <c r="AB63" s="455">
        <v>24888</v>
      </c>
      <c r="AC63" s="71">
        <v>23472</v>
      </c>
      <c r="AD63" s="71">
        <v>25074</v>
      </c>
      <c r="AE63" s="71">
        <v>25547</v>
      </c>
      <c r="AF63" s="71"/>
      <c r="AG63" s="71"/>
      <c r="AH63" s="564">
        <v>1032</v>
      </c>
      <c r="AI63" s="560">
        <v>25597</v>
      </c>
      <c r="AJ63" s="60">
        <v>762</v>
      </c>
      <c r="AK63" s="60">
        <v>0</v>
      </c>
      <c r="AL63" s="102">
        <v>72</v>
      </c>
      <c r="AM63" s="102">
        <v>193</v>
      </c>
      <c r="AN63" s="102">
        <v>237</v>
      </c>
      <c r="AO63" s="102">
        <v>136</v>
      </c>
      <c r="AP63" s="60">
        <v>27</v>
      </c>
      <c r="AQ63" s="102">
        <v>76</v>
      </c>
      <c r="AR63" s="102">
        <v>0</v>
      </c>
      <c r="AS63" s="102">
        <v>21</v>
      </c>
      <c r="AT63" s="79">
        <f t="shared" si="53"/>
        <v>0</v>
      </c>
      <c r="AU63" s="79">
        <f t="shared" si="73"/>
        <v>9.4E-2</v>
      </c>
      <c r="AV63" s="72">
        <f t="shared" si="74"/>
        <v>0.253</v>
      </c>
      <c r="AW63" s="79">
        <f t="shared" si="75"/>
        <v>0.311</v>
      </c>
      <c r="AX63" s="72">
        <f t="shared" si="76"/>
        <v>0.17799999999999999</v>
      </c>
      <c r="AY63" s="79">
        <f t="shared" si="77"/>
        <v>3.5000000000000003E-2</v>
      </c>
      <c r="AZ63" s="79">
        <f t="shared" si="78"/>
        <v>0.1</v>
      </c>
      <c r="BA63" s="79">
        <f t="shared" si="79"/>
        <v>0</v>
      </c>
      <c r="BB63" s="452">
        <f t="shared" si="80"/>
        <v>2.8000000000000001E-2</v>
      </c>
      <c r="BC63" s="453">
        <v>27759</v>
      </c>
      <c r="BD63" s="454">
        <v>36976</v>
      </c>
      <c r="BE63" s="455">
        <v>26566</v>
      </c>
      <c r="BF63" s="71">
        <v>33226</v>
      </c>
      <c r="BG63" s="71">
        <v>30446</v>
      </c>
      <c r="BH63" s="71">
        <v>25570</v>
      </c>
      <c r="BI63" s="71"/>
      <c r="BJ63" s="456"/>
      <c r="BK63" s="60">
        <v>808</v>
      </c>
      <c r="BL63" s="75">
        <v>19231</v>
      </c>
      <c r="BM63" s="60">
        <v>424</v>
      </c>
      <c r="BN63" s="60">
        <v>24</v>
      </c>
      <c r="BO63" s="102">
        <v>30</v>
      </c>
      <c r="BP63" s="102">
        <v>106</v>
      </c>
      <c r="BQ63" s="102">
        <v>142</v>
      </c>
      <c r="BR63" s="102">
        <v>57</v>
      </c>
      <c r="BS63" s="60">
        <v>30</v>
      </c>
      <c r="BT63" s="102">
        <v>0</v>
      </c>
      <c r="BU63" s="102">
        <v>35</v>
      </c>
      <c r="BV63" s="102">
        <v>0</v>
      </c>
      <c r="BW63" s="458">
        <f t="shared" si="52"/>
        <v>5.7000000000000002E-2</v>
      </c>
      <c r="BX63" s="79">
        <f t="shared" si="82"/>
        <v>7.0999999999999994E-2</v>
      </c>
      <c r="BY63" s="79">
        <f t="shared" si="83"/>
        <v>0.25</v>
      </c>
      <c r="BZ63" s="72">
        <f t="shared" si="84"/>
        <v>0.33500000000000002</v>
      </c>
      <c r="CA63" s="79">
        <f t="shared" si="85"/>
        <v>0.13400000000000001</v>
      </c>
      <c r="CB63" s="72">
        <f t="shared" si="86"/>
        <v>7.0999999999999994E-2</v>
      </c>
      <c r="CC63" s="72">
        <f t="shared" si="87"/>
        <v>0</v>
      </c>
      <c r="CD63" s="79">
        <f t="shared" si="88"/>
        <v>8.3000000000000004E-2</v>
      </c>
      <c r="CE63" s="457">
        <f t="shared" si="89"/>
        <v>0</v>
      </c>
      <c r="CF63" s="453">
        <v>30235</v>
      </c>
      <c r="CG63" s="454">
        <v>34323</v>
      </c>
      <c r="CH63" s="455">
        <v>19808</v>
      </c>
      <c r="CI63" s="71">
        <v>12938</v>
      </c>
      <c r="CJ63" s="71">
        <v>17292</v>
      </c>
      <c r="CK63" s="71">
        <v>25417</v>
      </c>
      <c r="CL63" s="71"/>
      <c r="CM63" s="456"/>
    </row>
    <row r="64" spans="1:91" x14ac:dyDescent="0.2">
      <c r="A64" s="56" t="s">
        <v>882</v>
      </c>
      <c r="B64" s="57" t="s">
        <v>1022</v>
      </c>
      <c r="C64" s="56" t="s">
        <v>945</v>
      </c>
      <c r="D64" s="56" t="s">
        <v>1090</v>
      </c>
      <c r="E64" s="557">
        <v>1649</v>
      </c>
      <c r="F64" s="75">
        <v>25712</v>
      </c>
      <c r="G64" s="451">
        <v>1190</v>
      </c>
      <c r="H64" s="60">
        <v>72</v>
      </c>
      <c r="I64" s="102">
        <v>47</v>
      </c>
      <c r="J64" s="102">
        <v>280</v>
      </c>
      <c r="K64" s="102">
        <v>274</v>
      </c>
      <c r="L64" s="102">
        <v>297</v>
      </c>
      <c r="M64" s="102">
        <v>110</v>
      </c>
      <c r="N64" s="102">
        <v>9</v>
      </c>
      <c r="O64" s="102">
        <v>32</v>
      </c>
      <c r="P64" s="102">
        <v>69</v>
      </c>
      <c r="Q64" s="79">
        <f t="shared" si="63"/>
        <v>6.0999999999999999E-2</v>
      </c>
      <c r="R64" s="79">
        <f t="shared" si="64"/>
        <v>3.9E-2</v>
      </c>
      <c r="S64" s="79">
        <f t="shared" si="65"/>
        <v>0.23499999999999999</v>
      </c>
      <c r="T64" s="79">
        <f t="shared" si="66"/>
        <v>0.23</v>
      </c>
      <c r="U64" s="79">
        <f t="shared" si="67"/>
        <v>0.25</v>
      </c>
      <c r="V64" s="79">
        <f t="shared" si="68"/>
        <v>9.1999999999999998E-2</v>
      </c>
      <c r="W64" s="79">
        <f t="shared" si="69"/>
        <v>8.0000000000000002E-3</v>
      </c>
      <c r="X64" s="79">
        <f t="shared" si="70"/>
        <v>2.7E-2</v>
      </c>
      <c r="Y64" s="457">
        <f t="shared" si="71"/>
        <v>5.8000000000000003E-2</v>
      </c>
      <c r="Z64" s="453">
        <v>31856</v>
      </c>
      <c r="AA64" s="454">
        <v>38147</v>
      </c>
      <c r="AB64" s="455">
        <v>29509</v>
      </c>
      <c r="AC64" s="71">
        <v>25781</v>
      </c>
      <c r="AD64" s="71">
        <v>32153</v>
      </c>
      <c r="AE64" s="71">
        <v>22465</v>
      </c>
      <c r="AF64" s="71">
        <v>46389</v>
      </c>
      <c r="AG64" s="71"/>
      <c r="AH64" s="564">
        <v>904</v>
      </c>
      <c r="AI64" s="560">
        <v>34375</v>
      </c>
      <c r="AJ64" s="60">
        <v>739</v>
      </c>
      <c r="AK64" s="60">
        <v>0</v>
      </c>
      <c r="AL64" s="102">
        <v>21</v>
      </c>
      <c r="AM64" s="102">
        <v>131</v>
      </c>
      <c r="AN64" s="102">
        <v>155</v>
      </c>
      <c r="AO64" s="102">
        <v>247</v>
      </c>
      <c r="AP64" s="60">
        <v>75</v>
      </c>
      <c r="AQ64" s="102">
        <v>9</v>
      </c>
      <c r="AR64" s="102">
        <v>32</v>
      </c>
      <c r="AS64" s="102">
        <v>69</v>
      </c>
      <c r="AT64" s="79">
        <f t="shared" si="53"/>
        <v>0</v>
      </c>
      <c r="AU64" s="79">
        <f t="shared" si="73"/>
        <v>2.8000000000000001E-2</v>
      </c>
      <c r="AV64" s="72">
        <f t="shared" si="74"/>
        <v>0.17699999999999999</v>
      </c>
      <c r="AW64" s="79">
        <f t="shared" si="75"/>
        <v>0.21</v>
      </c>
      <c r="AX64" s="72">
        <f t="shared" si="76"/>
        <v>0.33400000000000002</v>
      </c>
      <c r="AY64" s="79">
        <f t="shared" si="77"/>
        <v>0.10100000000000001</v>
      </c>
      <c r="AZ64" s="79">
        <f t="shared" si="78"/>
        <v>1.2E-2</v>
      </c>
      <c r="BA64" s="79">
        <f t="shared" si="79"/>
        <v>4.2999999999999997E-2</v>
      </c>
      <c r="BB64" s="452">
        <f t="shared" si="80"/>
        <v>9.2999999999999999E-2</v>
      </c>
      <c r="BC64" s="453">
        <v>36628</v>
      </c>
      <c r="BD64" s="454">
        <v>46134</v>
      </c>
      <c r="BE64" s="455">
        <v>36204</v>
      </c>
      <c r="BF64" s="71">
        <v>30536</v>
      </c>
      <c r="BG64" s="71">
        <v>36228</v>
      </c>
      <c r="BH64" s="71">
        <v>31705</v>
      </c>
      <c r="BI64" s="71"/>
      <c r="BJ64" s="456"/>
      <c r="BK64" s="60">
        <v>745</v>
      </c>
      <c r="BL64" s="75">
        <v>18719</v>
      </c>
      <c r="BM64" s="60">
        <v>451</v>
      </c>
      <c r="BN64" s="60">
        <v>72</v>
      </c>
      <c r="BO64" s="102">
        <v>26</v>
      </c>
      <c r="BP64" s="102">
        <v>149</v>
      </c>
      <c r="BQ64" s="102">
        <v>119</v>
      </c>
      <c r="BR64" s="102">
        <v>50</v>
      </c>
      <c r="BS64" s="60">
        <v>35</v>
      </c>
      <c r="BT64" s="102">
        <v>0</v>
      </c>
      <c r="BU64" s="102">
        <v>0</v>
      </c>
      <c r="BV64" s="102">
        <v>0</v>
      </c>
      <c r="BW64" s="458">
        <f t="shared" si="52"/>
        <v>0.16</v>
      </c>
      <c r="BX64" s="79">
        <f t="shared" si="82"/>
        <v>5.8000000000000003E-2</v>
      </c>
      <c r="BY64" s="79">
        <f t="shared" si="83"/>
        <v>0.33</v>
      </c>
      <c r="BZ64" s="72">
        <f t="shared" si="84"/>
        <v>0.26400000000000001</v>
      </c>
      <c r="CA64" s="79">
        <f t="shared" si="85"/>
        <v>0.111</v>
      </c>
      <c r="CB64" s="72">
        <f t="shared" si="86"/>
        <v>7.8E-2</v>
      </c>
      <c r="CC64" s="72">
        <f t="shared" si="87"/>
        <v>0</v>
      </c>
      <c r="CD64" s="79">
        <f t="shared" si="88"/>
        <v>0</v>
      </c>
      <c r="CE64" s="457">
        <f t="shared" si="89"/>
        <v>0</v>
      </c>
      <c r="CF64" s="453">
        <v>23720</v>
      </c>
      <c r="CG64" s="454">
        <v>25060</v>
      </c>
      <c r="CH64" s="455">
        <v>19323</v>
      </c>
      <c r="CI64" s="71">
        <v>20263</v>
      </c>
      <c r="CJ64" s="71">
        <v>19327</v>
      </c>
      <c r="CK64" s="71">
        <v>18911</v>
      </c>
      <c r="CL64" s="71"/>
      <c r="CM64" s="456"/>
    </row>
    <row r="65" spans="1:91" x14ac:dyDescent="0.2">
      <c r="A65" s="56" t="s">
        <v>882</v>
      </c>
      <c r="B65" s="57" t="s">
        <v>1022</v>
      </c>
      <c r="C65" s="56" t="s">
        <v>946</v>
      </c>
      <c r="D65" s="56" t="s">
        <v>1091</v>
      </c>
      <c r="E65" s="557">
        <v>1591</v>
      </c>
      <c r="F65" s="75">
        <v>25744</v>
      </c>
      <c r="G65" s="451">
        <v>845</v>
      </c>
      <c r="H65" s="60">
        <v>0</v>
      </c>
      <c r="I65" s="102">
        <v>15</v>
      </c>
      <c r="J65" s="102">
        <v>132</v>
      </c>
      <c r="K65" s="102">
        <v>162</v>
      </c>
      <c r="L65" s="102">
        <v>192</v>
      </c>
      <c r="M65" s="102">
        <v>166</v>
      </c>
      <c r="N65" s="102">
        <v>22</v>
      </c>
      <c r="O65" s="102">
        <v>93</v>
      </c>
      <c r="P65" s="102">
        <v>63</v>
      </c>
      <c r="Q65" s="79">
        <f t="shared" si="63"/>
        <v>0</v>
      </c>
      <c r="R65" s="79">
        <f t="shared" si="64"/>
        <v>1.7999999999999999E-2</v>
      </c>
      <c r="S65" s="79">
        <f t="shared" si="65"/>
        <v>0.156</v>
      </c>
      <c r="T65" s="79">
        <f t="shared" si="66"/>
        <v>0.192</v>
      </c>
      <c r="U65" s="79">
        <f t="shared" si="67"/>
        <v>0.22700000000000001</v>
      </c>
      <c r="V65" s="79">
        <f t="shared" si="68"/>
        <v>0.19600000000000001</v>
      </c>
      <c r="W65" s="79">
        <f t="shared" si="69"/>
        <v>2.5999999999999999E-2</v>
      </c>
      <c r="X65" s="79">
        <f t="shared" si="70"/>
        <v>0.11</v>
      </c>
      <c r="Y65" s="457">
        <f t="shared" si="71"/>
        <v>7.4999999999999997E-2</v>
      </c>
      <c r="Z65" s="453">
        <v>43327</v>
      </c>
      <c r="AA65" s="454">
        <v>48744</v>
      </c>
      <c r="AB65" s="455">
        <v>32852</v>
      </c>
      <c r="AC65" s="71">
        <v>28214</v>
      </c>
      <c r="AD65" s="71">
        <v>37155</v>
      </c>
      <c r="AE65" s="71">
        <v>32375</v>
      </c>
      <c r="AF65" s="71">
        <v>42917</v>
      </c>
      <c r="AG65" s="71"/>
      <c r="AH65" s="564">
        <v>728</v>
      </c>
      <c r="AI65" s="560">
        <v>33486</v>
      </c>
      <c r="AJ65" s="60">
        <v>455</v>
      </c>
      <c r="AK65" s="60">
        <v>0</v>
      </c>
      <c r="AL65" s="102">
        <v>6</v>
      </c>
      <c r="AM65" s="102">
        <v>32</v>
      </c>
      <c r="AN65" s="102">
        <v>127</v>
      </c>
      <c r="AO65" s="102">
        <v>70</v>
      </c>
      <c r="AP65" s="60">
        <v>126</v>
      </c>
      <c r="AQ65" s="102">
        <v>22</v>
      </c>
      <c r="AR65" s="102">
        <v>39</v>
      </c>
      <c r="AS65" s="102">
        <v>33</v>
      </c>
      <c r="AT65" s="79">
        <f t="shared" si="53"/>
        <v>0</v>
      </c>
      <c r="AU65" s="79">
        <f t="shared" si="73"/>
        <v>1.2999999999999999E-2</v>
      </c>
      <c r="AV65" s="72">
        <f t="shared" si="74"/>
        <v>7.0000000000000007E-2</v>
      </c>
      <c r="AW65" s="79">
        <f t="shared" si="75"/>
        <v>0.27900000000000003</v>
      </c>
      <c r="AX65" s="72">
        <f t="shared" si="76"/>
        <v>0.154</v>
      </c>
      <c r="AY65" s="79">
        <f t="shared" si="77"/>
        <v>0.27700000000000002</v>
      </c>
      <c r="AZ65" s="79">
        <f t="shared" si="78"/>
        <v>4.8000000000000001E-2</v>
      </c>
      <c r="BA65" s="79">
        <f t="shared" si="79"/>
        <v>8.5999999999999993E-2</v>
      </c>
      <c r="BB65" s="452">
        <f t="shared" si="80"/>
        <v>7.2999999999999995E-2</v>
      </c>
      <c r="BC65" s="453">
        <v>44779</v>
      </c>
      <c r="BD65" s="454">
        <v>50858</v>
      </c>
      <c r="BE65" s="455">
        <v>34961</v>
      </c>
      <c r="BF65" s="71">
        <v>34612</v>
      </c>
      <c r="BG65" s="71"/>
      <c r="BH65" s="71">
        <v>46250</v>
      </c>
      <c r="BI65" s="71">
        <v>29509</v>
      </c>
      <c r="BJ65" s="456"/>
      <c r="BK65" s="60">
        <v>863</v>
      </c>
      <c r="BL65" s="75">
        <v>18523</v>
      </c>
      <c r="BM65" s="60">
        <v>390</v>
      </c>
      <c r="BN65" s="60">
        <v>0</v>
      </c>
      <c r="BO65" s="102">
        <v>9</v>
      </c>
      <c r="BP65" s="102">
        <v>100</v>
      </c>
      <c r="BQ65" s="102">
        <v>35</v>
      </c>
      <c r="BR65" s="102">
        <v>122</v>
      </c>
      <c r="BS65" s="60">
        <v>40</v>
      </c>
      <c r="BT65" s="102">
        <v>0</v>
      </c>
      <c r="BU65" s="102">
        <v>54</v>
      </c>
      <c r="BV65" s="102">
        <v>30</v>
      </c>
      <c r="BW65" s="458">
        <f t="shared" si="52"/>
        <v>0</v>
      </c>
      <c r="BX65" s="79">
        <f t="shared" si="82"/>
        <v>2.3E-2</v>
      </c>
      <c r="BY65" s="72">
        <f t="shared" si="83"/>
        <v>0.25600000000000001</v>
      </c>
      <c r="BZ65" s="79">
        <f t="shared" si="84"/>
        <v>0.09</v>
      </c>
      <c r="CA65" s="79">
        <f t="shared" si="85"/>
        <v>0.313</v>
      </c>
      <c r="CB65" s="72">
        <f t="shared" si="86"/>
        <v>0.10299999999999999</v>
      </c>
      <c r="CC65" s="72">
        <f t="shared" si="87"/>
        <v>0</v>
      </c>
      <c r="CD65" s="79">
        <f t="shared" si="88"/>
        <v>0.13800000000000001</v>
      </c>
      <c r="CE65" s="457">
        <f t="shared" si="89"/>
        <v>7.6999999999999999E-2</v>
      </c>
      <c r="CF65" s="453">
        <v>42843</v>
      </c>
      <c r="CG65" s="454">
        <v>46278</v>
      </c>
      <c r="CH65" s="455">
        <v>26012</v>
      </c>
      <c r="CI65" s="71">
        <v>11432</v>
      </c>
      <c r="CJ65" s="71">
        <v>43333</v>
      </c>
      <c r="CK65" s="71">
        <v>25484</v>
      </c>
      <c r="CL65" s="71">
        <v>48977</v>
      </c>
      <c r="CM65" s="456"/>
    </row>
    <row r="66" spans="1:91" x14ac:dyDescent="0.2">
      <c r="A66" s="56" t="s">
        <v>882</v>
      </c>
      <c r="B66" s="57" t="s">
        <v>1022</v>
      </c>
      <c r="C66" s="56" t="s">
        <v>947</v>
      </c>
      <c r="D66" s="56" t="s">
        <v>1092</v>
      </c>
      <c r="E66" s="557">
        <v>1454</v>
      </c>
      <c r="F66" s="75">
        <v>26030</v>
      </c>
      <c r="G66" s="451">
        <v>989</v>
      </c>
      <c r="H66" s="60">
        <v>26</v>
      </c>
      <c r="I66" s="102">
        <v>87</v>
      </c>
      <c r="J66" s="102">
        <v>165</v>
      </c>
      <c r="K66" s="102">
        <v>198</v>
      </c>
      <c r="L66" s="102">
        <v>162</v>
      </c>
      <c r="M66" s="102">
        <v>178</v>
      </c>
      <c r="N66" s="102">
        <v>16</v>
      </c>
      <c r="O66" s="102">
        <v>83</v>
      </c>
      <c r="P66" s="102">
        <v>74</v>
      </c>
      <c r="Q66" s="79">
        <f t="shared" si="63"/>
        <v>2.5999999999999999E-2</v>
      </c>
      <c r="R66" s="79">
        <f t="shared" si="64"/>
        <v>8.7999999999999995E-2</v>
      </c>
      <c r="S66" s="79">
        <f t="shared" si="65"/>
        <v>0.16700000000000001</v>
      </c>
      <c r="T66" s="79">
        <f t="shared" si="66"/>
        <v>0.2</v>
      </c>
      <c r="U66" s="79">
        <f t="shared" si="67"/>
        <v>0.16400000000000001</v>
      </c>
      <c r="V66" s="79">
        <f t="shared" si="68"/>
        <v>0.18</v>
      </c>
      <c r="W66" s="79">
        <f t="shared" si="69"/>
        <v>1.6E-2</v>
      </c>
      <c r="X66" s="79">
        <f t="shared" si="70"/>
        <v>8.4000000000000005E-2</v>
      </c>
      <c r="Y66" s="457">
        <f t="shared" si="71"/>
        <v>7.4999999999999997E-2</v>
      </c>
      <c r="Z66" s="453">
        <v>39213</v>
      </c>
      <c r="AA66" s="454">
        <v>46299</v>
      </c>
      <c r="AB66" s="455">
        <v>27500</v>
      </c>
      <c r="AC66" s="71">
        <v>27043</v>
      </c>
      <c r="AD66" s="71">
        <v>26373</v>
      </c>
      <c r="AE66" s="71">
        <v>39500</v>
      </c>
      <c r="AF66" s="71"/>
      <c r="AG66" s="71"/>
      <c r="AH66" s="564">
        <v>839</v>
      </c>
      <c r="AI66" s="560">
        <v>34896</v>
      </c>
      <c r="AJ66" s="60">
        <v>641</v>
      </c>
      <c r="AK66" s="60">
        <v>0</v>
      </c>
      <c r="AL66" s="102">
        <v>14</v>
      </c>
      <c r="AM66" s="102">
        <v>105</v>
      </c>
      <c r="AN66" s="102">
        <v>121</v>
      </c>
      <c r="AO66" s="102">
        <v>116</v>
      </c>
      <c r="AP66" s="60">
        <v>125</v>
      </c>
      <c r="AQ66" s="102">
        <v>8</v>
      </c>
      <c r="AR66" s="102">
        <v>83</v>
      </c>
      <c r="AS66" s="102">
        <v>69</v>
      </c>
      <c r="AT66" s="79">
        <f t="shared" si="53"/>
        <v>0</v>
      </c>
      <c r="AU66" s="79">
        <f t="shared" si="73"/>
        <v>2.1999999999999999E-2</v>
      </c>
      <c r="AV66" s="72">
        <f t="shared" si="74"/>
        <v>0.16400000000000001</v>
      </c>
      <c r="AW66" s="79">
        <f t="shared" si="75"/>
        <v>0.189</v>
      </c>
      <c r="AX66" s="72">
        <f t="shared" si="76"/>
        <v>0.18099999999999999</v>
      </c>
      <c r="AY66" s="79">
        <f t="shared" si="77"/>
        <v>0.19500000000000001</v>
      </c>
      <c r="AZ66" s="79">
        <f t="shared" si="78"/>
        <v>1.2E-2</v>
      </c>
      <c r="BA66" s="79">
        <f t="shared" si="79"/>
        <v>0.129</v>
      </c>
      <c r="BB66" s="452">
        <f t="shared" si="80"/>
        <v>0.108</v>
      </c>
      <c r="BC66" s="453">
        <v>46366</v>
      </c>
      <c r="BD66" s="454">
        <v>54761</v>
      </c>
      <c r="BE66" s="455">
        <v>44813</v>
      </c>
      <c r="BF66" s="71">
        <v>45353</v>
      </c>
      <c r="BG66" s="71">
        <v>31625</v>
      </c>
      <c r="BH66" s="71">
        <v>43906</v>
      </c>
      <c r="BI66" s="71">
        <v>85063</v>
      </c>
      <c r="BJ66" s="456"/>
      <c r="BK66" s="60">
        <v>615</v>
      </c>
      <c r="BL66" s="75">
        <v>14571</v>
      </c>
      <c r="BM66" s="60">
        <v>348</v>
      </c>
      <c r="BN66" s="60">
        <v>26</v>
      </c>
      <c r="BO66" s="102">
        <v>73</v>
      </c>
      <c r="BP66" s="102">
        <v>60</v>
      </c>
      <c r="BQ66" s="102">
        <v>77</v>
      </c>
      <c r="BR66" s="102">
        <v>46</v>
      </c>
      <c r="BS66" s="60">
        <v>53</v>
      </c>
      <c r="BT66" s="102">
        <v>8</v>
      </c>
      <c r="BU66" s="102">
        <v>0</v>
      </c>
      <c r="BV66" s="102">
        <v>5</v>
      </c>
      <c r="BW66" s="458">
        <f t="shared" si="52"/>
        <v>7.4999999999999997E-2</v>
      </c>
      <c r="BX66" s="79">
        <f t="shared" si="82"/>
        <v>0.21</v>
      </c>
      <c r="BY66" s="72">
        <f t="shared" si="83"/>
        <v>0.17199999999999999</v>
      </c>
      <c r="BZ66" s="72">
        <f t="shared" si="84"/>
        <v>0.221</v>
      </c>
      <c r="CA66" s="79">
        <f t="shared" si="85"/>
        <v>0.13200000000000001</v>
      </c>
      <c r="CB66" s="72">
        <f t="shared" si="86"/>
        <v>0.152</v>
      </c>
      <c r="CC66" s="72">
        <f t="shared" si="87"/>
        <v>2.3E-2</v>
      </c>
      <c r="CD66" s="79">
        <f t="shared" si="88"/>
        <v>0</v>
      </c>
      <c r="CE66" s="457">
        <f t="shared" si="89"/>
        <v>1.4E-2</v>
      </c>
      <c r="CF66" s="453">
        <v>25735</v>
      </c>
      <c r="CG66" s="454">
        <v>30711</v>
      </c>
      <c r="CH66" s="455">
        <v>18646</v>
      </c>
      <c r="CI66" s="71">
        <v>17813</v>
      </c>
      <c r="CJ66" s="71">
        <v>25653</v>
      </c>
      <c r="CK66" s="71"/>
      <c r="CL66" s="71"/>
      <c r="CM66" s="456"/>
    </row>
    <row r="67" spans="1:91" x14ac:dyDescent="0.2">
      <c r="A67" s="56" t="s">
        <v>882</v>
      </c>
      <c r="B67" s="57" t="s">
        <v>1022</v>
      </c>
      <c r="C67" s="56" t="s">
        <v>948</v>
      </c>
      <c r="D67" s="56" t="s">
        <v>1093</v>
      </c>
      <c r="E67" s="557">
        <v>2607</v>
      </c>
      <c r="F67" s="75">
        <v>30330</v>
      </c>
      <c r="G67" s="451">
        <v>1786</v>
      </c>
      <c r="H67" s="60">
        <v>43</v>
      </c>
      <c r="I67" s="102">
        <v>110</v>
      </c>
      <c r="J67" s="102">
        <v>384</v>
      </c>
      <c r="K67" s="102">
        <v>336</v>
      </c>
      <c r="L67" s="102">
        <v>489</v>
      </c>
      <c r="M67" s="102">
        <v>202</v>
      </c>
      <c r="N67" s="102">
        <v>41</v>
      </c>
      <c r="O67" s="102">
        <v>39</v>
      </c>
      <c r="P67" s="102">
        <v>142</v>
      </c>
      <c r="Q67" s="79">
        <f t="shared" si="63"/>
        <v>2.4E-2</v>
      </c>
      <c r="R67" s="79">
        <f t="shared" si="64"/>
        <v>6.2E-2</v>
      </c>
      <c r="S67" s="79">
        <f t="shared" si="65"/>
        <v>0.215</v>
      </c>
      <c r="T67" s="79">
        <f t="shared" si="66"/>
        <v>0.188</v>
      </c>
      <c r="U67" s="79">
        <f t="shared" si="67"/>
        <v>0.27400000000000002</v>
      </c>
      <c r="V67" s="79">
        <f t="shared" si="68"/>
        <v>0.113</v>
      </c>
      <c r="W67" s="79">
        <f t="shared" si="69"/>
        <v>2.3E-2</v>
      </c>
      <c r="X67" s="79">
        <f t="shared" si="70"/>
        <v>2.1999999999999999E-2</v>
      </c>
      <c r="Y67" s="457">
        <f t="shared" si="71"/>
        <v>0.08</v>
      </c>
      <c r="Z67" s="453">
        <v>36087</v>
      </c>
      <c r="AA67" s="454">
        <v>42980</v>
      </c>
      <c r="AB67" s="455">
        <v>32598</v>
      </c>
      <c r="AC67" s="71">
        <v>28672</v>
      </c>
      <c r="AD67" s="71">
        <v>41302</v>
      </c>
      <c r="AE67" s="71">
        <v>33525</v>
      </c>
      <c r="AF67" s="71">
        <v>63185</v>
      </c>
      <c r="AG67" s="71"/>
      <c r="AH67" s="564">
        <v>1460</v>
      </c>
      <c r="AI67" s="560">
        <v>31484</v>
      </c>
      <c r="AJ67" s="60">
        <v>944</v>
      </c>
      <c r="AK67" s="60">
        <v>27</v>
      </c>
      <c r="AL67" s="102">
        <v>69</v>
      </c>
      <c r="AM67" s="102">
        <v>130</v>
      </c>
      <c r="AN67" s="102">
        <v>158</v>
      </c>
      <c r="AO67" s="102">
        <v>241</v>
      </c>
      <c r="AP67" s="60">
        <v>145</v>
      </c>
      <c r="AQ67" s="102">
        <v>28</v>
      </c>
      <c r="AR67" s="102">
        <v>24</v>
      </c>
      <c r="AS67" s="102">
        <v>122</v>
      </c>
      <c r="AT67" s="79">
        <f t="shared" si="53"/>
        <v>2.9000000000000001E-2</v>
      </c>
      <c r="AU67" s="79">
        <f t="shared" si="73"/>
        <v>7.2999999999999995E-2</v>
      </c>
      <c r="AV67" s="72">
        <f t="shared" si="74"/>
        <v>0.13800000000000001</v>
      </c>
      <c r="AW67" s="79">
        <f t="shared" si="75"/>
        <v>0.16700000000000001</v>
      </c>
      <c r="AX67" s="72">
        <f t="shared" si="76"/>
        <v>0.255</v>
      </c>
      <c r="AY67" s="79">
        <f t="shared" si="77"/>
        <v>0.154</v>
      </c>
      <c r="AZ67" s="79">
        <f t="shared" si="78"/>
        <v>0.03</v>
      </c>
      <c r="BA67" s="79">
        <f t="shared" si="79"/>
        <v>2.5000000000000001E-2</v>
      </c>
      <c r="BB67" s="452">
        <f t="shared" si="80"/>
        <v>0.129</v>
      </c>
      <c r="BC67" s="453">
        <v>41236</v>
      </c>
      <c r="BD67" s="454">
        <v>49994</v>
      </c>
      <c r="BE67" s="455">
        <v>39167</v>
      </c>
      <c r="BF67" s="71">
        <v>30956</v>
      </c>
      <c r="BG67" s="71">
        <v>47704</v>
      </c>
      <c r="BH67" s="71">
        <v>40987</v>
      </c>
      <c r="BI67" s="71"/>
      <c r="BJ67" s="456"/>
      <c r="BK67" s="60">
        <v>1147</v>
      </c>
      <c r="BL67" s="75">
        <v>25809</v>
      </c>
      <c r="BM67" s="60">
        <v>842</v>
      </c>
      <c r="BN67" s="60">
        <v>16</v>
      </c>
      <c r="BO67" s="102">
        <v>41</v>
      </c>
      <c r="BP67" s="102">
        <v>254</v>
      </c>
      <c r="BQ67" s="102">
        <v>178</v>
      </c>
      <c r="BR67" s="102">
        <v>248</v>
      </c>
      <c r="BS67" s="60">
        <v>57</v>
      </c>
      <c r="BT67" s="102">
        <v>13</v>
      </c>
      <c r="BU67" s="102">
        <v>15</v>
      </c>
      <c r="BV67" s="102">
        <v>20</v>
      </c>
      <c r="BW67" s="458">
        <f t="shared" si="52"/>
        <v>1.9E-2</v>
      </c>
      <c r="BX67" s="79">
        <f t="shared" si="82"/>
        <v>4.9000000000000002E-2</v>
      </c>
      <c r="BY67" s="72">
        <f t="shared" si="83"/>
        <v>0.30199999999999999</v>
      </c>
      <c r="BZ67" s="72">
        <f t="shared" si="84"/>
        <v>0.21099999999999999</v>
      </c>
      <c r="CA67" s="79">
        <f t="shared" si="85"/>
        <v>0.29499999999999998</v>
      </c>
      <c r="CB67" s="72">
        <f t="shared" si="86"/>
        <v>6.8000000000000005E-2</v>
      </c>
      <c r="CC67" s="72">
        <f t="shared" si="87"/>
        <v>1.4999999999999999E-2</v>
      </c>
      <c r="CD67" s="79">
        <f t="shared" si="88"/>
        <v>1.7999999999999999E-2</v>
      </c>
      <c r="CE67" s="457">
        <f t="shared" si="89"/>
        <v>2.4E-2</v>
      </c>
      <c r="CF67" s="453">
        <v>32171</v>
      </c>
      <c r="CG67" s="454">
        <v>35116</v>
      </c>
      <c r="CH67" s="455">
        <v>30740</v>
      </c>
      <c r="CI67" s="71">
        <v>22500</v>
      </c>
      <c r="CJ67" s="71">
        <v>39107</v>
      </c>
      <c r="CK67" s="71">
        <v>22031</v>
      </c>
      <c r="CL67" s="71"/>
      <c r="CM67" s="456"/>
    </row>
    <row r="68" spans="1:91" x14ac:dyDescent="0.2">
      <c r="A68" s="56" t="s">
        <v>882</v>
      </c>
      <c r="B68" s="57" t="s">
        <v>1022</v>
      </c>
      <c r="C68" s="56" t="s">
        <v>949</v>
      </c>
      <c r="D68" s="56" t="s">
        <v>1094</v>
      </c>
      <c r="E68" s="557">
        <v>1998</v>
      </c>
      <c r="F68" s="75">
        <v>27895</v>
      </c>
      <c r="G68" s="451">
        <v>1309</v>
      </c>
      <c r="H68" s="60">
        <v>8</v>
      </c>
      <c r="I68" s="102">
        <v>42</v>
      </c>
      <c r="J68" s="102">
        <v>266</v>
      </c>
      <c r="K68" s="102">
        <v>263</v>
      </c>
      <c r="L68" s="102">
        <v>343</v>
      </c>
      <c r="M68" s="102">
        <v>198</v>
      </c>
      <c r="N68" s="102">
        <v>29</v>
      </c>
      <c r="O68" s="102">
        <v>141</v>
      </c>
      <c r="P68" s="102">
        <v>19</v>
      </c>
      <c r="Q68" s="79">
        <f t="shared" si="63"/>
        <v>6.0000000000000001E-3</v>
      </c>
      <c r="R68" s="79">
        <f t="shared" si="64"/>
        <v>3.2000000000000001E-2</v>
      </c>
      <c r="S68" s="79">
        <f t="shared" si="65"/>
        <v>0.20300000000000001</v>
      </c>
      <c r="T68" s="79">
        <f t="shared" si="66"/>
        <v>0.20100000000000001</v>
      </c>
      <c r="U68" s="79">
        <f t="shared" si="67"/>
        <v>0.26200000000000001</v>
      </c>
      <c r="V68" s="79">
        <f t="shared" si="68"/>
        <v>0.151</v>
      </c>
      <c r="W68" s="79">
        <f t="shared" si="69"/>
        <v>2.1999999999999999E-2</v>
      </c>
      <c r="X68" s="79">
        <f t="shared" si="70"/>
        <v>0.108</v>
      </c>
      <c r="Y68" s="457">
        <f t="shared" si="71"/>
        <v>1.4999999999999999E-2</v>
      </c>
      <c r="Z68" s="453">
        <v>36419</v>
      </c>
      <c r="AA68" s="454">
        <v>42982</v>
      </c>
      <c r="AB68" s="455">
        <v>33941</v>
      </c>
      <c r="AC68" s="71">
        <v>35360</v>
      </c>
      <c r="AD68" s="71">
        <v>29637</v>
      </c>
      <c r="AE68" s="71">
        <v>32377</v>
      </c>
      <c r="AF68" s="71">
        <v>51210</v>
      </c>
      <c r="AG68" s="71"/>
      <c r="AH68" s="564">
        <v>1074</v>
      </c>
      <c r="AI68" s="560">
        <v>33517</v>
      </c>
      <c r="AJ68" s="60">
        <v>658</v>
      </c>
      <c r="AK68" s="60">
        <v>8</v>
      </c>
      <c r="AL68" s="102">
        <v>0</v>
      </c>
      <c r="AM68" s="102">
        <v>92</v>
      </c>
      <c r="AN68" s="102">
        <v>126</v>
      </c>
      <c r="AO68" s="102">
        <v>219</v>
      </c>
      <c r="AP68" s="60">
        <v>94</v>
      </c>
      <c r="AQ68" s="102">
        <v>12</v>
      </c>
      <c r="AR68" s="102">
        <v>107</v>
      </c>
      <c r="AS68" s="102">
        <v>0</v>
      </c>
      <c r="AT68" s="79">
        <f t="shared" si="53"/>
        <v>1.2E-2</v>
      </c>
      <c r="AU68" s="79">
        <f t="shared" si="73"/>
        <v>0</v>
      </c>
      <c r="AV68" s="72">
        <f t="shared" si="74"/>
        <v>0.14000000000000001</v>
      </c>
      <c r="AW68" s="79">
        <f t="shared" si="75"/>
        <v>0.191</v>
      </c>
      <c r="AX68" s="72">
        <f t="shared" si="76"/>
        <v>0.33300000000000002</v>
      </c>
      <c r="AY68" s="79">
        <f t="shared" si="77"/>
        <v>0.14299999999999999</v>
      </c>
      <c r="AZ68" s="79">
        <f t="shared" si="78"/>
        <v>1.7999999999999999E-2</v>
      </c>
      <c r="BA68" s="79">
        <f t="shared" si="79"/>
        <v>0.16300000000000001</v>
      </c>
      <c r="BB68" s="452">
        <f t="shared" si="80"/>
        <v>0</v>
      </c>
      <c r="BC68" s="453">
        <v>40129</v>
      </c>
      <c r="BD68" s="454">
        <v>47519</v>
      </c>
      <c r="BE68" s="455">
        <v>34894</v>
      </c>
      <c r="BF68" s="71">
        <v>30469</v>
      </c>
      <c r="BG68" s="71">
        <v>36638</v>
      </c>
      <c r="BH68" s="71">
        <v>33456</v>
      </c>
      <c r="BI68" s="71"/>
      <c r="BJ68" s="456"/>
      <c r="BK68" s="60">
        <v>924</v>
      </c>
      <c r="BL68" s="75">
        <v>25597</v>
      </c>
      <c r="BM68" s="60">
        <v>651</v>
      </c>
      <c r="BN68" s="60">
        <v>0</v>
      </c>
      <c r="BO68" s="102">
        <v>42</v>
      </c>
      <c r="BP68" s="102">
        <v>174</v>
      </c>
      <c r="BQ68" s="102">
        <v>137</v>
      </c>
      <c r="BR68" s="102">
        <v>124</v>
      </c>
      <c r="BS68" s="60">
        <v>104</v>
      </c>
      <c r="BT68" s="102">
        <v>17</v>
      </c>
      <c r="BU68" s="102">
        <v>34</v>
      </c>
      <c r="BV68" s="102">
        <v>19</v>
      </c>
      <c r="BW68" s="458">
        <f t="shared" si="52"/>
        <v>0</v>
      </c>
      <c r="BX68" s="79">
        <f t="shared" si="82"/>
        <v>6.5000000000000002E-2</v>
      </c>
      <c r="BY68" s="72">
        <f t="shared" si="83"/>
        <v>0.26700000000000002</v>
      </c>
      <c r="BZ68" s="79">
        <f t="shared" si="84"/>
        <v>0.21</v>
      </c>
      <c r="CA68" s="79">
        <f t="shared" si="85"/>
        <v>0.19</v>
      </c>
      <c r="CB68" s="79">
        <f t="shared" si="86"/>
        <v>0.16</v>
      </c>
      <c r="CC68" s="72">
        <f t="shared" si="87"/>
        <v>2.5999999999999999E-2</v>
      </c>
      <c r="CD68" s="79">
        <f t="shared" si="88"/>
        <v>5.1999999999999998E-2</v>
      </c>
      <c r="CE68" s="457">
        <f t="shared" si="89"/>
        <v>2.9000000000000001E-2</v>
      </c>
      <c r="CF68" s="453">
        <v>29798</v>
      </c>
      <c r="CG68" s="454">
        <v>38396</v>
      </c>
      <c r="CH68" s="455">
        <v>30250</v>
      </c>
      <c r="CI68" s="71">
        <v>43182</v>
      </c>
      <c r="CJ68" s="71">
        <v>26528</v>
      </c>
      <c r="CK68" s="71">
        <v>30950</v>
      </c>
      <c r="CL68" s="71">
        <v>51492</v>
      </c>
      <c r="CM68" s="456"/>
    </row>
    <row r="69" spans="1:91" x14ac:dyDescent="0.2">
      <c r="A69" s="56" t="s">
        <v>882</v>
      </c>
      <c r="B69" s="57" t="s">
        <v>1022</v>
      </c>
      <c r="C69" s="56" t="s">
        <v>950</v>
      </c>
      <c r="D69" s="56" t="s">
        <v>1095</v>
      </c>
      <c r="E69" s="557">
        <v>1755</v>
      </c>
      <c r="F69" s="75">
        <v>23640</v>
      </c>
      <c r="G69" s="451">
        <v>1107</v>
      </c>
      <c r="H69" s="60">
        <v>88</v>
      </c>
      <c r="I69" s="102">
        <v>63</v>
      </c>
      <c r="J69" s="102">
        <v>203</v>
      </c>
      <c r="K69" s="102">
        <v>286</v>
      </c>
      <c r="L69" s="102">
        <v>215</v>
      </c>
      <c r="M69" s="102">
        <v>120</v>
      </c>
      <c r="N69" s="102">
        <v>35</v>
      </c>
      <c r="O69" s="102">
        <v>69</v>
      </c>
      <c r="P69" s="102">
        <v>28</v>
      </c>
      <c r="Q69" s="79">
        <f t="shared" si="63"/>
        <v>7.9000000000000001E-2</v>
      </c>
      <c r="R69" s="79">
        <f t="shared" si="64"/>
        <v>5.7000000000000002E-2</v>
      </c>
      <c r="S69" s="79">
        <f t="shared" si="65"/>
        <v>0.183</v>
      </c>
      <c r="T69" s="79">
        <f t="shared" si="66"/>
        <v>0.25800000000000001</v>
      </c>
      <c r="U69" s="79">
        <f t="shared" si="67"/>
        <v>0.19400000000000001</v>
      </c>
      <c r="V69" s="79">
        <f t="shared" si="68"/>
        <v>0.108</v>
      </c>
      <c r="W69" s="79">
        <f t="shared" si="69"/>
        <v>3.2000000000000001E-2</v>
      </c>
      <c r="X69" s="79">
        <f t="shared" si="70"/>
        <v>6.2E-2</v>
      </c>
      <c r="Y69" s="457">
        <f t="shared" si="71"/>
        <v>2.5000000000000001E-2</v>
      </c>
      <c r="Z69" s="453">
        <v>32624</v>
      </c>
      <c r="AA69" s="454">
        <v>37506</v>
      </c>
      <c r="AB69" s="455">
        <v>25711</v>
      </c>
      <c r="AC69" s="71">
        <v>21641</v>
      </c>
      <c r="AD69" s="71">
        <v>16016</v>
      </c>
      <c r="AE69" s="71">
        <v>34916</v>
      </c>
      <c r="AF69" s="71"/>
      <c r="AG69" s="71"/>
      <c r="AH69" s="564">
        <v>1081</v>
      </c>
      <c r="AI69" s="560">
        <v>24181</v>
      </c>
      <c r="AJ69" s="60">
        <v>671</v>
      </c>
      <c r="AK69" s="60">
        <v>39</v>
      </c>
      <c r="AL69" s="102">
        <v>9</v>
      </c>
      <c r="AM69" s="102">
        <v>130</v>
      </c>
      <c r="AN69" s="102">
        <v>168</v>
      </c>
      <c r="AO69" s="102">
        <v>162</v>
      </c>
      <c r="AP69" s="60">
        <v>69</v>
      </c>
      <c r="AQ69" s="102">
        <v>12</v>
      </c>
      <c r="AR69" s="102">
        <v>54</v>
      </c>
      <c r="AS69" s="102">
        <v>28</v>
      </c>
      <c r="AT69" s="79">
        <f t="shared" si="53"/>
        <v>5.8000000000000003E-2</v>
      </c>
      <c r="AU69" s="79">
        <f t="shared" si="73"/>
        <v>1.2999999999999999E-2</v>
      </c>
      <c r="AV69" s="72">
        <f t="shared" si="74"/>
        <v>0.19400000000000001</v>
      </c>
      <c r="AW69" s="79">
        <f t="shared" si="75"/>
        <v>0.25</v>
      </c>
      <c r="AX69" s="72">
        <f t="shared" si="76"/>
        <v>0.24099999999999999</v>
      </c>
      <c r="AY69" s="79">
        <f t="shared" si="77"/>
        <v>0.10299999999999999</v>
      </c>
      <c r="AZ69" s="79">
        <f t="shared" si="78"/>
        <v>1.7999999999999999E-2</v>
      </c>
      <c r="BA69" s="79">
        <f t="shared" si="79"/>
        <v>0.08</v>
      </c>
      <c r="BB69" s="452">
        <f t="shared" si="80"/>
        <v>4.2000000000000003E-2</v>
      </c>
      <c r="BC69" s="453">
        <v>33750</v>
      </c>
      <c r="BD69" s="454">
        <v>41021</v>
      </c>
      <c r="BE69" s="455">
        <v>25453</v>
      </c>
      <c r="BF69" s="71">
        <v>24605</v>
      </c>
      <c r="BG69" s="71">
        <v>15964</v>
      </c>
      <c r="BH69" s="71">
        <v>50208</v>
      </c>
      <c r="BI69" s="71"/>
      <c r="BJ69" s="456"/>
      <c r="BK69" s="60">
        <v>674</v>
      </c>
      <c r="BL69" s="75">
        <v>21683</v>
      </c>
      <c r="BM69" s="60">
        <v>436</v>
      </c>
      <c r="BN69" s="60">
        <v>49</v>
      </c>
      <c r="BO69" s="102">
        <v>54</v>
      </c>
      <c r="BP69" s="102">
        <v>73</v>
      </c>
      <c r="BQ69" s="102">
        <v>118</v>
      </c>
      <c r="BR69" s="102">
        <v>53</v>
      </c>
      <c r="BS69" s="60">
        <v>51</v>
      </c>
      <c r="BT69" s="102">
        <v>23</v>
      </c>
      <c r="BU69" s="102">
        <v>15</v>
      </c>
      <c r="BV69" s="102">
        <v>0</v>
      </c>
      <c r="BW69" s="458">
        <f t="shared" si="52"/>
        <v>0.112</v>
      </c>
      <c r="BX69" s="79">
        <f t="shared" si="82"/>
        <v>0.124</v>
      </c>
      <c r="BY69" s="72">
        <f t="shared" si="83"/>
        <v>0.16700000000000001</v>
      </c>
      <c r="BZ69" s="72">
        <f t="shared" si="84"/>
        <v>0.27100000000000002</v>
      </c>
      <c r="CA69" s="79">
        <f t="shared" si="85"/>
        <v>0.122</v>
      </c>
      <c r="CB69" s="72">
        <f t="shared" si="86"/>
        <v>0.11700000000000001</v>
      </c>
      <c r="CC69" s="72">
        <f t="shared" si="87"/>
        <v>5.2999999999999999E-2</v>
      </c>
      <c r="CD69" s="79">
        <f t="shared" si="88"/>
        <v>3.4000000000000002E-2</v>
      </c>
      <c r="CE69" s="457">
        <f t="shared" si="89"/>
        <v>0</v>
      </c>
      <c r="CF69" s="453">
        <v>31786</v>
      </c>
      <c r="CG69" s="454">
        <v>32098</v>
      </c>
      <c r="CH69" s="455">
        <v>26225</v>
      </c>
      <c r="CI69" s="71">
        <v>11875</v>
      </c>
      <c r="CJ69" s="71"/>
      <c r="CK69" s="71">
        <v>33892</v>
      </c>
      <c r="CL69" s="71"/>
      <c r="CM69" s="456"/>
    </row>
    <row r="70" spans="1:91" x14ac:dyDescent="0.2">
      <c r="A70" s="56" t="s">
        <v>882</v>
      </c>
      <c r="B70" s="57" t="s">
        <v>1022</v>
      </c>
      <c r="C70" s="56" t="s">
        <v>951</v>
      </c>
      <c r="D70" s="56" t="s">
        <v>1096</v>
      </c>
      <c r="E70" s="557">
        <v>1186</v>
      </c>
      <c r="F70" s="75">
        <v>27135</v>
      </c>
      <c r="G70" s="451">
        <v>657</v>
      </c>
      <c r="H70" s="60">
        <v>28</v>
      </c>
      <c r="I70" s="102">
        <v>19</v>
      </c>
      <c r="J70" s="102">
        <v>108</v>
      </c>
      <c r="K70" s="102">
        <v>177</v>
      </c>
      <c r="L70" s="102">
        <v>120</v>
      </c>
      <c r="M70" s="102">
        <v>58</v>
      </c>
      <c r="N70" s="102">
        <v>44</v>
      </c>
      <c r="O70" s="102">
        <v>75</v>
      </c>
      <c r="P70" s="102">
        <v>28</v>
      </c>
      <c r="Q70" s="79">
        <f t="shared" si="63"/>
        <v>4.2999999999999997E-2</v>
      </c>
      <c r="R70" s="79">
        <f t="shared" si="64"/>
        <v>2.9000000000000001E-2</v>
      </c>
      <c r="S70" s="79">
        <f t="shared" si="65"/>
        <v>0.16400000000000001</v>
      </c>
      <c r="T70" s="79">
        <f t="shared" si="66"/>
        <v>0.26900000000000002</v>
      </c>
      <c r="U70" s="79">
        <f t="shared" si="67"/>
        <v>0.183</v>
      </c>
      <c r="V70" s="79">
        <f t="shared" si="68"/>
        <v>8.7999999999999995E-2</v>
      </c>
      <c r="W70" s="79">
        <f t="shared" si="69"/>
        <v>6.7000000000000004E-2</v>
      </c>
      <c r="X70" s="79">
        <f t="shared" si="70"/>
        <v>0.114</v>
      </c>
      <c r="Y70" s="457">
        <f t="shared" si="71"/>
        <v>4.2999999999999997E-2</v>
      </c>
      <c r="Z70" s="453">
        <v>34835</v>
      </c>
      <c r="AA70" s="454">
        <v>47039</v>
      </c>
      <c r="AB70" s="455">
        <v>30282</v>
      </c>
      <c r="AC70" s="71">
        <v>31827</v>
      </c>
      <c r="AD70" s="71">
        <v>34946</v>
      </c>
      <c r="AE70" s="71">
        <v>26250</v>
      </c>
      <c r="AF70" s="71"/>
      <c r="AG70" s="71"/>
      <c r="AH70" s="564">
        <v>759</v>
      </c>
      <c r="AI70" s="560">
        <v>32153</v>
      </c>
      <c r="AJ70" s="60">
        <v>515</v>
      </c>
      <c r="AK70" s="60">
        <v>3</v>
      </c>
      <c r="AL70" s="102">
        <v>9</v>
      </c>
      <c r="AM70" s="102">
        <v>78</v>
      </c>
      <c r="AN70" s="102">
        <v>160</v>
      </c>
      <c r="AO70" s="102">
        <v>100</v>
      </c>
      <c r="AP70" s="60">
        <v>48</v>
      </c>
      <c r="AQ70" s="102">
        <v>40</v>
      </c>
      <c r="AR70" s="102">
        <v>58</v>
      </c>
      <c r="AS70" s="102">
        <v>19</v>
      </c>
      <c r="AT70" s="79">
        <f t="shared" si="53"/>
        <v>6.0000000000000001E-3</v>
      </c>
      <c r="AU70" s="79">
        <f t="shared" si="73"/>
        <v>1.7000000000000001E-2</v>
      </c>
      <c r="AV70" s="72">
        <f t="shared" si="74"/>
        <v>0.151</v>
      </c>
      <c r="AW70" s="79">
        <f t="shared" si="75"/>
        <v>0.311</v>
      </c>
      <c r="AX70" s="72">
        <f t="shared" si="76"/>
        <v>0.19400000000000001</v>
      </c>
      <c r="AY70" s="79">
        <f t="shared" si="77"/>
        <v>9.2999999999999999E-2</v>
      </c>
      <c r="AZ70" s="79">
        <f t="shared" si="78"/>
        <v>7.8E-2</v>
      </c>
      <c r="BA70" s="79">
        <f t="shared" si="79"/>
        <v>0.113</v>
      </c>
      <c r="BB70" s="452">
        <f t="shared" si="80"/>
        <v>3.6999999999999998E-2</v>
      </c>
      <c r="BC70" s="453">
        <v>35507</v>
      </c>
      <c r="BD70" s="454">
        <v>48537</v>
      </c>
      <c r="BE70" s="455">
        <v>34693</v>
      </c>
      <c r="BF70" s="71">
        <v>34063</v>
      </c>
      <c r="BG70" s="71">
        <v>40134</v>
      </c>
      <c r="BH70" s="71">
        <v>38958</v>
      </c>
      <c r="BI70" s="71"/>
      <c r="BJ70" s="456"/>
      <c r="BK70" s="60">
        <v>427</v>
      </c>
      <c r="BL70" s="75">
        <v>12319</v>
      </c>
      <c r="BM70" s="60">
        <v>142</v>
      </c>
      <c r="BN70" s="60">
        <v>25</v>
      </c>
      <c r="BO70" s="102">
        <v>10</v>
      </c>
      <c r="BP70" s="102">
        <v>30</v>
      </c>
      <c r="BQ70" s="102">
        <v>17</v>
      </c>
      <c r="BR70" s="102">
        <v>20</v>
      </c>
      <c r="BS70" s="60">
        <v>10</v>
      </c>
      <c r="BT70" s="102">
        <v>4</v>
      </c>
      <c r="BU70" s="102">
        <v>17</v>
      </c>
      <c r="BV70" s="102">
        <v>9</v>
      </c>
      <c r="BW70" s="458">
        <f t="shared" si="52"/>
        <v>0.17599999999999999</v>
      </c>
      <c r="BX70" s="79">
        <f t="shared" si="82"/>
        <v>7.0000000000000007E-2</v>
      </c>
      <c r="BY70" s="72">
        <f t="shared" si="83"/>
        <v>0.21099999999999999</v>
      </c>
      <c r="BZ70" s="79">
        <f t="shared" si="84"/>
        <v>0.12</v>
      </c>
      <c r="CA70" s="79">
        <f t="shared" si="85"/>
        <v>0.14099999999999999</v>
      </c>
      <c r="CB70" s="79">
        <f t="shared" si="86"/>
        <v>7.0000000000000007E-2</v>
      </c>
      <c r="CC70" s="72">
        <f t="shared" si="87"/>
        <v>2.8000000000000001E-2</v>
      </c>
      <c r="CD70" s="79">
        <f t="shared" si="88"/>
        <v>0.12</v>
      </c>
      <c r="CE70" s="457">
        <f t="shared" si="89"/>
        <v>6.3E-2</v>
      </c>
      <c r="CF70" s="453">
        <v>28571</v>
      </c>
      <c r="CG70" s="454">
        <v>41604</v>
      </c>
      <c r="CH70" s="455">
        <v>15081</v>
      </c>
      <c r="CI70" s="71">
        <v>12014</v>
      </c>
      <c r="CJ70" s="71">
        <v>25000</v>
      </c>
      <c r="CK70" s="71">
        <v>15764</v>
      </c>
      <c r="CL70" s="71"/>
      <c r="CM70" s="456"/>
    </row>
    <row r="71" spans="1:91" x14ac:dyDescent="0.2">
      <c r="A71" s="56" t="s">
        <v>882</v>
      </c>
      <c r="B71" s="57" t="s">
        <v>1022</v>
      </c>
      <c r="C71" s="56" t="s">
        <v>952</v>
      </c>
      <c r="D71" s="56" t="s">
        <v>1097</v>
      </c>
      <c r="E71" s="557">
        <v>1559</v>
      </c>
      <c r="F71" s="75">
        <v>29666</v>
      </c>
      <c r="G71" s="451">
        <v>959</v>
      </c>
      <c r="H71" s="60">
        <v>11</v>
      </c>
      <c r="I71" s="102">
        <v>66</v>
      </c>
      <c r="J71" s="102">
        <v>59</v>
      </c>
      <c r="K71" s="102">
        <v>244</v>
      </c>
      <c r="L71" s="102">
        <v>295</v>
      </c>
      <c r="M71" s="102">
        <v>97</v>
      </c>
      <c r="N71" s="102">
        <v>27</v>
      </c>
      <c r="O71" s="102">
        <v>43</v>
      </c>
      <c r="P71" s="102">
        <v>117</v>
      </c>
      <c r="Q71" s="79">
        <f t="shared" ref="Q71:Q91" si="90">ROUND(H71/G71,3)</f>
        <v>1.0999999999999999E-2</v>
      </c>
      <c r="R71" s="79">
        <f t="shared" ref="R71:R91" si="91">ROUND(I71/G71,3)</f>
        <v>6.9000000000000006E-2</v>
      </c>
      <c r="S71" s="79">
        <f t="shared" ref="S71:S91" si="92">ROUND(J71/G71,3)</f>
        <v>6.2E-2</v>
      </c>
      <c r="T71" s="79">
        <f t="shared" ref="T71:T91" si="93">ROUND(K71/G71,3)</f>
        <v>0.254</v>
      </c>
      <c r="U71" s="79">
        <f t="shared" ref="U71:U91" si="94">ROUND(L71/G71,3)</f>
        <v>0.308</v>
      </c>
      <c r="V71" s="79">
        <f t="shared" ref="V71:V91" si="95">ROUND(M71/G71,3)</f>
        <v>0.10100000000000001</v>
      </c>
      <c r="W71" s="79">
        <f t="shared" ref="W71:W91" si="96">ROUND(N71/G71,3)</f>
        <v>2.8000000000000001E-2</v>
      </c>
      <c r="X71" s="79">
        <f t="shared" ref="X71:X91" si="97">ROUND(O71/G71,3)</f>
        <v>4.4999999999999998E-2</v>
      </c>
      <c r="Y71" s="457">
        <f t="shared" ref="Y71:Y91" si="98">ROUND(P71/G71,3)</f>
        <v>0.122</v>
      </c>
      <c r="Z71" s="453">
        <v>36647</v>
      </c>
      <c r="AA71" s="454">
        <v>49269</v>
      </c>
      <c r="AB71" s="455">
        <v>33232</v>
      </c>
      <c r="AC71" s="71">
        <v>22917</v>
      </c>
      <c r="AD71" s="71">
        <v>35873</v>
      </c>
      <c r="AE71" s="71">
        <v>35471</v>
      </c>
      <c r="AF71" s="71"/>
      <c r="AG71" s="71"/>
      <c r="AH71" s="564">
        <v>892</v>
      </c>
      <c r="AI71" s="560">
        <v>34323</v>
      </c>
      <c r="AJ71" s="60">
        <v>644</v>
      </c>
      <c r="AK71" s="60">
        <v>11</v>
      </c>
      <c r="AL71" s="102">
        <v>54</v>
      </c>
      <c r="AM71" s="102">
        <v>30</v>
      </c>
      <c r="AN71" s="102">
        <v>147</v>
      </c>
      <c r="AO71" s="102">
        <v>217</v>
      </c>
      <c r="AP71" s="60">
        <v>44</v>
      </c>
      <c r="AQ71" s="102">
        <v>27</v>
      </c>
      <c r="AR71" s="102">
        <v>19</v>
      </c>
      <c r="AS71" s="102">
        <v>95</v>
      </c>
      <c r="AT71" s="79">
        <f t="shared" si="53"/>
        <v>1.7000000000000001E-2</v>
      </c>
      <c r="AU71" s="79">
        <f t="shared" ref="AU71:AU91" si="99">ROUND(AL71/AJ71,3)</f>
        <v>8.4000000000000005E-2</v>
      </c>
      <c r="AV71" s="72">
        <f t="shared" ref="AV71:AV91" si="100">ROUND(AM71/AJ71,3)</f>
        <v>4.7E-2</v>
      </c>
      <c r="AW71" s="79">
        <f t="shared" ref="AW71:AW91" si="101">ROUND(AN71/AJ71,3)</f>
        <v>0.22800000000000001</v>
      </c>
      <c r="AX71" s="72">
        <f t="shared" ref="AX71:AX91" si="102">ROUND(AO71/AJ71,3)</f>
        <v>0.33700000000000002</v>
      </c>
      <c r="AY71" s="79">
        <f t="shared" ref="AY71:AY91" si="103">ROUND(AP71/AJ71,3)</f>
        <v>6.8000000000000005E-2</v>
      </c>
      <c r="AZ71" s="79">
        <f t="shared" ref="AZ71:AZ91" si="104">ROUND(AQ71/AJ71,3)</f>
        <v>4.2000000000000003E-2</v>
      </c>
      <c r="BA71" s="79">
        <f t="shared" ref="BA71:BA91" si="105">ROUND(AR71/AJ71,3)</f>
        <v>0.03</v>
      </c>
      <c r="BB71" s="452">
        <f t="shared" ref="BB71:BB91" si="106">ROUND(AS71/AJ71,3)</f>
        <v>0.14799999999999999</v>
      </c>
      <c r="BC71" s="453">
        <v>37198</v>
      </c>
      <c r="BD71" s="454">
        <v>49419</v>
      </c>
      <c r="BE71" s="455">
        <v>35485</v>
      </c>
      <c r="BF71" s="71">
        <v>33073</v>
      </c>
      <c r="BG71" s="71">
        <v>36687</v>
      </c>
      <c r="BH71" s="71">
        <v>36500</v>
      </c>
      <c r="BI71" s="71"/>
      <c r="BJ71" s="456"/>
      <c r="BK71" s="60">
        <v>667</v>
      </c>
      <c r="BL71" s="75">
        <v>24336</v>
      </c>
      <c r="BM71" s="60">
        <v>315</v>
      </c>
      <c r="BN71" s="60">
        <v>0</v>
      </c>
      <c r="BO71" s="102">
        <v>12</v>
      </c>
      <c r="BP71" s="102">
        <v>29</v>
      </c>
      <c r="BQ71" s="102">
        <v>97</v>
      </c>
      <c r="BR71" s="102">
        <v>78</v>
      </c>
      <c r="BS71" s="60">
        <v>53</v>
      </c>
      <c r="BT71" s="102">
        <v>0</v>
      </c>
      <c r="BU71" s="102">
        <v>24</v>
      </c>
      <c r="BV71" s="102">
        <v>22</v>
      </c>
      <c r="BW71" s="458">
        <f t="shared" si="52"/>
        <v>0</v>
      </c>
      <c r="BX71" s="79">
        <f t="shared" ref="BX71:BX91" si="107">ROUND(BO71/BM71,3)</f>
        <v>3.7999999999999999E-2</v>
      </c>
      <c r="BY71" s="72">
        <f t="shared" ref="BY71:BY91" si="108">ROUND(BP71/BM71,3)</f>
        <v>9.1999999999999998E-2</v>
      </c>
      <c r="BZ71" s="72">
        <f t="shared" ref="BZ71:BZ91" si="109">ROUND(BQ71/BM71,3)</f>
        <v>0.308</v>
      </c>
      <c r="CA71" s="79">
        <f t="shared" ref="CA71:CA91" si="110">ROUND(BR71/BM71,3)</f>
        <v>0.248</v>
      </c>
      <c r="CB71" s="72">
        <f t="shared" ref="CB71:CB91" si="111">ROUND(BS71/BM71,3)</f>
        <v>0.16800000000000001</v>
      </c>
      <c r="CC71" s="72">
        <f t="shared" ref="CC71:CC91" si="112">ROUND(BT71/BM71,3)</f>
        <v>0</v>
      </c>
      <c r="CD71" s="79">
        <f t="shared" ref="CD71:CD91" si="113">ROUND(BU71/BM71,3)</f>
        <v>7.5999999999999998E-2</v>
      </c>
      <c r="CE71" s="457">
        <f t="shared" ref="CE71:CE91" si="114">ROUND(BV71/BM71,3)</f>
        <v>7.0000000000000007E-2</v>
      </c>
      <c r="CF71" s="453">
        <v>35813</v>
      </c>
      <c r="CG71" s="454">
        <v>48963</v>
      </c>
      <c r="CH71" s="455">
        <v>26458</v>
      </c>
      <c r="CI71" s="71">
        <v>21369</v>
      </c>
      <c r="CJ71" s="71">
        <v>33861</v>
      </c>
      <c r="CK71" s="71">
        <v>35042</v>
      </c>
      <c r="CL71" s="71"/>
      <c r="CM71" s="456"/>
    </row>
    <row r="72" spans="1:91" x14ac:dyDescent="0.2">
      <c r="A72" s="56" t="s">
        <v>882</v>
      </c>
      <c r="B72" s="57" t="s">
        <v>1022</v>
      </c>
      <c r="C72" s="56" t="s">
        <v>953</v>
      </c>
      <c r="D72" s="56" t="s">
        <v>1098</v>
      </c>
      <c r="E72" s="557">
        <v>1294</v>
      </c>
      <c r="F72" s="75">
        <v>23125</v>
      </c>
      <c r="G72" s="451">
        <v>825</v>
      </c>
      <c r="H72" s="60">
        <v>26</v>
      </c>
      <c r="I72" s="102">
        <v>21</v>
      </c>
      <c r="J72" s="102">
        <v>201</v>
      </c>
      <c r="K72" s="102">
        <v>185</v>
      </c>
      <c r="L72" s="102">
        <v>184</v>
      </c>
      <c r="M72" s="102">
        <v>115</v>
      </c>
      <c r="N72" s="102">
        <v>17</v>
      </c>
      <c r="O72" s="102">
        <v>30</v>
      </c>
      <c r="P72" s="102">
        <v>46</v>
      </c>
      <c r="Q72" s="79">
        <f t="shared" si="90"/>
        <v>3.2000000000000001E-2</v>
      </c>
      <c r="R72" s="79">
        <f t="shared" si="91"/>
        <v>2.5000000000000001E-2</v>
      </c>
      <c r="S72" s="79">
        <f t="shared" si="92"/>
        <v>0.24399999999999999</v>
      </c>
      <c r="T72" s="79">
        <f t="shared" si="93"/>
        <v>0.224</v>
      </c>
      <c r="U72" s="79">
        <f t="shared" si="94"/>
        <v>0.223</v>
      </c>
      <c r="V72" s="79">
        <f t="shared" si="95"/>
        <v>0.13900000000000001</v>
      </c>
      <c r="W72" s="79">
        <f t="shared" si="96"/>
        <v>2.1000000000000001E-2</v>
      </c>
      <c r="X72" s="79">
        <f t="shared" si="97"/>
        <v>3.5999999999999997E-2</v>
      </c>
      <c r="Y72" s="457">
        <f t="shared" si="98"/>
        <v>5.6000000000000001E-2</v>
      </c>
      <c r="Z72" s="453">
        <v>32560</v>
      </c>
      <c r="AA72" s="454">
        <v>40919</v>
      </c>
      <c r="AB72" s="455">
        <v>25799</v>
      </c>
      <c r="AC72" s="71"/>
      <c r="AD72" s="71">
        <v>30991</v>
      </c>
      <c r="AE72" s="71">
        <v>16690</v>
      </c>
      <c r="AF72" s="71">
        <v>94125</v>
      </c>
      <c r="AG72" s="71"/>
      <c r="AH72" s="564">
        <v>730</v>
      </c>
      <c r="AI72" s="560">
        <v>32500</v>
      </c>
      <c r="AJ72" s="60">
        <v>573</v>
      </c>
      <c r="AK72" s="60">
        <v>0</v>
      </c>
      <c r="AL72" s="102">
        <v>13</v>
      </c>
      <c r="AM72" s="102">
        <v>95</v>
      </c>
      <c r="AN72" s="102">
        <v>132</v>
      </c>
      <c r="AO72" s="102">
        <v>153</v>
      </c>
      <c r="AP72" s="60">
        <v>106</v>
      </c>
      <c r="AQ72" s="102">
        <v>7</v>
      </c>
      <c r="AR72" s="102">
        <v>21</v>
      </c>
      <c r="AS72" s="102">
        <v>46</v>
      </c>
      <c r="AT72" s="79">
        <f t="shared" si="53"/>
        <v>0</v>
      </c>
      <c r="AU72" s="79">
        <f t="shared" si="99"/>
        <v>2.3E-2</v>
      </c>
      <c r="AV72" s="72">
        <f t="shared" si="100"/>
        <v>0.16600000000000001</v>
      </c>
      <c r="AW72" s="79">
        <f t="shared" si="101"/>
        <v>0.23</v>
      </c>
      <c r="AX72" s="72">
        <f t="shared" si="102"/>
        <v>0.26700000000000002</v>
      </c>
      <c r="AY72" s="79">
        <f t="shared" si="103"/>
        <v>0.185</v>
      </c>
      <c r="AZ72" s="79">
        <f t="shared" si="104"/>
        <v>1.2E-2</v>
      </c>
      <c r="BA72" s="79">
        <f t="shared" si="105"/>
        <v>3.6999999999999998E-2</v>
      </c>
      <c r="BB72" s="452">
        <f t="shared" si="106"/>
        <v>0.08</v>
      </c>
      <c r="BC72" s="453">
        <v>41182</v>
      </c>
      <c r="BD72" s="454">
        <v>46308</v>
      </c>
      <c r="BE72" s="455">
        <v>39896</v>
      </c>
      <c r="BF72" s="71">
        <v>55494</v>
      </c>
      <c r="BG72" s="71">
        <v>36250</v>
      </c>
      <c r="BH72" s="71">
        <v>21705</v>
      </c>
      <c r="BI72" s="71">
        <v>117564</v>
      </c>
      <c r="BJ72" s="456"/>
      <c r="BK72" s="60">
        <v>564</v>
      </c>
      <c r="BL72" s="75">
        <v>15000</v>
      </c>
      <c r="BM72" s="60">
        <v>252</v>
      </c>
      <c r="BN72" s="60">
        <v>26</v>
      </c>
      <c r="BO72" s="102">
        <v>8</v>
      </c>
      <c r="BP72" s="102">
        <v>106</v>
      </c>
      <c r="BQ72" s="102">
        <v>53</v>
      </c>
      <c r="BR72" s="102">
        <v>31</v>
      </c>
      <c r="BS72" s="60">
        <v>9</v>
      </c>
      <c r="BT72" s="102">
        <v>10</v>
      </c>
      <c r="BU72" s="102">
        <v>9</v>
      </c>
      <c r="BV72" s="102">
        <v>0</v>
      </c>
      <c r="BW72" s="458">
        <f t="shared" si="52"/>
        <v>0.10299999999999999</v>
      </c>
      <c r="BX72" s="79">
        <f t="shared" si="107"/>
        <v>3.2000000000000001E-2</v>
      </c>
      <c r="BY72" s="72">
        <f t="shared" si="108"/>
        <v>0.42099999999999999</v>
      </c>
      <c r="BZ72" s="79">
        <f t="shared" si="109"/>
        <v>0.21</v>
      </c>
      <c r="CA72" s="79">
        <f t="shared" si="110"/>
        <v>0.123</v>
      </c>
      <c r="CB72" s="72">
        <f t="shared" si="111"/>
        <v>3.5999999999999997E-2</v>
      </c>
      <c r="CC72" s="79">
        <f t="shared" si="112"/>
        <v>0.04</v>
      </c>
      <c r="CD72" s="79">
        <f t="shared" si="113"/>
        <v>3.5999999999999997E-2</v>
      </c>
      <c r="CE72" s="457">
        <f t="shared" si="114"/>
        <v>0</v>
      </c>
      <c r="CF72" s="453">
        <v>20750</v>
      </c>
      <c r="CG72" s="454">
        <v>28664</v>
      </c>
      <c r="CH72" s="455">
        <v>15586</v>
      </c>
      <c r="CI72" s="71">
        <v>9500</v>
      </c>
      <c r="CJ72" s="71">
        <v>23750</v>
      </c>
      <c r="CK72" s="71"/>
      <c r="CL72" s="71"/>
      <c r="CM72" s="456"/>
    </row>
    <row r="73" spans="1:91" x14ac:dyDescent="0.2">
      <c r="A73" s="56" t="s">
        <v>882</v>
      </c>
      <c r="B73" s="57" t="s">
        <v>1022</v>
      </c>
      <c r="C73" s="56" t="s">
        <v>954</v>
      </c>
      <c r="D73" s="56" t="s">
        <v>1099</v>
      </c>
      <c r="E73" s="557">
        <v>2561</v>
      </c>
      <c r="F73" s="75">
        <v>30204</v>
      </c>
      <c r="G73" s="451">
        <v>1588</v>
      </c>
      <c r="H73" s="60">
        <v>5</v>
      </c>
      <c r="I73" s="102">
        <v>26</v>
      </c>
      <c r="J73" s="102">
        <v>227</v>
      </c>
      <c r="K73" s="102">
        <v>338</v>
      </c>
      <c r="L73" s="102">
        <v>402</v>
      </c>
      <c r="M73" s="102">
        <v>211</v>
      </c>
      <c r="N73" s="102">
        <v>83</v>
      </c>
      <c r="O73" s="102">
        <v>180</v>
      </c>
      <c r="P73" s="102">
        <v>116</v>
      </c>
      <c r="Q73" s="79">
        <f t="shared" si="90"/>
        <v>3.0000000000000001E-3</v>
      </c>
      <c r="R73" s="79">
        <f t="shared" si="91"/>
        <v>1.6E-2</v>
      </c>
      <c r="S73" s="79">
        <f t="shared" si="92"/>
        <v>0.14299999999999999</v>
      </c>
      <c r="T73" s="79">
        <f t="shared" si="93"/>
        <v>0.21299999999999999</v>
      </c>
      <c r="U73" s="79">
        <f t="shared" si="94"/>
        <v>0.253</v>
      </c>
      <c r="V73" s="79">
        <f t="shared" si="95"/>
        <v>0.13300000000000001</v>
      </c>
      <c r="W73" s="79">
        <f t="shared" si="96"/>
        <v>5.1999999999999998E-2</v>
      </c>
      <c r="X73" s="79">
        <f t="shared" si="97"/>
        <v>0.113</v>
      </c>
      <c r="Y73" s="457">
        <f t="shared" si="98"/>
        <v>7.2999999999999995E-2</v>
      </c>
      <c r="Z73" s="453">
        <v>43229</v>
      </c>
      <c r="AA73" s="454">
        <v>48371</v>
      </c>
      <c r="AB73" s="455">
        <v>34662</v>
      </c>
      <c r="AC73" s="71">
        <v>27679</v>
      </c>
      <c r="AD73" s="71">
        <v>35790</v>
      </c>
      <c r="AE73" s="71">
        <v>29403</v>
      </c>
      <c r="AF73" s="71">
        <v>42794</v>
      </c>
      <c r="AG73" s="71"/>
      <c r="AH73" s="564">
        <v>1346</v>
      </c>
      <c r="AI73" s="560">
        <v>38929</v>
      </c>
      <c r="AJ73" s="60">
        <v>978</v>
      </c>
      <c r="AK73" s="60">
        <v>5</v>
      </c>
      <c r="AL73" s="102">
        <v>26</v>
      </c>
      <c r="AM73" s="102">
        <v>79</v>
      </c>
      <c r="AN73" s="102">
        <v>144</v>
      </c>
      <c r="AO73" s="102">
        <v>268</v>
      </c>
      <c r="AP73" s="60">
        <v>122</v>
      </c>
      <c r="AQ73" s="102">
        <v>72</v>
      </c>
      <c r="AR73" s="102">
        <v>161</v>
      </c>
      <c r="AS73" s="102">
        <v>101</v>
      </c>
      <c r="AT73" s="79">
        <f t="shared" si="53"/>
        <v>5.0000000000000001E-3</v>
      </c>
      <c r="AU73" s="79">
        <f t="shared" si="99"/>
        <v>2.7E-2</v>
      </c>
      <c r="AV73" s="72">
        <f t="shared" si="100"/>
        <v>8.1000000000000003E-2</v>
      </c>
      <c r="AW73" s="79">
        <f t="shared" si="101"/>
        <v>0.14699999999999999</v>
      </c>
      <c r="AX73" s="72">
        <f t="shared" si="102"/>
        <v>0.27400000000000002</v>
      </c>
      <c r="AY73" s="79">
        <f t="shared" si="103"/>
        <v>0.125</v>
      </c>
      <c r="AZ73" s="79">
        <f t="shared" si="104"/>
        <v>7.3999999999999996E-2</v>
      </c>
      <c r="BA73" s="79">
        <f t="shared" si="105"/>
        <v>0.16500000000000001</v>
      </c>
      <c r="BB73" s="452">
        <f t="shared" si="106"/>
        <v>0.10299999999999999</v>
      </c>
      <c r="BC73" s="453">
        <v>47708</v>
      </c>
      <c r="BD73" s="454">
        <v>54222</v>
      </c>
      <c r="BE73" s="455">
        <v>44531</v>
      </c>
      <c r="BF73" s="71">
        <v>41597</v>
      </c>
      <c r="BG73" s="71">
        <v>36842</v>
      </c>
      <c r="BH73" s="71">
        <v>65930</v>
      </c>
      <c r="BI73" s="71">
        <v>41172</v>
      </c>
      <c r="BJ73" s="456"/>
      <c r="BK73" s="60">
        <v>1215</v>
      </c>
      <c r="BL73" s="75">
        <v>24831</v>
      </c>
      <c r="BM73" s="60">
        <v>610</v>
      </c>
      <c r="BN73" s="60">
        <v>0</v>
      </c>
      <c r="BO73" s="102">
        <v>0</v>
      </c>
      <c r="BP73" s="102">
        <v>148</v>
      </c>
      <c r="BQ73" s="102">
        <v>194</v>
      </c>
      <c r="BR73" s="102">
        <v>134</v>
      </c>
      <c r="BS73" s="60">
        <v>89</v>
      </c>
      <c r="BT73" s="102">
        <v>11</v>
      </c>
      <c r="BU73" s="102">
        <v>19</v>
      </c>
      <c r="BV73" s="102">
        <v>15</v>
      </c>
      <c r="BW73" s="458">
        <f t="shared" si="52"/>
        <v>0</v>
      </c>
      <c r="BX73" s="79">
        <f t="shared" si="107"/>
        <v>0</v>
      </c>
      <c r="BY73" s="72">
        <f t="shared" si="108"/>
        <v>0.24299999999999999</v>
      </c>
      <c r="BZ73" s="72">
        <f t="shared" si="109"/>
        <v>0.318</v>
      </c>
      <c r="CA73" s="79">
        <f t="shared" si="110"/>
        <v>0.22</v>
      </c>
      <c r="CB73" s="72">
        <f t="shared" si="111"/>
        <v>0.14599999999999999</v>
      </c>
      <c r="CC73" s="72">
        <f t="shared" si="112"/>
        <v>1.7999999999999999E-2</v>
      </c>
      <c r="CD73" s="79">
        <f t="shared" si="113"/>
        <v>3.1E-2</v>
      </c>
      <c r="CE73" s="457">
        <f t="shared" si="114"/>
        <v>2.5000000000000001E-2</v>
      </c>
      <c r="CF73" s="453">
        <v>29652</v>
      </c>
      <c r="CG73" s="454">
        <v>38990</v>
      </c>
      <c r="CH73" s="455">
        <v>26390</v>
      </c>
      <c r="CI73" s="71">
        <v>21458</v>
      </c>
      <c r="CJ73" s="71">
        <v>31361</v>
      </c>
      <c r="CK73" s="71">
        <v>25843</v>
      </c>
      <c r="CL73" s="71">
        <v>44044</v>
      </c>
      <c r="CM73" s="456"/>
    </row>
    <row r="74" spans="1:91" x14ac:dyDescent="0.2">
      <c r="A74" s="56" t="s">
        <v>882</v>
      </c>
      <c r="B74" s="57" t="s">
        <v>1022</v>
      </c>
      <c r="C74" s="56" t="s">
        <v>955</v>
      </c>
      <c r="D74" s="56" t="s">
        <v>1100</v>
      </c>
      <c r="E74" s="557">
        <v>2142</v>
      </c>
      <c r="F74" s="75">
        <v>34250</v>
      </c>
      <c r="G74" s="451">
        <v>1203</v>
      </c>
      <c r="H74" s="60">
        <v>0</v>
      </c>
      <c r="I74" s="102">
        <v>35</v>
      </c>
      <c r="J74" s="102">
        <v>72</v>
      </c>
      <c r="K74" s="102">
        <v>188</v>
      </c>
      <c r="L74" s="102">
        <v>460</v>
      </c>
      <c r="M74" s="102">
        <v>179</v>
      </c>
      <c r="N74" s="102">
        <v>61</v>
      </c>
      <c r="O74" s="102">
        <v>100</v>
      </c>
      <c r="P74" s="102">
        <v>108</v>
      </c>
      <c r="Q74" s="79">
        <f t="shared" si="90"/>
        <v>0</v>
      </c>
      <c r="R74" s="79">
        <f t="shared" si="91"/>
        <v>2.9000000000000001E-2</v>
      </c>
      <c r="S74" s="79">
        <f t="shared" si="92"/>
        <v>0.06</v>
      </c>
      <c r="T74" s="79">
        <f t="shared" si="93"/>
        <v>0.156</v>
      </c>
      <c r="U74" s="79">
        <f t="shared" si="94"/>
        <v>0.38200000000000001</v>
      </c>
      <c r="V74" s="79">
        <f t="shared" si="95"/>
        <v>0.14899999999999999</v>
      </c>
      <c r="W74" s="79">
        <f t="shared" si="96"/>
        <v>5.0999999999999997E-2</v>
      </c>
      <c r="X74" s="79">
        <f t="shared" si="97"/>
        <v>8.3000000000000004E-2</v>
      </c>
      <c r="Y74" s="457">
        <f t="shared" si="98"/>
        <v>0.09</v>
      </c>
      <c r="Z74" s="453">
        <v>43560</v>
      </c>
      <c r="AA74" s="454">
        <v>53800</v>
      </c>
      <c r="AB74" s="455">
        <v>37644</v>
      </c>
      <c r="AC74" s="71">
        <v>35087</v>
      </c>
      <c r="AD74" s="71">
        <v>38950</v>
      </c>
      <c r="AE74" s="71">
        <v>36741</v>
      </c>
      <c r="AF74" s="71"/>
      <c r="AG74" s="71">
        <v>65486</v>
      </c>
      <c r="AH74" s="564">
        <v>1171</v>
      </c>
      <c r="AI74" s="560">
        <v>38707</v>
      </c>
      <c r="AJ74" s="60">
        <v>821</v>
      </c>
      <c r="AK74" s="60">
        <v>0</v>
      </c>
      <c r="AL74" s="102">
        <v>18</v>
      </c>
      <c r="AM74" s="102">
        <v>48</v>
      </c>
      <c r="AN74" s="102">
        <v>145</v>
      </c>
      <c r="AO74" s="102">
        <v>303</v>
      </c>
      <c r="AP74" s="60">
        <v>101</v>
      </c>
      <c r="AQ74" s="102">
        <v>39</v>
      </c>
      <c r="AR74" s="102">
        <v>83</v>
      </c>
      <c r="AS74" s="102">
        <v>84</v>
      </c>
      <c r="AT74" s="79">
        <f t="shared" si="53"/>
        <v>0</v>
      </c>
      <c r="AU74" s="79">
        <f t="shared" si="99"/>
        <v>2.1999999999999999E-2</v>
      </c>
      <c r="AV74" s="72">
        <f t="shared" si="100"/>
        <v>5.8000000000000003E-2</v>
      </c>
      <c r="AW74" s="79">
        <f t="shared" si="101"/>
        <v>0.17699999999999999</v>
      </c>
      <c r="AX74" s="72">
        <f t="shared" si="102"/>
        <v>0.36899999999999999</v>
      </c>
      <c r="AY74" s="79">
        <f t="shared" si="103"/>
        <v>0.123</v>
      </c>
      <c r="AZ74" s="79">
        <f t="shared" si="104"/>
        <v>4.8000000000000001E-2</v>
      </c>
      <c r="BA74" s="79">
        <f t="shared" si="105"/>
        <v>0.10100000000000001</v>
      </c>
      <c r="BB74" s="452">
        <f t="shared" si="106"/>
        <v>0.10199999999999999</v>
      </c>
      <c r="BC74" s="453">
        <v>42796</v>
      </c>
      <c r="BD74" s="454">
        <v>54410</v>
      </c>
      <c r="BE74" s="455">
        <v>39635</v>
      </c>
      <c r="BF74" s="71">
        <v>37093</v>
      </c>
      <c r="BG74" s="71">
        <v>43083</v>
      </c>
      <c r="BH74" s="71">
        <v>39112</v>
      </c>
      <c r="BI74" s="71"/>
      <c r="BJ74" s="456"/>
      <c r="BK74" s="60">
        <v>971</v>
      </c>
      <c r="BL74" s="75">
        <v>25346</v>
      </c>
      <c r="BM74" s="60">
        <v>382</v>
      </c>
      <c r="BN74" s="60">
        <v>0</v>
      </c>
      <c r="BO74" s="102">
        <v>17</v>
      </c>
      <c r="BP74" s="102">
        <v>24</v>
      </c>
      <c r="BQ74" s="102">
        <v>43</v>
      </c>
      <c r="BR74" s="102">
        <v>157</v>
      </c>
      <c r="BS74" s="60">
        <v>78</v>
      </c>
      <c r="BT74" s="102">
        <v>22</v>
      </c>
      <c r="BU74" s="102">
        <v>17</v>
      </c>
      <c r="BV74" s="102">
        <v>24</v>
      </c>
      <c r="BW74" s="458">
        <f t="shared" si="52"/>
        <v>0</v>
      </c>
      <c r="BX74" s="79">
        <f t="shared" si="107"/>
        <v>4.4999999999999998E-2</v>
      </c>
      <c r="BY74" s="72">
        <f t="shared" si="108"/>
        <v>6.3E-2</v>
      </c>
      <c r="BZ74" s="72">
        <f t="shared" si="109"/>
        <v>0.113</v>
      </c>
      <c r="CA74" s="79">
        <f t="shared" si="110"/>
        <v>0.41099999999999998</v>
      </c>
      <c r="CB74" s="72">
        <f t="shared" si="111"/>
        <v>0.20399999999999999</v>
      </c>
      <c r="CC74" s="72">
        <f t="shared" si="112"/>
        <v>5.8000000000000003E-2</v>
      </c>
      <c r="CD74" s="79">
        <f t="shared" si="113"/>
        <v>4.4999999999999998E-2</v>
      </c>
      <c r="CE74" s="457">
        <f t="shared" si="114"/>
        <v>6.3E-2</v>
      </c>
      <c r="CF74" s="453">
        <v>46250</v>
      </c>
      <c r="CG74" s="454">
        <v>52489</v>
      </c>
      <c r="CH74" s="455">
        <v>27929</v>
      </c>
      <c r="CI74" s="71">
        <v>23750</v>
      </c>
      <c r="CJ74" s="71">
        <v>28606</v>
      </c>
      <c r="CK74" s="71">
        <v>32132</v>
      </c>
      <c r="CL74" s="71"/>
      <c r="CM74" s="456">
        <v>46125</v>
      </c>
    </row>
    <row r="75" spans="1:91" x14ac:dyDescent="0.2">
      <c r="A75" s="56" t="s">
        <v>882</v>
      </c>
      <c r="B75" s="57" t="s">
        <v>1022</v>
      </c>
      <c r="C75" s="56" t="s">
        <v>956</v>
      </c>
      <c r="D75" s="56" t="s">
        <v>1101</v>
      </c>
      <c r="E75" s="557">
        <v>782</v>
      </c>
      <c r="F75" s="75">
        <v>38365</v>
      </c>
      <c r="G75" s="451">
        <v>513</v>
      </c>
      <c r="H75" s="60">
        <v>28</v>
      </c>
      <c r="I75" s="102">
        <v>9</v>
      </c>
      <c r="J75" s="102">
        <v>61</v>
      </c>
      <c r="K75" s="102">
        <v>39</v>
      </c>
      <c r="L75" s="102">
        <v>103</v>
      </c>
      <c r="M75" s="102">
        <v>46</v>
      </c>
      <c r="N75" s="102">
        <v>17</v>
      </c>
      <c r="O75" s="102">
        <v>96</v>
      </c>
      <c r="P75" s="102">
        <v>114</v>
      </c>
      <c r="Q75" s="79">
        <f t="shared" si="90"/>
        <v>5.5E-2</v>
      </c>
      <c r="R75" s="79">
        <f t="shared" si="91"/>
        <v>1.7999999999999999E-2</v>
      </c>
      <c r="S75" s="79">
        <f t="shared" si="92"/>
        <v>0.11899999999999999</v>
      </c>
      <c r="T75" s="79">
        <f t="shared" si="93"/>
        <v>7.5999999999999998E-2</v>
      </c>
      <c r="U75" s="79">
        <f t="shared" si="94"/>
        <v>0.20100000000000001</v>
      </c>
      <c r="V75" s="79">
        <f t="shared" si="95"/>
        <v>0.09</v>
      </c>
      <c r="W75" s="79">
        <f t="shared" si="96"/>
        <v>3.3000000000000002E-2</v>
      </c>
      <c r="X75" s="79">
        <f t="shared" si="97"/>
        <v>0.187</v>
      </c>
      <c r="Y75" s="457">
        <f t="shared" si="98"/>
        <v>0.222</v>
      </c>
      <c r="Z75" s="453">
        <v>53950</v>
      </c>
      <c r="AA75" s="454">
        <v>67617</v>
      </c>
      <c r="AB75" s="455">
        <v>40483</v>
      </c>
      <c r="AC75" s="71"/>
      <c r="AD75" s="71">
        <v>31029</v>
      </c>
      <c r="AE75" s="71">
        <v>37321</v>
      </c>
      <c r="AF75" s="71">
        <v>103854</v>
      </c>
      <c r="AG75" s="71">
        <v>99643</v>
      </c>
      <c r="AH75" s="564">
        <v>432</v>
      </c>
      <c r="AI75" s="560">
        <v>48214</v>
      </c>
      <c r="AJ75" s="60">
        <v>374</v>
      </c>
      <c r="AK75" s="60">
        <v>28</v>
      </c>
      <c r="AL75" s="102">
        <v>9</v>
      </c>
      <c r="AM75" s="102">
        <v>61</v>
      </c>
      <c r="AN75" s="102">
        <v>3</v>
      </c>
      <c r="AO75" s="102">
        <v>84</v>
      </c>
      <c r="AP75" s="60">
        <v>37</v>
      </c>
      <c r="AQ75" s="102">
        <v>12</v>
      </c>
      <c r="AR75" s="102">
        <v>61</v>
      </c>
      <c r="AS75" s="102">
        <v>79</v>
      </c>
      <c r="AT75" s="79">
        <f t="shared" si="53"/>
        <v>7.4999999999999997E-2</v>
      </c>
      <c r="AU75" s="79">
        <f t="shared" si="99"/>
        <v>2.4E-2</v>
      </c>
      <c r="AV75" s="72">
        <f t="shared" si="100"/>
        <v>0.16300000000000001</v>
      </c>
      <c r="AW75" s="79">
        <f t="shared" si="101"/>
        <v>8.0000000000000002E-3</v>
      </c>
      <c r="AX75" s="72">
        <f t="shared" si="102"/>
        <v>0.22500000000000001</v>
      </c>
      <c r="AY75" s="79">
        <f t="shared" si="103"/>
        <v>9.9000000000000005E-2</v>
      </c>
      <c r="AZ75" s="79">
        <f t="shared" si="104"/>
        <v>3.2000000000000001E-2</v>
      </c>
      <c r="BA75" s="79">
        <f t="shared" si="105"/>
        <v>0.16300000000000001</v>
      </c>
      <c r="BB75" s="452">
        <f t="shared" si="106"/>
        <v>0.21099999999999999</v>
      </c>
      <c r="BC75" s="453">
        <v>52778</v>
      </c>
      <c r="BD75" s="454">
        <v>67725</v>
      </c>
      <c r="BE75" s="455">
        <v>49643</v>
      </c>
      <c r="BF75" s="71">
        <v>55789</v>
      </c>
      <c r="BG75" s="71">
        <v>40898</v>
      </c>
      <c r="BH75" s="71">
        <v>61875</v>
      </c>
      <c r="BI75" s="71">
        <v>92283</v>
      </c>
      <c r="BJ75" s="456"/>
      <c r="BK75" s="60">
        <v>350</v>
      </c>
      <c r="BL75" s="75">
        <v>24167</v>
      </c>
      <c r="BM75" s="60">
        <v>139</v>
      </c>
      <c r="BN75" s="60">
        <v>0</v>
      </c>
      <c r="BO75" s="102">
        <v>0</v>
      </c>
      <c r="BP75" s="102">
        <v>0</v>
      </c>
      <c r="BQ75" s="102">
        <v>36</v>
      </c>
      <c r="BR75" s="102">
        <v>19</v>
      </c>
      <c r="BS75" s="60">
        <v>9</v>
      </c>
      <c r="BT75" s="102">
        <v>5</v>
      </c>
      <c r="BU75" s="102">
        <v>35</v>
      </c>
      <c r="BV75" s="102">
        <v>35</v>
      </c>
      <c r="BW75" s="458">
        <f t="shared" si="52"/>
        <v>0</v>
      </c>
      <c r="BX75" s="79">
        <f t="shared" si="107"/>
        <v>0</v>
      </c>
      <c r="BY75" s="72">
        <f t="shared" si="108"/>
        <v>0</v>
      </c>
      <c r="BZ75" s="72">
        <f t="shared" si="109"/>
        <v>0.25900000000000001</v>
      </c>
      <c r="CA75" s="79">
        <f t="shared" si="110"/>
        <v>0.13700000000000001</v>
      </c>
      <c r="CB75" s="72">
        <f t="shared" si="111"/>
        <v>6.5000000000000002E-2</v>
      </c>
      <c r="CC75" s="72">
        <f t="shared" si="112"/>
        <v>3.5999999999999997E-2</v>
      </c>
      <c r="CD75" s="79">
        <f t="shared" si="113"/>
        <v>0.252</v>
      </c>
      <c r="CE75" s="457">
        <f t="shared" si="114"/>
        <v>0.252</v>
      </c>
      <c r="CF75" s="453">
        <v>75046</v>
      </c>
      <c r="CG75" s="454">
        <v>67326</v>
      </c>
      <c r="CH75" s="455">
        <v>23083</v>
      </c>
      <c r="CI75" s="71"/>
      <c r="CJ75" s="71"/>
      <c r="CK75" s="71"/>
      <c r="CL75" s="71">
        <v>104271</v>
      </c>
      <c r="CM75" s="456">
        <v>97857</v>
      </c>
    </row>
    <row r="76" spans="1:91" x14ac:dyDescent="0.2">
      <c r="A76" s="56" t="s">
        <v>882</v>
      </c>
      <c r="B76" s="57" t="s">
        <v>1022</v>
      </c>
      <c r="C76" s="56" t="s">
        <v>957</v>
      </c>
      <c r="D76" s="56" t="s">
        <v>1102</v>
      </c>
      <c r="E76" s="557">
        <v>1355</v>
      </c>
      <c r="F76" s="75">
        <v>32227</v>
      </c>
      <c r="G76" s="451">
        <v>810</v>
      </c>
      <c r="H76" s="60">
        <v>0</v>
      </c>
      <c r="I76" s="102">
        <v>12</v>
      </c>
      <c r="J76" s="102">
        <v>38</v>
      </c>
      <c r="K76" s="102">
        <v>194</v>
      </c>
      <c r="L76" s="102">
        <v>186</v>
      </c>
      <c r="M76" s="102">
        <v>213</v>
      </c>
      <c r="N76" s="102">
        <v>31</v>
      </c>
      <c r="O76" s="102">
        <v>99</v>
      </c>
      <c r="P76" s="102">
        <v>37</v>
      </c>
      <c r="Q76" s="79">
        <f t="shared" si="90"/>
        <v>0</v>
      </c>
      <c r="R76" s="79">
        <f t="shared" si="91"/>
        <v>1.4999999999999999E-2</v>
      </c>
      <c r="S76" s="79">
        <f t="shared" si="92"/>
        <v>4.7E-2</v>
      </c>
      <c r="T76" s="79">
        <f t="shared" si="93"/>
        <v>0.24</v>
      </c>
      <c r="U76" s="79">
        <f t="shared" si="94"/>
        <v>0.23</v>
      </c>
      <c r="V76" s="79">
        <f t="shared" si="95"/>
        <v>0.26300000000000001</v>
      </c>
      <c r="W76" s="79">
        <f t="shared" si="96"/>
        <v>3.7999999999999999E-2</v>
      </c>
      <c r="X76" s="79">
        <f t="shared" si="97"/>
        <v>0.122</v>
      </c>
      <c r="Y76" s="457">
        <f t="shared" si="98"/>
        <v>4.5999999999999999E-2</v>
      </c>
      <c r="Z76" s="453">
        <v>47000</v>
      </c>
      <c r="AA76" s="454">
        <v>53286</v>
      </c>
      <c r="AB76" s="455">
        <v>35227</v>
      </c>
      <c r="AC76" s="71">
        <v>33839</v>
      </c>
      <c r="AD76" s="71">
        <v>37031</v>
      </c>
      <c r="AE76" s="71">
        <v>36063</v>
      </c>
      <c r="AF76" s="71"/>
      <c r="AG76" s="71">
        <v>56087</v>
      </c>
      <c r="AH76" s="564">
        <v>689</v>
      </c>
      <c r="AI76" s="560">
        <v>37094</v>
      </c>
      <c r="AJ76" s="60">
        <v>518</v>
      </c>
      <c r="AK76" s="60">
        <v>0</v>
      </c>
      <c r="AL76" s="102">
        <v>5</v>
      </c>
      <c r="AM76" s="102">
        <v>6</v>
      </c>
      <c r="AN76" s="102">
        <v>147</v>
      </c>
      <c r="AO76" s="102">
        <v>99</v>
      </c>
      <c r="AP76" s="60">
        <v>133</v>
      </c>
      <c r="AQ76" s="102">
        <v>15</v>
      </c>
      <c r="AR76" s="102">
        <v>78</v>
      </c>
      <c r="AS76" s="102">
        <v>35</v>
      </c>
      <c r="AT76" s="79">
        <f t="shared" si="53"/>
        <v>0</v>
      </c>
      <c r="AU76" s="79">
        <f t="shared" si="99"/>
        <v>0.01</v>
      </c>
      <c r="AV76" s="72">
        <f t="shared" si="100"/>
        <v>1.2E-2</v>
      </c>
      <c r="AW76" s="79">
        <f t="shared" si="101"/>
        <v>0.28399999999999997</v>
      </c>
      <c r="AX76" s="72">
        <f t="shared" si="102"/>
        <v>0.191</v>
      </c>
      <c r="AY76" s="79">
        <f t="shared" si="103"/>
        <v>0.25700000000000001</v>
      </c>
      <c r="AZ76" s="79">
        <f t="shared" si="104"/>
        <v>2.9000000000000001E-2</v>
      </c>
      <c r="BA76" s="79">
        <f t="shared" si="105"/>
        <v>0.151</v>
      </c>
      <c r="BB76" s="452">
        <f t="shared" si="106"/>
        <v>6.8000000000000005E-2</v>
      </c>
      <c r="BC76" s="453">
        <v>50104</v>
      </c>
      <c r="BD76" s="454">
        <v>57885</v>
      </c>
      <c r="BE76" s="455">
        <v>44226</v>
      </c>
      <c r="BF76" s="71">
        <v>34574</v>
      </c>
      <c r="BG76" s="71">
        <v>47898</v>
      </c>
      <c r="BH76" s="71">
        <v>35982</v>
      </c>
      <c r="BI76" s="71">
        <v>95089</v>
      </c>
      <c r="BJ76" s="456">
        <v>56576</v>
      </c>
      <c r="BK76" s="60">
        <v>666</v>
      </c>
      <c r="BL76" s="75">
        <v>22219</v>
      </c>
      <c r="BM76" s="60">
        <v>292</v>
      </c>
      <c r="BN76" s="60">
        <v>0</v>
      </c>
      <c r="BO76" s="102">
        <v>7</v>
      </c>
      <c r="BP76" s="102">
        <v>32</v>
      </c>
      <c r="BQ76" s="102">
        <v>47</v>
      </c>
      <c r="BR76" s="102">
        <v>87</v>
      </c>
      <c r="BS76" s="60">
        <v>80</v>
      </c>
      <c r="BT76" s="102">
        <v>16</v>
      </c>
      <c r="BU76" s="102">
        <v>21</v>
      </c>
      <c r="BV76" s="102">
        <v>2</v>
      </c>
      <c r="BW76" s="458">
        <f t="shared" si="52"/>
        <v>0</v>
      </c>
      <c r="BX76" s="79">
        <f t="shared" si="107"/>
        <v>2.4E-2</v>
      </c>
      <c r="BY76" s="79">
        <f t="shared" si="108"/>
        <v>0.11</v>
      </c>
      <c r="BZ76" s="72">
        <f t="shared" si="109"/>
        <v>0.161</v>
      </c>
      <c r="CA76" s="79">
        <f t="shared" si="110"/>
        <v>0.29799999999999999</v>
      </c>
      <c r="CB76" s="72">
        <f t="shared" si="111"/>
        <v>0.27400000000000002</v>
      </c>
      <c r="CC76" s="72">
        <f t="shared" si="112"/>
        <v>5.5E-2</v>
      </c>
      <c r="CD76" s="79">
        <f t="shared" si="113"/>
        <v>7.1999999999999995E-2</v>
      </c>
      <c r="CE76" s="457">
        <f t="shared" si="114"/>
        <v>7.0000000000000001E-3</v>
      </c>
      <c r="CF76" s="453">
        <v>44286</v>
      </c>
      <c r="CG76" s="454">
        <v>45126</v>
      </c>
      <c r="CH76" s="455">
        <v>23571</v>
      </c>
      <c r="CI76" s="71">
        <v>22000</v>
      </c>
      <c r="CJ76" s="71"/>
      <c r="CK76" s="71">
        <v>36250</v>
      </c>
      <c r="CL76" s="71">
        <v>21306</v>
      </c>
      <c r="CM76" s="456"/>
    </row>
    <row r="77" spans="1:91" x14ac:dyDescent="0.2">
      <c r="A77" s="56" t="s">
        <v>882</v>
      </c>
      <c r="B77" s="57" t="s">
        <v>1022</v>
      </c>
      <c r="C77" s="56" t="s">
        <v>958</v>
      </c>
      <c r="D77" s="56" t="s">
        <v>1103</v>
      </c>
      <c r="E77" s="557">
        <v>2648</v>
      </c>
      <c r="F77" s="75">
        <v>28388</v>
      </c>
      <c r="G77" s="451">
        <v>1652</v>
      </c>
      <c r="H77" s="60">
        <v>20</v>
      </c>
      <c r="I77" s="102">
        <v>4</v>
      </c>
      <c r="J77" s="102">
        <v>271</v>
      </c>
      <c r="K77" s="102">
        <v>364</v>
      </c>
      <c r="L77" s="102">
        <v>402</v>
      </c>
      <c r="M77" s="102">
        <v>337</v>
      </c>
      <c r="N77" s="102">
        <v>17</v>
      </c>
      <c r="O77" s="102">
        <v>152</v>
      </c>
      <c r="P77" s="102">
        <v>85</v>
      </c>
      <c r="Q77" s="79">
        <f t="shared" si="90"/>
        <v>1.2E-2</v>
      </c>
      <c r="R77" s="79">
        <f t="shared" si="91"/>
        <v>2E-3</v>
      </c>
      <c r="S77" s="79">
        <f t="shared" si="92"/>
        <v>0.16400000000000001</v>
      </c>
      <c r="T77" s="79">
        <f t="shared" si="93"/>
        <v>0.22</v>
      </c>
      <c r="U77" s="79">
        <f t="shared" si="94"/>
        <v>0.24299999999999999</v>
      </c>
      <c r="V77" s="79">
        <f t="shared" si="95"/>
        <v>0.20399999999999999</v>
      </c>
      <c r="W77" s="79">
        <f t="shared" si="96"/>
        <v>0.01</v>
      </c>
      <c r="X77" s="79">
        <f t="shared" si="97"/>
        <v>9.1999999999999998E-2</v>
      </c>
      <c r="Y77" s="457">
        <f t="shared" si="98"/>
        <v>5.0999999999999997E-2</v>
      </c>
      <c r="Z77" s="453">
        <v>40906</v>
      </c>
      <c r="AA77" s="454">
        <v>46949</v>
      </c>
      <c r="AB77" s="455">
        <v>32798</v>
      </c>
      <c r="AC77" s="71">
        <v>32357</v>
      </c>
      <c r="AD77" s="71">
        <v>30093</v>
      </c>
      <c r="AE77" s="71">
        <v>36402</v>
      </c>
      <c r="AF77" s="71">
        <v>36806</v>
      </c>
      <c r="AG77" s="71">
        <v>91429</v>
      </c>
      <c r="AH77" s="564">
        <v>1437</v>
      </c>
      <c r="AI77" s="560">
        <v>35546</v>
      </c>
      <c r="AJ77" s="60">
        <v>928</v>
      </c>
      <c r="AK77" s="60">
        <v>20</v>
      </c>
      <c r="AL77" s="102">
        <v>0</v>
      </c>
      <c r="AM77" s="102">
        <v>135</v>
      </c>
      <c r="AN77" s="102">
        <v>116</v>
      </c>
      <c r="AO77" s="102">
        <v>256</v>
      </c>
      <c r="AP77" s="60">
        <v>172</v>
      </c>
      <c r="AQ77" s="102">
        <v>17</v>
      </c>
      <c r="AR77" s="102">
        <v>131</v>
      </c>
      <c r="AS77" s="102">
        <v>81</v>
      </c>
      <c r="AT77" s="79">
        <f t="shared" si="53"/>
        <v>2.1999999999999999E-2</v>
      </c>
      <c r="AU77" s="79">
        <f t="shared" si="99"/>
        <v>0</v>
      </c>
      <c r="AV77" s="72">
        <f t="shared" si="100"/>
        <v>0.14499999999999999</v>
      </c>
      <c r="AW77" s="79">
        <f t="shared" si="101"/>
        <v>0.125</v>
      </c>
      <c r="AX77" s="72">
        <f t="shared" si="102"/>
        <v>0.27600000000000002</v>
      </c>
      <c r="AY77" s="79">
        <f t="shared" si="103"/>
        <v>0.185</v>
      </c>
      <c r="AZ77" s="79">
        <f t="shared" si="104"/>
        <v>1.7999999999999999E-2</v>
      </c>
      <c r="BA77" s="79">
        <f t="shared" si="105"/>
        <v>0.14099999999999999</v>
      </c>
      <c r="BB77" s="452">
        <f t="shared" si="106"/>
        <v>8.6999999999999994E-2</v>
      </c>
      <c r="BC77" s="453">
        <v>45603</v>
      </c>
      <c r="BD77" s="454">
        <v>53688</v>
      </c>
      <c r="BE77" s="455">
        <v>42149</v>
      </c>
      <c r="BF77" s="71">
        <v>47561</v>
      </c>
      <c r="BG77" s="71">
        <v>31522</v>
      </c>
      <c r="BH77" s="71">
        <v>51471</v>
      </c>
      <c r="BI77" s="71">
        <v>58750</v>
      </c>
      <c r="BJ77" s="456">
        <v>91477</v>
      </c>
      <c r="BK77" s="60">
        <v>1211</v>
      </c>
      <c r="BL77" s="75">
        <v>25731</v>
      </c>
      <c r="BM77" s="60">
        <v>724</v>
      </c>
      <c r="BN77" s="60">
        <v>0</v>
      </c>
      <c r="BO77" s="102">
        <v>4</v>
      </c>
      <c r="BP77" s="102">
        <v>136</v>
      </c>
      <c r="BQ77" s="102">
        <v>248</v>
      </c>
      <c r="BR77" s="102">
        <v>146</v>
      </c>
      <c r="BS77" s="60">
        <v>165</v>
      </c>
      <c r="BT77" s="102">
        <v>0</v>
      </c>
      <c r="BU77" s="102">
        <v>21</v>
      </c>
      <c r="BV77" s="102">
        <v>4</v>
      </c>
      <c r="BW77" s="458">
        <f t="shared" ref="BW77:BW92" si="115">ROUND(BN77/BM77,3)</f>
        <v>0</v>
      </c>
      <c r="BX77" s="79">
        <f t="shared" si="107"/>
        <v>6.0000000000000001E-3</v>
      </c>
      <c r="BY77" s="72">
        <f t="shared" si="108"/>
        <v>0.188</v>
      </c>
      <c r="BZ77" s="72">
        <f t="shared" si="109"/>
        <v>0.34300000000000003</v>
      </c>
      <c r="CA77" s="79">
        <f t="shared" si="110"/>
        <v>0.20200000000000001</v>
      </c>
      <c r="CB77" s="72">
        <f t="shared" si="111"/>
        <v>0.22800000000000001</v>
      </c>
      <c r="CC77" s="72">
        <f t="shared" si="112"/>
        <v>0</v>
      </c>
      <c r="CD77" s="79">
        <f t="shared" si="113"/>
        <v>2.9000000000000001E-2</v>
      </c>
      <c r="CE77" s="457">
        <f t="shared" si="114"/>
        <v>6.0000000000000001E-3</v>
      </c>
      <c r="CF77" s="453">
        <v>33452</v>
      </c>
      <c r="CG77" s="454">
        <v>38312</v>
      </c>
      <c r="CH77" s="455">
        <v>26915</v>
      </c>
      <c r="CI77" s="71">
        <v>25542</v>
      </c>
      <c r="CJ77" s="71">
        <v>27404</v>
      </c>
      <c r="CK77" s="71">
        <v>29167</v>
      </c>
      <c r="CL77" s="71">
        <v>36250</v>
      </c>
      <c r="CM77" s="456"/>
    </row>
    <row r="78" spans="1:91" x14ac:dyDescent="0.2">
      <c r="A78" s="56" t="s">
        <v>882</v>
      </c>
      <c r="B78" s="57" t="s">
        <v>1022</v>
      </c>
      <c r="C78" s="56" t="s">
        <v>959</v>
      </c>
      <c r="D78" s="56" t="s">
        <v>1104</v>
      </c>
      <c r="E78" s="557">
        <v>1603</v>
      </c>
      <c r="F78" s="75">
        <v>30593</v>
      </c>
      <c r="G78" s="451">
        <v>1160</v>
      </c>
      <c r="H78" s="60">
        <v>62</v>
      </c>
      <c r="I78" s="102">
        <v>35</v>
      </c>
      <c r="J78" s="102">
        <v>125</v>
      </c>
      <c r="K78" s="102">
        <v>356</v>
      </c>
      <c r="L78" s="102">
        <v>264</v>
      </c>
      <c r="M78" s="102">
        <v>136</v>
      </c>
      <c r="N78" s="102">
        <v>51</v>
      </c>
      <c r="O78" s="102">
        <v>99</v>
      </c>
      <c r="P78" s="102">
        <v>32</v>
      </c>
      <c r="Q78" s="79">
        <f t="shared" si="90"/>
        <v>5.2999999999999999E-2</v>
      </c>
      <c r="R78" s="79">
        <f t="shared" si="91"/>
        <v>0.03</v>
      </c>
      <c r="S78" s="79">
        <f t="shared" si="92"/>
        <v>0.108</v>
      </c>
      <c r="T78" s="79">
        <f t="shared" si="93"/>
        <v>0.307</v>
      </c>
      <c r="U78" s="79">
        <f t="shared" si="94"/>
        <v>0.22800000000000001</v>
      </c>
      <c r="V78" s="79">
        <f t="shared" si="95"/>
        <v>0.11700000000000001</v>
      </c>
      <c r="W78" s="79">
        <f t="shared" si="96"/>
        <v>4.3999999999999997E-2</v>
      </c>
      <c r="X78" s="79">
        <f t="shared" si="97"/>
        <v>8.5000000000000006E-2</v>
      </c>
      <c r="Y78" s="457">
        <f t="shared" si="98"/>
        <v>2.8000000000000001E-2</v>
      </c>
      <c r="Z78" s="453">
        <v>35038</v>
      </c>
      <c r="AA78" s="454">
        <v>46491</v>
      </c>
      <c r="AB78" s="455">
        <v>31880</v>
      </c>
      <c r="AC78" s="71">
        <v>32191</v>
      </c>
      <c r="AD78" s="71">
        <v>26840</v>
      </c>
      <c r="AE78" s="71">
        <v>39091</v>
      </c>
      <c r="AF78" s="71"/>
      <c r="AG78" s="71">
        <v>80313</v>
      </c>
      <c r="AH78" s="564">
        <v>984</v>
      </c>
      <c r="AI78" s="560">
        <v>33278</v>
      </c>
      <c r="AJ78" s="60">
        <v>815</v>
      </c>
      <c r="AK78" s="60">
        <v>21</v>
      </c>
      <c r="AL78" s="102">
        <v>14</v>
      </c>
      <c r="AM78" s="102">
        <v>77</v>
      </c>
      <c r="AN78" s="102">
        <v>271</v>
      </c>
      <c r="AO78" s="102">
        <v>169</v>
      </c>
      <c r="AP78" s="60">
        <v>124</v>
      </c>
      <c r="AQ78" s="102">
        <v>37</v>
      </c>
      <c r="AR78" s="102">
        <v>70</v>
      </c>
      <c r="AS78" s="102">
        <v>32</v>
      </c>
      <c r="AT78" s="79">
        <f t="shared" si="53"/>
        <v>2.5999999999999999E-2</v>
      </c>
      <c r="AU78" s="79">
        <f t="shared" si="99"/>
        <v>1.7000000000000001E-2</v>
      </c>
      <c r="AV78" s="72">
        <f t="shared" si="100"/>
        <v>9.4E-2</v>
      </c>
      <c r="AW78" s="79">
        <f t="shared" si="101"/>
        <v>0.33300000000000002</v>
      </c>
      <c r="AX78" s="72">
        <f t="shared" si="102"/>
        <v>0.20699999999999999</v>
      </c>
      <c r="AY78" s="79">
        <f t="shared" si="103"/>
        <v>0.152</v>
      </c>
      <c r="AZ78" s="79">
        <f t="shared" si="104"/>
        <v>4.4999999999999998E-2</v>
      </c>
      <c r="BA78" s="79">
        <f t="shared" si="105"/>
        <v>8.5999999999999993E-2</v>
      </c>
      <c r="BB78" s="452">
        <f t="shared" si="106"/>
        <v>3.9E-2</v>
      </c>
      <c r="BC78" s="453">
        <v>35756</v>
      </c>
      <c r="BD78" s="454">
        <v>51631</v>
      </c>
      <c r="BE78" s="455">
        <v>35040</v>
      </c>
      <c r="BF78" s="71">
        <v>32353</v>
      </c>
      <c r="BG78" s="71">
        <v>30792</v>
      </c>
      <c r="BH78" s="71">
        <v>48155</v>
      </c>
      <c r="BI78" s="71">
        <v>87500</v>
      </c>
      <c r="BJ78" s="456"/>
      <c r="BK78" s="60">
        <v>619</v>
      </c>
      <c r="BL78" s="75">
        <v>22708</v>
      </c>
      <c r="BM78" s="60">
        <v>345</v>
      </c>
      <c r="BN78" s="60">
        <v>41</v>
      </c>
      <c r="BO78" s="102">
        <v>21</v>
      </c>
      <c r="BP78" s="102">
        <v>48</v>
      </c>
      <c r="BQ78" s="102">
        <v>85</v>
      </c>
      <c r="BR78" s="102">
        <v>95</v>
      </c>
      <c r="BS78" s="60">
        <v>12</v>
      </c>
      <c r="BT78" s="102">
        <v>14</v>
      </c>
      <c r="BU78" s="102">
        <v>29</v>
      </c>
      <c r="BV78" s="102">
        <v>0</v>
      </c>
      <c r="BW78" s="458">
        <f t="shared" si="115"/>
        <v>0.11899999999999999</v>
      </c>
      <c r="BX78" s="79">
        <f t="shared" si="107"/>
        <v>6.0999999999999999E-2</v>
      </c>
      <c r="BY78" s="72">
        <f t="shared" si="108"/>
        <v>0.13900000000000001</v>
      </c>
      <c r="BZ78" s="72">
        <f t="shared" si="109"/>
        <v>0.246</v>
      </c>
      <c r="CA78" s="79">
        <f t="shared" si="110"/>
        <v>0.27500000000000002</v>
      </c>
      <c r="CB78" s="72">
        <f t="shared" si="111"/>
        <v>3.5000000000000003E-2</v>
      </c>
      <c r="CC78" s="72">
        <f t="shared" si="112"/>
        <v>4.1000000000000002E-2</v>
      </c>
      <c r="CD78" s="79">
        <f t="shared" si="113"/>
        <v>8.4000000000000005E-2</v>
      </c>
      <c r="CE78" s="457">
        <f t="shared" si="114"/>
        <v>0</v>
      </c>
      <c r="CF78" s="453">
        <v>30054</v>
      </c>
      <c r="CG78" s="454">
        <v>34347</v>
      </c>
      <c r="CH78" s="455">
        <v>26094</v>
      </c>
      <c r="CI78" s="71"/>
      <c r="CJ78" s="71">
        <v>17083</v>
      </c>
      <c r="CK78" s="71">
        <v>29353</v>
      </c>
      <c r="CL78" s="71">
        <v>26576</v>
      </c>
      <c r="CM78" s="456">
        <v>80313</v>
      </c>
    </row>
    <row r="79" spans="1:91" x14ac:dyDescent="0.2">
      <c r="A79" s="56" t="s">
        <v>882</v>
      </c>
      <c r="B79" s="57" t="s">
        <v>1022</v>
      </c>
      <c r="C79" s="56" t="s">
        <v>960</v>
      </c>
      <c r="D79" s="56" t="s">
        <v>1105</v>
      </c>
      <c r="E79" s="557">
        <v>2964</v>
      </c>
      <c r="F79" s="75">
        <v>30354</v>
      </c>
      <c r="G79" s="451">
        <v>1813</v>
      </c>
      <c r="H79" s="60">
        <v>10</v>
      </c>
      <c r="I79" s="102">
        <v>17</v>
      </c>
      <c r="J79" s="102">
        <v>340</v>
      </c>
      <c r="K79" s="102">
        <v>445</v>
      </c>
      <c r="L79" s="102">
        <v>415</v>
      </c>
      <c r="M79" s="102">
        <v>373</v>
      </c>
      <c r="N79" s="102">
        <v>74</v>
      </c>
      <c r="O79" s="102">
        <v>44</v>
      </c>
      <c r="P79" s="102">
        <v>95</v>
      </c>
      <c r="Q79" s="79">
        <f t="shared" si="90"/>
        <v>6.0000000000000001E-3</v>
      </c>
      <c r="R79" s="79">
        <f t="shared" si="91"/>
        <v>8.9999999999999993E-3</v>
      </c>
      <c r="S79" s="79">
        <f t="shared" si="92"/>
        <v>0.188</v>
      </c>
      <c r="T79" s="79">
        <f t="shared" si="93"/>
        <v>0.245</v>
      </c>
      <c r="U79" s="79">
        <f t="shared" si="94"/>
        <v>0.22900000000000001</v>
      </c>
      <c r="V79" s="79">
        <f t="shared" si="95"/>
        <v>0.20599999999999999</v>
      </c>
      <c r="W79" s="79">
        <f t="shared" si="96"/>
        <v>4.1000000000000002E-2</v>
      </c>
      <c r="X79" s="79">
        <f t="shared" si="97"/>
        <v>2.4E-2</v>
      </c>
      <c r="Y79" s="457">
        <f t="shared" si="98"/>
        <v>5.1999999999999998E-2</v>
      </c>
      <c r="Z79" s="453">
        <v>38345</v>
      </c>
      <c r="AA79" s="454">
        <v>43923</v>
      </c>
      <c r="AB79" s="455">
        <v>33090</v>
      </c>
      <c r="AC79" s="71">
        <v>32703</v>
      </c>
      <c r="AD79" s="71">
        <v>25757</v>
      </c>
      <c r="AE79" s="71">
        <v>34413</v>
      </c>
      <c r="AF79" s="71">
        <v>41705</v>
      </c>
      <c r="AG79" s="71">
        <v>32120</v>
      </c>
      <c r="AH79" s="564">
        <v>1781</v>
      </c>
      <c r="AI79" s="560">
        <v>34017</v>
      </c>
      <c r="AJ79" s="60">
        <v>1136</v>
      </c>
      <c r="AK79" s="60">
        <v>10</v>
      </c>
      <c r="AL79" s="102">
        <v>17</v>
      </c>
      <c r="AM79" s="102">
        <v>122</v>
      </c>
      <c r="AN79" s="102">
        <v>270</v>
      </c>
      <c r="AO79" s="102">
        <v>251</v>
      </c>
      <c r="AP79" s="60">
        <v>314</v>
      </c>
      <c r="AQ79" s="102">
        <v>57</v>
      </c>
      <c r="AR79" s="102">
        <v>34</v>
      </c>
      <c r="AS79" s="102">
        <v>61</v>
      </c>
      <c r="AT79" s="79">
        <f t="shared" si="53"/>
        <v>8.9999999999999993E-3</v>
      </c>
      <c r="AU79" s="79">
        <f t="shared" si="99"/>
        <v>1.4999999999999999E-2</v>
      </c>
      <c r="AV79" s="72">
        <f t="shared" si="100"/>
        <v>0.107</v>
      </c>
      <c r="AW79" s="79">
        <f t="shared" si="101"/>
        <v>0.23799999999999999</v>
      </c>
      <c r="AX79" s="72">
        <f t="shared" si="102"/>
        <v>0.221</v>
      </c>
      <c r="AY79" s="79">
        <f t="shared" si="103"/>
        <v>0.27600000000000002</v>
      </c>
      <c r="AZ79" s="79">
        <f t="shared" si="104"/>
        <v>0.05</v>
      </c>
      <c r="BA79" s="79">
        <f t="shared" si="105"/>
        <v>0.03</v>
      </c>
      <c r="BB79" s="452">
        <f t="shared" si="106"/>
        <v>5.3999999999999999E-2</v>
      </c>
      <c r="BC79" s="453">
        <v>40811</v>
      </c>
      <c r="BD79" s="454">
        <v>47037</v>
      </c>
      <c r="BE79" s="455">
        <v>37567</v>
      </c>
      <c r="BF79" s="71">
        <v>37985</v>
      </c>
      <c r="BG79" s="71">
        <v>31146</v>
      </c>
      <c r="BH79" s="71">
        <v>44856</v>
      </c>
      <c r="BI79" s="71">
        <v>41648</v>
      </c>
      <c r="BJ79" s="456">
        <v>36316</v>
      </c>
      <c r="BK79" s="60">
        <v>1183</v>
      </c>
      <c r="BL79" s="75">
        <v>21924</v>
      </c>
      <c r="BM79" s="60">
        <v>677</v>
      </c>
      <c r="BN79" s="60">
        <v>0</v>
      </c>
      <c r="BO79" s="102">
        <v>0</v>
      </c>
      <c r="BP79" s="102">
        <v>218</v>
      </c>
      <c r="BQ79" s="102">
        <v>175</v>
      </c>
      <c r="BR79" s="102">
        <v>164</v>
      </c>
      <c r="BS79" s="60">
        <v>59</v>
      </c>
      <c r="BT79" s="102">
        <v>17</v>
      </c>
      <c r="BU79" s="102">
        <v>10</v>
      </c>
      <c r="BV79" s="102">
        <v>34</v>
      </c>
      <c r="BW79" s="458">
        <f t="shared" si="115"/>
        <v>0</v>
      </c>
      <c r="BX79" s="79">
        <f t="shared" si="107"/>
        <v>0</v>
      </c>
      <c r="BY79" s="72">
        <f t="shared" si="108"/>
        <v>0.32200000000000001</v>
      </c>
      <c r="BZ79" s="72">
        <f t="shared" si="109"/>
        <v>0.25800000000000001</v>
      </c>
      <c r="CA79" s="79">
        <f t="shared" si="110"/>
        <v>0.24199999999999999</v>
      </c>
      <c r="CB79" s="72">
        <f t="shared" si="111"/>
        <v>8.6999999999999994E-2</v>
      </c>
      <c r="CC79" s="72">
        <f t="shared" si="112"/>
        <v>2.5000000000000001E-2</v>
      </c>
      <c r="CD79" s="79">
        <f t="shared" si="113"/>
        <v>1.4999999999999999E-2</v>
      </c>
      <c r="CE79" s="457">
        <f t="shared" si="114"/>
        <v>0.05</v>
      </c>
      <c r="CF79" s="453">
        <v>32567</v>
      </c>
      <c r="CG79" s="454">
        <v>38698</v>
      </c>
      <c r="CH79" s="455">
        <v>24756</v>
      </c>
      <c r="CI79" s="71"/>
      <c r="CJ79" s="71">
        <v>21265</v>
      </c>
      <c r="CK79" s="71">
        <v>27917</v>
      </c>
      <c r="CL79" s="71">
        <v>50125</v>
      </c>
      <c r="CM79" s="456"/>
    </row>
    <row r="80" spans="1:91" x14ac:dyDescent="0.2">
      <c r="A80" s="56" t="s">
        <v>882</v>
      </c>
      <c r="B80" s="57" t="s">
        <v>1022</v>
      </c>
      <c r="C80" s="56" t="s">
        <v>961</v>
      </c>
      <c r="D80" s="56" t="s">
        <v>1106</v>
      </c>
      <c r="E80" s="557">
        <v>2761</v>
      </c>
      <c r="F80" s="75">
        <v>40511</v>
      </c>
      <c r="G80" s="451">
        <v>1955</v>
      </c>
      <c r="H80" s="60">
        <v>7</v>
      </c>
      <c r="I80" s="102">
        <v>59</v>
      </c>
      <c r="J80" s="102">
        <v>277</v>
      </c>
      <c r="K80" s="102">
        <v>291</v>
      </c>
      <c r="L80" s="102">
        <v>363</v>
      </c>
      <c r="M80" s="102">
        <v>290</v>
      </c>
      <c r="N80" s="102">
        <v>136</v>
      </c>
      <c r="O80" s="102">
        <v>242</v>
      </c>
      <c r="P80" s="102">
        <v>290</v>
      </c>
      <c r="Q80" s="79">
        <f t="shared" si="90"/>
        <v>4.0000000000000001E-3</v>
      </c>
      <c r="R80" s="79">
        <f t="shared" si="91"/>
        <v>0.03</v>
      </c>
      <c r="S80" s="79">
        <f t="shared" si="92"/>
        <v>0.14199999999999999</v>
      </c>
      <c r="T80" s="79">
        <f t="shared" si="93"/>
        <v>0.14899999999999999</v>
      </c>
      <c r="U80" s="79">
        <f t="shared" si="94"/>
        <v>0.186</v>
      </c>
      <c r="V80" s="79">
        <f t="shared" si="95"/>
        <v>0.14799999999999999</v>
      </c>
      <c r="W80" s="79">
        <f t="shared" si="96"/>
        <v>7.0000000000000007E-2</v>
      </c>
      <c r="X80" s="79">
        <f t="shared" si="97"/>
        <v>0.124</v>
      </c>
      <c r="Y80" s="457">
        <f t="shared" si="98"/>
        <v>0.14799999999999999</v>
      </c>
      <c r="Z80" s="453">
        <v>49642</v>
      </c>
      <c r="AA80" s="454">
        <v>63858</v>
      </c>
      <c r="AB80" s="455">
        <v>47866</v>
      </c>
      <c r="AC80" s="71">
        <v>32167</v>
      </c>
      <c r="AD80" s="71">
        <v>41150</v>
      </c>
      <c r="AE80" s="71">
        <v>52000</v>
      </c>
      <c r="AF80" s="71">
        <v>67337</v>
      </c>
      <c r="AG80" s="71">
        <v>90438</v>
      </c>
      <c r="AH80" s="564">
        <v>1655</v>
      </c>
      <c r="AI80" s="560">
        <v>47950</v>
      </c>
      <c r="AJ80" s="60">
        <v>1299</v>
      </c>
      <c r="AK80" s="60">
        <v>7</v>
      </c>
      <c r="AL80" s="102">
        <v>0</v>
      </c>
      <c r="AM80" s="102">
        <v>116</v>
      </c>
      <c r="AN80" s="102">
        <v>254</v>
      </c>
      <c r="AO80" s="102">
        <v>279</v>
      </c>
      <c r="AP80" s="60">
        <v>145</v>
      </c>
      <c r="AQ80" s="102">
        <v>115</v>
      </c>
      <c r="AR80" s="102">
        <v>143</v>
      </c>
      <c r="AS80" s="102">
        <v>240</v>
      </c>
      <c r="AT80" s="79">
        <f t="shared" si="53"/>
        <v>5.0000000000000001E-3</v>
      </c>
      <c r="AU80" s="79">
        <f t="shared" si="99"/>
        <v>0</v>
      </c>
      <c r="AV80" s="72">
        <f t="shared" si="100"/>
        <v>8.8999999999999996E-2</v>
      </c>
      <c r="AW80" s="79">
        <f t="shared" si="101"/>
        <v>0.19600000000000001</v>
      </c>
      <c r="AX80" s="72">
        <f t="shared" si="102"/>
        <v>0.215</v>
      </c>
      <c r="AY80" s="79">
        <f t="shared" si="103"/>
        <v>0.112</v>
      </c>
      <c r="AZ80" s="79">
        <f t="shared" si="104"/>
        <v>8.8999999999999996E-2</v>
      </c>
      <c r="BA80" s="79">
        <f t="shared" si="105"/>
        <v>0.11</v>
      </c>
      <c r="BB80" s="452">
        <f t="shared" si="106"/>
        <v>0.185</v>
      </c>
      <c r="BC80" s="453">
        <v>49881</v>
      </c>
      <c r="BD80" s="454">
        <v>70621</v>
      </c>
      <c r="BE80" s="455">
        <v>51054</v>
      </c>
      <c r="BF80" s="71">
        <v>48542</v>
      </c>
      <c r="BG80" s="71">
        <v>46146</v>
      </c>
      <c r="BH80" s="71">
        <v>58786</v>
      </c>
      <c r="BI80" s="71">
        <v>177670</v>
      </c>
      <c r="BJ80" s="456">
        <v>127857</v>
      </c>
      <c r="BK80" s="60">
        <v>1106</v>
      </c>
      <c r="BL80" s="75">
        <v>25588</v>
      </c>
      <c r="BM80" s="60">
        <v>656</v>
      </c>
      <c r="BN80" s="60">
        <v>0</v>
      </c>
      <c r="BO80" s="102">
        <v>59</v>
      </c>
      <c r="BP80" s="102">
        <v>161</v>
      </c>
      <c r="BQ80" s="102">
        <v>37</v>
      </c>
      <c r="BR80" s="102">
        <v>84</v>
      </c>
      <c r="BS80" s="60">
        <v>145</v>
      </c>
      <c r="BT80" s="102">
        <v>21</v>
      </c>
      <c r="BU80" s="102">
        <v>99</v>
      </c>
      <c r="BV80" s="102">
        <v>50</v>
      </c>
      <c r="BW80" s="458">
        <f t="shared" si="115"/>
        <v>0</v>
      </c>
      <c r="BX80" s="79">
        <f t="shared" si="107"/>
        <v>0.09</v>
      </c>
      <c r="BY80" s="72">
        <f t="shared" si="108"/>
        <v>0.245</v>
      </c>
      <c r="BZ80" s="72">
        <f t="shared" si="109"/>
        <v>5.6000000000000001E-2</v>
      </c>
      <c r="CA80" s="79">
        <f t="shared" si="110"/>
        <v>0.128</v>
      </c>
      <c r="CB80" s="72">
        <f t="shared" si="111"/>
        <v>0.221</v>
      </c>
      <c r="CC80" s="72">
        <f t="shared" si="112"/>
        <v>3.2000000000000001E-2</v>
      </c>
      <c r="CD80" s="79">
        <f t="shared" si="113"/>
        <v>0.151</v>
      </c>
      <c r="CE80" s="457">
        <f t="shared" si="114"/>
        <v>7.5999999999999998E-2</v>
      </c>
      <c r="CF80" s="453">
        <v>45789</v>
      </c>
      <c r="CG80" s="454">
        <v>50466</v>
      </c>
      <c r="CH80" s="455">
        <v>37557</v>
      </c>
      <c r="CI80" s="71">
        <v>23173</v>
      </c>
      <c r="CJ80" s="71">
        <v>38173</v>
      </c>
      <c r="CK80" s="71"/>
      <c r="CL80" s="71">
        <v>58833</v>
      </c>
      <c r="CM80" s="456">
        <v>90313</v>
      </c>
    </row>
    <row r="81" spans="1:91" x14ac:dyDescent="0.2">
      <c r="A81" s="56" t="s">
        <v>882</v>
      </c>
      <c r="B81" s="57" t="s">
        <v>1022</v>
      </c>
      <c r="C81" s="56" t="s">
        <v>962</v>
      </c>
      <c r="D81" s="56" t="s">
        <v>1107</v>
      </c>
      <c r="E81" s="557">
        <v>973</v>
      </c>
      <c r="F81" s="75">
        <v>46603</v>
      </c>
      <c r="G81" s="451">
        <v>727</v>
      </c>
      <c r="H81" s="60">
        <v>11</v>
      </c>
      <c r="I81" s="102">
        <v>21</v>
      </c>
      <c r="J81" s="102">
        <v>56</v>
      </c>
      <c r="K81" s="102">
        <v>87</v>
      </c>
      <c r="L81" s="102">
        <v>178</v>
      </c>
      <c r="M81" s="102">
        <v>62</v>
      </c>
      <c r="N81" s="102">
        <v>190</v>
      </c>
      <c r="O81" s="102">
        <v>38</v>
      </c>
      <c r="P81" s="102">
        <v>84</v>
      </c>
      <c r="Q81" s="79">
        <f t="shared" si="90"/>
        <v>1.4999999999999999E-2</v>
      </c>
      <c r="R81" s="79">
        <f t="shared" si="91"/>
        <v>2.9000000000000001E-2</v>
      </c>
      <c r="S81" s="79">
        <f t="shared" si="92"/>
        <v>7.6999999999999999E-2</v>
      </c>
      <c r="T81" s="79">
        <f t="shared" si="93"/>
        <v>0.12</v>
      </c>
      <c r="U81" s="79">
        <f t="shared" si="94"/>
        <v>0.245</v>
      </c>
      <c r="V81" s="79">
        <f t="shared" si="95"/>
        <v>8.5000000000000006E-2</v>
      </c>
      <c r="W81" s="79">
        <f t="shared" si="96"/>
        <v>0.26100000000000001</v>
      </c>
      <c r="X81" s="79">
        <f t="shared" si="97"/>
        <v>5.1999999999999998E-2</v>
      </c>
      <c r="Y81" s="457">
        <f t="shared" si="98"/>
        <v>0.11600000000000001</v>
      </c>
      <c r="Z81" s="453">
        <v>60159</v>
      </c>
      <c r="AA81" s="454">
        <v>63311</v>
      </c>
      <c r="AB81" s="455">
        <v>54750</v>
      </c>
      <c r="AC81" s="71"/>
      <c r="AD81" s="71">
        <v>45136</v>
      </c>
      <c r="AE81" s="71">
        <v>54881</v>
      </c>
      <c r="AF81" s="71">
        <v>61818</v>
      </c>
      <c r="AG81" s="71"/>
      <c r="AH81" s="564">
        <v>615</v>
      </c>
      <c r="AI81" s="560">
        <v>62295</v>
      </c>
      <c r="AJ81" s="60">
        <v>506</v>
      </c>
      <c r="AK81" s="60">
        <v>0</v>
      </c>
      <c r="AL81" s="102">
        <v>0</v>
      </c>
      <c r="AM81" s="102">
        <v>11</v>
      </c>
      <c r="AN81" s="102">
        <v>62</v>
      </c>
      <c r="AO81" s="102">
        <v>71</v>
      </c>
      <c r="AP81" s="60">
        <v>59</v>
      </c>
      <c r="AQ81" s="102">
        <v>190</v>
      </c>
      <c r="AR81" s="102">
        <v>38</v>
      </c>
      <c r="AS81" s="102">
        <v>75</v>
      </c>
      <c r="AT81" s="79">
        <f t="shared" si="53"/>
        <v>0</v>
      </c>
      <c r="AU81" s="79">
        <f t="shared" si="99"/>
        <v>0</v>
      </c>
      <c r="AV81" s="72">
        <f t="shared" si="100"/>
        <v>2.1999999999999999E-2</v>
      </c>
      <c r="AW81" s="79">
        <f t="shared" si="101"/>
        <v>0.123</v>
      </c>
      <c r="AX81" s="72">
        <f t="shared" si="102"/>
        <v>0.14000000000000001</v>
      </c>
      <c r="AY81" s="79">
        <f t="shared" si="103"/>
        <v>0.11700000000000001</v>
      </c>
      <c r="AZ81" s="79">
        <f t="shared" si="104"/>
        <v>0.375</v>
      </c>
      <c r="BA81" s="79">
        <f t="shared" si="105"/>
        <v>7.4999999999999997E-2</v>
      </c>
      <c r="BB81" s="452">
        <f t="shared" si="106"/>
        <v>0.14799999999999999</v>
      </c>
      <c r="BC81" s="453">
        <v>66116</v>
      </c>
      <c r="BD81" s="454">
        <v>75551</v>
      </c>
      <c r="BE81" s="455">
        <v>66507</v>
      </c>
      <c r="BF81" s="71">
        <v>74079</v>
      </c>
      <c r="BG81" s="71"/>
      <c r="BH81" s="71">
        <v>67316</v>
      </c>
      <c r="BI81" s="71">
        <v>66029</v>
      </c>
      <c r="BJ81" s="456"/>
      <c r="BK81" s="60">
        <v>358</v>
      </c>
      <c r="BL81" s="75"/>
      <c r="BM81" s="60">
        <v>221</v>
      </c>
      <c r="BN81" s="60">
        <v>11</v>
      </c>
      <c r="BO81" s="102">
        <v>21</v>
      </c>
      <c r="BP81" s="102">
        <v>45</v>
      </c>
      <c r="BQ81" s="102">
        <v>25</v>
      </c>
      <c r="BR81" s="102">
        <v>107</v>
      </c>
      <c r="BS81" s="60">
        <v>3</v>
      </c>
      <c r="BT81" s="102">
        <v>0</v>
      </c>
      <c r="BU81" s="102">
        <v>0</v>
      </c>
      <c r="BV81" s="102">
        <v>9</v>
      </c>
      <c r="BW81" s="458">
        <f t="shared" si="115"/>
        <v>0.05</v>
      </c>
      <c r="BX81" s="79">
        <f t="shared" si="107"/>
        <v>9.5000000000000001E-2</v>
      </c>
      <c r="BY81" s="72">
        <f t="shared" si="108"/>
        <v>0.20399999999999999</v>
      </c>
      <c r="BZ81" s="72">
        <f t="shared" si="109"/>
        <v>0.113</v>
      </c>
      <c r="CA81" s="79">
        <f t="shared" si="110"/>
        <v>0.48399999999999999</v>
      </c>
      <c r="CB81" s="72">
        <f t="shared" si="111"/>
        <v>1.4E-2</v>
      </c>
      <c r="CC81" s="72">
        <f t="shared" si="112"/>
        <v>0</v>
      </c>
      <c r="CD81" s="79">
        <f t="shared" si="113"/>
        <v>0</v>
      </c>
      <c r="CE81" s="457">
        <f t="shared" si="114"/>
        <v>4.1000000000000002E-2</v>
      </c>
      <c r="CF81" s="453">
        <v>35759</v>
      </c>
      <c r="CG81" s="454">
        <v>35285</v>
      </c>
      <c r="CH81" s="455"/>
      <c r="CI81" s="71"/>
      <c r="CJ81" s="71"/>
      <c r="CK81" s="71"/>
      <c r="CL81" s="71">
        <v>47907</v>
      </c>
      <c r="CM81" s="456"/>
    </row>
    <row r="82" spans="1:91" x14ac:dyDescent="0.2">
      <c r="A82" s="56" t="s">
        <v>882</v>
      </c>
      <c r="B82" s="57" t="s">
        <v>1022</v>
      </c>
      <c r="C82" s="56" t="s">
        <v>963</v>
      </c>
      <c r="D82" s="56" t="s">
        <v>1108</v>
      </c>
      <c r="E82" s="557">
        <v>2458</v>
      </c>
      <c r="F82" s="75">
        <v>30278</v>
      </c>
      <c r="G82" s="451">
        <v>1489</v>
      </c>
      <c r="H82" s="60">
        <v>20</v>
      </c>
      <c r="I82" s="102">
        <v>0</v>
      </c>
      <c r="J82" s="102">
        <v>112</v>
      </c>
      <c r="K82" s="102">
        <v>331</v>
      </c>
      <c r="L82" s="102">
        <v>351</v>
      </c>
      <c r="M82" s="102">
        <v>177</v>
      </c>
      <c r="N82" s="102">
        <v>95</v>
      </c>
      <c r="O82" s="102">
        <v>362</v>
      </c>
      <c r="P82" s="102">
        <v>41</v>
      </c>
      <c r="Q82" s="79">
        <f t="shared" si="90"/>
        <v>1.2999999999999999E-2</v>
      </c>
      <c r="R82" s="79">
        <f t="shared" si="91"/>
        <v>0</v>
      </c>
      <c r="S82" s="79">
        <f t="shared" si="92"/>
        <v>7.4999999999999997E-2</v>
      </c>
      <c r="T82" s="79">
        <f t="shared" si="93"/>
        <v>0.222</v>
      </c>
      <c r="U82" s="79">
        <f t="shared" si="94"/>
        <v>0.23599999999999999</v>
      </c>
      <c r="V82" s="79">
        <f t="shared" si="95"/>
        <v>0.11899999999999999</v>
      </c>
      <c r="W82" s="79">
        <f t="shared" si="96"/>
        <v>6.4000000000000001E-2</v>
      </c>
      <c r="X82" s="79">
        <f t="shared" si="97"/>
        <v>0.24299999999999999</v>
      </c>
      <c r="Y82" s="457">
        <f t="shared" si="98"/>
        <v>2.8000000000000001E-2</v>
      </c>
      <c r="Z82" s="453">
        <v>48329</v>
      </c>
      <c r="AA82" s="454">
        <v>55596</v>
      </c>
      <c r="AB82" s="455">
        <v>36940</v>
      </c>
      <c r="AC82" s="71">
        <v>35461</v>
      </c>
      <c r="AD82" s="71">
        <v>42241</v>
      </c>
      <c r="AE82" s="71">
        <v>31920</v>
      </c>
      <c r="AF82" s="71">
        <v>71912</v>
      </c>
      <c r="AG82" s="71"/>
      <c r="AH82" s="564">
        <v>1534</v>
      </c>
      <c r="AI82" s="560">
        <v>42406</v>
      </c>
      <c r="AJ82" s="60">
        <v>1128</v>
      </c>
      <c r="AK82" s="60">
        <v>20</v>
      </c>
      <c r="AL82" s="102">
        <v>0</v>
      </c>
      <c r="AM82" s="102">
        <v>67</v>
      </c>
      <c r="AN82" s="102">
        <v>214</v>
      </c>
      <c r="AO82" s="102">
        <v>238</v>
      </c>
      <c r="AP82" s="60">
        <v>166</v>
      </c>
      <c r="AQ82" s="102">
        <v>28</v>
      </c>
      <c r="AR82" s="102">
        <v>354</v>
      </c>
      <c r="AS82" s="102">
        <v>41</v>
      </c>
      <c r="AT82" s="79">
        <f t="shared" si="53"/>
        <v>1.7999999999999999E-2</v>
      </c>
      <c r="AU82" s="79">
        <f t="shared" si="99"/>
        <v>0</v>
      </c>
      <c r="AV82" s="72">
        <f t="shared" si="100"/>
        <v>5.8999999999999997E-2</v>
      </c>
      <c r="AW82" s="79">
        <f t="shared" si="101"/>
        <v>0.19</v>
      </c>
      <c r="AX82" s="72">
        <f t="shared" si="102"/>
        <v>0.21099999999999999</v>
      </c>
      <c r="AY82" s="79">
        <f t="shared" si="103"/>
        <v>0.14699999999999999</v>
      </c>
      <c r="AZ82" s="79">
        <f t="shared" si="104"/>
        <v>2.5000000000000001E-2</v>
      </c>
      <c r="BA82" s="79">
        <f t="shared" si="105"/>
        <v>0.314</v>
      </c>
      <c r="BB82" s="452">
        <f t="shared" si="106"/>
        <v>3.5999999999999997E-2</v>
      </c>
      <c r="BC82" s="453">
        <v>54815</v>
      </c>
      <c r="BD82" s="454">
        <v>60089</v>
      </c>
      <c r="BE82" s="455">
        <v>48271</v>
      </c>
      <c r="BF82" s="71">
        <v>57614</v>
      </c>
      <c r="BG82" s="71">
        <v>43377</v>
      </c>
      <c r="BH82" s="71"/>
      <c r="BI82" s="71">
        <v>90923</v>
      </c>
      <c r="BJ82" s="456"/>
      <c r="BK82" s="60">
        <v>924</v>
      </c>
      <c r="BL82" s="75">
        <v>21667</v>
      </c>
      <c r="BM82" s="60">
        <v>361</v>
      </c>
      <c r="BN82" s="60">
        <v>0</v>
      </c>
      <c r="BO82" s="102">
        <v>0</v>
      </c>
      <c r="BP82" s="102">
        <v>45</v>
      </c>
      <c r="BQ82" s="102">
        <v>117</v>
      </c>
      <c r="BR82" s="102">
        <v>113</v>
      </c>
      <c r="BS82" s="60">
        <v>11</v>
      </c>
      <c r="BT82" s="102">
        <v>67</v>
      </c>
      <c r="BU82" s="102">
        <v>8</v>
      </c>
      <c r="BV82" s="102">
        <v>0</v>
      </c>
      <c r="BW82" s="458">
        <f t="shared" si="115"/>
        <v>0</v>
      </c>
      <c r="BX82" s="79">
        <f t="shared" si="107"/>
        <v>0</v>
      </c>
      <c r="BY82" s="72">
        <f t="shared" si="108"/>
        <v>0.125</v>
      </c>
      <c r="BZ82" s="72">
        <f t="shared" si="109"/>
        <v>0.32400000000000001</v>
      </c>
      <c r="CA82" s="79">
        <f t="shared" si="110"/>
        <v>0.313</v>
      </c>
      <c r="CB82" s="79">
        <f t="shared" si="111"/>
        <v>0.03</v>
      </c>
      <c r="CC82" s="72">
        <f t="shared" si="112"/>
        <v>0.186</v>
      </c>
      <c r="CD82" s="79">
        <f t="shared" si="113"/>
        <v>2.1999999999999999E-2</v>
      </c>
      <c r="CE82" s="457">
        <f t="shared" si="114"/>
        <v>0</v>
      </c>
      <c r="CF82" s="453">
        <v>35841</v>
      </c>
      <c r="CG82" s="454">
        <v>41556</v>
      </c>
      <c r="CH82" s="455">
        <v>24905</v>
      </c>
      <c r="CI82" s="71">
        <v>22000</v>
      </c>
      <c r="CJ82" s="71">
        <v>26159</v>
      </c>
      <c r="CK82" s="71">
        <v>24430</v>
      </c>
      <c r="CL82" s="71"/>
      <c r="CM82" s="456"/>
    </row>
    <row r="83" spans="1:91" x14ac:dyDescent="0.2">
      <c r="A83" s="56" t="s">
        <v>882</v>
      </c>
      <c r="B83" s="57" t="s">
        <v>1022</v>
      </c>
      <c r="C83" s="56" t="s">
        <v>964</v>
      </c>
      <c r="D83" s="56" t="s">
        <v>1109</v>
      </c>
      <c r="E83" s="557">
        <v>1477</v>
      </c>
      <c r="F83" s="75">
        <v>29380</v>
      </c>
      <c r="G83" s="451">
        <v>961</v>
      </c>
      <c r="H83" s="60">
        <v>22</v>
      </c>
      <c r="I83" s="102">
        <v>51</v>
      </c>
      <c r="J83" s="102">
        <v>41</v>
      </c>
      <c r="K83" s="102">
        <v>349</v>
      </c>
      <c r="L83" s="102">
        <v>134</v>
      </c>
      <c r="M83" s="102">
        <v>183</v>
      </c>
      <c r="N83" s="102">
        <v>63</v>
      </c>
      <c r="O83" s="102">
        <v>41</v>
      </c>
      <c r="P83" s="102">
        <v>77</v>
      </c>
      <c r="Q83" s="79">
        <f t="shared" si="90"/>
        <v>2.3E-2</v>
      </c>
      <c r="R83" s="79">
        <f t="shared" si="91"/>
        <v>5.2999999999999999E-2</v>
      </c>
      <c r="S83" s="79">
        <f t="shared" si="92"/>
        <v>4.2999999999999997E-2</v>
      </c>
      <c r="T83" s="79">
        <f t="shared" si="93"/>
        <v>0.36299999999999999</v>
      </c>
      <c r="U83" s="79">
        <f t="shared" si="94"/>
        <v>0.13900000000000001</v>
      </c>
      <c r="V83" s="79">
        <f t="shared" si="95"/>
        <v>0.19</v>
      </c>
      <c r="W83" s="79">
        <f t="shared" si="96"/>
        <v>6.6000000000000003E-2</v>
      </c>
      <c r="X83" s="79">
        <f t="shared" si="97"/>
        <v>4.2999999999999997E-2</v>
      </c>
      <c r="Y83" s="457">
        <f t="shared" si="98"/>
        <v>0.08</v>
      </c>
      <c r="Z83" s="453">
        <v>36367</v>
      </c>
      <c r="AA83" s="454">
        <v>48900</v>
      </c>
      <c r="AB83" s="455">
        <v>33492</v>
      </c>
      <c r="AC83" s="71">
        <v>29413</v>
      </c>
      <c r="AD83" s="71">
        <v>34688</v>
      </c>
      <c r="AE83" s="71">
        <v>42909</v>
      </c>
      <c r="AF83" s="71">
        <v>28873</v>
      </c>
      <c r="AG83" s="71"/>
      <c r="AH83" s="564">
        <v>783</v>
      </c>
      <c r="AI83" s="560">
        <v>40568</v>
      </c>
      <c r="AJ83" s="60">
        <v>671</v>
      </c>
      <c r="AK83" s="60">
        <v>16</v>
      </c>
      <c r="AL83" s="102">
        <v>0</v>
      </c>
      <c r="AM83" s="102">
        <v>26</v>
      </c>
      <c r="AN83" s="102">
        <v>204</v>
      </c>
      <c r="AO83" s="102">
        <v>82</v>
      </c>
      <c r="AP83" s="60">
        <v>167</v>
      </c>
      <c r="AQ83" s="102">
        <v>63</v>
      </c>
      <c r="AR83" s="102">
        <v>41</v>
      </c>
      <c r="AS83" s="102">
        <v>72</v>
      </c>
      <c r="AT83" s="79">
        <f t="shared" si="53"/>
        <v>2.4E-2</v>
      </c>
      <c r="AU83" s="79">
        <f t="shared" si="99"/>
        <v>0</v>
      </c>
      <c r="AV83" s="72">
        <f t="shared" si="100"/>
        <v>3.9E-2</v>
      </c>
      <c r="AW83" s="79">
        <f t="shared" si="101"/>
        <v>0.30399999999999999</v>
      </c>
      <c r="AX83" s="72">
        <f t="shared" si="102"/>
        <v>0.122</v>
      </c>
      <c r="AY83" s="79">
        <f t="shared" si="103"/>
        <v>0.249</v>
      </c>
      <c r="AZ83" s="79">
        <f t="shared" si="104"/>
        <v>9.4E-2</v>
      </c>
      <c r="BA83" s="79">
        <f t="shared" si="105"/>
        <v>6.0999999999999999E-2</v>
      </c>
      <c r="BB83" s="452">
        <f t="shared" si="106"/>
        <v>0.107</v>
      </c>
      <c r="BC83" s="453">
        <v>54205</v>
      </c>
      <c r="BD83" s="454">
        <v>55609</v>
      </c>
      <c r="BE83" s="455">
        <v>55870</v>
      </c>
      <c r="BF83" s="71">
        <v>33514</v>
      </c>
      <c r="BG83" s="71">
        <v>55882</v>
      </c>
      <c r="BH83" s="71">
        <v>56250</v>
      </c>
      <c r="BI83" s="71">
        <v>67845</v>
      </c>
      <c r="BJ83" s="456"/>
      <c r="BK83" s="60">
        <v>694</v>
      </c>
      <c r="BL83" s="75">
        <v>25667</v>
      </c>
      <c r="BM83" s="60">
        <v>290</v>
      </c>
      <c r="BN83" s="60">
        <v>6</v>
      </c>
      <c r="BO83" s="102">
        <v>51</v>
      </c>
      <c r="BP83" s="102">
        <v>15</v>
      </c>
      <c r="BQ83" s="102">
        <v>145</v>
      </c>
      <c r="BR83" s="102">
        <v>52</v>
      </c>
      <c r="BS83" s="60">
        <v>16</v>
      </c>
      <c r="BT83" s="102">
        <v>0</v>
      </c>
      <c r="BU83" s="102">
        <v>0</v>
      </c>
      <c r="BV83" s="102">
        <v>5</v>
      </c>
      <c r="BW83" s="458">
        <f t="shared" si="115"/>
        <v>2.1000000000000001E-2</v>
      </c>
      <c r="BX83" s="79">
        <f t="shared" si="107"/>
        <v>0.17599999999999999</v>
      </c>
      <c r="BY83" s="72">
        <f t="shared" si="108"/>
        <v>5.1999999999999998E-2</v>
      </c>
      <c r="BZ83" s="79">
        <f t="shared" si="109"/>
        <v>0.5</v>
      </c>
      <c r="CA83" s="79">
        <f t="shared" si="110"/>
        <v>0.17899999999999999</v>
      </c>
      <c r="CB83" s="72">
        <f t="shared" si="111"/>
        <v>5.5E-2</v>
      </c>
      <c r="CC83" s="72">
        <f t="shared" si="112"/>
        <v>0</v>
      </c>
      <c r="CD83" s="79">
        <f t="shared" si="113"/>
        <v>0</v>
      </c>
      <c r="CE83" s="457">
        <f t="shared" si="114"/>
        <v>1.7000000000000001E-2</v>
      </c>
      <c r="CF83" s="453">
        <v>29120</v>
      </c>
      <c r="CG83" s="454">
        <v>33378</v>
      </c>
      <c r="CH83" s="455">
        <v>24863</v>
      </c>
      <c r="CI83" s="71"/>
      <c r="CJ83" s="71">
        <v>25179</v>
      </c>
      <c r="CK83" s="71">
        <v>30857</v>
      </c>
      <c r="CL83" s="71">
        <v>28204</v>
      </c>
      <c r="CM83" s="456"/>
    </row>
    <row r="84" spans="1:91" x14ac:dyDescent="0.2">
      <c r="A84" s="56" t="s">
        <v>882</v>
      </c>
      <c r="B84" s="57" t="s">
        <v>1022</v>
      </c>
      <c r="C84" s="56" t="s">
        <v>965</v>
      </c>
      <c r="D84" s="56" t="s">
        <v>1110</v>
      </c>
      <c r="E84" s="557">
        <v>1799</v>
      </c>
      <c r="F84" s="75">
        <v>30653</v>
      </c>
      <c r="G84" s="451">
        <v>1016</v>
      </c>
      <c r="H84" s="60">
        <v>0</v>
      </c>
      <c r="I84" s="102">
        <v>33</v>
      </c>
      <c r="J84" s="102">
        <v>311</v>
      </c>
      <c r="K84" s="102">
        <v>158</v>
      </c>
      <c r="L84" s="102">
        <v>140</v>
      </c>
      <c r="M84" s="102">
        <v>45</v>
      </c>
      <c r="N84" s="102">
        <v>0</v>
      </c>
      <c r="O84" s="102">
        <v>238</v>
      </c>
      <c r="P84" s="102">
        <v>91</v>
      </c>
      <c r="Q84" s="79">
        <f t="shared" si="90"/>
        <v>0</v>
      </c>
      <c r="R84" s="79">
        <f t="shared" si="91"/>
        <v>3.2000000000000001E-2</v>
      </c>
      <c r="S84" s="79">
        <f t="shared" si="92"/>
        <v>0.30599999999999999</v>
      </c>
      <c r="T84" s="79">
        <f t="shared" si="93"/>
        <v>0.156</v>
      </c>
      <c r="U84" s="79">
        <f t="shared" si="94"/>
        <v>0.13800000000000001</v>
      </c>
      <c r="V84" s="79">
        <f t="shared" si="95"/>
        <v>4.3999999999999997E-2</v>
      </c>
      <c r="W84" s="79">
        <f t="shared" si="96"/>
        <v>0</v>
      </c>
      <c r="X84" s="79">
        <f t="shared" si="97"/>
        <v>0.23400000000000001</v>
      </c>
      <c r="Y84" s="457">
        <f t="shared" si="98"/>
        <v>0.09</v>
      </c>
      <c r="Z84" s="453">
        <v>35273</v>
      </c>
      <c r="AA84" s="454">
        <v>72399</v>
      </c>
      <c r="AB84" s="455">
        <v>32476</v>
      </c>
      <c r="AC84" s="71">
        <v>24634</v>
      </c>
      <c r="AD84" s="71">
        <v>20048</v>
      </c>
      <c r="AE84" s="71">
        <v>30558</v>
      </c>
      <c r="AF84" s="71">
        <v>76708</v>
      </c>
      <c r="AG84" s="71"/>
      <c r="AH84" s="564">
        <v>991</v>
      </c>
      <c r="AI84" s="560">
        <v>27904</v>
      </c>
      <c r="AJ84" s="60">
        <v>607</v>
      </c>
      <c r="AK84" s="60">
        <v>0</v>
      </c>
      <c r="AL84" s="102">
        <v>33</v>
      </c>
      <c r="AM84" s="102">
        <v>141</v>
      </c>
      <c r="AN84" s="102">
        <v>121</v>
      </c>
      <c r="AO84" s="102">
        <v>86</v>
      </c>
      <c r="AP84" s="60">
        <v>10</v>
      </c>
      <c r="AQ84" s="102">
        <v>0</v>
      </c>
      <c r="AR84" s="102">
        <v>145</v>
      </c>
      <c r="AS84" s="102">
        <v>71</v>
      </c>
      <c r="AT84" s="79">
        <f t="shared" si="53"/>
        <v>0</v>
      </c>
      <c r="AU84" s="79">
        <f t="shared" si="99"/>
        <v>5.3999999999999999E-2</v>
      </c>
      <c r="AV84" s="72">
        <f t="shared" si="100"/>
        <v>0.23200000000000001</v>
      </c>
      <c r="AW84" s="79">
        <f t="shared" si="101"/>
        <v>0.19900000000000001</v>
      </c>
      <c r="AX84" s="72">
        <f t="shared" si="102"/>
        <v>0.14199999999999999</v>
      </c>
      <c r="AY84" s="79">
        <f t="shared" si="103"/>
        <v>1.6E-2</v>
      </c>
      <c r="AZ84" s="79">
        <f t="shared" si="104"/>
        <v>0</v>
      </c>
      <c r="BA84" s="79">
        <f t="shared" si="105"/>
        <v>0.23899999999999999</v>
      </c>
      <c r="BB84" s="452">
        <f t="shared" si="106"/>
        <v>0.11700000000000001</v>
      </c>
      <c r="BC84" s="453">
        <v>36328</v>
      </c>
      <c r="BD84" s="454">
        <v>90407</v>
      </c>
      <c r="BE84" s="455">
        <v>31828</v>
      </c>
      <c r="BF84" s="71">
        <v>28787</v>
      </c>
      <c r="BG84" s="71"/>
      <c r="BH84" s="71">
        <v>30950</v>
      </c>
      <c r="BI84" s="71">
        <v>99211</v>
      </c>
      <c r="BJ84" s="456"/>
      <c r="BK84" s="60">
        <v>808</v>
      </c>
      <c r="BL84" s="75">
        <v>36090</v>
      </c>
      <c r="BM84" s="60">
        <v>409</v>
      </c>
      <c r="BN84" s="60">
        <v>0</v>
      </c>
      <c r="BO84" s="102">
        <v>0</v>
      </c>
      <c r="BP84" s="102">
        <v>170</v>
      </c>
      <c r="BQ84" s="102">
        <v>37</v>
      </c>
      <c r="BR84" s="102">
        <v>54</v>
      </c>
      <c r="BS84" s="60">
        <v>35</v>
      </c>
      <c r="BT84" s="102">
        <v>0</v>
      </c>
      <c r="BU84" s="102">
        <v>93</v>
      </c>
      <c r="BV84" s="102">
        <v>20</v>
      </c>
      <c r="BW84" s="458">
        <f t="shared" si="115"/>
        <v>0</v>
      </c>
      <c r="BX84" s="79">
        <f t="shared" si="107"/>
        <v>0</v>
      </c>
      <c r="BY84" s="72">
        <f t="shared" si="108"/>
        <v>0.41599999999999998</v>
      </c>
      <c r="BZ84" s="79">
        <f t="shared" si="109"/>
        <v>0.09</v>
      </c>
      <c r="CA84" s="79">
        <f t="shared" si="110"/>
        <v>0.13200000000000001</v>
      </c>
      <c r="CB84" s="72">
        <f t="shared" si="111"/>
        <v>8.5999999999999993E-2</v>
      </c>
      <c r="CC84" s="72">
        <f t="shared" si="112"/>
        <v>0</v>
      </c>
      <c r="CD84" s="79">
        <f t="shared" si="113"/>
        <v>0.22700000000000001</v>
      </c>
      <c r="CE84" s="457">
        <f t="shared" si="114"/>
        <v>4.9000000000000002E-2</v>
      </c>
      <c r="CF84" s="453">
        <v>32331</v>
      </c>
      <c r="CG84" s="454">
        <v>45672</v>
      </c>
      <c r="CH84" s="455">
        <v>40587</v>
      </c>
      <c r="CI84" s="71"/>
      <c r="CJ84" s="71"/>
      <c r="CK84" s="71">
        <v>30189</v>
      </c>
      <c r="CL84" s="71"/>
      <c r="CM84" s="456">
        <v>77734</v>
      </c>
    </row>
    <row r="85" spans="1:91" x14ac:dyDescent="0.2">
      <c r="A85" s="56" t="s">
        <v>882</v>
      </c>
      <c r="B85" s="57" t="s">
        <v>1022</v>
      </c>
      <c r="C85" s="56" t="s">
        <v>966</v>
      </c>
      <c r="D85" s="56" t="s">
        <v>1111</v>
      </c>
      <c r="E85" s="557">
        <v>1279</v>
      </c>
      <c r="F85" s="75">
        <v>34714</v>
      </c>
      <c r="G85" s="451">
        <v>1035</v>
      </c>
      <c r="H85" s="60">
        <v>0</v>
      </c>
      <c r="I85" s="102">
        <v>23</v>
      </c>
      <c r="J85" s="102">
        <v>5</v>
      </c>
      <c r="K85" s="102">
        <v>397</v>
      </c>
      <c r="L85" s="102">
        <v>185</v>
      </c>
      <c r="M85" s="102">
        <v>118</v>
      </c>
      <c r="N85" s="102">
        <v>113</v>
      </c>
      <c r="O85" s="102">
        <v>114</v>
      </c>
      <c r="P85" s="102">
        <v>80</v>
      </c>
      <c r="Q85" s="79">
        <f t="shared" si="90"/>
        <v>0</v>
      </c>
      <c r="R85" s="79">
        <f t="shared" si="91"/>
        <v>2.1999999999999999E-2</v>
      </c>
      <c r="S85" s="79">
        <f t="shared" si="92"/>
        <v>5.0000000000000001E-3</v>
      </c>
      <c r="T85" s="79">
        <f t="shared" si="93"/>
        <v>0.38400000000000001</v>
      </c>
      <c r="U85" s="79">
        <f t="shared" si="94"/>
        <v>0.17899999999999999</v>
      </c>
      <c r="V85" s="79">
        <f t="shared" si="95"/>
        <v>0.114</v>
      </c>
      <c r="W85" s="79">
        <f t="shared" si="96"/>
        <v>0.109</v>
      </c>
      <c r="X85" s="79">
        <f t="shared" si="97"/>
        <v>0.11</v>
      </c>
      <c r="Y85" s="457">
        <f t="shared" si="98"/>
        <v>7.6999999999999999E-2</v>
      </c>
      <c r="Z85" s="453">
        <v>42044</v>
      </c>
      <c r="AA85" s="454">
        <v>52577</v>
      </c>
      <c r="AB85" s="455">
        <v>34981</v>
      </c>
      <c r="AC85" s="71">
        <v>60592</v>
      </c>
      <c r="AD85" s="71">
        <v>31795</v>
      </c>
      <c r="AE85" s="71">
        <v>34394</v>
      </c>
      <c r="AF85" s="71"/>
      <c r="AG85" s="71"/>
      <c r="AH85" s="564">
        <v>822</v>
      </c>
      <c r="AI85" s="560">
        <v>38841</v>
      </c>
      <c r="AJ85" s="60">
        <v>759</v>
      </c>
      <c r="AK85" s="60">
        <v>0</v>
      </c>
      <c r="AL85" s="102">
        <v>23</v>
      </c>
      <c r="AM85" s="102">
        <v>5</v>
      </c>
      <c r="AN85" s="102">
        <v>298</v>
      </c>
      <c r="AO85" s="102">
        <v>60</v>
      </c>
      <c r="AP85" s="60">
        <v>89</v>
      </c>
      <c r="AQ85" s="102">
        <v>113</v>
      </c>
      <c r="AR85" s="102">
        <v>114</v>
      </c>
      <c r="AS85" s="102">
        <v>57</v>
      </c>
      <c r="AT85" s="79">
        <f t="shared" si="53"/>
        <v>0</v>
      </c>
      <c r="AU85" s="79">
        <f t="shared" si="99"/>
        <v>0.03</v>
      </c>
      <c r="AV85" s="72">
        <f t="shared" si="100"/>
        <v>7.0000000000000001E-3</v>
      </c>
      <c r="AW85" s="79">
        <f t="shared" si="101"/>
        <v>0.39300000000000002</v>
      </c>
      <c r="AX85" s="72">
        <f t="shared" si="102"/>
        <v>7.9000000000000001E-2</v>
      </c>
      <c r="AY85" s="79">
        <f t="shared" si="103"/>
        <v>0.11700000000000001</v>
      </c>
      <c r="AZ85" s="79">
        <f t="shared" si="104"/>
        <v>0.14899999999999999</v>
      </c>
      <c r="BA85" s="79">
        <f t="shared" si="105"/>
        <v>0.15</v>
      </c>
      <c r="BB85" s="452">
        <f t="shared" si="106"/>
        <v>7.4999999999999997E-2</v>
      </c>
      <c r="BC85" s="453">
        <v>46645</v>
      </c>
      <c r="BD85" s="454">
        <v>54838</v>
      </c>
      <c r="BE85" s="455"/>
      <c r="BF85" s="71">
        <v>67632</v>
      </c>
      <c r="BG85" s="71"/>
      <c r="BH85" s="71">
        <v>34760</v>
      </c>
      <c r="BI85" s="71"/>
      <c r="BJ85" s="456"/>
      <c r="BK85" s="60">
        <v>457</v>
      </c>
      <c r="BL85" s="75">
        <v>31772</v>
      </c>
      <c r="BM85" s="60">
        <v>276</v>
      </c>
      <c r="BN85" s="60">
        <v>0</v>
      </c>
      <c r="BO85" s="102">
        <v>0</v>
      </c>
      <c r="BP85" s="102">
        <v>0</v>
      </c>
      <c r="BQ85" s="102">
        <v>99</v>
      </c>
      <c r="BR85" s="102">
        <v>125</v>
      </c>
      <c r="BS85" s="60">
        <v>29</v>
      </c>
      <c r="BT85" s="102">
        <v>0</v>
      </c>
      <c r="BU85" s="102">
        <v>0</v>
      </c>
      <c r="BV85" s="102">
        <v>23</v>
      </c>
      <c r="BW85" s="458">
        <f t="shared" si="115"/>
        <v>0</v>
      </c>
      <c r="BX85" s="79">
        <f t="shared" si="107"/>
        <v>0</v>
      </c>
      <c r="BY85" s="72">
        <f t="shared" si="108"/>
        <v>0</v>
      </c>
      <c r="BZ85" s="72">
        <f t="shared" si="109"/>
        <v>0.35899999999999999</v>
      </c>
      <c r="CA85" s="79">
        <f t="shared" si="110"/>
        <v>0.45300000000000001</v>
      </c>
      <c r="CB85" s="72">
        <f t="shared" si="111"/>
        <v>0.105</v>
      </c>
      <c r="CC85" s="72">
        <f t="shared" si="112"/>
        <v>0</v>
      </c>
      <c r="CD85" s="79">
        <f t="shared" si="113"/>
        <v>0</v>
      </c>
      <c r="CE85" s="457">
        <f t="shared" si="114"/>
        <v>8.3000000000000004E-2</v>
      </c>
      <c r="CF85" s="453">
        <v>41548</v>
      </c>
      <c r="CG85" s="454">
        <v>46362</v>
      </c>
      <c r="CH85" s="455">
        <v>32141</v>
      </c>
      <c r="CI85" s="71"/>
      <c r="CJ85" s="71"/>
      <c r="CK85" s="71">
        <v>31573</v>
      </c>
      <c r="CL85" s="71"/>
      <c r="CM85" s="456"/>
    </row>
    <row r="86" spans="1:91" x14ac:dyDescent="0.2">
      <c r="A86" s="56" t="s">
        <v>882</v>
      </c>
      <c r="B86" s="57" t="s">
        <v>1022</v>
      </c>
      <c r="C86" s="56" t="s">
        <v>967</v>
      </c>
      <c r="D86" s="56" t="s">
        <v>1112</v>
      </c>
      <c r="E86" s="557">
        <v>1561</v>
      </c>
      <c r="F86" s="75">
        <v>47176</v>
      </c>
      <c r="G86" s="451">
        <v>1059</v>
      </c>
      <c r="H86" s="60">
        <v>23</v>
      </c>
      <c r="I86" s="102">
        <v>0</v>
      </c>
      <c r="J86" s="102">
        <v>72</v>
      </c>
      <c r="K86" s="102">
        <v>146</v>
      </c>
      <c r="L86" s="102">
        <v>167</v>
      </c>
      <c r="M86" s="102">
        <v>75</v>
      </c>
      <c r="N86" s="102">
        <v>40</v>
      </c>
      <c r="O86" s="102">
        <v>126</v>
      </c>
      <c r="P86" s="102">
        <v>410</v>
      </c>
      <c r="Q86" s="79">
        <f t="shared" si="90"/>
        <v>2.1999999999999999E-2</v>
      </c>
      <c r="R86" s="79">
        <f t="shared" si="91"/>
        <v>0</v>
      </c>
      <c r="S86" s="79">
        <f t="shared" si="92"/>
        <v>6.8000000000000005E-2</v>
      </c>
      <c r="T86" s="79">
        <f t="shared" si="93"/>
        <v>0.13800000000000001</v>
      </c>
      <c r="U86" s="79">
        <f t="shared" si="94"/>
        <v>0.158</v>
      </c>
      <c r="V86" s="79">
        <f t="shared" si="95"/>
        <v>7.0999999999999994E-2</v>
      </c>
      <c r="W86" s="79">
        <f t="shared" si="96"/>
        <v>3.7999999999999999E-2</v>
      </c>
      <c r="X86" s="79">
        <f t="shared" si="97"/>
        <v>0.11899999999999999</v>
      </c>
      <c r="Y86" s="457">
        <f t="shared" si="98"/>
        <v>0.38700000000000001</v>
      </c>
      <c r="Z86" s="453">
        <v>75560</v>
      </c>
      <c r="AA86" s="454">
        <v>104572</v>
      </c>
      <c r="AB86" s="455">
        <v>55452</v>
      </c>
      <c r="AC86" s="71">
        <v>32941</v>
      </c>
      <c r="AD86" s="71">
        <v>44398</v>
      </c>
      <c r="AE86" s="71">
        <v>63182</v>
      </c>
      <c r="AF86" s="71">
        <v>56786</v>
      </c>
      <c r="AG86" s="71">
        <v>131667</v>
      </c>
      <c r="AH86" s="564">
        <v>952</v>
      </c>
      <c r="AI86" s="560">
        <v>53750</v>
      </c>
      <c r="AJ86" s="60">
        <v>725</v>
      </c>
      <c r="AK86" s="60">
        <v>1</v>
      </c>
      <c r="AL86" s="102">
        <v>0</v>
      </c>
      <c r="AM86" s="102">
        <v>66</v>
      </c>
      <c r="AN86" s="102">
        <v>130</v>
      </c>
      <c r="AO86" s="102">
        <v>112</v>
      </c>
      <c r="AP86" s="60">
        <v>68</v>
      </c>
      <c r="AQ86" s="102">
        <v>16</v>
      </c>
      <c r="AR86" s="102">
        <v>37</v>
      </c>
      <c r="AS86" s="102">
        <v>295</v>
      </c>
      <c r="AT86" s="79">
        <f t="shared" si="53"/>
        <v>1E-3</v>
      </c>
      <c r="AU86" s="79">
        <f t="shared" si="99"/>
        <v>0</v>
      </c>
      <c r="AV86" s="72">
        <f t="shared" si="100"/>
        <v>9.0999999999999998E-2</v>
      </c>
      <c r="AW86" s="79">
        <f t="shared" si="101"/>
        <v>0.17899999999999999</v>
      </c>
      <c r="AX86" s="72">
        <f t="shared" si="102"/>
        <v>0.154</v>
      </c>
      <c r="AY86" s="79">
        <f t="shared" si="103"/>
        <v>9.4E-2</v>
      </c>
      <c r="AZ86" s="79">
        <f t="shared" si="104"/>
        <v>2.1999999999999999E-2</v>
      </c>
      <c r="BA86" s="79">
        <f t="shared" si="105"/>
        <v>5.0999999999999997E-2</v>
      </c>
      <c r="BB86" s="452">
        <f t="shared" si="106"/>
        <v>0.40699999999999997</v>
      </c>
      <c r="BC86" s="453">
        <v>57219</v>
      </c>
      <c r="BD86" s="454">
        <v>114404</v>
      </c>
      <c r="BE86" s="455">
        <v>57219</v>
      </c>
      <c r="BF86" s="71">
        <v>33456</v>
      </c>
      <c r="BG86" s="71">
        <v>58500</v>
      </c>
      <c r="BH86" s="71">
        <v>97875</v>
      </c>
      <c r="BI86" s="71">
        <v>39926</v>
      </c>
      <c r="BJ86" s="456"/>
      <c r="BK86" s="60">
        <v>609</v>
      </c>
      <c r="BL86" s="75">
        <v>41250</v>
      </c>
      <c r="BM86" s="60">
        <v>334</v>
      </c>
      <c r="BN86" s="60">
        <v>22</v>
      </c>
      <c r="BO86" s="102">
        <v>0</v>
      </c>
      <c r="BP86" s="102">
        <v>6</v>
      </c>
      <c r="BQ86" s="102">
        <v>16</v>
      </c>
      <c r="BR86" s="102">
        <v>55</v>
      </c>
      <c r="BS86" s="60">
        <v>7</v>
      </c>
      <c r="BT86" s="102">
        <v>24</v>
      </c>
      <c r="BU86" s="102">
        <v>89</v>
      </c>
      <c r="BV86" s="102">
        <v>115</v>
      </c>
      <c r="BW86" s="458">
        <f t="shared" si="115"/>
        <v>6.6000000000000003E-2</v>
      </c>
      <c r="BX86" s="79">
        <f t="shared" si="107"/>
        <v>0</v>
      </c>
      <c r="BY86" s="72">
        <f t="shared" si="108"/>
        <v>1.7999999999999999E-2</v>
      </c>
      <c r="BZ86" s="72">
        <f t="shared" si="109"/>
        <v>4.8000000000000001E-2</v>
      </c>
      <c r="CA86" s="79">
        <f t="shared" si="110"/>
        <v>0.16500000000000001</v>
      </c>
      <c r="CB86" s="72">
        <f t="shared" si="111"/>
        <v>2.1000000000000001E-2</v>
      </c>
      <c r="CC86" s="72">
        <f t="shared" si="112"/>
        <v>7.1999999999999995E-2</v>
      </c>
      <c r="CD86" s="79">
        <f t="shared" si="113"/>
        <v>0.26600000000000001</v>
      </c>
      <c r="CE86" s="457">
        <f t="shared" si="114"/>
        <v>0.34399999999999997</v>
      </c>
      <c r="CF86" s="453">
        <v>85197</v>
      </c>
      <c r="CG86" s="454">
        <v>83230</v>
      </c>
      <c r="CH86" s="455">
        <v>47955</v>
      </c>
      <c r="CI86" s="71"/>
      <c r="CJ86" s="71"/>
      <c r="CK86" s="71">
        <v>47031</v>
      </c>
      <c r="CL86" s="71">
        <v>85599</v>
      </c>
      <c r="CM86" s="456">
        <v>155368</v>
      </c>
    </row>
    <row r="87" spans="1:91" x14ac:dyDescent="0.2">
      <c r="A87" s="56" t="s">
        <v>882</v>
      </c>
      <c r="B87" s="57" t="s">
        <v>1022</v>
      </c>
      <c r="C87" s="56" t="s">
        <v>968</v>
      </c>
      <c r="D87" s="56" t="s">
        <v>1113</v>
      </c>
      <c r="E87" s="557">
        <v>1872</v>
      </c>
      <c r="F87" s="75">
        <v>41691</v>
      </c>
      <c r="G87" s="451">
        <v>1222</v>
      </c>
      <c r="H87" s="60">
        <v>90</v>
      </c>
      <c r="I87" s="102">
        <v>6</v>
      </c>
      <c r="J87" s="102">
        <v>90</v>
      </c>
      <c r="K87" s="102">
        <v>75</v>
      </c>
      <c r="L87" s="102">
        <v>159</v>
      </c>
      <c r="M87" s="102">
        <v>118</v>
      </c>
      <c r="N87" s="102">
        <v>113</v>
      </c>
      <c r="O87" s="102">
        <v>266</v>
      </c>
      <c r="P87" s="102">
        <v>305</v>
      </c>
      <c r="Q87" s="79">
        <f t="shared" si="90"/>
        <v>7.3999999999999996E-2</v>
      </c>
      <c r="R87" s="79">
        <f t="shared" si="91"/>
        <v>5.0000000000000001E-3</v>
      </c>
      <c r="S87" s="79">
        <f t="shared" si="92"/>
        <v>7.3999999999999996E-2</v>
      </c>
      <c r="T87" s="79">
        <f t="shared" si="93"/>
        <v>6.0999999999999999E-2</v>
      </c>
      <c r="U87" s="79">
        <f t="shared" si="94"/>
        <v>0.13</v>
      </c>
      <c r="V87" s="79">
        <f t="shared" si="95"/>
        <v>9.7000000000000003E-2</v>
      </c>
      <c r="W87" s="79">
        <f t="shared" si="96"/>
        <v>9.1999999999999998E-2</v>
      </c>
      <c r="X87" s="79">
        <f t="shared" si="97"/>
        <v>0.218</v>
      </c>
      <c r="Y87" s="457">
        <f t="shared" si="98"/>
        <v>0.25</v>
      </c>
      <c r="Z87" s="453">
        <v>69000</v>
      </c>
      <c r="AA87" s="454">
        <v>78709</v>
      </c>
      <c r="AB87" s="455">
        <v>51296</v>
      </c>
      <c r="AC87" s="71">
        <v>16528</v>
      </c>
      <c r="AD87" s="71">
        <v>37099</v>
      </c>
      <c r="AE87" s="71">
        <v>49125</v>
      </c>
      <c r="AF87" s="71">
        <v>81031</v>
      </c>
      <c r="AG87" s="71">
        <v>85625</v>
      </c>
      <c r="AH87" s="564">
        <v>1089</v>
      </c>
      <c r="AI87" s="560">
        <v>58063</v>
      </c>
      <c r="AJ87" s="60">
        <v>816</v>
      </c>
      <c r="AK87" s="60">
        <v>59</v>
      </c>
      <c r="AL87" s="102">
        <v>6</v>
      </c>
      <c r="AM87" s="102">
        <v>52</v>
      </c>
      <c r="AN87" s="102">
        <v>71</v>
      </c>
      <c r="AO87" s="102">
        <v>102</v>
      </c>
      <c r="AP87" s="60">
        <v>48</v>
      </c>
      <c r="AQ87" s="102">
        <v>63</v>
      </c>
      <c r="AR87" s="102">
        <v>201</v>
      </c>
      <c r="AS87" s="102">
        <v>214</v>
      </c>
      <c r="AT87" s="79">
        <f t="shared" si="53"/>
        <v>7.1999999999999995E-2</v>
      </c>
      <c r="AU87" s="79">
        <f t="shared" si="99"/>
        <v>7.0000000000000001E-3</v>
      </c>
      <c r="AV87" s="72">
        <f t="shared" si="100"/>
        <v>6.4000000000000001E-2</v>
      </c>
      <c r="AW87" s="79">
        <f t="shared" si="101"/>
        <v>8.6999999999999994E-2</v>
      </c>
      <c r="AX87" s="72">
        <f t="shared" si="102"/>
        <v>0.125</v>
      </c>
      <c r="AY87" s="79">
        <f t="shared" si="103"/>
        <v>5.8999999999999997E-2</v>
      </c>
      <c r="AZ87" s="79">
        <f t="shared" si="104"/>
        <v>7.6999999999999999E-2</v>
      </c>
      <c r="BA87" s="79">
        <f t="shared" si="105"/>
        <v>0.246</v>
      </c>
      <c r="BB87" s="452">
        <f t="shared" si="106"/>
        <v>0.26200000000000001</v>
      </c>
      <c r="BC87" s="453">
        <v>75921</v>
      </c>
      <c r="BD87" s="454">
        <v>82386</v>
      </c>
      <c r="BE87" s="455">
        <v>64102</v>
      </c>
      <c r="BF87" s="71"/>
      <c r="BG87" s="71">
        <v>36769</v>
      </c>
      <c r="BH87" s="71">
        <v>54432</v>
      </c>
      <c r="BI87" s="71">
        <v>81688</v>
      </c>
      <c r="BJ87" s="456">
        <v>106118</v>
      </c>
      <c r="BK87" s="60">
        <v>783</v>
      </c>
      <c r="BL87" s="75">
        <v>28398</v>
      </c>
      <c r="BM87" s="60">
        <v>406</v>
      </c>
      <c r="BN87" s="60">
        <v>31</v>
      </c>
      <c r="BO87" s="102">
        <v>0</v>
      </c>
      <c r="BP87" s="102">
        <v>38</v>
      </c>
      <c r="BQ87" s="102">
        <v>4</v>
      </c>
      <c r="BR87" s="102">
        <v>57</v>
      </c>
      <c r="BS87" s="60">
        <v>70</v>
      </c>
      <c r="BT87" s="102">
        <v>50</v>
      </c>
      <c r="BU87" s="102">
        <v>65</v>
      </c>
      <c r="BV87" s="102">
        <v>91</v>
      </c>
      <c r="BW87" s="458">
        <f t="shared" si="115"/>
        <v>7.5999999999999998E-2</v>
      </c>
      <c r="BX87" s="79">
        <f t="shared" si="107"/>
        <v>0</v>
      </c>
      <c r="BY87" s="72">
        <f t="shared" si="108"/>
        <v>9.4E-2</v>
      </c>
      <c r="BZ87" s="79">
        <f t="shared" si="109"/>
        <v>0.01</v>
      </c>
      <c r="CA87" s="79">
        <f t="shared" si="110"/>
        <v>0.14000000000000001</v>
      </c>
      <c r="CB87" s="72">
        <f t="shared" si="111"/>
        <v>0.17199999999999999</v>
      </c>
      <c r="CC87" s="72">
        <f t="shared" si="112"/>
        <v>0.123</v>
      </c>
      <c r="CD87" s="79">
        <f t="shared" si="113"/>
        <v>0.16</v>
      </c>
      <c r="CE87" s="457">
        <f t="shared" si="114"/>
        <v>0.224</v>
      </c>
      <c r="CF87" s="453">
        <v>65174</v>
      </c>
      <c r="CG87" s="454">
        <v>71319</v>
      </c>
      <c r="CH87" s="455">
        <v>34583</v>
      </c>
      <c r="CI87" s="71">
        <v>15833</v>
      </c>
      <c r="CJ87" s="71">
        <v>40500</v>
      </c>
      <c r="CK87" s="71">
        <v>34659</v>
      </c>
      <c r="CL87" s="71">
        <v>38897</v>
      </c>
      <c r="CM87" s="456"/>
    </row>
    <row r="88" spans="1:91" x14ac:dyDescent="0.2">
      <c r="A88" s="56" t="s">
        <v>882</v>
      </c>
      <c r="B88" s="57" t="s">
        <v>1022</v>
      </c>
      <c r="C88" s="56" t="s">
        <v>969</v>
      </c>
      <c r="D88" s="56" t="s">
        <v>1114</v>
      </c>
      <c r="E88" s="557">
        <v>1355</v>
      </c>
      <c r="F88" s="75">
        <v>50430</v>
      </c>
      <c r="G88" s="451">
        <v>923</v>
      </c>
      <c r="H88" s="60">
        <v>0</v>
      </c>
      <c r="I88" s="102">
        <v>4</v>
      </c>
      <c r="J88" s="102">
        <v>40</v>
      </c>
      <c r="K88" s="102">
        <v>146</v>
      </c>
      <c r="L88" s="102">
        <v>156</v>
      </c>
      <c r="M88" s="102">
        <v>86</v>
      </c>
      <c r="N88" s="102">
        <v>31</v>
      </c>
      <c r="O88" s="102">
        <v>95</v>
      </c>
      <c r="P88" s="102">
        <v>365</v>
      </c>
      <c r="Q88" s="79">
        <f t="shared" si="90"/>
        <v>0</v>
      </c>
      <c r="R88" s="79">
        <f t="shared" si="91"/>
        <v>4.0000000000000001E-3</v>
      </c>
      <c r="S88" s="79">
        <f t="shared" si="92"/>
        <v>4.2999999999999997E-2</v>
      </c>
      <c r="T88" s="79">
        <f t="shared" si="93"/>
        <v>0.158</v>
      </c>
      <c r="U88" s="79">
        <f t="shared" si="94"/>
        <v>0.16900000000000001</v>
      </c>
      <c r="V88" s="79">
        <f t="shared" si="95"/>
        <v>9.2999999999999999E-2</v>
      </c>
      <c r="W88" s="79">
        <f t="shared" si="96"/>
        <v>3.4000000000000002E-2</v>
      </c>
      <c r="X88" s="79">
        <f t="shared" si="97"/>
        <v>0.10299999999999999</v>
      </c>
      <c r="Y88" s="457">
        <f t="shared" si="98"/>
        <v>0.39500000000000002</v>
      </c>
      <c r="Z88" s="453">
        <v>74464</v>
      </c>
      <c r="AA88" s="454">
        <v>99722</v>
      </c>
      <c r="AB88" s="455">
        <v>61538</v>
      </c>
      <c r="AC88" s="71">
        <v>37404</v>
      </c>
      <c r="AD88" s="71">
        <v>36429</v>
      </c>
      <c r="AE88" s="71">
        <v>74464</v>
      </c>
      <c r="AF88" s="71">
        <v>50833</v>
      </c>
      <c r="AG88" s="71">
        <v>135313</v>
      </c>
      <c r="AH88" s="564">
        <v>793</v>
      </c>
      <c r="AI88" s="560">
        <v>60260</v>
      </c>
      <c r="AJ88" s="60">
        <v>541</v>
      </c>
      <c r="AK88" s="60">
        <v>0</v>
      </c>
      <c r="AL88" s="102">
        <v>0</v>
      </c>
      <c r="AM88" s="102">
        <v>15</v>
      </c>
      <c r="AN88" s="102">
        <v>85</v>
      </c>
      <c r="AO88" s="102">
        <v>93</v>
      </c>
      <c r="AP88" s="60">
        <v>31</v>
      </c>
      <c r="AQ88" s="102">
        <v>6</v>
      </c>
      <c r="AR88" s="102">
        <v>49</v>
      </c>
      <c r="AS88" s="102">
        <v>262</v>
      </c>
      <c r="AT88" s="79">
        <f t="shared" si="53"/>
        <v>0</v>
      </c>
      <c r="AU88" s="79">
        <f t="shared" si="99"/>
        <v>0</v>
      </c>
      <c r="AV88" s="72">
        <f t="shared" si="100"/>
        <v>2.8000000000000001E-2</v>
      </c>
      <c r="AW88" s="79">
        <f t="shared" si="101"/>
        <v>0.157</v>
      </c>
      <c r="AX88" s="72">
        <f t="shared" si="102"/>
        <v>0.17199999999999999</v>
      </c>
      <c r="AY88" s="79">
        <f t="shared" si="103"/>
        <v>5.7000000000000002E-2</v>
      </c>
      <c r="AZ88" s="79">
        <f t="shared" si="104"/>
        <v>1.0999999999999999E-2</v>
      </c>
      <c r="BA88" s="79">
        <f t="shared" si="105"/>
        <v>9.0999999999999998E-2</v>
      </c>
      <c r="BB88" s="452">
        <f t="shared" si="106"/>
        <v>0.48399999999999999</v>
      </c>
      <c r="BC88" s="453">
        <v>91250</v>
      </c>
      <c r="BD88" s="454">
        <v>114028</v>
      </c>
      <c r="BE88" s="455">
        <v>81296</v>
      </c>
      <c r="BF88" s="71">
        <v>40000</v>
      </c>
      <c r="BG88" s="71">
        <v>42500</v>
      </c>
      <c r="BH88" s="71">
        <v>81375</v>
      </c>
      <c r="BI88" s="71"/>
      <c r="BJ88" s="456">
        <v>152188</v>
      </c>
      <c r="BK88" s="60">
        <v>562</v>
      </c>
      <c r="BL88" s="75">
        <v>49224</v>
      </c>
      <c r="BM88" s="60">
        <v>382</v>
      </c>
      <c r="BN88" s="60">
        <v>0</v>
      </c>
      <c r="BO88" s="102">
        <v>4</v>
      </c>
      <c r="BP88" s="102">
        <v>25</v>
      </c>
      <c r="BQ88" s="102">
        <v>61</v>
      </c>
      <c r="BR88" s="102">
        <v>63</v>
      </c>
      <c r="BS88" s="60">
        <v>55</v>
      </c>
      <c r="BT88" s="102">
        <v>25</v>
      </c>
      <c r="BU88" s="102">
        <v>46</v>
      </c>
      <c r="BV88" s="102">
        <v>103</v>
      </c>
      <c r="BW88" s="458">
        <f t="shared" si="115"/>
        <v>0</v>
      </c>
      <c r="BX88" s="79">
        <f t="shared" si="107"/>
        <v>0.01</v>
      </c>
      <c r="BY88" s="72">
        <f t="shared" si="108"/>
        <v>6.5000000000000002E-2</v>
      </c>
      <c r="BZ88" s="79">
        <f t="shared" si="109"/>
        <v>0.16</v>
      </c>
      <c r="CA88" s="79">
        <f t="shared" si="110"/>
        <v>0.16500000000000001</v>
      </c>
      <c r="CB88" s="72">
        <f t="shared" si="111"/>
        <v>0.14399999999999999</v>
      </c>
      <c r="CC88" s="72">
        <f t="shared" si="112"/>
        <v>6.5000000000000002E-2</v>
      </c>
      <c r="CD88" s="79">
        <f t="shared" si="113"/>
        <v>0.12</v>
      </c>
      <c r="CE88" s="457">
        <f t="shared" si="114"/>
        <v>0.27</v>
      </c>
      <c r="CF88" s="453">
        <v>61000</v>
      </c>
      <c r="CG88" s="454">
        <v>79462</v>
      </c>
      <c r="CH88" s="455">
        <v>51250</v>
      </c>
      <c r="CI88" s="71"/>
      <c r="CJ88" s="71">
        <v>33438</v>
      </c>
      <c r="CK88" s="71">
        <v>65972</v>
      </c>
      <c r="CL88" s="71">
        <v>50509</v>
      </c>
      <c r="CM88" s="456">
        <v>64531</v>
      </c>
    </row>
    <row r="89" spans="1:91" x14ac:dyDescent="0.2">
      <c r="A89" s="56" t="s">
        <v>882</v>
      </c>
      <c r="B89" s="57" t="s">
        <v>1022</v>
      </c>
      <c r="C89" s="56" t="s">
        <v>970</v>
      </c>
      <c r="D89" s="56" t="s">
        <v>1115</v>
      </c>
      <c r="E89" s="557">
        <v>1988</v>
      </c>
      <c r="F89" s="75">
        <v>46319</v>
      </c>
      <c r="G89" s="451">
        <v>1159</v>
      </c>
      <c r="H89" s="60">
        <v>8</v>
      </c>
      <c r="I89" s="102">
        <v>0</v>
      </c>
      <c r="J89" s="102">
        <v>122</v>
      </c>
      <c r="K89" s="102">
        <v>116</v>
      </c>
      <c r="L89" s="102">
        <v>156</v>
      </c>
      <c r="M89" s="102">
        <v>93</v>
      </c>
      <c r="N89" s="102">
        <v>160</v>
      </c>
      <c r="O89" s="102">
        <v>208</v>
      </c>
      <c r="P89" s="102">
        <v>296</v>
      </c>
      <c r="Q89" s="79">
        <f t="shared" si="90"/>
        <v>7.0000000000000001E-3</v>
      </c>
      <c r="R89" s="79">
        <f t="shared" si="91"/>
        <v>0</v>
      </c>
      <c r="S89" s="79">
        <f t="shared" si="92"/>
        <v>0.105</v>
      </c>
      <c r="T89" s="79">
        <f t="shared" si="93"/>
        <v>0.1</v>
      </c>
      <c r="U89" s="79">
        <f t="shared" si="94"/>
        <v>0.13500000000000001</v>
      </c>
      <c r="V89" s="79">
        <f t="shared" si="95"/>
        <v>0.08</v>
      </c>
      <c r="W89" s="79">
        <f t="shared" si="96"/>
        <v>0.13800000000000001</v>
      </c>
      <c r="X89" s="79">
        <f t="shared" si="97"/>
        <v>0.17899999999999999</v>
      </c>
      <c r="Y89" s="457">
        <f t="shared" si="98"/>
        <v>0.255</v>
      </c>
      <c r="Z89" s="453">
        <v>71583</v>
      </c>
      <c r="AA89" s="454">
        <v>84526</v>
      </c>
      <c r="AB89" s="455">
        <v>52780</v>
      </c>
      <c r="AC89" s="71"/>
      <c r="AD89" s="71">
        <v>53382</v>
      </c>
      <c r="AE89" s="71">
        <v>52045</v>
      </c>
      <c r="AF89" s="71">
        <v>44875</v>
      </c>
      <c r="AG89" s="71">
        <v>96744</v>
      </c>
      <c r="AH89" s="564">
        <v>1149</v>
      </c>
      <c r="AI89" s="560">
        <v>64306</v>
      </c>
      <c r="AJ89" s="60">
        <v>722</v>
      </c>
      <c r="AK89" s="60">
        <v>0</v>
      </c>
      <c r="AL89" s="102">
        <v>0</v>
      </c>
      <c r="AM89" s="102">
        <v>47</v>
      </c>
      <c r="AN89" s="102">
        <v>64</v>
      </c>
      <c r="AO89" s="102">
        <v>69</v>
      </c>
      <c r="AP89" s="60">
        <v>59</v>
      </c>
      <c r="AQ89" s="102">
        <v>141</v>
      </c>
      <c r="AR89" s="102">
        <v>123</v>
      </c>
      <c r="AS89" s="102">
        <v>219</v>
      </c>
      <c r="AT89" s="79">
        <f t="shared" si="53"/>
        <v>0</v>
      </c>
      <c r="AU89" s="79">
        <f t="shared" si="99"/>
        <v>0</v>
      </c>
      <c r="AV89" s="72">
        <f t="shared" si="100"/>
        <v>6.5000000000000002E-2</v>
      </c>
      <c r="AW89" s="79">
        <f t="shared" si="101"/>
        <v>8.8999999999999996E-2</v>
      </c>
      <c r="AX89" s="72">
        <f t="shared" si="102"/>
        <v>9.6000000000000002E-2</v>
      </c>
      <c r="AY89" s="79">
        <f t="shared" si="103"/>
        <v>8.2000000000000003E-2</v>
      </c>
      <c r="AZ89" s="79">
        <f t="shared" si="104"/>
        <v>0.19500000000000001</v>
      </c>
      <c r="BA89" s="79">
        <f t="shared" si="105"/>
        <v>0.17</v>
      </c>
      <c r="BB89" s="452">
        <f t="shared" si="106"/>
        <v>0.30299999999999999</v>
      </c>
      <c r="BC89" s="453">
        <v>74010</v>
      </c>
      <c r="BD89" s="454">
        <v>97388</v>
      </c>
      <c r="BE89" s="455">
        <v>67383</v>
      </c>
      <c r="BF89" s="71">
        <v>65417</v>
      </c>
      <c r="BG89" s="71">
        <v>72083</v>
      </c>
      <c r="BH89" s="71">
        <v>69750</v>
      </c>
      <c r="BI89" s="71">
        <v>54012</v>
      </c>
      <c r="BJ89" s="456">
        <v>96076</v>
      </c>
      <c r="BK89" s="60">
        <v>839</v>
      </c>
      <c r="BL89" s="75">
        <v>30550</v>
      </c>
      <c r="BM89" s="60">
        <v>437</v>
      </c>
      <c r="BN89" s="60">
        <v>8</v>
      </c>
      <c r="BO89" s="102">
        <v>0</v>
      </c>
      <c r="BP89" s="102">
        <v>75</v>
      </c>
      <c r="BQ89" s="102">
        <v>52</v>
      </c>
      <c r="BR89" s="102">
        <v>87</v>
      </c>
      <c r="BS89" s="60">
        <v>34</v>
      </c>
      <c r="BT89" s="102">
        <v>19</v>
      </c>
      <c r="BU89" s="102">
        <v>85</v>
      </c>
      <c r="BV89" s="102">
        <v>77</v>
      </c>
      <c r="BW89" s="458">
        <f t="shared" si="115"/>
        <v>1.7999999999999999E-2</v>
      </c>
      <c r="BX89" s="79">
        <f t="shared" si="107"/>
        <v>0</v>
      </c>
      <c r="BY89" s="72">
        <f t="shared" si="108"/>
        <v>0.17199999999999999</v>
      </c>
      <c r="BZ89" s="72">
        <f t="shared" si="109"/>
        <v>0.11899999999999999</v>
      </c>
      <c r="CA89" s="79">
        <f t="shared" si="110"/>
        <v>0.19900000000000001</v>
      </c>
      <c r="CB89" s="72">
        <f t="shared" si="111"/>
        <v>7.8E-2</v>
      </c>
      <c r="CC89" s="72">
        <f t="shared" si="112"/>
        <v>4.2999999999999997E-2</v>
      </c>
      <c r="CD89" s="79">
        <f t="shared" si="113"/>
        <v>0.19500000000000001</v>
      </c>
      <c r="CE89" s="457">
        <f t="shared" si="114"/>
        <v>0.17599999999999999</v>
      </c>
      <c r="CF89" s="453">
        <v>48542</v>
      </c>
      <c r="CG89" s="454">
        <v>63276</v>
      </c>
      <c r="CH89" s="455">
        <v>33426</v>
      </c>
      <c r="CI89" s="71"/>
      <c r="CJ89" s="71">
        <v>30455</v>
      </c>
      <c r="CK89" s="71">
        <v>27946</v>
      </c>
      <c r="CL89" s="71">
        <v>42708</v>
      </c>
      <c r="CM89" s="456">
        <v>105114</v>
      </c>
    </row>
    <row r="90" spans="1:91" s="529" customFormat="1" x14ac:dyDescent="0.2">
      <c r="A90" s="527" t="s">
        <v>882</v>
      </c>
      <c r="B90" s="527" t="s">
        <v>2326</v>
      </c>
      <c r="C90" s="527" t="s">
        <v>971</v>
      </c>
      <c r="D90" s="527" t="s">
        <v>1116</v>
      </c>
      <c r="E90" s="504">
        <v>3374</v>
      </c>
      <c r="F90" s="504">
        <v>30130</v>
      </c>
      <c r="G90" s="504">
        <v>2432</v>
      </c>
      <c r="H90" s="529">
        <v>42</v>
      </c>
      <c r="I90" s="529">
        <v>103</v>
      </c>
      <c r="J90" s="529">
        <v>418</v>
      </c>
      <c r="K90" s="529">
        <v>723</v>
      </c>
      <c r="L90" s="529">
        <v>458</v>
      </c>
      <c r="M90" s="529">
        <v>241</v>
      </c>
      <c r="N90" s="529">
        <v>203</v>
      </c>
      <c r="O90" s="529">
        <v>133</v>
      </c>
      <c r="P90" s="529">
        <v>111</v>
      </c>
      <c r="Q90" s="540">
        <f t="shared" si="90"/>
        <v>1.7000000000000001E-2</v>
      </c>
      <c r="R90" s="540">
        <f t="shared" si="91"/>
        <v>4.2000000000000003E-2</v>
      </c>
      <c r="S90" s="540">
        <f t="shared" si="92"/>
        <v>0.17199999999999999</v>
      </c>
      <c r="T90" s="540">
        <f t="shared" si="93"/>
        <v>0.29699999999999999</v>
      </c>
      <c r="U90" s="540">
        <f t="shared" si="94"/>
        <v>0.188</v>
      </c>
      <c r="V90" s="540">
        <f t="shared" si="95"/>
        <v>9.9000000000000005E-2</v>
      </c>
      <c r="W90" s="540">
        <f t="shared" si="96"/>
        <v>8.3000000000000004E-2</v>
      </c>
      <c r="X90" s="540">
        <f t="shared" si="97"/>
        <v>5.5E-2</v>
      </c>
      <c r="Y90" s="547">
        <f t="shared" si="98"/>
        <v>4.5999999999999999E-2</v>
      </c>
      <c r="Z90" s="504">
        <v>33196</v>
      </c>
      <c r="AA90" s="504">
        <v>45829</v>
      </c>
      <c r="AB90" s="530">
        <v>31466</v>
      </c>
      <c r="AC90" s="531">
        <v>25726</v>
      </c>
      <c r="AD90" s="531">
        <v>32192</v>
      </c>
      <c r="AE90" s="531">
        <v>31934</v>
      </c>
      <c r="AF90" s="531">
        <v>48587</v>
      </c>
      <c r="AG90" s="531"/>
      <c r="AH90" s="546">
        <v>2170</v>
      </c>
      <c r="AI90" s="532">
        <v>31285</v>
      </c>
      <c r="AJ90" s="529">
        <v>1667</v>
      </c>
      <c r="AK90" s="529">
        <v>35</v>
      </c>
      <c r="AL90" s="529">
        <v>36</v>
      </c>
      <c r="AM90" s="529">
        <v>282</v>
      </c>
      <c r="AN90" s="529">
        <v>446</v>
      </c>
      <c r="AO90" s="529">
        <v>259</v>
      </c>
      <c r="AP90" s="529">
        <v>216</v>
      </c>
      <c r="AQ90" s="529">
        <v>203</v>
      </c>
      <c r="AR90" s="529">
        <v>97</v>
      </c>
      <c r="AS90" s="529">
        <v>93</v>
      </c>
      <c r="AT90" s="540">
        <f t="shared" ref="AT90:AT92" si="116">ROUND(AK90/AJ90,3)</f>
        <v>2.1000000000000001E-2</v>
      </c>
      <c r="AU90" s="540">
        <f t="shared" si="99"/>
        <v>2.1999999999999999E-2</v>
      </c>
      <c r="AV90" s="548">
        <f t="shared" si="100"/>
        <v>0.16900000000000001</v>
      </c>
      <c r="AW90" s="540">
        <f t="shared" si="101"/>
        <v>0.26800000000000002</v>
      </c>
      <c r="AX90" s="548">
        <f t="shared" si="102"/>
        <v>0.155</v>
      </c>
      <c r="AY90" s="540">
        <f t="shared" si="103"/>
        <v>0.13</v>
      </c>
      <c r="AZ90" s="540">
        <f t="shared" si="104"/>
        <v>0.122</v>
      </c>
      <c r="BA90" s="540">
        <f t="shared" si="105"/>
        <v>5.8000000000000003E-2</v>
      </c>
      <c r="BB90" s="549">
        <f t="shared" si="106"/>
        <v>5.6000000000000001E-2</v>
      </c>
      <c r="BC90" s="504">
        <v>38690</v>
      </c>
      <c r="BD90" s="504">
        <v>50018</v>
      </c>
      <c r="BE90" s="530">
        <v>33750</v>
      </c>
      <c r="BF90" s="531">
        <v>30313</v>
      </c>
      <c r="BG90" s="531">
        <v>40968</v>
      </c>
      <c r="BH90" s="531">
        <v>31981</v>
      </c>
      <c r="BI90" s="531">
        <v>74038</v>
      </c>
      <c r="BJ90" s="532"/>
      <c r="BK90" s="529">
        <v>1204</v>
      </c>
      <c r="BL90" s="504">
        <v>24349</v>
      </c>
      <c r="BM90" s="529">
        <v>765</v>
      </c>
      <c r="BN90" s="529">
        <v>7</v>
      </c>
      <c r="BO90" s="529">
        <v>67</v>
      </c>
      <c r="BP90" s="529">
        <v>136</v>
      </c>
      <c r="BQ90" s="529">
        <v>277</v>
      </c>
      <c r="BR90" s="529">
        <v>199</v>
      </c>
      <c r="BS90" s="529">
        <v>25</v>
      </c>
      <c r="BT90" s="529">
        <v>0</v>
      </c>
      <c r="BU90" s="529">
        <v>36</v>
      </c>
      <c r="BV90" s="529">
        <v>18</v>
      </c>
      <c r="BW90" s="550">
        <f t="shared" si="115"/>
        <v>8.9999999999999993E-3</v>
      </c>
      <c r="BX90" s="540">
        <f t="shared" si="107"/>
        <v>8.7999999999999995E-2</v>
      </c>
      <c r="BY90" s="548">
        <f t="shared" si="108"/>
        <v>0.17799999999999999</v>
      </c>
      <c r="BZ90" s="548">
        <f t="shared" si="109"/>
        <v>0.36199999999999999</v>
      </c>
      <c r="CA90" s="540">
        <f t="shared" si="110"/>
        <v>0.26</v>
      </c>
      <c r="CB90" s="548">
        <f t="shared" si="111"/>
        <v>3.3000000000000002E-2</v>
      </c>
      <c r="CC90" s="548">
        <f t="shared" si="112"/>
        <v>0</v>
      </c>
      <c r="CD90" s="540">
        <f t="shared" si="113"/>
        <v>4.7E-2</v>
      </c>
      <c r="CE90" s="547">
        <f t="shared" si="114"/>
        <v>2.4E-2</v>
      </c>
      <c r="CF90" s="504">
        <v>31586</v>
      </c>
      <c r="CG90" s="504">
        <v>36701</v>
      </c>
      <c r="CH90" s="530">
        <v>27098</v>
      </c>
      <c r="CI90" s="531">
        <v>19107</v>
      </c>
      <c r="CJ90" s="531">
        <v>28565</v>
      </c>
      <c r="CK90" s="531">
        <v>30833</v>
      </c>
      <c r="CL90" s="531">
        <v>44063</v>
      </c>
      <c r="CM90" s="532"/>
    </row>
    <row r="91" spans="1:91" s="84" customFormat="1" x14ac:dyDescent="0.2">
      <c r="A91" s="81" t="s">
        <v>882</v>
      </c>
      <c r="B91" s="82" t="s">
        <v>1022</v>
      </c>
      <c r="C91" s="81"/>
      <c r="D91" s="81"/>
      <c r="E91" s="286">
        <f>SUM(E40:E90)</f>
        <v>97239</v>
      </c>
      <c r="F91" s="92">
        <f>MEDIAN(F40:F90)</f>
        <v>34714</v>
      </c>
      <c r="G91" s="459">
        <f t="shared" ref="G91:P91" si="117">SUM(G40:G90)</f>
        <v>65382</v>
      </c>
      <c r="H91" s="84">
        <f t="shared" si="117"/>
        <v>1177</v>
      </c>
      <c r="I91" s="84">
        <f t="shared" si="117"/>
        <v>1653</v>
      </c>
      <c r="J91" s="84">
        <f t="shared" si="117"/>
        <v>7601</v>
      </c>
      <c r="K91" s="84">
        <f t="shared" si="117"/>
        <v>11730</v>
      </c>
      <c r="L91" s="84">
        <f t="shared" si="117"/>
        <v>13313</v>
      </c>
      <c r="M91" s="84">
        <f t="shared" si="117"/>
        <v>8680</v>
      </c>
      <c r="N91" s="84">
        <f t="shared" si="117"/>
        <v>3989</v>
      </c>
      <c r="O91" s="84">
        <f t="shared" si="117"/>
        <v>7713</v>
      </c>
      <c r="P91" s="84">
        <f t="shared" si="117"/>
        <v>9526</v>
      </c>
      <c r="Q91" s="79">
        <f t="shared" si="90"/>
        <v>1.7999999999999999E-2</v>
      </c>
      <c r="R91" s="79">
        <f t="shared" si="91"/>
        <v>2.5000000000000001E-2</v>
      </c>
      <c r="S91" s="79">
        <f t="shared" si="92"/>
        <v>0.11600000000000001</v>
      </c>
      <c r="T91" s="79">
        <f t="shared" si="93"/>
        <v>0.17899999999999999</v>
      </c>
      <c r="U91" s="79">
        <f t="shared" si="94"/>
        <v>0.20399999999999999</v>
      </c>
      <c r="V91" s="79">
        <f t="shared" si="95"/>
        <v>0.13300000000000001</v>
      </c>
      <c r="W91" s="79">
        <f t="shared" si="96"/>
        <v>6.0999999999999999E-2</v>
      </c>
      <c r="X91" s="79">
        <f t="shared" si="97"/>
        <v>0.11799999999999999</v>
      </c>
      <c r="Y91" s="457">
        <f t="shared" si="98"/>
        <v>0.14599999999999999</v>
      </c>
      <c r="Z91" s="460">
        <f t="shared" ref="Z91:AE91" si="118">MEDIAN(Z40:Z90)</f>
        <v>47000</v>
      </c>
      <c r="AA91" s="462">
        <f>INT(((G40*AA40)+(G41*AA41)+(G42*AA42)+(G43*AA43)+(G44*AA44)+(G45*AA45)+(G46*AA46)+(G47*AA47)+(G48*AA48)+(G49*AA49)+(G50*AA50)+(G51*AA51)+(G52*AA52)+(G53*AA53)+(G54*AA54)+(G55*AA55)+(G56*AA56)+(G57*AA57)+(G58*AA58)+(G59*AA59)+(G60*AA60)+(G61*AA61)+(G62*AA62)+(G63*AA63)+(G64*AA64)+(G65*AA65)+(G66*AA66)+(G67*AA67)+(G68*AA68)+(G69*AA69)+(G70*AA70)+(G71*AA71)+(G72*AA72)+(G73*AA73)+(G74*AA74)+(G75*AA75)+(G76*AA76)+(G77*AA77)+(G78*AA78)+(G79*AA79)+(G80*AA80)+(G81*AA81)+(G82*AA82)+(G83*AA83)+(G84*AA84)+(G85*AA85)+(G86*AA86)+(G87*AA87)+(G88*AA88)+(G89*AA89)+(G90*AA90))/G91)</f>
        <v>61375</v>
      </c>
      <c r="AB91" s="461">
        <f t="shared" si="118"/>
        <v>37644</v>
      </c>
      <c r="AC91" s="96">
        <f t="shared" si="118"/>
        <v>31827</v>
      </c>
      <c r="AD91" s="96">
        <f t="shared" si="118"/>
        <v>37127</v>
      </c>
      <c r="AE91" s="96">
        <f t="shared" si="118"/>
        <v>36977</v>
      </c>
      <c r="AF91" s="96">
        <f>INT(MEDIAN(AF40:AF90))</f>
        <v>61325</v>
      </c>
      <c r="AG91" s="96">
        <f>INT(MEDIAN(AG40:AG90))</f>
        <v>90933</v>
      </c>
      <c r="AH91" s="565">
        <f>SUM(AH40:AH90)</f>
        <v>54591</v>
      </c>
      <c r="AI91" s="561">
        <f>MEDIAN(AI40:AI90)</f>
        <v>42406</v>
      </c>
      <c r="AJ91" s="84">
        <f t="shared" ref="AJ91:AK91" si="119">SUM(AJ40:AJ90)</f>
        <v>40858</v>
      </c>
      <c r="AK91" s="84">
        <f t="shared" si="119"/>
        <v>516</v>
      </c>
      <c r="AL91" s="84">
        <f t="shared" ref="AL91:AS91" si="120">SUM(AL40:AL90)</f>
        <v>760</v>
      </c>
      <c r="AM91" s="84">
        <f t="shared" si="120"/>
        <v>3667</v>
      </c>
      <c r="AN91" s="84">
        <f t="shared" si="120"/>
        <v>7063</v>
      </c>
      <c r="AO91" s="84">
        <f t="shared" si="120"/>
        <v>7999</v>
      </c>
      <c r="AP91" s="84">
        <f t="shared" si="120"/>
        <v>5380</v>
      </c>
      <c r="AQ91" s="84">
        <f t="shared" si="120"/>
        <v>2777</v>
      </c>
      <c r="AR91" s="84">
        <f t="shared" si="120"/>
        <v>5363</v>
      </c>
      <c r="AS91" s="84">
        <f t="shared" si="120"/>
        <v>7333</v>
      </c>
      <c r="AT91" s="79">
        <f t="shared" si="116"/>
        <v>1.2999999999999999E-2</v>
      </c>
      <c r="AU91" s="79">
        <f t="shared" si="99"/>
        <v>1.9E-2</v>
      </c>
      <c r="AV91" s="72">
        <f t="shared" si="100"/>
        <v>0.09</v>
      </c>
      <c r="AW91" s="79">
        <f t="shared" si="101"/>
        <v>0.17299999999999999</v>
      </c>
      <c r="AX91" s="72">
        <f t="shared" si="102"/>
        <v>0.19600000000000001</v>
      </c>
      <c r="AY91" s="79">
        <f t="shared" si="103"/>
        <v>0.13200000000000001</v>
      </c>
      <c r="AZ91" s="79">
        <f t="shared" si="104"/>
        <v>6.8000000000000005E-2</v>
      </c>
      <c r="BA91" s="79">
        <f t="shared" si="105"/>
        <v>0.13100000000000001</v>
      </c>
      <c r="BB91" s="452">
        <f t="shared" si="106"/>
        <v>0.17899999999999999</v>
      </c>
      <c r="BC91" s="460">
        <f t="shared" ref="BC91:BJ91" si="121">MEDIAN(BC40:BC90)</f>
        <v>49881</v>
      </c>
      <c r="BD91" s="462">
        <f>INT(((G40*BD40)+(G41*BD41)+(G42*BD42)+(G43*BD43)+(G44*BD44)+(G45*BD45)+(G46*BD46)+(G47*BD47)+(G48*BD48)+(G49*BD49)+(G50*BD50)+(G51*BD51)+(G52*BD52)+(G53*BD53)+(G54*BD54)+(G55*BD55)+(G56*BD56)+(G57*BD57)+(G58*BD58)+(G59*BD59)+(G60*BD60)+(G61*BD61)+(G62*BD62)+(G63*BD63)+(G64*BD64)+(G65*BD65)+(G66*BD66)+(G67*BD67)+(G68*BD68)+(G69*BD69)+(G70*BD70)+(G71*BD71)+(G72*BD72)+(G73*BD73)+(G74*BD74)+(G75*BD75)+(G76*BD76)+(G77*BD77)+(G78*BD78)+(G79*BD79)+(G80*BD80)+(G81*BD81)+(G82*BD82)+(G83*BD83)+(G84*BD84)+(G85*BD85)+(G86*BD86)+(G87*BD87)+(G88*BD88)+(G89*BD89)+(G90*BD90))/G91)</f>
        <v>68049</v>
      </c>
      <c r="BE91" s="461">
        <f>INT(MEDIAN(BE40:BE90))</f>
        <v>48089</v>
      </c>
      <c r="BF91" s="96">
        <f t="shared" si="121"/>
        <v>34856</v>
      </c>
      <c r="BG91" s="96">
        <f t="shared" si="121"/>
        <v>43083</v>
      </c>
      <c r="BH91" s="96">
        <f t="shared" si="121"/>
        <v>51406</v>
      </c>
      <c r="BI91" s="96">
        <f t="shared" si="121"/>
        <v>72992</v>
      </c>
      <c r="BJ91" s="463">
        <f t="shared" si="121"/>
        <v>106118</v>
      </c>
      <c r="BK91" s="84">
        <f>SUM(BK40:BK90)</f>
        <v>42648</v>
      </c>
      <c r="BL91" s="92">
        <f>MEDIAN(BL40:BL90)</f>
        <v>25809</v>
      </c>
      <c r="BM91" s="84">
        <f t="shared" ref="BM91:BN91" si="122">SUM(BM40:BM90)</f>
        <v>24524</v>
      </c>
      <c r="BN91" s="84">
        <f t="shared" si="122"/>
        <v>661</v>
      </c>
      <c r="BO91" s="84">
        <f t="shared" ref="BO91:BV91" si="123">SUM(BO40:BO90)</f>
        <v>893</v>
      </c>
      <c r="BP91" s="84">
        <f t="shared" si="123"/>
        <v>3934</v>
      </c>
      <c r="BQ91" s="84">
        <f t="shared" si="123"/>
        <v>4667</v>
      </c>
      <c r="BR91" s="84">
        <f t="shared" si="123"/>
        <v>5314</v>
      </c>
      <c r="BS91" s="84">
        <f t="shared" si="123"/>
        <v>3300</v>
      </c>
      <c r="BT91" s="84">
        <f t="shared" si="123"/>
        <v>1212</v>
      </c>
      <c r="BU91" s="84">
        <f t="shared" si="123"/>
        <v>2350</v>
      </c>
      <c r="BV91" s="84">
        <f t="shared" si="123"/>
        <v>2193</v>
      </c>
      <c r="BW91" s="458">
        <f t="shared" si="115"/>
        <v>2.7E-2</v>
      </c>
      <c r="BX91" s="79">
        <f t="shared" si="107"/>
        <v>3.5999999999999997E-2</v>
      </c>
      <c r="BY91" s="72">
        <f t="shared" si="108"/>
        <v>0.16</v>
      </c>
      <c r="BZ91" s="72">
        <f t="shared" si="109"/>
        <v>0.19</v>
      </c>
      <c r="CA91" s="79">
        <f t="shared" si="110"/>
        <v>0.217</v>
      </c>
      <c r="CB91" s="72">
        <f t="shared" si="111"/>
        <v>0.13500000000000001</v>
      </c>
      <c r="CC91" s="72">
        <f t="shared" si="112"/>
        <v>4.9000000000000002E-2</v>
      </c>
      <c r="CD91" s="79">
        <f t="shared" si="113"/>
        <v>9.6000000000000002E-2</v>
      </c>
      <c r="CE91" s="457">
        <f t="shared" si="114"/>
        <v>8.8999999999999996E-2</v>
      </c>
      <c r="CF91" s="460">
        <f t="shared" ref="CF91:CM91" si="124">MEDIAN(CF40:CF90)</f>
        <v>41548</v>
      </c>
      <c r="CG91" s="462">
        <f>INT(SUMPRODUCT(G40:G90,CG40:CG90)/G91)</f>
        <v>50545</v>
      </c>
      <c r="CH91" s="461">
        <f>INT(MEDIAN(CH40:CH90))</f>
        <v>31307</v>
      </c>
      <c r="CI91" s="96">
        <f t="shared" si="124"/>
        <v>21648</v>
      </c>
      <c r="CJ91" s="96">
        <f t="shared" si="124"/>
        <v>30455</v>
      </c>
      <c r="CK91" s="96">
        <f t="shared" si="124"/>
        <v>30833</v>
      </c>
      <c r="CL91" s="96">
        <f>INT(MEDIAN(CL40:CL90))</f>
        <v>51000</v>
      </c>
      <c r="CM91" s="463">
        <f t="shared" si="124"/>
        <v>88371</v>
      </c>
    </row>
    <row r="92" spans="1:91" s="84" customFormat="1" x14ac:dyDescent="0.2">
      <c r="A92" s="56" t="s">
        <v>882</v>
      </c>
      <c r="B92" s="82" t="s">
        <v>1026</v>
      </c>
      <c r="C92" s="81"/>
      <c r="D92" s="81"/>
      <c r="E92" s="286">
        <f>E39+E91</f>
        <v>160458</v>
      </c>
      <c r="F92" s="92">
        <f>MEDIAN(F39,F91)</f>
        <v>37005</v>
      </c>
      <c r="G92" s="459">
        <f t="shared" ref="G92:P92" si="125">G39+G91</f>
        <v>110410</v>
      </c>
      <c r="H92" s="84">
        <f t="shared" si="125"/>
        <v>1955</v>
      </c>
      <c r="I92" s="84">
        <f t="shared" si="125"/>
        <v>2517</v>
      </c>
      <c r="J92" s="84">
        <f t="shared" si="125"/>
        <v>12667</v>
      </c>
      <c r="K92" s="84">
        <f t="shared" si="125"/>
        <v>18045</v>
      </c>
      <c r="L92" s="84">
        <f t="shared" si="125"/>
        <v>25719</v>
      </c>
      <c r="M92" s="84">
        <f t="shared" si="125"/>
        <v>15254</v>
      </c>
      <c r="N92" s="84">
        <f t="shared" si="125"/>
        <v>7339</v>
      </c>
      <c r="O92" s="84">
        <f t="shared" si="125"/>
        <v>12512</v>
      </c>
      <c r="P92" s="84">
        <f t="shared" si="125"/>
        <v>14402</v>
      </c>
      <c r="Q92" s="79">
        <f t="shared" ref="Q92:Q95" si="126">ROUND(H92/G92,3)</f>
        <v>1.7999999999999999E-2</v>
      </c>
      <c r="R92" s="79">
        <f t="shared" ref="R92:R95" si="127">ROUND(I92/G92,3)</f>
        <v>2.3E-2</v>
      </c>
      <c r="S92" s="79">
        <f t="shared" ref="S92:S95" si="128">ROUND(J92/G92,3)</f>
        <v>0.115</v>
      </c>
      <c r="T92" s="79">
        <f t="shared" ref="T92:T95" si="129">ROUND(K92/G92,3)</f>
        <v>0.16300000000000001</v>
      </c>
      <c r="U92" s="79">
        <f t="shared" ref="U92:U95" si="130">ROUND(L92/G92,3)</f>
        <v>0.23300000000000001</v>
      </c>
      <c r="V92" s="79">
        <f t="shared" ref="V92:V95" si="131">ROUND(M92/G92,3)</f>
        <v>0.13800000000000001</v>
      </c>
      <c r="W92" s="79">
        <f t="shared" ref="W92:W95" si="132">ROUND(N92/G92,3)</f>
        <v>6.6000000000000003E-2</v>
      </c>
      <c r="X92" s="79">
        <f t="shared" ref="X92:X95" si="133">ROUND(O92/G92,3)</f>
        <v>0.113</v>
      </c>
      <c r="Y92" s="457">
        <f t="shared" ref="Y92:Y95" si="134">ROUND(P92/G92,3)</f>
        <v>0.13</v>
      </c>
      <c r="Z92" s="460">
        <f>ROUND(MEDIAN(Z39,Z91),0)</f>
        <v>46125</v>
      </c>
      <c r="AA92" s="462">
        <f>INT(((G39*AA39)+(G91*AA91))/G92)</f>
        <v>58962</v>
      </c>
      <c r="AB92" s="461">
        <f>INT(MEDIAN(AB39,AB91))</f>
        <v>39918</v>
      </c>
      <c r="AC92" s="461">
        <f t="shared" ref="AC92:AG92" si="135">INT(MEDIAN(AC39,AC91))</f>
        <v>33483</v>
      </c>
      <c r="AD92" s="461">
        <f t="shared" si="135"/>
        <v>38024</v>
      </c>
      <c r="AE92" s="461">
        <f t="shared" si="135"/>
        <v>39287</v>
      </c>
      <c r="AF92" s="461">
        <f t="shared" si="135"/>
        <v>59991</v>
      </c>
      <c r="AG92" s="461">
        <f t="shared" si="135"/>
        <v>82009</v>
      </c>
      <c r="AH92" s="565">
        <f>AH39+AH91</f>
        <v>88455</v>
      </c>
      <c r="AI92" s="561">
        <f>INT(MEDIAN(AI39,AI91))</f>
        <v>42455</v>
      </c>
      <c r="AJ92" s="84">
        <f>AJ39+AJ91</f>
        <v>66199</v>
      </c>
      <c r="AK92" s="84">
        <f>AK39+AK91</f>
        <v>825</v>
      </c>
      <c r="AL92" s="84">
        <f t="shared" ref="AL92:AS92" si="136">AL39+AL91</f>
        <v>1140</v>
      </c>
      <c r="AM92" s="84">
        <f t="shared" si="136"/>
        <v>6255</v>
      </c>
      <c r="AN92" s="84">
        <f t="shared" si="136"/>
        <v>10233</v>
      </c>
      <c r="AO92" s="84">
        <f t="shared" si="136"/>
        <v>14709</v>
      </c>
      <c r="AP92" s="84">
        <f t="shared" si="136"/>
        <v>9049</v>
      </c>
      <c r="AQ92" s="84">
        <f t="shared" si="136"/>
        <v>4878</v>
      </c>
      <c r="AR92" s="84">
        <f t="shared" si="136"/>
        <v>8198</v>
      </c>
      <c r="AS92" s="84">
        <f t="shared" si="136"/>
        <v>10912</v>
      </c>
      <c r="AT92" s="79">
        <f t="shared" si="116"/>
        <v>1.2E-2</v>
      </c>
      <c r="AU92" s="79">
        <f t="shared" ref="AU92:AU95" si="137">ROUND(AL92/AJ92,3)</f>
        <v>1.7000000000000001E-2</v>
      </c>
      <c r="AV92" s="72">
        <f t="shared" ref="AV92:AV95" si="138">ROUND(AM92/AJ92,3)</f>
        <v>9.4E-2</v>
      </c>
      <c r="AW92" s="79">
        <f t="shared" ref="AW92:AW95" si="139">ROUND(AN92/AJ92,3)</f>
        <v>0.155</v>
      </c>
      <c r="AX92" s="72">
        <f t="shared" ref="AX92:AX95" si="140">ROUND(AO92/AJ92,3)</f>
        <v>0.222</v>
      </c>
      <c r="AY92" s="79">
        <f t="shared" ref="AY92:AY95" si="141">ROUND(AP92/AJ92,3)</f>
        <v>0.13700000000000001</v>
      </c>
      <c r="AZ92" s="79">
        <f t="shared" ref="AZ92:AZ95" si="142">ROUND(AQ92/AJ92,3)</f>
        <v>7.3999999999999996E-2</v>
      </c>
      <c r="BA92" s="79">
        <f t="shared" ref="BA92:BA95" si="143">ROUND(AR92/AJ92,3)</f>
        <v>0.124</v>
      </c>
      <c r="BB92" s="452">
        <f t="shared" ref="BB92:BB95" si="144">ROUND(AS92/AJ92,3)</f>
        <v>0.16500000000000001</v>
      </c>
      <c r="BC92" s="460">
        <f>INT(MEDIAN(BC39,BC91))</f>
        <v>48146</v>
      </c>
      <c r="BD92" s="462">
        <f>INT(((G39*BD39)+(G91*BD91))/G92)</f>
        <v>65669</v>
      </c>
      <c r="BE92" s="461">
        <f>INT(MEDIAN(BE39,BE91))</f>
        <v>46601</v>
      </c>
      <c r="BF92" s="96">
        <f t="shared" ref="BF92:BJ92" si="145">INT(MEDIAN(BF39,BF91))</f>
        <v>36162</v>
      </c>
      <c r="BG92" s="96">
        <f t="shared" si="145"/>
        <v>43683</v>
      </c>
      <c r="BH92" s="96">
        <f t="shared" si="145"/>
        <v>47966</v>
      </c>
      <c r="BI92" s="96">
        <f t="shared" si="145"/>
        <v>72277</v>
      </c>
      <c r="BJ92" s="463">
        <f t="shared" si="145"/>
        <v>100208</v>
      </c>
      <c r="BK92" s="84">
        <f>BK39+BK91</f>
        <v>71681</v>
      </c>
      <c r="BL92" s="92">
        <f>MEDIAN(BL39,BL91)</f>
        <v>30579</v>
      </c>
      <c r="BM92" s="84">
        <f>BM39+BM91</f>
        <v>44211</v>
      </c>
      <c r="BN92" s="84">
        <f>BN39+BN91</f>
        <v>1130</v>
      </c>
      <c r="BO92" s="84">
        <f>BO39+BO91</f>
        <v>1377</v>
      </c>
      <c r="BP92" s="84">
        <f t="shared" ref="BP92:BU92" si="146">BP39+BP91</f>
        <v>6412</v>
      </c>
      <c r="BQ92" s="84">
        <f t="shared" si="146"/>
        <v>7812</v>
      </c>
      <c r="BR92" s="84">
        <f t="shared" si="146"/>
        <v>11010</v>
      </c>
      <c r="BS92" s="84">
        <f t="shared" si="146"/>
        <v>6205</v>
      </c>
      <c r="BT92" s="84">
        <f t="shared" si="146"/>
        <v>2461</v>
      </c>
      <c r="BU92" s="84">
        <f t="shared" si="146"/>
        <v>4314</v>
      </c>
      <c r="BV92" s="84">
        <f>BV39+BV91</f>
        <v>3490</v>
      </c>
      <c r="BW92" s="458">
        <f t="shared" si="115"/>
        <v>2.5999999999999999E-2</v>
      </c>
      <c r="BX92" s="79">
        <f t="shared" ref="BX92:BX95" si="147">ROUND(BO92/BM92,3)</f>
        <v>3.1E-2</v>
      </c>
      <c r="BY92" s="72">
        <f t="shared" ref="BY92:BY95" si="148">ROUND(BP92/BM92,3)</f>
        <v>0.14499999999999999</v>
      </c>
      <c r="BZ92" s="72">
        <f t="shared" ref="BZ92:BZ95" si="149">ROUND(BQ92/BM92,3)</f>
        <v>0.17699999999999999</v>
      </c>
      <c r="CA92" s="79">
        <f t="shared" ref="CA92:CA95" si="150">ROUND(BR92/BM92,3)</f>
        <v>0.249</v>
      </c>
      <c r="CB92" s="72">
        <f t="shared" ref="CB92:CB95" si="151">ROUND(BS92/BM92,3)</f>
        <v>0.14000000000000001</v>
      </c>
      <c r="CC92" s="72">
        <f t="shared" ref="CC92:CC95" si="152">ROUND(BT92/BM92,3)</f>
        <v>5.6000000000000001E-2</v>
      </c>
      <c r="CD92" s="79">
        <f t="shared" ref="CD92:CD95" si="153">ROUND(BU92/BM92,3)</f>
        <v>9.8000000000000004E-2</v>
      </c>
      <c r="CE92" s="457">
        <f t="shared" ref="CE92:CE95" si="154">ROUND(BV92/BM92,3)</f>
        <v>7.9000000000000001E-2</v>
      </c>
      <c r="CF92" s="460">
        <f>MEDIAN(CF39,CF91)</f>
        <v>42459</v>
      </c>
      <c r="CG92" s="462">
        <f>INT(AVERAGE(CG39,CG91))</f>
        <v>49594</v>
      </c>
      <c r="CH92" s="461">
        <f>MEDIAN(CH39,CH91)</f>
        <v>34628</v>
      </c>
      <c r="CI92" s="96">
        <f>INT(MEDIAN(CI39,CI91))</f>
        <v>23511</v>
      </c>
      <c r="CJ92" s="96">
        <f t="shared" ref="CJ92:CM92" si="155">INT(MEDIAN(CJ39,CJ91))</f>
        <v>30940</v>
      </c>
      <c r="CK92" s="96">
        <f t="shared" si="155"/>
        <v>33650</v>
      </c>
      <c r="CL92" s="96">
        <f t="shared" si="155"/>
        <v>52479</v>
      </c>
      <c r="CM92" s="96">
        <f t="shared" si="155"/>
        <v>79832</v>
      </c>
    </row>
    <row r="93" spans="1:91" x14ac:dyDescent="0.2">
      <c r="A93" s="56" t="s">
        <v>882</v>
      </c>
      <c r="B93" s="57" t="s">
        <v>1023</v>
      </c>
      <c r="C93" s="60" t="s">
        <v>972</v>
      </c>
      <c r="D93" s="56" t="s">
        <v>1117</v>
      </c>
      <c r="E93" s="557">
        <v>5355048</v>
      </c>
      <c r="F93" s="75">
        <v>35131</v>
      </c>
      <c r="G93" s="451">
        <v>3444244</v>
      </c>
      <c r="H93" s="60">
        <v>61042</v>
      </c>
      <c r="I93" s="102">
        <v>106246</v>
      </c>
      <c r="J93" s="102">
        <v>434182</v>
      </c>
      <c r="K93" s="102">
        <v>550656</v>
      </c>
      <c r="L93" s="102">
        <v>608480</v>
      </c>
      <c r="M93" s="102">
        <v>459899</v>
      </c>
      <c r="N93" s="102">
        <v>207698</v>
      </c>
      <c r="O93" s="102">
        <v>379393</v>
      </c>
      <c r="P93" s="102">
        <v>636648</v>
      </c>
      <c r="Q93" s="79">
        <f t="shared" si="126"/>
        <v>1.7999999999999999E-2</v>
      </c>
      <c r="R93" s="79">
        <f t="shared" si="127"/>
        <v>3.1E-2</v>
      </c>
      <c r="S93" s="79">
        <f t="shared" si="128"/>
        <v>0.126</v>
      </c>
      <c r="T93" s="79">
        <f t="shared" si="129"/>
        <v>0.16</v>
      </c>
      <c r="U93" s="79">
        <f t="shared" si="130"/>
        <v>0.17699999999999999</v>
      </c>
      <c r="V93" s="79">
        <f t="shared" si="131"/>
        <v>0.13400000000000001</v>
      </c>
      <c r="W93" s="79">
        <f t="shared" si="132"/>
        <v>0.06</v>
      </c>
      <c r="X93" s="79">
        <f t="shared" si="133"/>
        <v>0.11</v>
      </c>
      <c r="Y93" s="457">
        <f t="shared" si="134"/>
        <v>0.185</v>
      </c>
      <c r="Z93" s="453">
        <v>48718</v>
      </c>
      <c r="AA93" s="454">
        <v>70981</v>
      </c>
      <c r="AB93" s="455">
        <v>40113</v>
      </c>
      <c r="AC93" s="71">
        <v>24134</v>
      </c>
      <c r="AD93" s="71">
        <v>30995</v>
      </c>
      <c r="AE93" s="71">
        <v>38198</v>
      </c>
      <c r="AF93" s="71">
        <v>58281</v>
      </c>
      <c r="AG93" s="71">
        <v>81971</v>
      </c>
      <c r="AH93" s="564">
        <v>2864730</v>
      </c>
      <c r="AI93" s="560">
        <v>39131</v>
      </c>
      <c r="AJ93" s="60">
        <v>1993484</v>
      </c>
      <c r="AK93" s="60">
        <v>30142</v>
      </c>
      <c r="AL93" s="102">
        <v>53921</v>
      </c>
      <c r="AM93" s="102">
        <v>240816</v>
      </c>
      <c r="AN93" s="102">
        <v>313930</v>
      </c>
      <c r="AO93" s="102">
        <v>343489</v>
      </c>
      <c r="AP93" s="60">
        <v>261948</v>
      </c>
      <c r="AQ93" s="102">
        <v>116457</v>
      </c>
      <c r="AR93" s="102">
        <v>213861</v>
      </c>
      <c r="AS93" s="102">
        <v>418920</v>
      </c>
      <c r="AT93" s="79">
        <f t="shared" ref="AT93:AT95" si="156">ROUND(AK93/AJ93,3)</f>
        <v>1.4999999999999999E-2</v>
      </c>
      <c r="AU93" s="79">
        <f t="shared" si="137"/>
        <v>2.7E-2</v>
      </c>
      <c r="AV93" s="72">
        <f t="shared" si="138"/>
        <v>0.121</v>
      </c>
      <c r="AW93" s="79">
        <f t="shared" si="139"/>
        <v>0.157</v>
      </c>
      <c r="AX93" s="72">
        <f t="shared" si="140"/>
        <v>0.17199999999999999</v>
      </c>
      <c r="AY93" s="79">
        <f t="shared" si="141"/>
        <v>0.13100000000000001</v>
      </c>
      <c r="AZ93" s="79">
        <f t="shared" si="142"/>
        <v>5.8000000000000003E-2</v>
      </c>
      <c r="BA93" s="79">
        <f t="shared" si="143"/>
        <v>0.107</v>
      </c>
      <c r="BB93" s="457">
        <f t="shared" si="144"/>
        <v>0.21</v>
      </c>
      <c r="BC93" s="453">
        <v>50544</v>
      </c>
      <c r="BD93" s="454">
        <v>76857</v>
      </c>
      <c r="BE93" s="455">
        <v>43343</v>
      </c>
      <c r="BF93" s="71">
        <v>27226</v>
      </c>
      <c r="BG93" s="71">
        <v>34628</v>
      </c>
      <c r="BH93" s="71">
        <v>43175</v>
      </c>
      <c r="BI93" s="71">
        <v>66311</v>
      </c>
      <c r="BJ93" s="456">
        <v>95579</v>
      </c>
      <c r="BK93" s="60">
        <v>2490318</v>
      </c>
      <c r="BL93" s="75">
        <v>31069</v>
      </c>
      <c r="BM93" s="60">
        <v>1450760</v>
      </c>
      <c r="BN93" s="60">
        <v>30900</v>
      </c>
      <c r="BO93" s="102">
        <v>52325</v>
      </c>
      <c r="BP93" s="102">
        <v>193366</v>
      </c>
      <c r="BQ93" s="102">
        <v>236726</v>
      </c>
      <c r="BR93" s="102">
        <v>264991</v>
      </c>
      <c r="BS93" s="60">
        <v>197951</v>
      </c>
      <c r="BT93" s="102">
        <v>91241</v>
      </c>
      <c r="BU93" s="102">
        <v>165532</v>
      </c>
      <c r="BV93" s="102">
        <v>217728</v>
      </c>
      <c r="BW93" s="458">
        <f t="shared" ref="BW93:BW95" si="157">ROUND(BN93/BM93,3)</f>
        <v>2.1000000000000001E-2</v>
      </c>
      <c r="BX93" s="79">
        <f t="shared" si="147"/>
        <v>3.5999999999999997E-2</v>
      </c>
      <c r="BY93" s="72">
        <f t="shared" si="148"/>
        <v>0.13300000000000001</v>
      </c>
      <c r="BZ93" s="72">
        <f t="shared" si="149"/>
        <v>0.16300000000000001</v>
      </c>
      <c r="CA93" s="79">
        <f t="shared" si="150"/>
        <v>0.183</v>
      </c>
      <c r="CB93" s="72">
        <f t="shared" si="151"/>
        <v>0.13600000000000001</v>
      </c>
      <c r="CC93" s="72">
        <f t="shared" si="152"/>
        <v>6.3E-2</v>
      </c>
      <c r="CD93" s="79">
        <f t="shared" si="153"/>
        <v>0.114</v>
      </c>
      <c r="CE93" s="457">
        <f t="shared" si="154"/>
        <v>0.15</v>
      </c>
      <c r="CF93" s="453">
        <v>46250</v>
      </c>
      <c r="CG93" s="454">
        <v>62906</v>
      </c>
      <c r="CH93" s="455">
        <v>35444</v>
      </c>
      <c r="CI93" s="71">
        <v>18830</v>
      </c>
      <c r="CJ93" s="71">
        <v>26205</v>
      </c>
      <c r="CK93" s="71">
        <v>33247</v>
      </c>
      <c r="CL93" s="71">
        <v>51544</v>
      </c>
      <c r="CM93" s="456">
        <v>73412</v>
      </c>
    </row>
    <row r="94" spans="1:91" x14ac:dyDescent="0.2">
      <c r="A94" s="56" t="s">
        <v>882</v>
      </c>
      <c r="B94" s="57" t="s">
        <v>1024</v>
      </c>
      <c r="C94" s="60" t="s">
        <v>973</v>
      </c>
      <c r="D94" s="56" t="s">
        <v>974</v>
      </c>
      <c r="E94" s="557">
        <v>20593361</v>
      </c>
      <c r="F94" s="75">
        <v>38176</v>
      </c>
      <c r="G94" s="451">
        <v>13037961</v>
      </c>
      <c r="H94" s="60">
        <v>210807</v>
      </c>
      <c r="I94" s="102">
        <v>325055</v>
      </c>
      <c r="J94" s="102">
        <v>1319438</v>
      </c>
      <c r="K94" s="102">
        <v>1823829</v>
      </c>
      <c r="L94" s="102">
        <v>2191445</v>
      </c>
      <c r="M94" s="102">
        <v>1782656</v>
      </c>
      <c r="N94" s="102">
        <v>843121</v>
      </c>
      <c r="O94" s="102">
        <v>1577525</v>
      </c>
      <c r="P94" s="102">
        <v>2964085</v>
      </c>
      <c r="Q94" s="79">
        <f t="shared" si="126"/>
        <v>1.6E-2</v>
      </c>
      <c r="R94" s="79">
        <f t="shared" si="127"/>
        <v>2.5000000000000001E-2</v>
      </c>
      <c r="S94" s="79">
        <f t="shared" si="128"/>
        <v>0.10100000000000001</v>
      </c>
      <c r="T94" s="79">
        <f t="shared" si="129"/>
        <v>0.14000000000000001</v>
      </c>
      <c r="U94" s="79">
        <f t="shared" si="130"/>
        <v>0.16800000000000001</v>
      </c>
      <c r="V94" s="79">
        <f t="shared" si="131"/>
        <v>0.13700000000000001</v>
      </c>
      <c r="W94" s="79">
        <f t="shared" si="132"/>
        <v>6.5000000000000002E-2</v>
      </c>
      <c r="X94" s="79">
        <f t="shared" si="133"/>
        <v>0.121</v>
      </c>
      <c r="Y94" s="457">
        <f t="shared" si="134"/>
        <v>0.22700000000000001</v>
      </c>
      <c r="Z94" s="453">
        <v>54119</v>
      </c>
      <c r="AA94" s="454">
        <v>78252</v>
      </c>
      <c r="AB94" s="455">
        <v>44077</v>
      </c>
      <c r="AC94" s="71">
        <v>25253</v>
      </c>
      <c r="AD94" s="71">
        <v>32560</v>
      </c>
      <c r="AE94" s="71">
        <v>40683</v>
      </c>
      <c r="AF94" s="71">
        <v>64554</v>
      </c>
      <c r="AG94" s="71">
        <v>91622</v>
      </c>
      <c r="AH94" s="564">
        <v>11080020</v>
      </c>
      <c r="AI94" s="560">
        <v>43260</v>
      </c>
      <c r="AJ94" s="60">
        <v>7671529</v>
      </c>
      <c r="AK94" s="60">
        <v>106692</v>
      </c>
      <c r="AL94" s="102">
        <v>162437</v>
      </c>
      <c r="AM94" s="102">
        <v>713948</v>
      </c>
      <c r="AN94" s="102">
        <v>1021656</v>
      </c>
      <c r="AO94" s="102">
        <v>1232604</v>
      </c>
      <c r="AP94" s="60">
        <v>1024440</v>
      </c>
      <c r="AQ94" s="102">
        <v>484965</v>
      </c>
      <c r="AR94" s="102">
        <v>917677</v>
      </c>
      <c r="AS94" s="102">
        <v>2007110</v>
      </c>
      <c r="AT94" s="79">
        <f t="shared" si="156"/>
        <v>1.4E-2</v>
      </c>
      <c r="AU94" s="79">
        <f t="shared" si="137"/>
        <v>2.1000000000000001E-2</v>
      </c>
      <c r="AV94" s="72">
        <f t="shared" si="138"/>
        <v>9.2999999999999999E-2</v>
      </c>
      <c r="AW94" s="79">
        <f t="shared" si="139"/>
        <v>0.13300000000000001</v>
      </c>
      <c r="AX94" s="72">
        <f t="shared" si="140"/>
        <v>0.161</v>
      </c>
      <c r="AY94" s="79">
        <f t="shared" si="141"/>
        <v>0.13400000000000001</v>
      </c>
      <c r="AZ94" s="79">
        <f t="shared" si="142"/>
        <v>6.3E-2</v>
      </c>
      <c r="BA94" s="79">
        <f t="shared" si="143"/>
        <v>0.12</v>
      </c>
      <c r="BB94" s="452">
        <f t="shared" si="144"/>
        <v>0.26200000000000001</v>
      </c>
      <c r="BC94" s="453">
        <v>58031</v>
      </c>
      <c r="BD94" s="454">
        <v>85714</v>
      </c>
      <c r="BE94" s="455">
        <v>50627</v>
      </c>
      <c r="BF94" s="71">
        <v>29734</v>
      </c>
      <c r="BG94" s="71">
        <v>38059</v>
      </c>
      <c r="BH94" s="71">
        <v>48230</v>
      </c>
      <c r="BI94" s="71">
        <v>76714</v>
      </c>
      <c r="BJ94" s="456">
        <v>108329</v>
      </c>
      <c r="BK94" s="60">
        <v>9513341</v>
      </c>
      <c r="BL94" s="75">
        <v>32142</v>
      </c>
      <c r="BM94" s="60">
        <v>5366432</v>
      </c>
      <c r="BN94" s="60">
        <v>104115</v>
      </c>
      <c r="BO94" s="102">
        <v>162618</v>
      </c>
      <c r="BP94" s="102">
        <v>605490</v>
      </c>
      <c r="BQ94" s="102">
        <v>802173</v>
      </c>
      <c r="BR94" s="102">
        <v>958841</v>
      </c>
      <c r="BS94" s="60">
        <v>758216</v>
      </c>
      <c r="BT94" s="102">
        <v>358156</v>
      </c>
      <c r="BU94" s="102">
        <v>659848</v>
      </c>
      <c r="BV94" s="102">
        <v>956975</v>
      </c>
      <c r="BW94" s="458">
        <f t="shared" si="157"/>
        <v>1.9E-2</v>
      </c>
      <c r="BX94" s="79">
        <f t="shared" si="147"/>
        <v>0.03</v>
      </c>
      <c r="BY94" s="72">
        <f t="shared" si="148"/>
        <v>0.113</v>
      </c>
      <c r="BZ94" s="72">
        <f t="shared" si="149"/>
        <v>0.14899999999999999</v>
      </c>
      <c r="CA94" s="79">
        <f t="shared" si="150"/>
        <v>0.17899999999999999</v>
      </c>
      <c r="CB94" s="72">
        <f t="shared" si="151"/>
        <v>0.14099999999999999</v>
      </c>
      <c r="CC94" s="72">
        <f t="shared" si="152"/>
        <v>6.7000000000000004E-2</v>
      </c>
      <c r="CD94" s="79">
        <f t="shared" si="153"/>
        <v>0.123</v>
      </c>
      <c r="CE94" s="457">
        <f t="shared" si="154"/>
        <v>0.17799999999999999</v>
      </c>
      <c r="CF94" s="453">
        <v>50693</v>
      </c>
      <c r="CG94" s="454">
        <v>67584</v>
      </c>
      <c r="CH94" s="455">
        <v>38012</v>
      </c>
      <c r="CI94" s="71">
        <v>19064</v>
      </c>
      <c r="CJ94" s="71">
        <v>26830</v>
      </c>
      <c r="CK94" s="71">
        <v>34162</v>
      </c>
      <c r="CL94" s="71">
        <v>54297</v>
      </c>
      <c r="CM94" s="456">
        <v>77953</v>
      </c>
    </row>
    <row r="95" spans="1:91" ht="12" thickBot="1" x14ac:dyDescent="0.25">
      <c r="A95" s="56" t="s">
        <v>882</v>
      </c>
      <c r="B95" s="57" t="s">
        <v>1025</v>
      </c>
      <c r="C95" s="56" t="s">
        <v>883</v>
      </c>
      <c r="D95" s="56" t="s">
        <v>167</v>
      </c>
      <c r="E95" s="558">
        <v>173134763</v>
      </c>
      <c r="F95" s="113">
        <v>36280</v>
      </c>
      <c r="G95" s="465">
        <v>112255754</v>
      </c>
      <c r="H95" s="60">
        <v>1848865</v>
      </c>
      <c r="I95" s="102">
        <v>2980349</v>
      </c>
      <c r="J95" s="102">
        <v>11903268</v>
      </c>
      <c r="K95" s="102">
        <v>17108778</v>
      </c>
      <c r="L95" s="102">
        <v>21808268</v>
      </c>
      <c r="M95" s="102">
        <v>17312341</v>
      </c>
      <c r="N95" s="102">
        <v>7786708</v>
      </c>
      <c r="O95" s="102">
        <v>12782708</v>
      </c>
      <c r="P95" s="102">
        <v>18724469</v>
      </c>
      <c r="Q95" s="79">
        <f t="shared" si="126"/>
        <v>1.6E-2</v>
      </c>
      <c r="R95" s="79">
        <f t="shared" si="127"/>
        <v>2.7E-2</v>
      </c>
      <c r="S95" s="79">
        <f t="shared" si="128"/>
        <v>0.106</v>
      </c>
      <c r="T95" s="79">
        <f t="shared" si="129"/>
        <v>0.152</v>
      </c>
      <c r="U95" s="79">
        <f t="shared" si="130"/>
        <v>0.19400000000000001</v>
      </c>
      <c r="V95" s="79">
        <f t="shared" si="131"/>
        <v>0.154</v>
      </c>
      <c r="W95" s="79">
        <f t="shared" si="132"/>
        <v>6.9000000000000006E-2</v>
      </c>
      <c r="X95" s="79">
        <f t="shared" si="133"/>
        <v>0.114</v>
      </c>
      <c r="Y95" s="457">
        <f t="shared" si="134"/>
        <v>0.16700000000000001</v>
      </c>
      <c r="Z95" s="466">
        <v>50295</v>
      </c>
      <c r="AA95" s="467">
        <v>68764</v>
      </c>
      <c r="AB95" s="455">
        <v>42002</v>
      </c>
      <c r="AC95" s="71">
        <v>25351</v>
      </c>
      <c r="AD95" s="71">
        <v>32002</v>
      </c>
      <c r="AE95" s="71">
        <v>38258</v>
      </c>
      <c r="AF95" s="71">
        <v>56152</v>
      </c>
      <c r="AG95" s="71">
        <v>75328</v>
      </c>
      <c r="AH95" s="566">
        <v>90832157</v>
      </c>
      <c r="AI95" s="562">
        <v>42327</v>
      </c>
      <c r="AJ95" s="60">
        <v>63971197</v>
      </c>
      <c r="AK95" s="60">
        <v>946731</v>
      </c>
      <c r="AL95" s="102">
        <v>1393729</v>
      </c>
      <c r="AM95" s="102">
        <v>5659834</v>
      </c>
      <c r="AN95" s="102">
        <v>8649696</v>
      </c>
      <c r="AO95" s="102">
        <v>11564212</v>
      </c>
      <c r="AP95" s="60">
        <v>9905933</v>
      </c>
      <c r="AQ95" s="102">
        <v>4599491</v>
      </c>
      <c r="AR95" s="102">
        <v>7938198</v>
      </c>
      <c r="AS95" s="102">
        <v>13313373</v>
      </c>
      <c r="AT95" s="79">
        <f t="shared" si="156"/>
        <v>1.4999999999999999E-2</v>
      </c>
      <c r="AU95" s="79">
        <f t="shared" si="137"/>
        <v>2.1999999999999999E-2</v>
      </c>
      <c r="AV95" s="72">
        <f t="shared" si="138"/>
        <v>8.7999999999999995E-2</v>
      </c>
      <c r="AW95" s="79">
        <f t="shared" si="139"/>
        <v>0.13500000000000001</v>
      </c>
      <c r="AX95" s="72">
        <f t="shared" si="140"/>
        <v>0.18099999999999999</v>
      </c>
      <c r="AY95" s="79">
        <f t="shared" si="141"/>
        <v>0.155</v>
      </c>
      <c r="AZ95" s="79">
        <f t="shared" si="142"/>
        <v>7.1999999999999995E-2</v>
      </c>
      <c r="BA95" s="79">
        <f t="shared" si="143"/>
        <v>0.124</v>
      </c>
      <c r="BB95" s="452">
        <f t="shared" si="144"/>
        <v>0.20799999999999999</v>
      </c>
      <c r="BC95" s="466">
        <v>54323</v>
      </c>
      <c r="BD95" s="467">
        <v>77247</v>
      </c>
      <c r="BE95" s="468">
        <v>49592</v>
      </c>
      <c r="BF95" s="469">
        <v>30083</v>
      </c>
      <c r="BG95" s="469">
        <v>38484</v>
      </c>
      <c r="BH95" s="469">
        <v>46620</v>
      </c>
      <c r="BI95" s="469">
        <v>69326</v>
      </c>
      <c r="BJ95" s="470">
        <v>93923</v>
      </c>
      <c r="BK95" s="60">
        <v>82302606</v>
      </c>
      <c r="BL95" s="113">
        <v>30753</v>
      </c>
      <c r="BM95" s="60">
        <v>48284557</v>
      </c>
      <c r="BN95" s="60">
        <v>902134</v>
      </c>
      <c r="BO95" s="102">
        <v>1586620</v>
      </c>
      <c r="BP95" s="102">
        <v>6243434</v>
      </c>
      <c r="BQ95" s="102">
        <v>8459082</v>
      </c>
      <c r="BR95" s="102">
        <v>10244056</v>
      </c>
      <c r="BS95" s="60">
        <v>7406408</v>
      </c>
      <c r="BT95" s="102">
        <v>3187217</v>
      </c>
      <c r="BU95" s="102">
        <v>4844510</v>
      </c>
      <c r="BV95" s="102">
        <v>5411096</v>
      </c>
      <c r="BW95" s="458">
        <f t="shared" si="157"/>
        <v>1.9E-2</v>
      </c>
      <c r="BX95" s="79">
        <f t="shared" si="147"/>
        <v>3.3000000000000002E-2</v>
      </c>
      <c r="BY95" s="72">
        <f t="shared" si="148"/>
        <v>0.129</v>
      </c>
      <c r="BZ95" s="72">
        <f t="shared" si="149"/>
        <v>0.17499999999999999</v>
      </c>
      <c r="CA95" s="79">
        <f t="shared" si="150"/>
        <v>0.21199999999999999</v>
      </c>
      <c r="CB95" s="72">
        <f t="shared" si="151"/>
        <v>0.153</v>
      </c>
      <c r="CC95" s="72">
        <f t="shared" si="152"/>
        <v>6.6000000000000003E-2</v>
      </c>
      <c r="CD95" s="79">
        <f t="shared" si="153"/>
        <v>0.1</v>
      </c>
      <c r="CE95" s="457">
        <f t="shared" si="154"/>
        <v>0.112</v>
      </c>
      <c r="CF95" s="466">
        <v>44220</v>
      </c>
      <c r="CG95" s="467">
        <v>57525</v>
      </c>
      <c r="CH95" s="468">
        <v>35468</v>
      </c>
      <c r="CI95" s="469">
        <v>19011</v>
      </c>
      <c r="CJ95" s="469">
        <v>25642</v>
      </c>
      <c r="CK95" s="469">
        <v>31738</v>
      </c>
      <c r="CL95" s="469">
        <v>47709</v>
      </c>
      <c r="CM95" s="470">
        <v>63781</v>
      </c>
    </row>
    <row r="96" spans="1:91" ht="12" thickTop="1" x14ac:dyDescent="0.2"/>
  </sheetData>
  <pageMargins left="0.7" right="0.7" top="0.75" bottom="0.75" header="0.3" footer="0.3"/>
  <pageSetup orientation="portrait" r:id="rId1"/>
  <ignoredErrors>
    <ignoredError sqref="C94:D96 C2:D38 C39:D91 C92:D93" numberStoredAsText="1"/>
    <ignoredError sqref="CH39:CM39 CH91:CM91 F2:H27 F94:H95 Q16:Z16 Q91:AE91 Q2:AK15 Q17:AK27 Q94:AK95 AH91:AK91 Q29:AK38 AB16:AK16 AT2:AZ27 BA39:BC39 BA91:BC91 BA40:BN90 BA2:BN27 AT94:BN95 BE91:BN91 BE39:BN39 BW39:CF39 BW91:CF91 BW94:CM95 BW2:CM27 BW40:CM90 F29:H38 F28 AT29:AZ38 BA29:BN38 BW29:CM38 BW93:CM93 AT93:BN93 Q93:AK93 F93:H93 Q40:AK90 F39:H91 AT39:AZ91 Q39:Z39 AB39:AK39" formula="1"/>
    <ignoredError sqref="BW92 Q92:Y92 AT92:BB92 BX92 BY92 BZ92 CA92 CB92 CC92 CD92 CE92" formula="1"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46CEF-E373-4BC9-BB7D-52E905A5B3FE}">
  <dimension ref="A1:B177"/>
  <sheetViews>
    <sheetView workbookViewId="0">
      <pane xSplit="2" ySplit="2" topLeftCell="C3" activePane="bottomRight" state="frozen"/>
      <selection pane="topRight" activeCell="C1" sqref="C1"/>
      <selection pane="bottomLeft" activeCell="A4" sqref="A4"/>
      <selection pane="bottomRight" activeCell="B184" sqref="B184"/>
    </sheetView>
  </sheetViews>
  <sheetFormatPr defaultRowHeight="14.4" x14ac:dyDescent="0.3"/>
  <cols>
    <col min="1" max="1" width="13.21875" customWidth="1"/>
    <col min="2" max="2" width="53.109375" customWidth="1"/>
  </cols>
  <sheetData>
    <row r="1" spans="1:2" s="1" customFormat="1" ht="13.95" customHeight="1" x14ac:dyDescent="0.25">
      <c r="A1" s="1" t="s">
        <v>2038</v>
      </c>
      <c r="B1" s="2" t="s">
        <v>2039</v>
      </c>
    </row>
    <row r="2" spans="1:2" s="5" customFormat="1" ht="13.2" x14ac:dyDescent="0.25">
      <c r="A2" s="41" t="s">
        <v>2133</v>
      </c>
      <c r="B2" s="55" t="s">
        <v>881</v>
      </c>
    </row>
    <row r="3" spans="1:2" x14ac:dyDescent="0.3">
      <c r="A3" s="21" t="s">
        <v>2133</v>
      </c>
      <c r="B3" s="55" t="s">
        <v>1028</v>
      </c>
    </row>
    <row r="4" spans="1:2" x14ac:dyDescent="0.3">
      <c r="A4" t="s">
        <v>164</v>
      </c>
      <c r="B4" s="2" t="s">
        <v>164</v>
      </c>
    </row>
    <row r="5" spans="1:2" x14ac:dyDescent="0.3">
      <c r="A5" s="2" t="s">
        <v>165</v>
      </c>
      <c r="B5" s="4" t="s">
        <v>166</v>
      </c>
    </row>
    <row r="6" spans="1:2" x14ac:dyDescent="0.3">
      <c r="A6" s="1" t="s">
        <v>0</v>
      </c>
      <c r="B6" s="5" t="s">
        <v>1341</v>
      </c>
    </row>
    <row r="7" spans="1:2" x14ac:dyDescent="0.3">
      <c r="A7" s="1" t="s">
        <v>408</v>
      </c>
      <c r="B7" s="1" t="s">
        <v>1340</v>
      </c>
    </row>
    <row r="8" spans="1:2" x14ac:dyDescent="0.3">
      <c r="A8" s="21" t="s">
        <v>2133</v>
      </c>
      <c r="B8" s="43" t="s">
        <v>1339</v>
      </c>
    </row>
    <row r="9" spans="1:2" x14ac:dyDescent="0.3">
      <c r="A9" s="1" t="s">
        <v>1</v>
      </c>
      <c r="B9" s="5" t="s">
        <v>1342</v>
      </c>
    </row>
    <row r="10" spans="1:2" x14ac:dyDescent="0.3">
      <c r="A10" s="3" t="s">
        <v>2</v>
      </c>
      <c r="B10" s="6" t="s">
        <v>1343</v>
      </c>
    </row>
    <row r="11" spans="1:2" x14ac:dyDescent="0.3">
      <c r="A11" s="1" t="s">
        <v>3</v>
      </c>
      <c r="B11" s="5" t="s">
        <v>1344</v>
      </c>
    </row>
    <row r="12" spans="1:2" x14ac:dyDescent="0.3">
      <c r="A12" s="3" t="s">
        <v>4</v>
      </c>
      <c r="B12" s="6" t="s">
        <v>1345</v>
      </c>
    </row>
    <row r="13" spans="1:2" x14ac:dyDescent="0.3">
      <c r="A13" s="1" t="s">
        <v>5</v>
      </c>
      <c r="B13" s="5" t="s">
        <v>2046</v>
      </c>
    </row>
    <row r="14" spans="1:2" x14ac:dyDescent="0.3">
      <c r="A14" s="3" t="s">
        <v>6</v>
      </c>
      <c r="B14" s="6" t="s">
        <v>2047</v>
      </c>
    </row>
    <row r="15" spans="1:2" x14ac:dyDescent="0.3">
      <c r="A15" s="1" t="s">
        <v>7</v>
      </c>
      <c r="B15" s="5" t="s">
        <v>2048</v>
      </c>
    </row>
    <row r="16" spans="1:2" x14ac:dyDescent="0.3">
      <c r="A16" s="3" t="s">
        <v>8</v>
      </c>
      <c r="B16" s="6" t="s">
        <v>2049</v>
      </c>
    </row>
    <row r="17" spans="1:2" x14ac:dyDescent="0.3">
      <c r="A17" s="1" t="s">
        <v>9</v>
      </c>
      <c r="B17" s="5" t="s">
        <v>2050</v>
      </c>
    </row>
    <row r="18" spans="1:2" x14ac:dyDescent="0.3">
      <c r="A18" s="3" t="s">
        <v>10</v>
      </c>
      <c r="B18" s="6" t="s">
        <v>2051</v>
      </c>
    </row>
    <row r="19" spans="1:2" x14ac:dyDescent="0.3">
      <c r="A19" s="1" t="s">
        <v>11</v>
      </c>
      <c r="B19" s="5" t="s">
        <v>2052</v>
      </c>
    </row>
    <row r="20" spans="1:2" x14ac:dyDescent="0.3">
      <c r="A20" s="18" t="s">
        <v>12</v>
      </c>
      <c r="B20" s="23" t="s">
        <v>1118</v>
      </c>
    </row>
    <row r="21" spans="1:2" x14ac:dyDescent="0.3">
      <c r="A21" s="24" t="s">
        <v>13</v>
      </c>
      <c r="B21" s="25" t="s">
        <v>1119</v>
      </c>
    </row>
    <row r="22" spans="1:2" x14ac:dyDescent="0.3">
      <c r="A22" s="26" t="s">
        <v>14</v>
      </c>
      <c r="B22" s="27" t="s">
        <v>1120</v>
      </c>
    </row>
    <row r="23" spans="1:2" x14ac:dyDescent="0.3">
      <c r="A23" s="17" t="s">
        <v>15</v>
      </c>
      <c r="B23" s="22" t="s">
        <v>2053</v>
      </c>
    </row>
    <row r="24" spans="1:2" x14ac:dyDescent="0.3">
      <c r="A24" s="21" t="s">
        <v>2133</v>
      </c>
      <c r="B24" s="41" t="s">
        <v>1346</v>
      </c>
    </row>
    <row r="25" spans="1:2" x14ac:dyDescent="0.3">
      <c r="A25" s="17" t="s">
        <v>16</v>
      </c>
      <c r="B25" s="22" t="s">
        <v>1121</v>
      </c>
    </row>
    <row r="26" spans="1:2" x14ac:dyDescent="0.3">
      <c r="A26" s="18" t="s">
        <v>17</v>
      </c>
      <c r="B26" s="23" t="s">
        <v>1122</v>
      </c>
    </row>
    <row r="27" spans="1:2" x14ac:dyDescent="0.3">
      <c r="A27" s="17" t="s">
        <v>18</v>
      </c>
      <c r="B27" s="22" t="s">
        <v>1123</v>
      </c>
    </row>
    <row r="28" spans="1:2" x14ac:dyDescent="0.3">
      <c r="A28" s="18" t="s">
        <v>19</v>
      </c>
      <c r="B28" s="23" t="s">
        <v>1124</v>
      </c>
    </row>
    <row r="29" spans="1:2" x14ac:dyDescent="0.3">
      <c r="A29" s="21" t="s">
        <v>2133</v>
      </c>
      <c r="B29" s="41" t="s">
        <v>1231</v>
      </c>
    </row>
    <row r="30" spans="1:2" ht="15" thickBot="1" x14ac:dyDescent="0.35">
      <c r="A30" s="21" t="s">
        <v>2133</v>
      </c>
      <c r="B30" s="42" t="s">
        <v>1230</v>
      </c>
    </row>
    <row r="31" spans="1:2" ht="15" thickBot="1" x14ac:dyDescent="0.35">
      <c r="A31" s="29" t="s">
        <v>20</v>
      </c>
      <c r="B31" s="30" t="s">
        <v>2058</v>
      </c>
    </row>
    <row r="32" spans="1:2" ht="27.6" thickBot="1" x14ac:dyDescent="0.35">
      <c r="A32" s="31" t="s">
        <v>21</v>
      </c>
      <c r="B32" s="32" t="s">
        <v>2059</v>
      </c>
    </row>
    <row r="33" spans="1:2" ht="27.6" thickBot="1" x14ac:dyDescent="0.35">
      <c r="A33" s="31" t="s">
        <v>22</v>
      </c>
      <c r="B33" s="32" t="s">
        <v>2060</v>
      </c>
    </row>
    <row r="34" spans="1:2" ht="27.6" thickBot="1" x14ac:dyDescent="0.35">
      <c r="A34" s="31" t="s">
        <v>23</v>
      </c>
      <c r="B34" s="32" t="s">
        <v>2061</v>
      </c>
    </row>
    <row r="35" spans="1:2" ht="27.6" thickBot="1" x14ac:dyDescent="0.35">
      <c r="A35" s="33" t="s">
        <v>24</v>
      </c>
      <c r="B35" s="34" t="s">
        <v>2062</v>
      </c>
    </row>
    <row r="36" spans="1:2" ht="27.6" thickBot="1" x14ac:dyDescent="0.35">
      <c r="A36" s="29" t="s">
        <v>25</v>
      </c>
      <c r="B36" s="35" t="s">
        <v>2063</v>
      </c>
    </row>
    <row r="37" spans="1:2" ht="15" thickBot="1" x14ac:dyDescent="0.35">
      <c r="A37" s="31" t="s">
        <v>26</v>
      </c>
      <c r="B37" s="36" t="s">
        <v>2064</v>
      </c>
    </row>
    <row r="38" spans="1:2" ht="27.6" thickBot="1" x14ac:dyDescent="0.35">
      <c r="A38" s="37" t="s">
        <v>27</v>
      </c>
      <c r="B38" s="38" t="s">
        <v>2065</v>
      </c>
    </row>
    <row r="39" spans="1:2" ht="27.6" thickBot="1" x14ac:dyDescent="0.35">
      <c r="A39" s="39" t="s">
        <v>28</v>
      </c>
      <c r="B39" s="40" t="s">
        <v>1125</v>
      </c>
    </row>
    <row r="40" spans="1:2" x14ac:dyDescent="0.3">
      <c r="A40" s="17" t="s">
        <v>29</v>
      </c>
      <c r="B40" s="22" t="s">
        <v>1219</v>
      </c>
    </row>
    <row r="41" spans="1:2" x14ac:dyDescent="0.3">
      <c r="A41" s="18" t="s">
        <v>30</v>
      </c>
      <c r="B41" s="23" t="s">
        <v>1220</v>
      </c>
    </row>
    <row r="42" spans="1:2" x14ac:dyDescent="0.3">
      <c r="A42" s="17" t="s">
        <v>31</v>
      </c>
      <c r="B42" s="22" t="s">
        <v>1221</v>
      </c>
    </row>
    <row r="43" spans="1:2" x14ac:dyDescent="0.3">
      <c r="A43" s="18" t="s">
        <v>32</v>
      </c>
      <c r="B43" s="23" t="s">
        <v>1222</v>
      </c>
    </row>
    <row r="44" spans="1:2" x14ac:dyDescent="0.3">
      <c r="A44" s="17" t="s">
        <v>33</v>
      </c>
      <c r="B44" s="22" t="s">
        <v>1223</v>
      </c>
    </row>
    <row r="45" spans="1:2" x14ac:dyDescent="0.3">
      <c r="A45" s="18" t="s">
        <v>34</v>
      </c>
      <c r="B45" s="23" t="s">
        <v>1224</v>
      </c>
    </row>
    <row r="46" spans="1:2" x14ac:dyDescent="0.3">
      <c r="A46" s="17" t="s">
        <v>35</v>
      </c>
      <c r="B46" s="22" t="s">
        <v>1225</v>
      </c>
    </row>
    <row r="47" spans="1:2" x14ac:dyDescent="0.3">
      <c r="A47" s="18" t="s">
        <v>36</v>
      </c>
      <c r="B47" s="23" t="s">
        <v>1226</v>
      </c>
    </row>
    <row r="48" spans="1:2" x14ac:dyDescent="0.3">
      <c r="A48" s="17" t="s">
        <v>37</v>
      </c>
      <c r="B48" s="22" t="s">
        <v>1227</v>
      </c>
    </row>
    <row r="49" spans="1:2" x14ac:dyDescent="0.3">
      <c r="A49" s="18" t="s">
        <v>38</v>
      </c>
      <c r="B49" s="23" t="s">
        <v>1228</v>
      </c>
    </row>
    <row r="50" spans="1:2" x14ac:dyDescent="0.3">
      <c r="A50" s="17" t="s">
        <v>39</v>
      </c>
      <c r="B50" s="22" t="s">
        <v>1218</v>
      </c>
    </row>
    <row r="51" spans="1:2" x14ac:dyDescent="0.3">
      <c r="A51" s="17" t="s">
        <v>40</v>
      </c>
      <c r="B51" s="22" t="s">
        <v>2066</v>
      </c>
    </row>
    <row r="52" spans="1:2" x14ac:dyDescent="0.3">
      <c r="A52" s="18" t="s">
        <v>41</v>
      </c>
      <c r="B52" s="23" t="s">
        <v>2067</v>
      </c>
    </row>
    <row r="53" spans="1:2" x14ac:dyDescent="0.3">
      <c r="A53" s="17" t="s">
        <v>42</v>
      </c>
      <c r="B53" s="22" t="s">
        <v>2068</v>
      </c>
    </row>
    <row r="54" spans="1:2" x14ac:dyDescent="0.3">
      <c r="A54" s="18" t="s">
        <v>43</v>
      </c>
      <c r="B54" s="23" t="s">
        <v>2069</v>
      </c>
    </row>
    <row r="55" spans="1:2" ht="27" x14ac:dyDescent="0.3">
      <c r="A55" s="17" t="s">
        <v>44</v>
      </c>
      <c r="B55" s="22" t="s">
        <v>2070</v>
      </c>
    </row>
    <row r="56" spans="1:2" ht="27" x14ac:dyDescent="0.3">
      <c r="A56" s="18" t="s">
        <v>45</v>
      </c>
      <c r="B56" s="23" t="s">
        <v>2071</v>
      </c>
    </row>
    <row r="57" spans="1:2" x14ac:dyDescent="0.3">
      <c r="A57" s="17" t="s">
        <v>46</v>
      </c>
      <c r="B57" s="22" t="s">
        <v>2072</v>
      </c>
    </row>
    <row r="58" spans="1:2" x14ac:dyDescent="0.3">
      <c r="A58" s="18" t="s">
        <v>47</v>
      </c>
      <c r="B58" s="23" t="s">
        <v>2073</v>
      </c>
    </row>
    <row r="59" spans="1:2" x14ac:dyDescent="0.3">
      <c r="A59" s="17" t="s">
        <v>48</v>
      </c>
      <c r="B59" s="22" t="s">
        <v>2074</v>
      </c>
    </row>
    <row r="60" spans="1:2" x14ac:dyDescent="0.3">
      <c r="A60" s="18" t="s">
        <v>49</v>
      </c>
      <c r="B60" s="23" t="s">
        <v>2075</v>
      </c>
    </row>
    <row r="61" spans="1:2" x14ac:dyDescent="0.3">
      <c r="A61" s="17" t="s">
        <v>50</v>
      </c>
      <c r="B61" s="22" t="s">
        <v>2076</v>
      </c>
    </row>
    <row r="62" spans="1:2" x14ac:dyDescent="0.3">
      <c r="A62" s="18" t="s">
        <v>51</v>
      </c>
      <c r="B62" s="23" t="s">
        <v>2077</v>
      </c>
    </row>
    <row r="63" spans="1:2" x14ac:dyDescent="0.3">
      <c r="A63" s="17" t="s">
        <v>52</v>
      </c>
      <c r="B63" s="22" t="s">
        <v>2078</v>
      </c>
    </row>
    <row r="64" spans="1:2" x14ac:dyDescent="0.3">
      <c r="A64" s="18" t="s">
        <v>53</v>
      </c>
      <c r="B64" s="23" t="s">
        <v>2079</v>
      </c>
    </row>
    <row r="65" spans="1:2" x14ac:dyDescent="0.3">
      <c r="A65" s="17" t="s">
        <v>54</v>
      </c>
      <c r="B65" s="22" t="s">
        <v>2080</v>
      </c>
    </row>
    <row r="66" spans="1:2" x14ac:dyDescent="0.3">
      <c r="A66" s="18" t="s">
        <v>55</v>
      </c>
      <c r="B66" s="23" t="s">
        <v>2081</v>
      </c>
    </row>
    <row r="67" spans="1:2" x14ac:dyDescent="0.3">
      <c r="A67" s="17" t="s">
        <v>56</v>
      </c>
      <c r="B67" s="22" t="s">
        <v>2082</v>
      </c>
    </row>
    <row r="68" spans="1:2" x14ac:dyDescent="0.3">
      <c r="A68" s="18" t="s">
        <v>57</v>
      </c>
      <c r="B68" s="23" t="s">
        <v>2083</v>
      </c>
    </row>
    <row r="69" spans="1:2" x14ac:dyDescent="0.3">
      <c r="A69" s="17" t="s">
        <v>58</v>
      </c>
      <c r="B69" s="22" t="s">
        <v>1126</v>
      </c>
    </row>
    <row r="70" spans="1:2" x14ac:dyDescent="0.3">
      <c r="A70" s="17" t="s">
        <v>59</v>
      </c>
      <c r="B70" s="22" t="s">
        <v>2084</v>
      </c>
    </row>
    <row r="71" spans="1:2" x14ac:dyDescent="0.3">
      <c r="A71" s="18" t="s">
        <v>60</v>
      </c>
      <c r="B71" s="23" t="s">
        <v>2085</v>
      </c>
    </row>
    <row r="72" spans="1:2" x14ac:dyDescent="0.3">
      <c r="A72" s="17" t="s">
        <v>61</v>
      </c>
      <c r="B72" s="22" t="s">
        <v>1229</v>
      </c>
    </row>
    <row r="73" spans="1:2" x14ac:dyDescent="0.3">
      <c r="A73" s="17" t="s">
        <v>62</v>
      </c>
      <c r="B73" s="22" t="s">
        <v>1127</v>
      </c>
    </row>
    <row r="74" spans="1:2" x14ac:dyDescent="0.3">
      <c r="A74" s="18" t="s">
        <v>63</v>
      </c>
      <c r="B74" s="23" t="s">
        <v>1128</v>
      </c>
    </row>
    <row r="75" spans="1:2" x14ac:dyDescent="0.3">
      <c r="A75" s="17" t="s">
        <v>64</v>
      </c>
      <c r="B75" s="22" t="s">
        <v>2086</v>
      </c>
    </row>
    <row r="76" spans="1:2" x14ac:dyDescent="0.3">
      <c r="A76" s="17" t="s">
        <v>65</v>
      </c>
      <c r="B76" s="22" t="s">
        <v>2087</v>
      </c>
    </row>
    <row r="77" spans="1:2" x14ac:dyDescent="0.3">
      <c r="A77" s="18" t="s">
        <v>66</v>
      </c>
      <c r="B77" s="23" t="s">
        <v>2088</v>
      </c>
    </row>
    <row r="78" spans="1:2" x14ac:dyDescent="0.3">
      <c r="A78" s="17" t="s">
        <v>67</v>
      </c>
      <c r="B78" s="22" t="s">
        <v>2089</v>
      </c>
    </row>
    <row r="79" spans="1:2" x14ac:dyDescent="0.3">
      <c r="A79" s="17" t="s">
        <v>68</v>
      </c>
      <c r="B79" s="22" t="s">
        <v>2090</v>
      </c>
    </row>
    <row r="80" spans="1:2" x14ac:dyDescent="0.3">
      <c r="A80" s="18" t="s">
        <v>69</v>
      </c>
      <c r="B80" s="23" t="s">
        <v>2091</v>
      </c>
    </row>
    <row r="81" spans="1:2" x14ac:dyDescent="0.3">
      <c r="A81" s="17" t="s">
        <v>70</v>
      </c>
      <c r="B81" s="22" t="s">
        <v>2092</v>
      </c>
    </row>
    <row r="82" spans="1:2" x14ac:dyDescent="0.3">
      <c r="A82" s="17" t="s">
        <v>71</v>
      </c>
      <c r="B82" s="22" t="s">
        <v>2093</v>
      </c>
    </row>
    <row r="83" spans="1:2" x14ac:dyDescent="0.3">
      <c r="A83" s="18" t="s">
        <v>72</v>
      </c>
      <c r="B83" s="23" t="s">
        <v>2094</v>
      </c>
    </row>
    <row r="84" spans="1:2" x14ac:dyDescent="0.3">
      <c r="A84" s="17" t="s">
        <v>73</v>
      </c>
      <c r="B84" s="22" t="s">
        <v>1129</v>
      </c>
    </row>
    <row r="85" spans="1:2" x14ac:dyDescent="0.3">
      <c r="A85" s="17" t="s">
        <v>74</v>
      </c>
      <c r="B85" s="22" t="s">
        <v>2095</v>
      </c>
    </row>
    <row r="86" spans="1:2" x14ac:dyDescent="0.3">
      <c r="A86" s="18" t="s">
        <v>75</v>
      </c>
      <c r="B86" s="23" t="s">
        <v>2096</v>
      </c>
    </row>
    <row r="87" spans="1:2" x14ac:dyDescent="0.3">
      <c r="A87" s="17" t="s">
        <v>76</v>
      </c>
      <c r="B87" s="22" t="s">
        <v>2097</v>
      </c>
    </row>
    <row r="88" spans="1:2" x14ac:dyDescent="0.3">
      <c r="A88" s="18" t="s">
        <v>77</v>
      </c>
      <c r="B88" s="23" t="s">
        <v>2098</v>
      </c>
    </row>
    <row r="89" spans="1:2" x14ac:dyDescent="0.3">
      <c r="A89" s="17" t="s">
        <v>78</v>
      </c>
      <c r="B89" s="22" t="s">
        <v>1130</v>
      </c>
    </row>
    <row r="90" spans="1:2" ht="27" x14ac:dyDescent="0.3">
      <c r="A90" s="17" t="s">
        <v>79</v>
      </c>
      <c r="B90" s="22" t="s">
        <v>1131</v>
      </c>
    </row>
    <row r="91" spans="1:2" ht="27" x14ac:dyDescent="0.3">
      <c r="A91" s="18" t="s">
        <v>80</v>
      </c>
      <c r="B91" s="23" t="s">
        <v>1132</v>
      </c>
    </row>
    <row r="92" spans="1:2" ht="27" x14ac:dyDescent="0.3">
      <c r="A92" s="17" t="s">
        <v>1214</v>
      </c>
      <c r="B92" s="22" t="s">
        <v>1216</v>
      </c>
    </row>
    <row r="93" spans="1:2" ht="27" x14ac:dyDescent="0.3">
      <c r="A93" s="18" t="s">
        <v>1215</v>
      </c>
      <c r="B93" s="23" t="s">
        <v>1217</v>
      </c>
    </row>
    <row r="94" spans="1:2" x14ac:dyDescent="0.3">
      <c r="A94" s="17" t="s">
        <v>81</v>
      </c>
      <c r="B94" s="22" t="s">
        <v>1133</v>
      </c>
    </row>
    <row r="95" spans="1:2" x14ac:dyDescent="0.3">
      <c r="A95" s="1" t="s">
        <v>82</v>
      </c>
      <c r="B95" s="5" t="s">
        <v>1143</v>
      </c>
    </row>
    <row r="96" spans="1:2" x14ac:dyDescent="0.3">
      <c r="A96" s="3" t="s">
        <v>83</v>
      </c>
      <c r="B96" s="6" t="s">
        <v>1144</v>
      </c>
    </row>
    <row r="97" spans="1:2" x14ac:dyDescent="0.3">
      <c r="A97" s="1" t="s">
        <v>84</v>
      </c>
      <c r="B97" s="5" t="s">
        <v>1145</v>
      </c>
    </row>
    <row r="98" spans="1:2" x14ac:dyDescent="0.3">
      <c r="A98" s="3" t="s">
        <v>85</v>
      </c>
      <c r="B98" s="6" t="s">
        <v>1146</v>
      </c>
    </row>
    <row r="99" spans="1:2" ht="27" x14ac:dyDescent="0.3">
      <c r="A99" s="1" t="s">
        <v>86</v>
      </c>
      <c r="B99" s="5" t="s">
        <v>1142</v>
      </c>
    </row>
    <row r="100" spans="1:2" ht="27" x14ac:dyDescent="0.3">
      <c r="A100" s="3" t="s">
        <v>87</v>
      </c>
      <c r="B100" s="6" t="s">
        <v>1141</v>
      </c>
    </row>
    <row r="101" spans="1:2" x14ac:dyDescent="0.3">
      <c r="A101" s="1" t="s">
        <v>88</v>
      </c>
      <c r="B101" s="5" t="s">
        <v>1140</v>
      </c>
    </row>
    <row r="102" spans="1:2" x14ac:dyDescent="0.3">
      <c r="A102" s="3" t="s">
        <v>89</v>
      </c>
      <c r="B102" s="6" t="s">
        <v>1139</v>
      </c>
    </row>
    <row r="103" spans="1:2" ht="27" x14ac:dyDescent="0.3">
      <c r="A103" s="1" t="s">
        <v>90</v>
      </c>
      <c r="B103" s="5" t="s">
        <v>1138</v>
      </c>
    </row>
    <row r="104" spans="1:2" ht="27" x14ac:dyDescent="0.3">
      <c r="A104" s="3" t="s">
        <v>91</v>
      </c>
      <c r="B104" s="6" t="s">
        <v>1137</v>
      </c>
    </row>
    <row r="105" spans="1:2" ht="27" x14ac:dyDescent="0.3">
      <c r="A105" s="1" t="s">
        <v>92</v>
      </c>
      <c r="B105" s="5" t="s">
        <v>1136</v>
      </c>
    </row>
    <row r="106" spans="1:2" ht="27" x14ac:dyDescent="0.3">
      <c r="A106" s="3" t="s">
        <v>93</v>
      </c>
      <c r="B106" s="6" t="s">
        <v>1135</v>
      </c>
    </row>
    <row r="107" spans="1:2" ht="27" x14ac:dyDescent="0.3">
      <c r="A107" s="1" t="s">
        <v>94</v>
      </c>
      <c r="B107" s="5" t="s">
        <v>1134</v>
      </c>
    </row>
    <row r="108" spans="1:2" ht="27" x14ac:dyDescent="0.3">
      <c r="A108" s="3" t="s">
        <v>95</v>
      </c>
      <c r="B108" s="6" t="s">
        <v>1147</v>
      </c>
    </row>
    <row r="109" spans="1:2" ht="27" x14ac:dyDescent="0.3">
      <c r="A109" s="1" t="s">
        <v>96</v>
      </c>
      <c r="B109" s="5" t="s">
        <v>1148</v>
      </c>
    </row>
    <row r="110" spans="1:2" ht="27" x14ac:dyDescent="0.3">
      <c r="A110" s="3" t="s">
        <v>97</v>
      </c>
      <c r="B110" s="6" t="s">
        <v>1149</v>
      </c>
    </row>
    <row r="111" spans="1:2" ht="27" x14ac:dyDescent="0.3">
      <c r="A111" s="1" t="s">
        <v>98</v>
      </c>
      <c r="B111" s="5" t="s">
        <v>1150</v>
      </c>
    </row>
    <row r="112" spans="1:2" ht="27" x14ac:dyDescent="0.3">
      <c r="A112" s="3" t="s">
        <v>99</v>
      </c>
      <c r="B112" s="6" t="s">
        <v>1151</v>
      </c>
    </row>
    <row r="113" spans="1:2" ht="27" x14ac:dyDescent="0.3">
      <c r="A113" s="1" t="s">
        <v>100</v>
      </c>
      <c r="B113" s="5" t="s">
        <v>1152</v>
      </c>
    </row>
    <row r="114" spans="1:2" x14ac:dyDescent="0.3">
      <c r="A114" s="3" t="s">
        <v>101</v>
      </c>
      <c r="B114" s="6" t="s">
        <v>1153</v>
      </c>
    </row>
    <row r="115" spans="1:2" ht="27" x14ac:dyDescent="0.3">
      <c r="A115" s="1" t="s">
        <v>102</v>
      </c>
      <c r="B115" s="5" t="s">
        <v>1154</v>
      </c>
    </row>
    <row r="116" spans="1:2" ht="27" x14ac:dyDescent="0.3">
      <c r="A116" s="3" t="s">
        <v>103</v>
      </c>
      <c r="B116" s="6" t="s">
        <v>1155</v>
      </c>
    </row>
    <row r="117" spans="1:2" x14ac:dyDescent="0.3">
      <c r="A117" s="17" t="s">
        <v>104</v>
      </c>
      <c r="B117" s="22" t="s">
        <v>1156</v>
      </c>
    </row>
    <row r="118" spans="1:2" x14ac:dyDescent="0.3">
      <c r="A118" s="1" t="s">
        <v>105</v>
      </c>
      <c r="B118" s="5" t="s">
        <v>1162</v>
      </c>
    </row>
    <row r="119" spans="1:2" x14ac:dyDescent="0.3">
      <c r="A119" s="3" t="s">
        <v>106</v>
      </c>
      <c r="B119" s="6" t="s">
        <v>1163</v>
      </c>
    </row>
    <row r="120" spans="1:2" x14ac:dyDescent="0.3">
      <c r="A120" s="1" t="s">
        <v>107</v>
      </c>
      <c r="B120" s="5" t="s">
        <v>1164</v>
      </c>
    </row>
    <row r="121" spans="1:2" x14ac:dyDescent="0.3">
      <c r="A121" s="3" t="s">
        <v>108</v>
      </c>
      <c r="B121" s="6" t="s">
        <v>1165</v>
      </c>
    </row>
    <row r="122" spans="1:2" x14ac:dyDescent="0.3">
      <c r="A122" s="1" t="s">
        <v>109</v>
      </c>
      <c r="B122" s="5" t="s">
        <v>1166</v>
      </c>
    </row>
    <row r="123" spans="1:2" x14ac:dyDescent="0.3">
      <c r="A123" s="3" t="s">
        <v>110</v>
      </c>
      <c r="B123" s="6" t="s">
        <v>1167</v>
      </c>
    </row>
    <row r="124" spans="1:2" x14ac:dyDescent="0.3">
      <c r="A124" s="1" t="s">
        <v>111</v>
      </c>
      <c r="B124" s="5" t="s">
        <v>1168</v>
      </c>
    </row>
    <row r="125" spans="1:2" x14ac:dyDescent="0.3">
      <c r="A125" s="3" t="s">
        <v>112</v>
      </c>
      <c r="B125" s="6" t="s">
        <v>1169</v>
      </c>
    </row>
    <row r="126" spans="1:2" x14ac:dyDescent="0.3">
      <c r="A126" s="1" t="s">
        <v>113</v>
      </c>
      <c r="B126" s="5" t="s">
        <v>1170</v>
      </c>
    </row>
    <row r="127" spans="1:2" x14ac:dyDescent="0.3">
      <c r="A127" s="3" t="s">
        <v>114</v>
      </c>
      <c r="B127" s="6" t="s">
        <v>1171</v>
      </c>
    </row>
    <row r="128" spans="1:2" x14ac:dyDescent="0.3">
      <c r="A128" s="1" t="s">
        <v>115</v>
      </c>
      <c r="B128" s="5" t="s">
        <v>1172</v>
      </c>
    </row>
    <row r="129" spans="1:2" x14ac:dyDescent="0.3">
      <c r="A129" s="3" t="s">
        <v>116</v>
      </c>
      <c r="B129" s="6" t="s">
        <v>1173</v>
      </c>
    </row>
    <row r="130" spans="1:2" x14ac:dyDescent="0.3">
      <c r="A130" s="1" t="s">
        <v>117</v>
      </c>
      <c r="B130" s="5" t="s">
        <v>1174</v>
      </c>
    </row>
    <row r="131" spans="1:2" x14ac:dyDescent="0.3">
      <c r="A131" s="3" t="s">
        <v>118</v>
      </c>
      <c r="B131" s="6" t="s">
        <v>1175</v>
      </c>
    </row>
    <row r="132" spans="1:2" x14ac:dyDescent="0.3">
      <c r="A132" s="1" t="s">
        <v>119</v>
      </c>
      <c r="B132" s="5" t="s">
        <v>1176</v>
      </c>
    </row>
    <row r="133" spans="1:2" x14ac:dyDescent="0.3">
      <c r="A133" s="3" t="s">
        <v>120</v>
      </c>
      <c r="B133" s="6" t="s">
        <v>1177</v>
      </c>
    </row>
    <row r="134" spans="1:2" x14ac:dyDescent="0.3">
      <c r="A134" s="1" t="s">
        <v>121</v>
      </c>
      <c r="B134" s="5" t="s">
        <v>1178</v>
      </c>
    </row>
    <row r="135" spans="1:2" x14ac:dyDescent="0.3">
      <c r="A135" s="3" t="s">
        <v>122</v>
      </c>
      <c r="B135" s="6" t="s">
        <v>1179</v>
      </c>
    </row>
    <row r="136" spans="1:2" x14ac:dyDescent="0.3">
      <c r="A136" s="1" t="s">
        <v>123</v>
      </c>
      <c r="B136" s="5" t="s">
        <v>1180</v>
      </c>
    </row>
    <row r="137" spans="1:2" x14ac:dyDescent="0.3">
      <c r="A137" s="3" t="s">
        <v>124</v>
      </c>
      <c r="B137" s="6" t="s">
        <v>1181</v>
      </c>
    </row>
    <row r="138" spans="1:2" x14ac:dyDescent="0.3">
      <c r="A138" s="1" t="s">
        <v>125</v>
      </c>
      <c r="B138" s="5" t="s">
        <v>1182</v>
      </c>
    </row>
    <row r="139" spans="1:2" x14ac:dyDescent="0.3">
      <c r="A139" s="3" t="s">
        <v>126</v>
      </c>
      <c r="B139" s="6" t="s">
        <v>1183</v>
      </c>
    </row>
    <row r="140" spans="1:2" x14ac:dyDescent="0.3">
      <c r="A140" s="1" t="s">
        <v>127</v>
      </c>
      <c r="B140" s="5" t="s">
        <v>1184</v>
      </c>
    </row>
    <row r="141" spans="1:2" x14ac:dyDescent="0.3">
      <c r="A141" s="3" t="s">
        <v>128</v>
      </c>
      <c r="B141" s="6" t="s">
        <v>1185</v>
      </c>
    </row>
    <row r="142" spans="1:2" x14ac:dyDescent="0.3">
      <c r="A142" s="1" t="s">
        <v>129</v>
      </c>
      <c r="B142" s="5" t="s">
        <v>1186</v>
      </c>
    </row>
    <row r="143" spans="1:2" x14ac:dyDescent="0.3">
      <c r="A143" s="3" t="s">
        <v>130</v>
      </c>
      <c r="B143" s="6" t="s">
        <v>1187</v>
      </c>
    </row>
    <row r="144" spans="1:2" x14ac:dyDescent="0.3">
      <c r="A144" s="1" t="s">
        <v>131</v>
      </c>
      <c r="B144" s="5" t="s">
        <v>1188</v>
      </c>
    </row>
    <row r="145" spans="1:2" x14ac:dyDescent="0.3">
      <c r="A145" s="3" t="s">
        <v>132</v>
      </c>
      <c r="B145" s="6" t="s">
        <v>1189</v>
      </c>
    </row>
    <row r="146" spans="1:2" x14ac:dyDescent="0.3">
      <c r="A146" s="1" t="s">
        <v>133</v>
      </c>
      <c r="B146" s="5" t="s">
        <v>1190</v>
      </c>
    </row>
    <row r="147" spans="1:2" x14ac:dyDescent="0.3">
      <c r="A147" s="3" t="s">
        <v>134</v>
      </c>
      <c r="B147" s="6" t="s">
        <v>2099</v>
      </c>
    </row>
    <row r="148" spans="1:2" x14ac:dyDescent="0.3">
      <c r="A148" s="1" t="s">
        <v>135</v>
      </c>
      <c r="B148" s="5" t="s">
        <v>1191</v>
      </c>
    </row>
    <row r="149" spans="1:2" x14ac:dyDescent="0.3">
      <c r="A149" s="3" t="s">
        <v>136</v>
      </c>
      <c r="B149" s="6" t="s">
        <v>1192</v>
      </c>
    </row>
    <row r="150" spans="1:2" x14ac:dyDescent="0.3">
      <c r="A150" s="1" t="s">
        <v>137</v>
      </c>
      <c r="B150" s="5" t="s">
        <v>1193</v>
      </c>
    </row>
    <row r="151" spans="1:2" x14ac:dyDescent="0.3">
      <c r="A151" s="3" t="s">
        <v>138</v>
      </c>
      <c r="B151" s="6" t="s">
        <v>1194</v>
      </c>
    </row>
    <row r="152" spans="1:2" x14ac:dyDescent="0.3">
      <c r="A152" s="1" t="s">
        <v>139</v>
      </c>
      <c r="B152" s="5" t="s">
        <v>1195</v>
      </c>
    </row>
    <row r="153" spans="1:2" x14ac:dyDescent="0.3">
      <c r="A153" s="3" t="s">
        <v>140</v>
      </c>
      <c r="B153" s="6" t="s">
        <v>1196</v>
      </c>
    </row>
    <row r="154" spans="1:2" x14ac:dyDescent="0.3">
      <c r="A154" s="1" t="s">
        <v>141</v>
      </c>
      <c r="B154" s="5" t="s">
        <v>1197</v>
      </c>
    </row>
    <row r="155" spans="1:2" x14ac:dyDescent="0.3">
      <c r="A155" s="3" t="s">
        <v>142</v>
      </c>
      <c r="B155" s="6" t="s">
        <v>1198</v>
      </c>
    </row>
    <row r="156" spans="1:2" x14ac:dyDescent="0.3">
      <c r="A156" s="1" t="s">
        <v>143</v>
      </c>
      <c r="B156" s="5" t="s">
        <v>1199</v>
      </c>
    </row>
    <row r="157" spans="1:2" x14ac:dyDescent="0.3">
      <c r="A157" s="3" t="s">
        <v>144</v>
      </c>
      <c r="B157" s="6" t="s">
        <v>1200</v>
      </c>
    </row>
    <row r="158" spans="1:2" x14ac:dyDescent="0.3">
      <c r="A158" s="1" t="s">
        <v>145</v>
      </c>
      <c r="B158" s="5" t="s">
        <v>1201</v>
      </c>
    </row>
    <row r="159" spans="1:2" x14ac:dyDescent="0.3">
      <c r="A159" s="3" t="s">
        <v>146</v>
      </c>
      <c r="B159" s="6" t="s">
        <v>1202</v>
      </c>
    </row>
    <row r="160" spans="1:2" x14ac:dyDescent="0.3">
      <c r="A160" s="1" t="s">
        <v>147</v>
      </c>
      <c r="B160" s="5" t="s">
        <v>2100</v>
      </c>
    </row>
    <row r="161" spans="1:2" x14ac:dyDescent="0.3">
      <c r="A161" s="3" t="s">
        <v>148</v>
      </c>
      <c r="B161" s="6" t="s">
        <v>1203</v>
      </c>
    </row>
    <row r="162" spans="1:2" x14ac:dyDescent="0.3">
      <c r="A162" s="1" t="s">
        <v>149</v>
      </c>
      <c r="B162" s="5" t="s">
        <v>1204</v>
      </c>
    </row>
    <row r="163" spans="1:2" x14ac:dyDescent="0.3">
      <c r="A163" s="3" t="s">
        <v>150</v>
      </c>
      <c r="B163" s="6" t="s">
        <v>1205</v>
      </c>
    </row>
    <row r="164" spans="1:2" x14ac:dyDescent="0.3">
      <c r="A164" s="1" t="s">
        <v>151</v>
      </c>
      <c r="B164" s="5" t="s">
        <v>1206</v>
      </c>
    </row>
    <row r="165" spans="1:2" x14ac:dyDescent="0.3">
      <c r="A165" s="3" t="s">
        <v>152</v>
      </c>
      <c r="B165" s="6" t="s">
        <v>1207</v>
      </c>
    </row>
    <row r="166" spans="1:2" x14ac:dyDescent="0.3">
      <c r="A166" s="1" t="s">
        <v>153</v>
      </c>
      <c r="B166" s="5" t="s">
        <v>1208</v>
      </c>
    </row>
    <row r="167" spans="1:2" x14ac:dyDescent="0.3">
      <c r="A167" s="3" t="s">
        <v>154</v>
      </c>
      <c r="B167" s="6" t="s">
        <v>1209</v>
      </c>
    </row>
    <row r="168" spans="1:2" x14ac:dyDescent="0.3">
      <c r="A168" s="1" t="s">
        <v>155</v>
      </c>
      <c r="B168" s="5" t="s">
        <v>1210</v>
      </c>
    </row>
    <row r="169" spans="1:2" x14ac:dyDescent="0.3">
      <c r="A169" s="3" t="s">
        <v>156</v>
      </c>
      <c r="B169" s="6" t="s">
        <v>1211</v>
      </c>
    </row>
    <row r="170" spans="1:2" x14ac:dyDescent="0.3">
      <c r="A170" s="1" t="s">
        <v>157</v>
      </c>
      <c r="B170" s="5" t="s">
        <v>1212</v>
      </c>
    </row>
    <row r="171" spans="1:2" x14ac:dyDescent="0.3">
      <c r="A171" s="3" t="s">
        <v>158</v>
      </c>
      <c r="B171" s="6" t="s">
        <v>1213</v>
      </c>
    </row>
    <row r="172" spans="1:2" x14ac:dyDescent="0.3">
      <c r="A172" s="17" t="s">
        <v>159</v>
      </c>
      <c r="B172" s="22" t="s">
        <v>1157</v>
      </c>
    </row>
    <row r="173" spans="1:2" ht="27" x14ac:dyDescent="0.3">
      <c r="A173" s="1" t="s">
        <v>160</v>
      </c>
      <c r="B173" s="5" t="s">
        <v>1158</v>
      </c>
    </row>
    <row r="174" spans="1:2" ht="27" x14ac:dyDescent="0.3">
      <c r="A174" s="3" t="s">
        <v>161</v>
      </c>
      <c r="B174" s="6" t="s">
        <v>1159</v>
      </c>
    </row>
    <row r="175" spans="1:2" ht="27" x14ac:dyDescent="0.3">
      <c r="A175" s="1" t="s">
        <v>162</v>
      </c>
      <c r="B175" s="5" t="s">
        <v>1160</v>
      </c>
    </row>
    <row r="176" spans="1:2" ht="27" x14ac:dyDescent="0.3">
      <c r="A176" s="3" t="s">
        <v>163</v>
      </c>
      <c r="B176" s="6" t="s">
        <v>1161</v>
      </c>
    </row>
    <row r="177" spans="1:2" x14ac:dyDescent="0.3">
      <c r="A177" s="21" t="s">
        <v>2133</v>
      </c>
      <c r="B177" s="21" t="s">
        <v>2135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83F0-AB10-4C75-81F9-D8BEC7AC8FE5}">
  <dimension ref="A1:E254"/>
  <sheetViews>
    <sheetView workbookViewId="0">
      <pane xSplit="2" ySplit="2" topLeftCell="C3" activePane="bottomRight" state="frozen"/>
      <selection activeCell="D253" sqref="D253"/>
      <selection pane="topRight" activeCell="D253" sqref="D253"/>
      <selection pane="bottomLeft" activeCell="D253" sqref="D253"/>
      <selection pane="bottomRight" activeCell="D253" sqref="D253"/>
    </sheetView>
  </sheetViews>
  <sheetFormatPr defaultRowHeight="14.4" x14ac:dyDescent="0.3"/>
  <cols>
    <col min="1" max="1" width="14" style="11" customWidth="1"/>
    <col min="2" max="2" width="36.88671875" style="11" customWidth="1"/>
  </cols>
  <sheetData>
    <row r="1" spans="1:3" s="1" customFormat="1" ht="13.2" x14ac:dyDescent="0.25">
      <c r="A1" s="7" t="s">
        <v>2038</v>
      </c>
      <c r="B1" s="10" t="s">
        <v>2039</v>
      </c>
      <c r="C1" s="2"/>
    </row>
    <row r="2" spans="1:3" s="1" customFormat="1" ht="13.2" x14ac:dyDescent="0.25">
      <c r="A2" s="44" t="s">
        <v>2133</v>
      </c>
      <c r="B2" s="53" t="s">
        <v>1027</v>
      </c>
    </row>
    <row r="3" spans="1:3" x14ac:dyDescent="0.3">
      <c r="A3" s="54" t="s">
        <v>2133</v>
      </c>
      <c r="B3" s="53" t="s">
        <v>1028</v>
      </c>
    </row>
    <row r="4" spans="1:3" x14ac:dyDescent="0.3">
      <c r="A4" s="11" t="s">
        <v>164</v>
      </c>
      <c r="B4" s="10" t="s">
        <v>164</v>
      </c>
    </row>
    <row r="5" spans="1:3" x14ac:dyDescent="0.3">
      <c r="A5" s="10" t="s">
        <v>165</v>
      </c>
      <c r="B5" s="12" t="s">
        <v>166</v>
      </c>
    </row>
    <row r="6" spans="1:3" x14ac:dyDescent="0.3">
      <c r="A6" s="7" t="s">
        <v>292</v>
      </c>
      <c r="B6" s="13" t="s">
        <v>1232</v>
      </c>
    </row>
    <row r="7" spans="1:3" x14ac:dyDescent="0.3">
      <c r="A7" s="1" t="s">
        <v>293</v>
      </c>
      <c r="B7" s="1" t="s">
        <v>1234</v>
      </c>
    </row>
    <row r="8" spans="1:3" x14ac:dyDescent="0.3">
      <c r="A8" s="7" t="s">
        <v>294</v>
      </c>
      <c r="B8" s="7" t="s">
        <v>1235</v>
      </c>
    </row>
    <row r="9" spans="1:3" x14ac:dyDescent="0.3">
      <c r="A9" s="7" t="s">
        <v>295</v>
      </c>
      <c r="B9" s="7" t="s">
        <v>1233</v>
      </c>
    </row>
    <row r="10" spans="1:3" x14ac:dyDescent="0.3">
      <c r="A10" s="7" t="s">
        <v>296</v>
      </c>
      <c r="B10" s="7" t="s">
        <v>1236</v>
      </c>
    </row>
    <row r="11" spans="1:3" x14ac:dyDescent="0.3">
      <c r="A11" s="7" t="s">
        <v>297</v>
      </c>
      <c r="B11" s="7" t="s">
        <v>1237</v>
      </c>
    </row>
    <row r="12" spans="1:3" x14ac:dyDescent="0.3">
      <c r="A12" s="7" t="s">
        <v>298</v>
      </c>
      <c r="B12" s="7" t="s">
        <v>1238</v>
      </c>
    </row>
    <row r="13" spans="1:3" x14ac:dyDescent="0.3">
      <c r="A13" s="7" t="s">
        <v>299</v>
      </c>
      <c r="B13" s="7" t="s">
        <v>1239</v>
      </c>
    </row>
    <row r="14" spans="1:3" x14ac:dyDescent="0.3">
      <c r="A14" s="7" t="s">
        <v>300</v>
      </c>
      <c r="B14" s="7" t="s">
        <v>1240</v>
      </c>
    </row>
    <row r="15" spans="1:3" x14ac:dyDescent="0.3">
      <c r="A15" s="7" t="s">
        <v>301</v>
      </c>
      <c r="B15" s="7" t="s">
        <v>1241</v>
      </c>
    </row>
    <row r="16" spans="1:3" x14ac:dyDescent="0.3">
      <c r="A16" s="7" t="s">
        <v>302</v>
      </c>
      <c r="B16" s="7" t="s">
        <v>1242</v>
      </c>
    </row>
    <row r="17" spans="1:2" x14ac:dyDescent="0.3">
      <c r="A17" s="7" t="s">
        <v>303</v>
      </c>
      <c r="B17" s="7" t="s">
        <v>1243</v>
      </c>
    </row>
    <row r="18" spans="1:2" x14ac:dyDescent="0.3">
      <c r="A18" s="7" t="s">
        <v>304</v>
      </c>
      <c r="B18" s="7" t="s">
        <v>1244</v>
      </c>
    </row>
    <row r="19" spans="1:2" x14ac:dyDescent="0.3">
      <c r="A19" s="7" t="s">
        <v>305</v>
      </c>
      <c r="B19" s="7" t="s">
        <v>1370</v>
      </c>
    </row>
    <row r="20" spans="1:2" x14ac:dyDescent="0.3">
      <c r="A20" s="7" t="s">
        <v>306</v>
      </c>
      <c r="B20" s="7" t="s">
        <v>1245</v>
      </c>
    </row>
    <row r="21" spans="1:2" x14ac:dyDescent="0.3">
      <c r="A21" s="7" t="s">
        <v>307</v>
      </c>
      <c r="B21" s="7" t="s">
        <v>1246</v>
      </c>
    </row>
    <row r="22" spans="1:2" x14ac:dyDescent="0.3">
      <c r="A22" s="7" t="s">
        <v>308</v>
      </c>
      <c r="B22" s="7" t="s">
        <v>1247</v>
      </c>
    </row>
    <row r="23" spans="1:2" x14ac:dyDescent="0.3">
      <c r="A23" s="7" t="s">
        <v>309</v>
      </c>
      <c r="B23" s="7" t="s">
        <v>1248</v>
      </c>
    </row>
    <row r="24" spans="1:2" x14ac:dyDescent="0.3">
      <c r="A24" s="7" t="s">
        <v>310</v>
      </c>
      <c r="B24" s="7" t="s">
        <v>1249</v>
      </c>
    </row>
    <row r="25" spans="1:2" x14ac:dyDescent="0.3">
      <c r="A25" s="44" t="s">
        <v>2133</v>
      </c>
      <c r="B25" s="44" t="s">
        <v>1413</v>
      </c>
    </row>
    <row r="26" spans="1:2" x14ac:dyDescent="0.3">
      <c r="A26" s="7" t="s">
        <v>311</v>
      </c>
      <c r="B26" s="7" t="s">
        <v>1250</v>
      </c>
    </row>
    <row r="27" spans="1:2" x14ac:dyDescent="0.3">
      <c r="A27" s="7" t="s">
        <v>312</v>
      </c>
      <c r="B27" s="7" t="s">
        <v>1251</v>
      </c>
    </row>
    <row r="28" spans="1:2" x14ac:dyDescent="0.3">
      <c r="A28" s="7" t="s">
        <v>313</v>
      </c>
      <c r="B28" s="7" t="s">
        <v>1252</v>
      </c>
    </row>
    <row r="29" spans="1:2" x14ac:dyDescent="0.3">
      <c r="A29" s="7" t="s">
        <v>314</v>
      </c>
      <c r="B29" s="7" t="s">
        <v>1253</v>
      </c>
    </row>
    <row r="30" spans="1:2" x14ac:dyDescent="0.3">
      <c r="A30" s="7" t="s">
        <v>315</v>
      </c>
      <c r="B30" s="7" t="s">
        <v>2103</v>
      </c>
    </row>
    <row r="31" spans="1:2" x14ac:dyDescent="0.3">
      <c r="A31" s="7" t="s">
        <v>316</v>
      </c>
      <c r="B31" s="7" t="s">
        <v>2104</v>
      </c>
    </row>
    <row r="32" spans="1:2" x14ac:dyDescent="0.3">
      <c r="A32" s="7" t="s">
        <v>317</v>
      </c>
      <c r="B32" s="7" t="s">
        <v>1254</v>
      </c>
    </row>
    <row r="33" spans="1:2" x14ac:dyDescent="0.3">
      <c r="A33" s="7" t="s">
        <v>318</v>
      </c>
      <c r="B33" s="7" t="s">
        <v>1255</v>
      </c>
    </row>
    <row r="34" spans="1:2" x14ac:dyDescent="0.3">
      <c r="A34" s="7" t="s">
        <v>319</v>
      </c>
      <c r="B34" s="7" t="s">
        <v>1256</v>
      </c>
    </row>
    <row r="35" spans="1:2" x14ac:dyDescent="0.3">
      <c r="A35" s="7" t="s">
        <v>320</v>
      </c>
      <c r="B35" s="7" t="s">
        <v>1257</v>
      </c>
    </row>
    <row r="36" spans="1:2" x14ac:dyDescent="0.3">
      <c r="A36" s="7" t="s">
        <v>321</v>
      </c>
      <c r="B36" s="7" t="s">
        <v>1258</v>
      </c>
    </row>
    <row r="37" spans="1:2" x14ac:dyDescent="0.3">
      <c r="A37" s="7" t="s">
        <v>322</v>
      </c>
      <c r="B37" s="7" t="s">
        <v>1259</v>
      </c>
    </row>
    <row r="38" spans="1:2" x14ac:dyDescent="0.3">
      <c r="A38" s="7" t="s">
        <v>323</v>
      </c>
      <c r="B38" s="7" t="s">
        <v>1260</v>
      </c>
    </row>
    <row r="39" spans="1:2" x14ac:dyDescent="0.3">
      <c r="A39" s="7" t="s">
        <v>324</v>
      </c>
      <c r="B39" s="7" t="s">
        <v>1261</v>
      </c>
    </row>
    <row r="40" spans="1:2" x14ac:dyDescent="0.3">
      <c r="A40" s="7" t="s">
        <v>325</v>
      </c>
      <c r="B40" s="7" t="s">
        <v>1262</v>
      </c>
    </row>
    <row r="41" spans="1:2" x14ac:dyDescent="0.3">
      <c r="A41" s="7" t="s">
        <v>326</v>
      </c>
      <c r="B41" s="7" t="s">
        <v>1263</v>
      </c>
    </row>
    <row r="42" spans="1:2" x14ac:dyDescent="0.3">
      <c r="A42" s="7" t="s">
        <v>327</v>
      </c>
      <c r="B42" s="7" t="s">
        <v>1264</v>
      </c>
    </row>
    <row r="43" spans="1:2" x14ac:dyDescent="0.3">
      <c r="A43" s="7" t="s">
        <v>328</v>
      </c>
      <c r="B43" s="7" t="s">
        <v>1265</v>
      </c>
    </row>
    <row r="44" spans="1:2" x14ac:dyDescent="0.3">
      <c r="A44" s="7" t="s">
        <v>329</v>
      </c>
      <c r="B44" s="7" t="s">
        <v>1268</v>
      </c>
    </row>
    <row r="45" spans="1:2" x14ac:dyDescent="0.3">
      <c r="A45" s="7" t="s">
        <v>330</v>
      </c>
      <c r="B45" s="7" t="s">
        <v>1266</v>
      </c>
    </row>
    <row r="46" spans="1:2" x14ac:dyDescent="0.3">
      <c r="A46" s="7" t="s">
        <v>331</v>
      </c>
      <c r="B46" s="7" t="s">
        <v>1267</v>
      </c>
    </row>
    <row r="47" spans="1:2" x14ac:dyDescent="0.3">
      <c r="A47" s="7" t="s">
        <v>332</v>
      </c>
      <c r="B47" s="7" t="s">
        <v>1269</v>
      </c>
    </row>
    <row r="48" spans="1:2" x14ac:dyDescent="0.3">
      <c r="A48" s="7" t="s">
        <v>333</v>
      </c>
      <c r="B48" s="7" t="s">
        <v>1270</v>
      </c>
    </row>
    <row r="49" spans="1:2" x14ac:dyDescent="0.3">
      <c r="A49" s="7" t="s">
        <v>334</v>
      </c>
      <c r="B49" s="7" t="s">
        <v>1271</v>
      </c>
    </row>
    <row r="50" spans="1:2" x14ac:dyDescent="0.3">
      <c r="A50" s="7" t="s">
        <v>335</v>
      </c>
      <c r="B50" s="7" t="s">
        <v>1272</v>
      </c>
    </row>
    <row r="51" spans="1:2" x14ac:dyDescent="0.3">
      <c r="A51" s="7" t="s">
        <v>336</v>
      </c>
      <c r="B51" s="7" t="s">
        <v>1273</v>
      </c>
    </row>
    <row r="52" spans="1:2" x14ac:dyDescent="0.3">
      <c r="A52" s="7" t="s">
        <v>337</v>
      </c>
      <c r="B52" s="7" t="s">
        <v>1274</v>
      </c>
    </row>
    <row r="53" spans="1:2" x14ac:dyDescent="0.3">
      <c r="A53" s="7" t="s">
        <v>338</v>
      </c>
      <c r="B53" s="7" t="s">
        <v>1275</v>
      </c>
    </row>
    <row r="54" spans="1:2" x14ac:dyDescent="0.3">
      <c r="A54" s="7" t="s">
        <v>339</v>
      </c>
      <c r="B54" s="7" t="s">
        <v>1276</v>
      </c>
    </row>
    <row r="55" spans="1:2" x14ac:dyDescent="0.3">
      <c r="A55" s="7" t="s">
        <v>340</v>
      </c>
      <c r="B55" s="7" t="s">
        <v>1277</v>
      </c>
    </row>
    <row r="56" spans="1:2" x14ac:dyDescent="0.3">
      <c r="A56" s="7" t="s">
        <v>341</v>
      </c>
      <c r="B56" s="7" t="s">
        <v>1278</v>
      </c>
    </row>
    <row r="57" spans="1:2" x14ac:dyDescent="0.3">
      <c r="A57" s="7" t="s">
        <v>342</v>
      </c>
      <c r="B57" s="7" t="s">
        <v>1279</v>
      </c>
    </row>
    <row r="58" spans="1:2" x14ac:dyDescent="0.3">
      <c r="A58" s="7" t="s">
        <v>343</v>
      </c>
      <c r="B58" s="7" t="s">
        <v>1280</v>
      </c>
    </row>
    <row r="59" spans="1:2" x14ac:dyDescent="0.3">
      <c r="A59" s="7" t="s">
        <v>344</v>
      </c>
      <c r="B59" s="7" t="s">
        <v>1281</v>
      </c>
    </row>
    <row r="60" spans="1:2" x14ac:dyDescent="0.3">
      <c r="A60" s="7" t="s">
        <v>345</v>
      </c>
      <c r="B60" s="7" t="s">
        <v>1282</v>
      </c>
    </row>
    <row r="61" spans="1:2" x14ac:dyDescent="0.3">
      <c r="A61" s="7" t="s">
        <v>346</v>
      </c>
      <c r="B61" s="7" t="s">
        <v>1283</v>
      </c>
    </row>
    <row r="62" spans="1:2" x14ac:dyDescent="0.3">
      <c r="A62" s="7" t="s">
        <v>347</v>
      </c>
      <c r="B62" s="7" t="s">
        <v>1284</v>
      </c>
    </row>
    <row r="63" spans="1:2" x14ac:dyDescent="0.3">
      <c r="A63" s="7" t="s">
        <v>348</v>
      </c>
      <c r="B63" s="7" t="s">
        <v>1285</v>
      </c>
    </row>
    <row r="64" spans="1:2" x14ac:dyDescent="0.3">
      <c r="A64" s="7" t="s">
        <v>349</v>
      </c>
      <c r="B64" s="7" t="s">
        <v>1286</v>
      </c>
    </row>
    <row r="65" spans="1:2" x14ac:dyDescent="0.3">
      <c r="A65" s="7" t="s">
        <v>350</v>
      </c>
      <c r="B65" s="7" t="s">
        <v>1287</v>
      </c>
    </row>
    <row r="66" spans="1:2" x14ac:dyDescent="0.3">
      <c r="A66" s="7" t="s">
        <v>351</v>
      </c>
      <c r="B66" s="7" t="s">
        <v>1288</v>
      </c>
    </row>
    <row r="67" spans="1:2" x14ac:dyDescent="0.3">
      <c r="A67" s="7" t="s">
        <v>352</v>
      </c>
      <c r="B67" s="7" t="s">
        <v>1289</v>
      </c>
    </row>
    <row r="68" spans="1:2" x14ac:dyDescent="0.3">
      <c r="A68" s="7" t="s">
        <v>353</v>
      </c>
      <c r="B68" s="7" t="s">
        <v>1290</v>
      </c>
    </row>
    <row r="69" spans="1:2" x14ac:dyDescent="0.3">
      <c r="A69" s="7" t="s">
        <v>354</v>
      </c>
      <c r="B69" s="7" t="s">
        <v>1371</v>
      </c>
    </row>
    <row r="70" spans="1:2" x14ac:dyDescent="0.3">
      <c r="A70" s="7" t="s">
        <v>355</v>
      </c>
      <c r="B70" s="7" t="s">
        <v>1291</v>
      </c>
    </row>
    <row r="71" spans="1:2" x14ac:dyDescent="0.3">
      <c r="A71" s="7" t="s">
        <v>356</v>
      </c>
      <c r="B71" s="7" t="s">
        <v>1292</v>
      </c>
    </row>
    <row r="72" spans="1:2" x14ac:dyDescent="0.3">
      <c r="A72" s="7" t="s">
        <v>357</v>
      </c>
      <c r="B72" s="7" t="s">
        <v>1293</v>
      </c>
    </row>
    <row r="73" spans="1:2" x14ac:dyDescent="0.3">
      <c r="A73" s="7" t="s">
        <v>358</v>
      </c>
      <c r="B73" s="7" t="s">
        <v>1294</v>
      </c>
    </row>
    <row r="74" spans="1:2" x14ac:dyDescent="0.3">
      <c r="A74" s="7" t="s">
        <v>359</v>
      </c>
      <c r="B74" s="7" t="s">
        <v>1295</v>
      </c>
    </row>
    <row r="75" spans="1:2" x14ac:dyDescent="0.3">
      <c r="A75" s="7" t="s">
        <v>360</v>
      </c>
      <c r="B75" s="7" t="s">
        <v>1296</v>
      </c>
    </row>
    <row r="76" spans="1:2" x14ac:dyDescent="0.3">
      <c r="A76" s="7" t="s">
        <v>361</v>
      </c>
      <c r="B76" s="7" t="s">
        <v>1297</v>
      </c>
    </row>
    <row r="77" spans="1:2" x14ac:dyDescent="0.3">
      <c r="A77" s="7" t="s">
        <v>362</v>
      </c>
      <c r="B77" s="7" t="s">
        <v>1298</v>
      </c>
    </row>
    <row r="78" spans="1:2" x14ac:dyDescent="0.3">
      <c r="A78" s="7" t="s">
        <v>363</v>
      </c>
      <c r="B78" s="7" t="s">
        <v>1299</v>
      </c>
    </row>
    <row r="79" spans="1:2" x14ac:dyDescent="0.3">
      <c r="A79" s="7" t="s">
        <v>364</v>
      </c>
      <c r="B79" s="7" t="s">
        <v>1300</v>
      </c>
    </row>
    <row r="80" spans="1:2" x14ac:dyDescent="0.3">
      <c r="A80" s="7" t="s">
        <v>365</v>
      </c>
      <c r="B80" s="7" t="s">
        <v>1301</v>
      </c>
    </row>
    <row r="81" spans="1:2" x14ac:dyDescent="0.3">
      <c r="A81" s="7" t="s">
        <v>366</v>
      </c>
      <c r="B81" s="7" t="s">
        <v>1302</v>
      </c>
    </row>
    <row r="82" spans="1:2" x14ac:dyDescent="0.3">
      <c r="A82" s="7" t="s">
        <v>367</v>
      </c>
      <c r="B82" s="7" t="s">
        <v>1303</v>
      </c>
    </row>
    <row r="83" spans="1:2" x14ac:dyDescent="0.3">
      <c r="A83" s="7" t="s">
        <v>368</v>
      </c>
      <c r="B83" s="7" t="s">
        <v>2105</v>
      </c>
    </row>
    <row r="84" spans="1:2" x14ac:dyDescent="0.3">
      <c r="A84" s="7" t="s">
        <v>369</v>
      </c>
      <c r="B84" s="7" t="s">
        <v>1304</v>
      </c>
    </row>
    <row r="85" spans="1:2" x14ac:dyDescent="0.3">
      <c r="A85" s="7" t="s">
        <v>370</v>
      </c>
      <c r="B85" s="7" t="s">
        <v>1305</v>
      </c>
    </row>
    <row r="86" spans="1:2" x14ac:dyDescent="0.3">
      <c r="A86" s="7" t="s">
        <v>371</v>
      </c>
      <c r="B86" s="7" t="s">
        <v>1306</v>
      </c>
    </row>
    <row r="87" spans="1:2" x14ac:dyDescent="0.3">
      <c r="A87" s="7" t="s">
        <v>372</v>
      </c>
      <c r="B87" s="7" t="s">
        <v>1307</v>
      </c>
    </row>
    <row r="88" spans="1:2" x14ac:dyDescent="0.3">
      <c r="A88" s="7" t="s">
        <v>373</v>
      </c>
      <c r="B88" s="7" t="s">
        <v>1308</v>
      </c>
    </row>
    <row r="89" spans="1:2" x14ac:dyDescent="0.3">
      <c r="A89" s="7" t="s">
        <v>374</v>
      </c>
      <c r="B89" s="7" t="s">
        <v>1309</v>
      </c>
    </row>
    <row r="90" spans="1:2" x14ac:dyDescent="0.3">
      <c r="A90" s="7" t="s">
        <v>375</v>
      </c>
      <c r="B90" s="7" t="s">
        <v>1310</v>
      </c>
    </row>
    <row r="91" spans="1:2" x14ac:dyDescent="0.3">
      <c r="A91" s="7" t="s">
        <v>376</v>
      </c>
      <c r="B91" s="7" t="s">
        <v>1311</v>
      </c>
    </row>
    <row r="92" spans="1:2" x14ac:dyDescent="0.3">
      <c r="A92" s="7" t="s">
        <v>377</v>
      </c>
      <c r="B92" s="7" t="s">
        <v>1312</v>
      </c>
    </row>
    <row r="93" spans="1:2" x14ac:dyDescent="0.3">
      <c r="A93" s="7" t="s">
        <v>378</v>
      </c>
      <c r="B93" s="7" t="s">
        <v>1313</v>
      </c>
    </row>
    <row r="94" spans="1:2" x14ac:dyDescent="0.3">
      <c r="A94" s="7" t="s">
        <v>379</v>
      </c>
      <c r="B94" s="7" t="s">
        <v>1314</v>
      </c>
    </row>
    <row r="95" spans="1:2" x14ac:dyDescent="0.3">
      <c r="A95" s="7" t="s">
        <v>380</v>
      </c>
      <c r="B95" s="7" t="s">
        <v>1315</v>
      </c>
    </row>
    <row r="96" spans="1:2" x14ac:dyDescent="0.3">
      <c r="A96" s="7" t="s">
        <v>381</v>
      </c>
      <c r="B96" s="7" t="s">
        <v>1316</v>
      </c>
    </row>
    <row r="97" spans="1:2" x14ac:dyDescent="0.3">
      <c r="A97" s="7" t="s">
        <v>382</v>
      </c>
      <c r="B97" s="7" t="s">
        <v>1317</v>
      </c>
    </row>
    <row r="98" spans="1:2" x14ac:dyDescent="0.3">
      <c r="A98" s="7" t="s">
        <v>383</v>
      </c>
      <c r="B98" s="7" t="s">
        <v>1318</v>
      </c>
    </row>
    <row r="99" spans="1:2" x14ac:dyDescent="0.3">
      <c r="A99" s="7" t="s">
        <v>384</v>
      </c>
      <c r="B99" s="7" t="s">
        <v>1319</v>
      </c>
    </row>
    <row r="100" spans="1:2" x14ac:dyDescent="0.3">
      <c r="A100" s="7" t="s">
        <v>385</v>
      </c>
      <c r="B100" s="7" t="s">
        <v>1320</v>
      </c>
    </row>
    <row r="101" spans="1:2" x14ac:dyDescent="0.3">
      <c r="A101" s="7" t="s">
        <v>386</v>
      </c>
      <c r="B101" s="7" t="s">
        <v>1321</v>
      </c>
    </row>
    <row r="102" spans="1:2" x14ac:dyDescent="0.3">
      <c r="A102" s="7" t="s">
        <v>387</v>
      </c>
      <c r="B102" s="7" t="s">
        <v>1322</v>
      </c>
    </row>
    <row r="103" spans="1:2" x14ac:dyDescent="0.3">
      <c r="A103" s="7" t="s">
        <v>388</v>
      </c>
      <c r="B103" s="7" t="s">
        <v>1323</v>
      </c>
    </row>
    <row r="104" spans="1:2" x14ac:dyDescent="0.3">
      <c r="A104" s="7" t="s">
        <v>389</v>
      </c>
      <c r="B104" s="7" t="s">
        <v>1416</v>
      </c>
    </row>
    <row r="105" spans="1:2" x14ac:dyDescent="0.3">
      <c r="A105" s="7" t="s">
        <v>390</v>
      </c>
      <c r="B105" s="7" t="s">
        <v>1417</v>
      </c>
    </row>
    <row r="106" spans="1:2" x14ac:dyDescent="0.3">
      <c r="A106" s="7" t="s">
        <v>391</v>
      </c>
      <c r="B106" s="7" t="s">
        <v>1324</v>
      </c>
    </row>
    <row r="107" spans="1:2" x14ac:dyDescent="0.3">
      <c r="A107" s="7" t="s">
        <v>392</v>
      </c>
      <c r="B107" s="7" t="s">
        <v>1325</v>
      </c>
    </row>
    <row r="108" spans="1:2" x14ac:dyDescent="0.3">
      <c r="A108" s="7" t="s">
        <v>393</v>
      </c>
      <c r="B108" s="7" t="s">
        <v>1415</v>
      </c>
    </row>
    <row r="109" spans="1:2" x14ac:dyDescent="0.3">
      <c r="A109" s="7" t="s">
        <v>394</v>
      </c>
      <c r="B109" s="7" t="s">
        <v>1326</v>
      </c>
    </row>
    <row r="110" spans="1:2" x14ac:dyDescent="0.3">
      <c r="A110" s="7" t="s">
        <v>395</v>
      </c>
      <c r="B110" s="7" t="s">
        <v>1327</v>
      </c>
    </row>
    <row r="111" spans="1:2" x14ac:dyDescent="0.3">
      <c r="A111" s="7" t="s">
        <v>396</v>
      </c>
      <c r="B111" s="7" t="s">
        <v>1419</v>
      </c>
    </row>
    <row r="112" spans="1:2" x14ac:dyDescent="0.3">
      <c r="A112" s="7" t="s">
        <v>397</v>
      </c>
      <c r="B112" s="7" t="s">
        <v>1328</v>
      </c>
    </row>
    <row r="113" spans="1:2" x14ac:dyDescent="0.3">
      <c r="A113" s="7" t="s">
        <v>398</v>
      </c>
      <c r="B113" s="7" t="s">
        <v>1414</v>
      </c>
    </row>
    <row r="114" spans="1:2" x14ac:dyDescent="0.3">
      <c r="A114" s="7" t="s">
        <v>399</v>
      </c>
      <c r="B114" s="7" t="s">
        <v>2109</v>
      </c>
    </row>
    <row r="115" spans="1:2" x14ac:dyDescent="0.3">
      <c r="A115" s="7" t="s">
        <v>400</v>
      </c>
      <c r="B115" s="7" t="s">
        <v>1329</v>
      </c>
    </row>
    <row r="116" spans="1:2" x14ac:dyDescent="0.3">
      <c r="A116" s="7" t="s">
        <v>401</v>
      </c>
      <c r="B116" s="7" t="s">
        <v>1330</v>
      </c>
    </row>
    <row r="117" spans="1:2" x14ac:dyDescent="0.3">
      <c r="A117" s="7" t="s">
        <v>402</v>
      </c>
      <c r="B117" s="7" t="s">
        <v>1418</v>
      </c>
    </row>
    <row r="118" spans="1:2" x14ac:dyDescent="0.3">
      <c r="A118" s="7" t="s">
        <v>403</v>
      </c>
      <c r="B118" s="7" t="s">
        <v>1331</v>
      </c>
    </row>
    <row r="119" spans="1:2" x14ac:dyDescent="0.3">
      <c r="A119" s="7" t="s">
        <v>404</v>
      </c>
      <c r="B119" s="7" t="s">
        <v>1332</v>
      </c>
    </row>
    <row r="120" spans="1:2" x14ac:dyDescent="0.3">
      <c r="A120" s="7" t="s">
        <v>405</v>
      </c>
      <c r="B120" s="7" t="s">
        <v>2110</v>
      </c>
    </row>
    <row r="121" spans="1:2" x14ac:dyDescent="0.3">
      <c r="A121" s="7" t="s">
        <v>406</v>
      </c>
      <c r="B121" s="7" t="s">
        <v>1333</v>
      </c>
    </row>
    <row r="122" spans="1:2" x14ac:dyDescent="0.3">
      <c r="A122" s="7" t="s">
        <v>407</v>
      </c>
      <c r="B122" s="7" t="s">
        <v>1334</v>
      </c>
    </row>
    <row r="123" spans="1:2" x14ac:dyDescent="0.3">
      <c r="A123" s="7" t="s">
        <v>408</v>
      </c>
      <c r="B123" s="7" t="s">
        <v>2106</v>
      </c>
    </row>
    <row r="124" spans="1:2" x14ac:dyDescent="0.3">
      <c r="A124" s="7" t="s">
        <v>409</v>
      </c>
      <c r="B124" s="7" t="s">
        <v>2107</v>
      </c>
    </row>
    <row r="125" spans="1:2" x14ac:dyDescent="0.3">
      <c r="A125" s="7" t="s">
        <v>410</v>
      </c>
      <c r="B125" s="7" t="s">
        <v>1335</v>
      </c>
    </row>
    <row r="126" spans="1:2" x14ac:dyDescent="0.3">
      <c r="A126" s="7" t="s">
        <v>411</v>
      </c>
      <c r="B126" s="7" t="s">
        <v>1336</v>
      </c>
    </row>
    <row r="127" spans="1:2" x14ac:dyDescent="0.3">
      <c r="A127" s="7" t="s">
        <v>412</v>
      </c>
      <c r="B127" s="7" t="s">
        <v>1337</v>
      </c>
    </row>
    <row r="128" spans="1:2" x14ac:dyDescent="0.3">
      <c r="A128" s="7" t="s">
        <v>413</v>
      </c>
      <c r="B128" s="7" t="s">
        <v>1338</v>
      </c>
    </row>
    <row r="129" spans="1:2" x14ac:dyDescent="0.3">
      <c r="A129" s="7" t="s">
        <v>414</v>
      </c>
      <c r="B129" s="7" t="s">
        <v>1372</v>
      </c>
    </row>
    <row r="130" spans="1:2" x14ac:dyDescent="0.3">
      <c r="A130" s="7" t="s">
        <v>415</v>
      </c>
      <c r="B130" s="7" t="s">
        <v>1347</v>
      </c>
    </row>
    <row r="131" spans="1:2" x14ac:dyDescent="0.3">
      <c r="A131" s="7" t="s">
        <v>416</v>
      </c>
      <c r="B131" s="7" t="s">
        <v>1348</v>
      </c>
    </row>
    <row r="132" spans="1:2" x14ac:dyDescent="0.3">
      <c r="A132" s="7" t="s">
        <v>417</v>
      </c>
      <c r="B132" s="7" t="s">
        <v>1349</v>
      </c>
    </row>
    <row r="133" spans="1:2" x14ac:dyDescent="0.3">
      <c r="A133" s="7" t="s">
        <v>418</v>
      </c>
      <c r="B133" s="7" t="s">
        <v>1350</v>
      </c>
    </row>
    <row r="134" spans="1:2" x14ac:dyDescent="0.3">
      <c r="A134" s="7" t="s">
        <v>419</v>
      </c>
      <c r="B134" s="7" t="s">
        <v>1351</v>
      </c>
    </row>
    <row r="135" spans="1:2" x14ac:dyDescent="0.3">
      <c r="A135" s="7" t="s">
        <v>420</v>
      </c>
      <c r="B135" s="7" t="s">
        <v>1352</v>
      </c>
    </row>
    <row r="136" spans="1:2" x14ac:dyDescent="0.3">
      <c r="A136" s="7" t="s">
        <v>421</v>
      </c>
      <c r="B136" s="7" t="s">
        <v>1353</v>
      </c>
    </row>
    <row r="137" spans="1:2" x14ac:dyDescent="0.3">
      <c r="A137" s="7" t="s">
        <v>422</v>
      </c>
      <c r="B137" s="7" t="s">
        <v>1354</v>
      </c>
    </row>
    <row r="138" spans="1:2" x14ac:dyDescent="0.3">
      <c r="A138" s="7" t="s">
        <v>423</v>
      </c>
      <c r="B138" s="7" t="s">
        <v>1355</v>
      </c>
    </row>
    <row r="139" spans="1:2" x14ac:dyDescent="0.3">
      <c r="A139" s="7" t="s">
        <v>424</v>
      </c>
      <c r="B139" s="7" t="s">
        <v>1356</v>
      </c>
    </row>
    <row r="140" spans="1:2" x14ac:dyDescent="0.3">
      <c r="A140" s="7" t="s">
        <v>425</v>
      </c>
      <c r="B140" s="7" t="s">
        <v>1357</v>
      </c>
    </row>
    <row r="141" spans="1:2" x14ac:dyDescent="0.3">
      <c r="A141" s="7" t="s">
        <v>426</v>
      </c>
      <c r="B141" s="7" t="s">
        <v>1358</v>
      </c>
    </row>
    <row r="142" spans="1:2" x14ac:dyDescent="0.3">
      <c r="A142" s="7" t="s">
        <v>427</v>
      </c>
      <c r="B142" s="7" t="s">
        <v>1373</v>
      </c>
    </row>
    <row r="143" spans="1:2" x14ac:dyDescent="0.3">
      <c r="A143" s="7" t="s">
        <v>428</v>
      </c>
      <c r="B143" s="7" t="s">
        <v>1359</v>
      </c>
    </row>
    <row r="144" spans="1:2" x14ac:dyDescent="0.3">
      <c r="A144" s="7" t="s">
        <v>429</v>
      </c>
      <c r="B144" s="7" t="s">
        <v>2108</v>
      </c>
    </row>
    <row r="145" spans="1:2" x14ac:dyDescent="0.3">
      <c r="A145" s="7" t="s">
        <v>430</v>
      </c>
      <c r="B145" s="7" t="s">
        <v>2111</v>
      </c>
    </row>
    <row r="146" spans="1:2" x14ac:dyDescent="0.3">
      <c r="A146" s="7" t="s">
        <v>431</v>
      </c>
      <c r="B146" s="7" t="s">
        <v>2112</v>
      </c>
    </row>
    <row r="147" spans="1:2" x14ac:dyDescent="0.3">
      <c r="A147" s="7" t="s">
        <v>432</v>
      </c>
      <c r="B147" s="7" t="s">
        <v>1360</v>
      </c>
    </row>
    <row r="148" spans="1:2" x14ac:dyDescent="0.3">
      <c r="A148" s="7" t="s">
        <v>433</v>
      </c>
      <c r="B148" s="7" t="s">
        <v>2113</v>
      </c>
    </row>
    <row r="149" spans="1:2" x14ac:dyDescent="0.3">
      <c r="A149" s="7" t="s">
        <v>434</v>
      </c>
      <c r="B149" s="7" t="s">
        <v>1422</v>
      </c>
    </row>
    <row r="150" spans="1:2" x14ac:dyDescent="0.3">
      <c r="A150" s="7" t="s">
        <v>435</v>
      </c>
      <c r="B150" s="7" t="s">
        <v>1423</v>
      </c>
    </row>
    <row r="151" spans="1:2" x14ac:dyDescent="0.3">
      <c r="A151" s="7" t="s">
        <v>436</v>
      </c>
      <c r="B151" s="7" t="s">
        <v>2041</v>
      </c>
    </row>
    <row r="152" spans="1:2" x14ac:dyDescent="0.3">
      <c r="A152" s="7" t="s">
        <v>437</v>
      </c>
      <c r="B152" s="7" t="s">
        <v>1424</v>
      </c>
    </row>
    <row r="153" spans="1:2" x14ac:dyDescent="0.3">
      <c r="A153" s="7" t="s">
        <v>438</v>
      </c>
      <c r="B153" s="7" t="s">
        <v>1376</v>
      </c>
    </row>
    <row r="154" spans="1:2" x14ac:dyDescent="0.3">
      <c r="A154" s="7" t="s">
        <v>439</v>
      </c>
      <c r="B154" s="7" t="s">
        <v>1375</v>
      </c>
    </row>
    <row r="155" spans="1:2" x14ac:dyDescent="0.3">
      <c r="A155" s="7" t="s">
        <v>440</v>
      </c>
      <c r="B155" s="7" t="s">
        <v>1374</v>
      </c>
    </row>
    <row r="156" spans="1:2" x14ac:dyDescent="0.3">
      <c r="A156" s="7" t="s">
        <v>441</v>
      </c>
      <c r="B156" s="7" t="s">
        <v>1377</v>
      </c>
    </row>
    <row r="157" spans="1:2" x14ac:dyDescent="0.3">
      <c r="A157" s="7" t="s">
        <v>442</v>
      </c>
      <c r="B157" s="7" t="s">
        <v>1378</v>
      </c>
    </row>
    <row r="158" spans="1:2" x14ac:dyDescent="0.3">
      <c r="A158" s="7" t="s">
        <v>443</v>
      </c>
      <c r="B158" s="7" t="s">
        <v>1379</v>
      </c>
    </row>
    <row r="159" spans="1:2" x14ac:dyDescent="0.3">
      <c r="A159" s="7" t="s">
        <v>444</v>
      </c>
      <c r="B159" s="7" t="s">
        <v>1380</v>
      </c>
    </row>
    <row r="160" spans="1:2" x14ac:dyDescent="0.3">
      <c r="A160" s="7" t="s">
        <v>445</v>
      </c>
      <c r="B160" s="7" t="s">
        <v>1381</v>
      </c>
    </row>
    <row r="161" spans="1:2" x14ac:dyDescent="0.3">
      <c r="A161" s="7" t="s">
        <v>446</v>
      </c>
      <c r="B161" s="7" t="s">
        <v>1382</v>
      </c>
    </row>
    <row r="162" spans="1:2" x14ac:dyDescent="0.3">
      <c r="A162" s="7" t="s">
        <v>447</v>
      </c>
      <c r="B162" s="7" t="s">
        <v>1383</v>
      </c>
    </row>
    <row r="163" spans="1:2" x14ac:dyDescent="0.3">
      <c r="A163" s="7" t="s">
        <v>448</v>
      </c>
      <c r="B163" s="7" t="s">
        <v>1384</v>
      </c>
    </row>
    <row r="164" spans="1:2" x14ac:dyDescent="0.3">
      <c r="A164" s="7" t="s">
        <v>449</v>
      </c>
      <c r="B164" s="7" t="s">
        <v>1385</v>
      </c>
    </row>
    <row r="165" spans="1:2" x14ac:dyDescent="0.3">
      <c r="A165" s="7" t="s">
        <v>450</v>
      </c>
      <c r="B165" s="7" t="s">
        <v>1386</v>
      </c>
    </row>
    <row r="166" spans="1:2" x14ac:dyDescent="0.3">
      <c r="A166" s="7" t="s">
        <v>451</v>
      </c>
      <c r="B166" s="7" t="s">
        <v>1387</v>
      </c>
    </row>
    <row r="167" spans="1:2" x14ac:dyDescent="0.3">
      <c r="A167" s="7" t="s">
        <v>452</v>
      </c>
      <c r="B167" s="7" t="s">
        <v>1388</v>
      </c>
    </row>
    <row r="168" spans="1:2" x14ac:dyDescent="0.3">
      <c r="A168" s="7" t="s">
        <v>453</v>
      </c>
      <c r="B168" s="7" t="s">
        <v>1389</v>
      </c>
    </row>
    <row r="169" spans="1:2" x14ac:dyDescent="0.3">
      <c r="A169" s="7" t="s">
        <v>454</v>
      </c>
      <c r="B169" s="7" t="s">
        <v>1390</v>
      </c>
    </row>
    <row r="170" spans="1:2" x14ac:dyDescent="0.3">
      <c r="A170" s="7" t="s">
        <v>455</v>
      </c>
      <c r="B170" s="7" t="s">
        <v>1391</v>
      </c>
    </row>
    <row r="171" spans="1:2" x14ac:dyDescent="0.3">
      <c r="A171" s="7" t="s">
        <v>456</v>
      </c>
      <c r="B171" s="7" t="s">
        <v>1392</v>
      </c>
    </row>
    <row r="172" spans="1:2" x14ac:dyDescent="0.3">
      <c r="A172" s="7" t="s">
        <v>457</v>
      </c>
      <c r="B172" s="7" t="s">
        <v>1393</v>
      </c>
    </row>
    <row r="173" spans="1:2" x14ac:dyDescent="0.3">
      <c r="A173" s="7" t="s">
        <v>458</v>
      </c>
      <c r="B173" s="7" t="s">
        <v>1394</v>
      </c>
    </row>
    <row r="174" spans="1:2" x14ac:dyDescent="0.3">
      <c r="A174" s="7" t="s">
        <v>459</v>
      </c>
      <c r="B174" s="7" t="s">
        <v>1395</v>
      </c>
    </row>
    <row r="175" spans="1:2" x14ac:dyDescent="0.3">
      <c r="A175" s="7" t="s">
        <v>460</v>
      </c>
      <c r="B175" s="7" t="s">
        <v>1396</v>
      </c>
    </row>
    <row r="176" spans="1:2" x14ac:dyDescent="0.3">
      <c r="A176" s="7" t="s">
        <v>461</v>
      </c>
      <c r="B176" s="7" t="s">
        <v>1397</v>
      </c>
    </row>
    <row r="177" spans="1:2" x14ac:dyDescent="0.3">
      <c r="A177" s="7" t="s">
        <v>462</v>
      </c>
      <c r="B177" s="7" t="s">
        <v>1398</v>
      </c>
    </row>
    <row r="178" spans="1:2" x14ac:dyDescent="0.3">
      <c r="A178" s="7" t="s">
        <v>463</v>
      </c>
      <c r="B178" s="7" t="s">
        <v>1399</v>
      </c>
    </row>
    <row r="179" spans="1:2" x14ac:dyDescent="0.3">
      <c r="A179" s="7" t="s">
        <v>464</v>
      </c>
      <c r="B179" s="7" t="s">
        <v>1400</v>
      </c>
    </row>
    <row r="180" spans="1:2" x14ac:dyDescent="0.3">
      <c r="A180" s="7" t="s">
        <v>465</v>
      </c>
      <c r="B180" s="7" t="s">
        <v>1361</v>
      </c>
    </row>
    <row r="181" spans="1:2" x14ac:dyDescent="0.3">
      <c r="A181" s="7" t="s">
        <v>466</v>
      </c>
      <c r="B181" s="7" t="s">
        <v>1401</v>
      </c>
    </row>
    <row r="182" spans="1:2" x14ac:dyDescent="0.3">
      <c r="A182" s="7" t="s">
        <v>467</v>
      </c>
      <c r="B182" s="7" t="s">
        <v>1402</v>
      </c>
    </row>
    <row r="183" spans="1:2" x14ac:dyDescent="0.3">
      <c r="A183" s="7" t="s">
        <v>468</v>
      </c>
      <c r="B183" s="7" t="s">
        <v>1362</v>
      </c>
    </row>
    <row r="184" spans="1:2" x14ac:dyDescent="0.3">
      <c r="A184" s="7" t="s">
        <v>469</v>
      </c>
      <c r="B184" s="7" t="s">
        <v>1403</v>
      </c>
    </row>
    <row r="185" spans="1:2" x14ac:dyDescent="0.3">
      <c r="A185" s="7" t="s">
        <v>470</v>
      </c>
      <c r="B185" s="7" t="s">
        <v>1404</v>
      </c>
    </row>
    <row r="186" spans="1:2" x14ac:dyDescent="0.3">
      <c r="A186" s="7" t="s">
        <v>471</v>
      </c>
      <c r="B186" s="7" t="s">
        <v>1405</v>
      </c>
    </row>
    <row r="187" spans="1:2" x14ac:dyDescent="0.3">
      <c r="A187" s="7" t="s">
        <v>472</v>
      </c>
      <c r="B187" s="7" t="s">
        <v>1406</v>
      </c>
    </row>
    <row r="188" spans="1:2" x14ac:dyDescent="0.3">
      <c r="A188" s="7" t="s">
        <v>473</v>
      </c>
      <c r="B188" s="7" t="s">
        <v>1407</v>
      </c>
    </row>
    <row r="189" spans="1:2" x14ac:dyDescent="0.3">
      <c r="A189" s="7" t="s">
        <v>474</v>
      </c>
      <c r="B189" s="7" t="s">
        <v>1408</v>
      </c>
    </row>
    <row r="190" spans="1:2" x14ac:dyDescent="0.3">
      <c r="A190" s="7" t="s">
        <v>475</v>
      </c>
      <c r="B190" s="7" t="s">
        <v>1409</v>
      </c>
    </row>
    <row r="191" spans="1:2" x14ac:dyDescent="0.3">
      <c r="A191" s="7" t="s">
        <v>476</v>
      </c>
      <c r="B191" s="7" t="s">
        <v>1410</v>
      </c>
    </row>
    <row r="192" spans="1:2" x14ac:dyDescent="0.3">
      <c r="A192" s="7" t="s">
        <v>477</v>
      </c>
      <c r="B192" s="7" t="s">
        <v>1411</v>
      </c>
    </row>
    <row r="193" spans="1:2" x14ac:dyDescent="0.3">
      <c r="A193" s="7" t="s">
        <v>478</v>
      </c>
      <c r="B193" s="7" t="s">
        <v>1412</v>
      </c>
    </row>
    <row r="194" spans="1:2" x14ac:dyDescent="0.3">
      <c r="A194" s="44" t="s">
        <v>2133</v>
      </c>
      <c r="B194" s="44" t="s">
        <v>1425</v>
      </c>
    </row>
    <row r="195" spans="1:2" x14ac:dyDescent="0.3">
      <c r="A195" s="7" t="s">
        <v>479</v>
      </c>
      <c r="B195" s="7" t="s">
        <v>1369</v>
      </c>
    </row>
    <row r="196" spans="1:2" x14ac:dyDescent="0.3">
      <c r="A196" s="7" t="s">
        <v>791</v>
      </c>
      <c r="B196" s="7" t="s">
        <v>1438</v>
      </c>
    </row>
    <row r="197" spans="1:2" x14ac:dyDescent="0.3">
      <c r="A197" s="44" t="s">
        <v>2133</v>
      </c>
      <c r="B197" s="44" t="s">
        <v>2034</v>
      </c>
    </row>
    <row r="198" spans="1:2" x14ac:dyDescent="0.3">
      <c r="A198" s="7" t="s">
        <v>480</v>
      </c>
      <c r="B198" s="7" t="s">
        <v>2035</v>
      </c>
    </row>
    <row r="199" spans="1:2" x14ac:dyDescent="0.3">
      <c r="A199" s="7" t="s">
        <v>792</v>
      </c>
      <c r="B199" s="7" t="s">
        <v>2114</v>
      </c>
    </row>
    <row r="200" spans="1:2" x14ac:dyDescent="0.3">
      <c r="A200" s="44" t="s">
        <v>2133</v>
      </c>
      <c r="B200" s="44" t="s">
        <v>2036</v>
      </c>
    </row>
    <row r="201" spans="1:2" x14ac:dyDescent="0.3">
      <c r="A201" s="7" t="s">
        <v>481</v>
      </c>
      <c r="B201" s="7" t="s">
        <v>2037</v>
      </c>
    </row>
    <row r="202" spans="1:2" x14ac:dyDescent="0.3">
      <c r="A202" s="7" t="s">
        <v>488</v>
      </c>
      <c r="B202" s="7" t="s">
        <v>1430</v>
      </c>
    </row>
    <row r="203" spans="1:2" x14ac:dyDescent="0.3">
      <c r="A203" s="44" t="s">
        <v>2133</v>
      </c>
      <c r="B203" s="44" t="s">
        <v>1429</v>
      </c>
    </row>
    <row r="204" spans="1:2" x14ac:dyDescent="0.3">
      <c r="A204" s="7" t="s">
        <v>482</v>
      </c>
      <c r="B204" s="7" t="s">
        <v>1363</v>
      </c>
    </row>
    <row r="205" spans="1:2" x14ac:dyDescent="0.3">
      <c r="A205" s="7" t="s">
        <v>521</v>
      </c>
      <c r="B205" s="7" t="s">
        <v>1431</v>
      </c>
    </row>
    <row r="206" spans="1:2" x14ac:dyDescent="0.3">
      <c r="A206" s="44" t="s">
        <v>2133</v>
      </c>
      <c r="B206" s="44" t="s">
        <v>1436</v>
      </c>
    </row>
    <row r="207" spans="1:2" x14ac:dyDescent="0.3">
      <c r="A207" s="7" t="s">
        <v>483</v>
      </c>
      <c r="B207" s="7" t="s">
        <v>1364</v>
      </c>
    </row>
    <row r="208" spans="1:2" x14ac:dyDescent="0.3">
      <c r="A208" s="7" t="s">
        <v>525</v>
      </c>
      <c r="B208" s="7" t="s">
        <v>1432</v>
      </c>
    </row>
    <row r="209" spans="1:2" x14ac:dyDescent="0.3">
      <c r="A209" s="44" t="s">
        <v>2133</v>
      </c>
      <c r="B209" s="44" t="s">
        <v>1433</v>
      </c>
    </row>
    <row r="210" spans="1:2" x14ac:dyDescent="0.3">
      <c r="A210" s="7" t="s">
        <v>484</v>
      </c>
      <c r="B210" s="7" t="s">
        <v>1365</v>
      </c>
    </row>
    <row r="211" spans="1:2" x14ac:dyDescent="0.3">
      <c r="A211" s="44" t="s">
        <v>2133</v>
      </c>
      <c r="B211" s="44" t="s">
        <v>1435</v>
      </c>
    </row>
    <row r="212" spans="1:2" x14ac:dyDescent="0.3">
      <c r="A212" s="44" t="s">
        <v>2133</v>
      </c>
      <c r="B212" s="44" t="s">
        <v>1434</v>
      </c>
    </row>
    <row r="213" spans="1:2" x14ac:dyDescent="0.3">
      <c r="A213" s="7" t="s">
        <v>485</v>
      </c>
      <c r="B213" s="7" t="s">
        <v>1366</v>
      </c>
    </row>
    <row r="214" spans="1:2" x14ac:dyDescent="0.3">
      <c r="A214" s="7" t="s">
        <v>531</v>
      </c>
      <c r="B214" s="7" t="s">
        <v>1437</v>
      </c>
    </row>
    <row r="215" spans="1:2" x14ac:dyDescent="0.3">
      <c r="A215" s="44" t="s">
        <v>2133</v>
      </c>
      <c r="B215" s="44" t="s">
        <v>1427</v>
      </c>
    </row>
    <row r="216" spans="1:2" x14ac:dyDescent="0.3">
      <c r="A216" s="7" t="s">
        <v>486</v>
      </c>
      <c r="B216" s="7" t="s">
        <v>1367</v>
      </c>
    </row>
    <row r="217" spans="1:2" x14ac:dyDescent="0.3">
      <c r="A217" s="44" t="s">
        <v>2133</v>
      </c>
      <c r="B217" s="45" t="s">
        <v>2042</v>
      </c>
    </row>
    <row r="218" spans="1:2" x14ac:dyDescent="0.3">
      <c r="A218" s="44" t="s">
        <v>2133</v>
      </c>
      <c r="B218" s="44" t="s">
        <v>1428</v>
      </c>
    </row>
    <row r="219" spans="1:2" x14ac:dyDescent="0.3">
      <c r="A219" s="7" t="s">
        <v>487</v>
      </c>
      <c r="B219" s="7" t="s">
        <v>1368</v>
      </c>
    </row>
    <row r="221" spans="1:2" x14ac:dyDescent="0.3">
      <c r="A221" s="44" t="s">
        <v>2133</v>
      </c>
      <c r="B221" s="44" t="s">
        <v>2135</v>
      </c>
    </row>
    <row r="254" spans="5:5" x14ac:dyDescent="0.3">
      <c r="E254">
        <f>SUM(E251:E253)</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2972-185E-4D13-BE17-AD0E04BFF9E8}">
  <dimension ref="A1:C137"/>
  <sheetViews>
    <sheetView workbookViewId="0">
      <pane xSplit="2" ySplit="3" topLeftCell="C46" activePane="bottomRight" state="frozen"/>
      <selection pane="topRight" activeCell="C1" sqref="C1"/>
      <selection pane="bottomLeft" activeCell="A4" sqref="A4"/>
      <selection pane="bottomRight" activeCell="A73" sqref="A73"/>
    </sheetView>
  </sheetViews>
  <sheetFormatPr defaultRowHeight="14.4" x14ac:dyDescent="0.3"/>
  <cols>
    <col min="1" max="1" width="13.77734375" style="11" customWidth="1"/>
    <col min="2" max="2" width="22.109375" style="11" customWidth="1"/>
  </cols>
  <sheetData>
    <row r="1" spans="1:3" s="1" customFormat="1" ht="13.2" x14ac:dyDescent="0.25">
      <c r="A1" s="7" t="s">
        <v>2038</v>
      </c>
      <c r="B1" s="10" t="s">
        <v>2039</v>
      </c>
      <c r="C1" s="2"/>
    </row>
    <row r="2" spans="1:3" s="1" customFormat="1" ht="13.2" x14ac:dyDescent="0.25">
      <c r="A2" s="53" t="s">
        <v>2133</v>
      </c>
      <c r="B2" s="53" t="s">
        <v>881</v>
      </c>
    </row>
    <row r="3" spans="1:3" x14ac:dyDescent="0.3">
      <c r="A3" s="53" t="s">
        <v>2133</v>
      </c>
      <c r="B3" s="53" t="s">
        <v>1028</v>
      </c>
    </row>
    <row r="4" spans="1:3" x14ac:dyDescent="0.3">
      <c r="A4" s="10" t="s">
        <v>164</v>
      </c>
      <c r="B4" s="10" t="s">
        <v>164</v>
      </c>
    </row>
    <row r="5" spans="1:3" x14ac:dyDescent="0.3">
      <c r="A5" s="10" t="s">
        <v>165</v>
      </c>
      <c r="B5" s="10" t="s">
        <v>166</v>
      </c>
    </row>
    <row r="6" spans="1:3" x14ac:dyDescent="0.3">
      <c r="A6" s="7" t="s">
        <v>169</v>
      </c>
      <c r="B6" s="7" t="s">
        <v>1439</v>
      </c>
    </row>
    <row r="7" spans="1:3" x14ac:dyDescent="0.3">
      <c r="A7" s="7" t="s">
        <v>170</v>
      </c>
      <c r="B7" s="7" t="s">
        <v>1440</v>
      </c>
    </row>
    <row r="8" spans="1:3" x14ac:dyDescent="0.3">
      <c r="A8" s="7" t="s">
        <v>171</v>
      </c>
      <c r="B8" s="7" t="s">
        <v>1441</v>
      </c>
    </row>
    <row r="9" spans="1:3" x14ac:dyDescent="0.3">
      <c r="A9" s="7" t="s">
        <v>172</v>
      </c>
      <c r="B9" s="7" t="s">
        <v>1442</v>
      </c>
    </row>
    <row r="10" spans="1:3" x14ac:dyDescent="0.3">
      <c r="A10" s="7" t="s">
        <v>173</v>
      </c>
      <c r="B10" s="7" t="s">
        <v>1495</v>
      </c>
    </row>
    <row r="11" spans="1:3" x14ac:dyDescent="0.3">
      <c r="A11" s="16" t="s">
        <v>174</v>
      </c>
      <c r="B11" s="15" t="s">
        <v>1496</v>
      </c>
    </row>
    <row r="12" spans="1:3" x14ac:dyDescent="0.3">
      <c r="A12" s="7" t="s">
        <v>175</v>
      </c>
      <c r="B12" s="7" t="s">
        <v>1497</v>
      </c>
    </row>
    <row r="13" spans="1:3" x14ac:dyDescent="0.3">
      <c r="A13" s="7" t="s">
        <v>169</v>
      </c>
      <c r="B13" s="7" t="s">
        <v>1439</v>
      </c>
    </row>
    <row r="14" spans="1:3" x14ac:dyDescent="0.3">
      <c r="A14" s="7" t="s">
        <v>176</v>
      </c>
      <c r="B14" s="7" t="s">
        <v>1499</v>
      </c>
    </row>
    <row r="15" spans="1:3" x14ac:dyDescent="0.3">
      <c r="A15" s="7" t="s">
        <v>177</v>
      </c>
      <c r="B15" s="7" t="s">
        <v>1500</v>
      </c>
    </row>
    <row r="16" spans="1:3" x14ac:dyDescent="0.3">
      <c r="A16" s="7" t="s">
        <v>178</v>
      </c>
      <c r="B16" s="7" t="s">
        <v>1501</v>
      </c>
    </row>
    <row r="17" spans="1:2" x14ac:dyDescent="0.3">
      <c r="A17" s="7" t="s">
        <v>179</v>
      </c>
      <c r="B17" s="7" t="s">
        <v>1502</v>
      </c>
    </row>
    <row r="18" spans="1:2" x14ac:dyDescent="0.3">
      <c r="A18" s="7" t="s">
        <v>180</v>
      </c>
      <c r="B18" s="7" t="s">
        <v>1443</v>
      </c>
    </row>
    <row r="19" spans="1:2" x14ac:dyDescent="0.3">
      <c r="A19" s="7" t="s">
        <v>181</v>
      </c>
      <c r="B19" s="7" t="s">
        <v>1444</v>
      </c>
    </row>
    <row r="20" spans="1:2" x14ac:dyDescent="0.3">
      <c r="A20" s="7" t="s">
        <v>182</v>
      </c>
      <c r="B20" s="7" t="s">
        <v>1445</v>
      </c>
    </row>
    <row r="21" spans="1:2" x14ac:dyDescent="0.3">
      <c r="A21" s="7" t="s">
        <v>183</v>
      </c>
      <c r="B21" s="7" t="s">
        <v>1446</v>
      </c>
    </row>
    <row r="22" spans="1:2" x14ac:dyDescent="0.3">
      <c r="A22" s="7" t="s">
        <v>184</v>
      </c>
      <c r="B22" s="7" t="s">
        <v>1447</v>
      </c>
    </row>
    <row r="23" spans="1:2" x14ac:dyDescent="0.3">
      <c r="A23" s="7" t="s">
        <v>185</v>
      </c>
      <c r="B23" s="7" t="s">
        <v>1448</v>
      </c>
    </row>
    <row r="24" spans="1:2" x14ac:dyDescent="0.3">
      <c r="A24" s="7" t="s">
        <v>186</v>
      </c>
      <c r="B24" s="7" t="s">
        <v>1449</v>
      </c>
    </row>
    <row r="25" spans="1:2" x14ac:dyDescent="0.3">
      <c r="A25" s="7" t="s">
        <v>187</v>
      </c>
      <c r="B25" s="7" t="s">
        <v>1450</v>
      </c>
    </row>
    <row r="26" spans="1:2" x14ac:dyDescent="0.3">
      <c r="A26" s="7" t="s">
        <v>188</v>
      </c>
      <c r="B26" s="7" t="s">
        <v>1451</v>
      </c>
    </row>
    <row r="27" spans="1:2" x14ac:dyDescent="0.3">
      <c r="A27" s="7" t="s">
        <v>189</v>
      </c>
      <c r="B27" s="7" t="s">
        <v>1452</v>
      </c>
    </row>
    <row r="28" spans="1:2" x14ac:dyDescent="0.3">
      <c r="A28" s="7" t="s">
        <v>190</v>
      </c>
      <c r="B28" s="7" t="s">
        <v>1453</v>
      </c>
    </row>
    <row r="29" spans="1:2" x14ac:dyDescent="0.3">
      <c r="A29" s="7" t="s">
        <v>191</v>
      </c>
      <c r="B29" s="7" t="s">
        <v>1456</v>
      </c>
    </row>
    <row r="30" spans="1:2" x14ac:dyDescent="0.3">
      <c r="A30" s="7" t="s">
        <v>192</v>
      </c>
      <c r="B30" s="7" t="s">
        <v>1454</v>
      </c>
    </row>
    <row r="31" spans="1:2" x14ac:dyDescent="0.3">
      <c r="A31" s="7" t="s">
        <v>193</v>
      </c>
      <c r="B31" s="7" t="s">
        <v>1455</v>
      </c>
    </row>
    <row r="32" spans="1:2" x14ac:dyDescent="0.3">
      <c r="A32" s="7" t="s">
        <v>169</v>
      </c>
      <c r="B32" s="7" t="s">
        <v>1439</v>
      </c>
    </row>
    <row r="33" spans="1:2" x14ac:dyDescent="0.3">
      <c r="A33" s="7" t="s">
        <v>194</v>
      </c>
      <c r="B33" s="7" t="s">
        <v>1519</v>
      </c>
    </row>
    <row r="34" spans="1:2" x14ac:dyDescent="0.3">
      <c r="A34" s="7" t="s">
        <v>195</v>
      </c>
      <c r="B34" s="7" t="s">
        <v>1518</v>
      </c>
    </row>
    <row r="35" spans="1:2" x14ac:dyDescent="0.3">
      <c r="A35" s="7" t="s">
        <v>196</v>
      </c>
      <c r="B35" s="7" t="s">
        <v>1517</v>
      </c>
    </row>
    <row r="36" spans="1:2" x14ac:dyDescent="0.3">
      <c r="A36" s="7" t="s">
        <v>197</v>
      </c>
      <c r="B36" s="7" t="s">
        <v>1516</v>
      </c>
    </row>
    <row r="37" spans="1:2" x14ac:dyDescent="0.3">
      <c r="A37" s="7" t="s">
        <v>198</v>
      </c>
      <c r="B37" s="7" t="s">
        <v>1515</v>
      </c>
    </row>
    <row r="38" spans="1:2" x14ac:dyDescent="0.3">
      <c r="A38" s="7" t="s">
        <v>199</v>
      </c>
      <c r="B38" s="7" t="s">
        <v>1514</v>
      </c>
    </row>
    <row r="39" spans="1:2" x14ac:dyDescent="0.3">
      <c r="A39" s="7" t="s">
        <v>200</v>
      </c>
      <c r="B39" s="7" t="s">
        <v>1513</v>
      </c>
    </row>
    <row r="40" spans="1:2" x14ac:dyDescent="0.3">
      <c r="A40" s="7" t="s">
        <v>201</v>
      </c>
      <c r="B40" s="7" t="s">
        <v>1512</v>
      </c>
    </row>
    <row r="41" spans="1:2" x14ac:dyDescent="0.3">
      <c r="A41" s="7" t="s">
        <v>202</v>
      </c>
      <c r="B41" s="7" t="s">
        <v>1511</v>
      </c>
    </row>
    <row r="42" spans="1:2" x14ac:dyDescent="0.3">
      <c r="A42" s="7" t="s">
        <v>203</v>
      </c>
      <c r="B42" s="7" t="s">
        <v>1510</v>
      </c>
    </row>
    <row r="43" spans="1:2" x14ac:dyDescent="0.3">
      <c r="A43" s="7" t="s">
        <v>204</v>
      </c>
      <c r="B43" s="7" t="s">
        <v>1509</v>
      </c>
    </row>
    <row r="44" spans="1:2" x14ac:dyDescent="0.3">
      <c r="A44" s="7" t="s">
        <v>205</v>
      </c>
      <c r="B44" s="7" t="s">
        <v>1532</v>
      </c>
    </row>
    <row r="45" spans="1:2" x14ac:dyDescent="0.3">
      <c r="A45" s="7" t="s">
        <v>206</v>
      </c>
      <c r="B45" s="7" t="s">
        <v>1508</v>
      </c>
    </row>
    <row r="46" spans="1:2" x14ac:dyDescent="0.3">
      <c r="A46" s="7" t="s">
        <v>207</v>
      </c>
      <c r="B46" s="7" t="s">
        <v>1507</v>
      </c>
    </row>
    <row r="47" spans="1:2" x14ac:dyDescent="0.3">
      <c r="A47" s="7" t="s">
        <v>208</v>
      </c>
      <c r="B47" s="7" t="s">
        <v>1506</v>
      </c>
    </row>
    <row r="48" spans="1:2" x14ac:dyDescent="0.3">
      <c r="A48" s="7" t="s">
        <v>209</v>
      </c>
      <c r="B48" s="7" t="s">
        <v>1505</v>
      </c>
    </row>
    <row r="49" spans="1:2" x14ac:dyDescent="0.3">
      <c r="A49" s="7" t="s">
        <v>210</v>
      </c>
      <c r="B49" s="7" t="s">
        <v>1504</v>
      </c>
    </row>
    <row r="50" spans="1:2" x14ac:dyDescent="0.3">
      <c r="A50" s="7" t="s">
        <v>211</v>
      </c>
      <c r="B50" s="7" t="s">
        <v>1503</v>
      </c>
    </row>
    <row r="51" spans="1:2" s="14" customFormat="1" x14ac:dyDescent="0.3">
      <c r="A51" s="16" t="s">
        <v>212</v>
      </c>
      <c r="B51" s="16" t="s">
        <v>1533</v>
      </c>
    </row>
    <row r="52" spans="1:2" x14ac:dyDescent="0.3">
      <c r="A52" s="7" t="s">
        <v>169</v>
      </c>
      <c r="B52" s="7" t="s">
        <v>1439</v>
      </c>
    </row>
    <row r="53" spans="1:2" x14ac:dyDescent="0.3">
      <c r="A53" s="7" t="s">
        <v>213</v>
      </c>
      <c r="B53" s="7" t="s">
        <v>1520</v>
      </c>
    </row>
    <row r="54" spans="1:2" x14ac:dyDescent="0.3">
      <c r="A54" s="7" t="s">
        <v>214</v>
      </c>
      <c r="B54" s="7" t="s">
        <v>1521</v>
      </c>
    </row>
    <row r="55" spans="1:2" x14ac:dyDescent="0.3">
      <c r="A55" s="7" t="s">
        <v>215</v>
      </c>
      <c r="B55" s="7" t="s">
        <v>1522</v>
      </c>
    </row>
    <row r="56" spans="1:2" x14ac:dyDescent="0.3">
      <c r="A56" s="7" t="s">
        <v>216</v>
      </c>
      <c r="B56" s="7" t="s">
        <v>1523</v>
      </c>
    </row>
    <row r="57" spans="1:2" x14ac:dyDescent="0.3">
      <c r="A57" s="7" t="s">
        <v>217</v>
      </c>
      <c r="B57" s="7" t="s">
        <v>1524</v>
      </c>
    </row>
    <row r="58" spans="1:2" x14ac:dyDescent="0.3">
      <c r="A58" s="7" t="s">
        <v>218</v>
      </c>
      <c r="B58" s="7" t="s">
        <v>1525</v>
      </c>
    </row>
    <row r="59" spans="1:2" x14ac:dyDescent="0.3">
      <c r="A59" s="7" t="s">
        <v>219</v>
      </c>
      <c r="B59" s="7" t="s">
        <v>1526</v>
      </c>
    </row>
    <row r="60" spans="1:2" x14ac:dyDescent="0.3">
      <c r="A60" s="7" t="s">
        <v>220</v>
      </c>
      <c r="B60" s="7" t="s">
        <v>1527</v>
      </c>
    </row>
    <row r="61" spans="1:2" x14ac:dyDescent="0.3">
      <c r="A61" s="7" t="s">
        <v>221</v>
      </c>
      <c r="B61" s="7" t="s">
        <v>1528</v>
      </c>
    </row>
    <row r="62" spans="1:2" x14ac:dyDescent="0.3">
      <c r="A62" s="7" t="s">
        <v>222</v>
      </c>
      <c r="B62" s="16" t="s">
        <v>1529</v>
      </c>
    </row>
    <row r="63" spans="1:2" x14ac:dyDescent="0.3">
      <c r="A63" s="7" t="s">
        <v>223</v>
      </c>
      <c r="B63" s="7" t="s">
        <v>1530</v>
      </c>
    </row>
    <row r="64" spans="1:2" x14ac:dyDescent="0.3">
      <c r="A64" s="7" t="s">
        <v>224</v>
      </c>
      <c r="B64" s="7" t="s">
        <v>1531</v>
      </c>
    </row>
    <row r="65" spans="1:2" x14ac:dyDescent="0.3">
      <c r="A65" s="7" t="s">
        <v>170</v>
      </c>
      <c r="B65" s="7" t="s">
        <v>1440</v>
      </c>
    </row>
    <row r="66" spans="1:2" x14ac:dyDescent="0.3">
      <c r="A66" s="7" t="s">
        <v>225</v>
      </c>
      <c r="B66" s="7" t="s">
        <v>1457</v>
      </c>
    </row>
    <row r="67" spans="1:2" x14ac:dyDescent="0.3">
      <c r="A67" s="7" t="s">
        <v>226</v>
      </c>
      <c r="B67" s="7" t="s">
        <v>1460</v>
      </c>
    </row>
    <row r="68" spans="1:2" x14ac:dyDescent="0.3">
      <c r="A68" s="7" t="s">
        <v>227</v>
      </c>
      <c r="B68" s="7" t="s">
        <v>1458</v>
      </c>
    </row>
    <row r="69" spans="1:2" x14ac:dyDescent="0.3">
      <c r="A69" s="7" t="s">
        <v>228</v>
      </c>
      <c r="B69" s="7" t="s">
        <v>1459</v>
      </c>
    </row>
    <row r="70" spans="1:2" x14ac:dyDescent="0.3">
      <c r="A70" s="7" t="s">
        <v>229</v>
      </c>
      <c r="B70" s="7" t="s">
        <v>1461</v>
      </c>
    </row>
    <row r="71" spans="1:2" x14ac:dyDescent="0.3">
      <c r="A71" s="7" t="s">
        <v>230</v>
      </c>
      <c r="B71" s="7" t="s">
        <v>1462</v>
      </c>
    </row>
    <row r="72" spans="1:2" x14ac:dyDescent="0.3">
      <c r="A72" s="7" t="s">
        <v>170</v>
      </c>
      <c r="B72" s="7" t="s">
        <v>1440</v>
      </c>
    </row>
    <row r="73" spans="1:2" x14ac:dyDescent="0.3">
      <c r="A73" s="7" t="s">
        <v>231</v>
      </c>
      <c r="B73" s="7" t="s">
        <v>1534</v>
      </c>
    </row>
    <row r="74" spans="1:2" x14ac:dyDescent="0.3">
      <c r="A74" s="7" t="s">
        <v>232</v>
      </c>
      <c r="B74" s="7" t="s">
        <v>1535</v>
      </c>
    </row>
    <row r="75" spans="1:2" x14ac:dyDescent="0.3">
      <c r="A75" s="7" t="s">
        <v>233</v>
      </c>
      <c r="B75" s="7" t="s">
        <v>1536</v>
      </c>
    </row>
    <row r="76" spans="1:2" x14ac:dyDescent="0.3">
      <c r="A76" s="7" t="s">
        <v>234</v>
      </c>
      <c r="B76" s="7" t="s">
        <v>1537</v>
      </c>
    </row>
    <row r="77" spans="1:2" x14ac:dyDescent="0.3">
      <c r="A77" s="7" t="s">
        <v>235</v>
      </c>
      <c r="B77" s="7" t="s">
        <v>1538</v>
      </c>
    </row>
    <row r="78" spans="1:2" x14ac:dyDescent="0.3">
      <c r="A78" s="7" t="s">
        <v>236</v>
      </c>
      <c r="B78" s="7" t="s">
        <v>1539</v>
      </c>
    </row>
    <row r="79" spans="1:2" x14ac:dyDescent="0.3">
      <c r="A79" s="7" t="s">
        <v>237</v>
      </c>
      <c r="B79" s="7" t="s">
        <v>1540</v>
      </c>
    </row>
    <row r="80" spans="1:2" x14ac:dyDescent="0.3">
      <c r="A80" s="7" t="s">
        <v>238</v>
      </c>
      <c r="B80" s="7" t="s">
        <v>1541</v>
      </c>
    </row>
    <row r="81" spans="1:2" x14ac:dyDescent="0.3">
      <c r="A81" s="7" t="s">
        <v>239</v>
      </c>
      <c r="B81" s="7" t="s">
        <v>1542</v>
      </c>
    </row>
    <row r="82" spans="1:2" x14ac:dyDescent="0.3">
      <c r="A82" s="7" t="s">
        <v>240</v>
      </c>
      <c r="B82" s="7" t="s">
        <v>1543</v>
      </c>
    </row>
    <row r="83" spans="1:2" x14ac:dyDescent="0.3">
      <c r="A83" s="7" t="s">
        <v>241</v>
      </c>
      <c r="B83" s="7" t="s">
        <v>1544</v>
      </c>
    </row>
    <row r="84" spans="1:2" x14ac:dyDescent="0.3">
      <c r="A84" s="7" t="s">
        <v>242</v>
      </c>
      <c r="B84" s="7" t="s">
        <v>1545</v>
      </c>
    </row>
    <row r="85" spans="1:2" x14ac:dyDescent="0.3">
      <c r="A85" s="7" t="s">
        <v>170</v>
      </c>
      <c r="B85" s="7" t="s">
        <v>1440</v>
      </c>
    </row>
    <row r="86" spans="1:2" x14ac:dyDescent="0.3">
      <c r="A86" s="7" t="s">
        <v>243</v>
      </c>
      <c r="B86" s="7" t="s">
        <v>1463</v>
      </c>
    </row>
    <row r="87" spans="1:2" x14ac:dyDescent="0.3">
      <c r="A87" s="7" t="s">
        <v>244</v>
      </c>
      <c r="B87" s="7" t="s">
        <v>1464</v>
      </c>
    </row>
    <row r="88" spans="1:2" x14ac:dyDescent="0.3">
      <c r="A88" s="7" t="s">
        <v>245</v>
      </c>
      <c r="B88" s="7" t="s">
        <v>1465</v>
      </c>
    </row>
    <row r="89" spans="1:2" x14ac:dyDescent="0.3">
      <c r="A89" s="7" t="s">
        <v>246</v>
      </c>
      <c r="B89" s="7" t="s">
        <v>1466</v>
      </c>
    </row>
    <row r="90" spans="1:2" x14ac:dyDescent="0.3">
      <c r="A90" s="7" t="s">
        <v>247</v>
      </c>
      <c r="B90" s="7" t="s">
        <v>1467</v>
      </c>
    </row>
    <row r="91" spans="1:2" x14ac:dyDescent="0.3">
      <c r="A91" s="7" t="s">
        <v>248</v>
      </c>
      <c r="B91" s="7" t="s">
        <v>1468</v>
      </c>
    </row>
    <row r="92" spans="1:2" x14ac:dyDescent="0.3">
      <c r="A92" s="7" t="s">
        <v>249</v>
      </c>
      <c r="B92" s="7" t="s">
        <v>1469</v>
      </c>
    </row>
    <row r="93" spans="1:2" x14ac:dyDescent="0.3">
      <c r="A93" s="7" t="s">
        <v>250</v>
      </c>
      <c r="B93" s="7" t="s">
        <v>1470</v>
      </c>
    </row>
    <row r="94" spans="1:2" x14ac:dyDescent="0.3">
      <c r="A94" s="7" t="s">
        <v>251</v>
      </c>
      <c r="B94" s="7" t="s">
        <v>1471</v>
      </c>
    </row>
    <row r="95" spans="1:2" x14ac:dyDescent="0.3">
      <c r="A95" s="7" t="s">
        <v>252</v>
      </c>
      <c r="B95" s="7" t="s">
        <v>1472</v>
      </c>
    </row>
    <row r="96" spans="1:2" x14ac:dyDescent="0.3">
      <c r="A96" s="7" t="s">
        <v>253</v>
      </c>
      <c r="B96" s="7" t="s">
        <v>1473</v>
      </c>
    </row>
    <row r="97" spans="1:2" x14ac:dyDescent="0.3">
      <c r="A97" s="7" t="s">
        <v>254</v>
      </c>
      <c r="B97" s="7" t="s">
        <v>1474</v>
      </c>
    </row>
    <row r="98" spans="1:2" x14ac:dyDescent="0.3">
      <c r="A98" s="7" t="s">
        <v>255</v>
      </c>
      <c r="B98" s="7" t="s">
        <v>1475</v>
      </c>
    </row>
    <row r="99" spans="1:2" x14ac:dyDescent="0.3">
      <c r="A99" s="7" t="s">
        <v>256</v>
      </c>
      <c r="B99" s="7" t="s">
        <v>1476</v>
      </c>
    </row>
    <row r="100" spans="1:2" x14ac:dyDescent="0.3">
      <c r="A100" s="7" t="s">
        <v>257</v>
      </c>
      <c r="B100" s="7" t="s">
        <v>1477</v>
      </c>
    </row>
    <row r="101" spans="1:2" x14ac:dyDescent="0.3">
      <c r="A101" s="7" t="s">
        <v>258</v>
      </c>
      <c r="B101" s="7" t="s">
        <v>1478</v>
      </c>
    </row>
    <row r="102" spans="1:2" x14ac:dyDescent="0.3">
      <c r="A102" s="7" t="s">
        <v>259</v>
      </c>
      <c r="B102" s="7" t="s">
        <v>1479</v>
      </c>
    </row>
    <row r="103" spans="1:2" x14ac:dyDescent="0.3">
      <c r="A103" s="7" t="s">
        <v>260</v>
      </c>
      <c r="B103" s="7" t="s">
        <v>1480</v>
      </c>
    </row>
    <row r="104" spans="1:2" x14ac:dyDescent="0.3">
      <c r="A104" s="7" t="s">
        <v>261</v>
      </c>
      <c r="B104" s="7" t="s">
        <v>1548</v>
      </c>
    </row>
    <row r="105" spans="1:2" x14ac:dyDescent="0.3">
      <c r="A105" s="7" t="s">
        <v>262</v>
      </c>
      <c r="B105" s="7" t="s">
        <v>1549</v>
      </c>
    </row>
    <row r="106" spans="1:2" x14ac:dyDescent="0.3">
      <c r="A106" s="7" t="s">
        <v>263</v>
      </c>
      <c r="B106" s="7" t="s">
        <v>1550</v>
      </c>
    </row>
    <row r="107" spans="1:2" x14ac:dyDescent="0.3">
      <c r="A107" s="7" t="s">
        <v>264</v>
      </c>
      <c r="B107" s="7" t="s">
        <v>1551</v>
      </c>
    </row>
    <row r="108" spans="1:2" x14ac:dyDescent="0.3">
      <c r="A108" s="7" t="s">
        <v>265</v>
      </c>
      <c r="B108" s="7" t="s">
        <v>1552</v>
      </c>
    </row>
    <row r="109" spans="1:2" x14ac:dyDescent="0.3">
      <c r="A109" s="7" t="s">
        <v>266</v>
      </c>
      <c r="B109" s="7" t="s">
        <v>1553</v>
      </c>
    </row>
    <row r="110" spans="1:2" x14ac:dyDescent="0.3">
      <c r="A110" s="7" t="s">
        <v>267</v>
      </c>
      <c r="B110" s="7" t="s">
        <v>1554</v>
      </c>
    </row>
    <row r="111" spans="1:2" x14ac:dyDescent="0.3">
      <c r="A111" s="7" t="s">
        <v>268</v>
      </c>
      <c r="B111" s="7" t="s">
        <v>1555</v>
      </c>
    </row>
    <row r="112" spans="1:2" x14ac:dyDescent="0.3">
      <c r="A112" s="7" t="s">
        <v>269</v>
      </c>
      <c r="B112" s="7" t="s">
        <v>2043</v>
      </c>
    </row>
    <row r="113" spans="1:2" x14ac:dyDescent="0.3">
      <c r="A113" s="7" t="s">
        <v>270</v>
      </c>
      <c r="B113" s="7" t="s">
        <v>1556</v>
      </c>
    </row>
    <row r="114" spans="1:2" x14ac:dyDescent="0.3">
      <c r="A114" s="7" t="s">
        <v>271</v>
      </c>
      <c r="B114" s="7" t="s">
        <v>1557</v>
      </c>
    </row>
    <row r="115" spans="1:2" x14ac:dyDescent="0.3">
      <c r="A115" s="7" t="s">
        <v>272</v>
      </c>
      <c r="B115" s="7" t="s">
        <v>1558</v>
      </c>
    </row>
    <row r="116" spans="1:2" x14ac:dyDescent="0.3">
      <c r="A116" s="7" t="s">
        <v>273</v>
      </c>
      <c r="B116" s="7" t="s">
        <v>1559</v>
      </c>
    </row>
    <row r="117" spans="1:2" x14ac:dyDescent="0.3">
      <c r="A117" s="7" t="s">
        <v>274</v>
      </c>
      <c r="B117" s="7" t="s">
        <v>1546</v>
      </c>
    </row>
    <row r="118" spans="1:2" x14ac:dyDescent="0.3">
      <c r="A118" s="7" t="s">
        <v>275</v>
      </c>
      <c r="B118" s="7" t="s">
        <v>1547</v>
      </c>
    </row>
    <row r="119" spans="1:2" x14ac:dyDescent="0.3">
      <c r="A119" s="7" t="s">
        <v>276</v>
      </c>
      <c r="B119" s="7" t="s">
        <v>1560</v>
      </c>
    </row>
    <row r="120" spans="1:2" x14ac:dyDescent="0.3">
      <c r="A120" s="7" t="s">
        <v>227</v>
      </c>
      <c r="B120" s="7" t="s">
        <v>1458</v>
      </c>
    </row>
    <row r="121" spans="1:2" x14ac:dyDescent="0.3">
      <c r="A121" s="7" t="s">
        <v>277</v>
      </c>
      <c r="B121" s="7" t="s">
        <v>1481</v>
      </c>
    </row>
    <row r="122" spans="1:2" x14ac:dyDescent="0.3">
      <c r="A122" s="7" t="s">
        <v>278</v>
      </c>
      <c r="B122" s="7" t="s">
        <v>1482</v>
      </c>
    </row>
    <row r="123" spans="1:2" x14ac:dyDescent="0.3">
      <c r="A123" s="7" t="s">
        <v>279</v>
      </c>
      <c r="B123" s="7" t="s">
        <v>1483</v>
      </c>
    </row>
    <row r="124" spans="1:2" x14ac:dyDescent="0.3">
      <c r="A124" s="7" t="s">
        <v>280</v>
      </c>
      <c r="B124" s="7" t="s">
        <v>1485</v>
      </c>
    </row>
    <row r="125" spans="1:2" x14ac:dyDescent="0.3">
      <c r="A125" s="7" t="s">
        <v>281</v>
      </c>
      <c r="B125" s="7" t="s">
        <v>1487</v>
      </c>
    </row>
    <row r="126" spans="1:2" x14ac:dyDescent="0.3">
      <c r="A126" s="7" t="s">
        <v>282</v>
      </c>
      <c r="B126" s="7" t="s">
        <v>1484</v>
      </c>
    </row>
    <row r="127" spans="1:2" x14ac:dyDescent="0.3">
      <c r="A127" s="7" t="s">
        <v>283</v>
      </c>
      <c r="B127" s="7" t="s">
        <v>1486</v>
      </c>
    </row>
    <row r="128" spans="1:2" x14ac:dyDescent="0.3">
      <c r="A128" s="7" t="s">
        <v>284</v>
      </c>
      <c r="B128" s="7" t="s">
        <v>1489</v>
      </c>
    </row>
    <row r="129" spans="1:2" x14ac:dyDescent="0.3">
      <c r="A129" s="7" t="s">
        <v>285</v>
      </c>
      <c r="B129" s="7" t="s">
        <v>1488</v>
      </c>
    </row>
    <row r="130" spans="1:2" x14ac:dyDescent="0.3">
      <c r="A130" s="7" t="s">
        <v>286</v>
      </c>
      <c r="B130" s="7" t="s">
        <v>1492</v>
      </c>
    </row>
    <row r="131" spans="1:2" x14ac:dyDescent="0.3">
      <c r="A131" s="7" t="s">
        <v>287</v>
      </c>
      <c r="B131" s="7" t="s">
        <v>1490</v>
      </c>
    </row>
    <row r="132" spans="1:2" x14ac:dyDescent="0.3">
      <c r="A132" s="7" t="s">
        <v>288</v>
      </c>
      <c r="B132" s="7" t="s">
        <v>1491</v>
      </c>
    </row>
    <row r="133" spans="1:2" x14ac:dyDescent="0.3">
      <c r="A133" s="7" t="s">
        <v>289</v>
      </c>
      <c r="B133" s="7" t="s">
        <v>1493</v>
      </c>
    </row>
    <row r="134" spans="1:2" x14ac:dyDescent="0.3">
      <c r="A134" s="7" t="s">
        <v>290</v>
      </c>
      <c r="B134" s="7" t="s">
        <v>1498</v>
      </c>
    </row>
    <row r="135" spans="1:2" x14ac:dyDescent="0.3">
      <c r="A135" s="7" t="s">
        <v>291</v>
      </c>
      <c r="B135" s="7" t="s">
        <v>1494</v>
      </c>
    </row>
    <row r="137" spans="1:2" x14ac:dyDescent="0.3">
      <c r="A137" s="44" t="s">
        <v>2133</v>
      </c>
      <c r="B137" s="44" t="s">
        <v>2135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B677-E09B-4880-A253-E88B13C0E3E6}">
  <dimension ref="A1:B113"/>
  <sheetViews>
    <sheetView workbookViewId="0">
      <pane xSplit="2" ySplit="4" topLeftCell="C5" activePane="bottomRight" state="frozen"/>
      <selection pane="topRight" activeCell="C1" sqref="C1"/>
      <selection pane="bottomLeft" activeCell="A5" sqref="A5"/>
      <selection pane="bottomRight" activeCell="A2" sqref="A2"/>
    </sheetView>
  </sheetViews>
  <sheetFormatPr defaultRowHeight="14.4" x14ac:dyDescent="0.3"/>
  <cols>
    <col min="1" max="1" width="12.6640625" style="28" bestFit="1" customWidth="1"/>
    <col min="2" max="2" width="30.33203125" style="28" customWidth="1"/>
  </cols>
  <sheetData>
    <row r="1" spans="1:2" x14ac:dyDescent="0.3">
      <c r="A1" s="28" t="s">
        <v>2038</v>
      </c>
      <c r="B1" s="28" t="s">
        <v>2039</v>
      </c>
    </row>
    <row r="2" spans="1:2" s="1" customFormat="1" ht="13.2" x14ac:dyDescent="0.25">
      <c r="A2" s="51" t="s">
        <v>2133</v>
      </c>
      <c r="B2" s="52" t="s">
        <v>881</v>
      </c>
    </row>
    <row r="3" spans="1:2" x14ac:dyDescent="0.3">
      <c r="A3" s="52" t="s">
        <v>2133</v>
      </c>
      <c r="B3" s="52" t="s">
        <v>1028</v>
      </c>
    </row>
    <row r="4" spans="1:2" x14ac:dyDescent="0.3">
      <c r="A4" s="20" t="s">
        <v>164</v>
      </c>
      <c r="B4" s="20" t="s">
        <v>164</v>
      </c>
    </row>
    <row r="5" spans="1:2" x14ac:dyDescent="0.3">
      <c r="A5" s="20" t="s">
        <v>165</v>
      </c>
      <c r="B5" s="20" t="s">
        <v>166</v>
      </c>
    </row>
    <row r="6" spans="1:2" x14ac:dyDescent="0.3">
      <c r="A6" s="7" t="s">
        <v>488</v>
      </c>
      <c r="B6" s="19" t="s">
        <v>1430</v>
      </c>
    </row>
    <row r="7" spans="1:2" x14ac:dyDescent="0.3">
      <c r="A7" s="7" t="s">
        <v>489</v>
      </c>
      <c r="B7" s="46" t="s">
        <v>1561</v>
      </c>
    </row>
    <row r="8" spans="1:2" x14ac:dyDescent="0.3">
      <c r="A8" s="7" t="s">
        <v>490</v>
      </c>
      <c r="B8" s="19" t="s">
        <v>1562</v>
      </c>
    </row>
    <row r="9" spans="1:2" x14ac:dyDescent="0.3">
      <c r="A9" s="7" t="s">
        <v>491</v>
      </c>
      <c r="B9" s="7" t="s">
        <v>1563</v>
      </c>
    </row>
    <row r="10" spans="1:2" x14ac:dyDescent="0.3">
      <c r="A10" s="7" t="s">
        <v>492</v>
      </c>
      <c r="B10" s="19" t="s">
        <v>1564</v>
      </c>
    </row>
    <row r="11" spans="1:2" s="14" customFormat="1" x14ac:dyDescent="0.3">
      <c r="A11" s="48" t="s">
        <v>493</v>
      </c>
      <c r="B11" s="47" t="s">
        <v>1565</v>
      </c>
    </row>
    <row r="12" spans="1:2" x14ac:dyDescent="0.3">
      <c r="A12" s="17" t="s">
        <v>494</v>
      </c>
      <c r="B12" s="17" t="s">
        <v>1566</v>
      </c>
    </row>
    <row r="13" spans="1:2" x14ac:dyDescent="0.3">
      <c r="A13" s="17" t="s">
        <v>495</v>
      </c>
      <c r="B13" s="17" t="s">
        <v>1567</v>
      </c>
    </row>
    <row r="14" spans="1:2" x14ac:dyDescent="0.3">
      <c r="A14" s="17" t="s">
        <v>496</v>
      </c>
      <c r="B14" s="17" t="s">
        <v>1568</v>
      </c>
    </row>
    <row r="15" spans="1:2" x14ac:dyDescent="0.3">
      <c r="A15" s="17" t="s">
        <v>497</v>
      </c>
      <c r="B15" s="17" t="s">
        <v>1569</v>
      </c>
    </row>
    <row r="16" spans="1:2" x14ac:dyDescent="0.3">
      <c r="A16" s="17" t="s">
        <v>498</v>
      </c>
      <c r="B16" s="17" t="s">
        <v>1570</v>
      </c>
    </row>
    <row r="17" spans="1:2" x14ac:dyDescent="0.3">
      <c r="A17" s="17" t="s">
        <v>499</v>
      </c>
      <c r="B17" s="17" t="s">
        <v>1571</v>
      </c>
    </row>
    <row r="18" spans="1:2" x14ac:dyDescent="0.3">
      <c r="A18" s="17" t="s">
        <v>500</v>
      </c>
      <c r="B18" s="17" t="s">
        <v>1572</v>
      </c>
    </row>
    <row r="19" spans="1:2" x14ac:dyDescent="0.3">
      <c r="A19" s="17" t="s">
        <v>501</v>
      </c>
      <c r="B19" s="17" t="s">
        <v>1573</v>
      </c>
    </row>
    <row r="20" spans="1:2" x14ac:dyDescent="0.3">
      <c r="A20" s="17" t="s">
        <v>502</v>
      </c>
      <c r="B20" s="17" t="s">
        <v>1574</v>
      </c>
    </row>
    <row r="21" spans="1:2" x14ac:dyDescent="0.3">
      <c r="A21" s="17" t="s">
        <v>503</v>
      </c>
      <c r="B21" s="17" t="s">
        <v>1575</v>
      </c>
    </row>
    <row r="22" spans="1:2" x14ac:dyDescent="0.3">
      <c r="A22" s="17" t="s">
        <v>504</v>
      </c>
      <c r="B22" s="17" t="s">
        <v>1576</v>
      </c>
    </row>
    <row r="23" spans="1:2" x14ac:dyDescent="0.3">
      <c r="A23" s="17" t="s">
        <v>505</v>
      </c>
      <c r="B23" s="17" t="s">
        <v>1577</v>
      </c>
    </row>
    <row r="24" spans="1:2" x14ac:dyDescent="0.3">
      <c r="A24" s="17" t="s">
        <v>506</v>
      </c>
      <c r="B24" s="17" t="s">
        <v>1578</v>
      </c>
    </row>
    <row r="25" spans="1:2" x14ac:dyDescent="0.3">
      <c r="A25" s="17" t="s">
        <v>507</v>
      </c>
      <c r="B25" s="17" t="s">
        <v>1579</v>
      </c>
    </row>
    <row r="26" spans="1:2" x14ac:dyDescent="0.3">
      <c r="A26" s="17" t="s">
        <v>508</v>
      </c>
      <c r="B26" s="17" t="s">
        <v>1580</v>
      </c>
    </row>
    <row r="27" spans="1:2" x14ac:dyDescent="0.3">
      <c r="A27" s="17" t="s">
        <v>509</v>
      </c>
      <c r="B27" s="17" t="s">
        <v>1581</v>
      </c>
    </row>
    <row r="28" spans="1:2" x14ac:dyDescent="0.3">
      <c r="A28" s="17" t="s">
        <v>510</v>
      </c>
      <c r="B28" s="17" t="s">
        <v>1582</v>
      </c>
    </row>
    <row r="29" spans="1:2" x14ac:dyDescent="0.3">
      <c r="A29" s="17" t="s">
        <v>511</v>
      </c>
      <c r="B29" s="17" t="s">
        <v>1583</v>
      </c>
    </row>
    <row r="30" spans="1:2" x14ac:dyDescent="0.3">
      <c r="A30" s="17" t="s">
        <v>512</v>
      </c>
      <c r="B30" s="17" t="s">
        <v>1584</v>
      </c>
    </row>
    <row r="31" spans="1:2" x14ac:dyDescent="0.3">
      <c r="A31" s="17" t="s">
        <v>513</v>
      </c>
      <c r="B31" s="17" t="s">
        <v>1585</v>
      </c>
    </row>
    <row r="32" spans="1:2" x14ac:dyDescent="0.3">
      <c r="A32" s="17" t="s">
        <v>514</v>
      </c>
      <c r="B32" s="17" t="s">
        <v>1586</v>
      </c>
    </row>
    <row r="33" spans="1:2" x14ac:dyDescent="0.3">
      <c r="A33" s="17" t="s">
        <v>515</v>
      </c>
      <c r="B33" s="17" t="s">
        <v>1587</v>
      </c>
    </row>
    <row r="34" spans="1:2" x14ac:dyDescent="0.3">
      <c r="A34" s="17" t="s">
        <v>516</v>
      </c>
      <c r="B34" s="17" t="s">
        <v>1588</v>
      </c>
    </row>
    <row r="35" spans="1:2" x14ac:dyDescent="0.3">
      <c r="A35" s="17" t="s">
        <v>517</v>
      </c>
      <c r="B35" s="17" t="s">
        <v>1589</v>
      </c>
    </row>
    <row r="36" spans="1:2" x14ac:dyDescent="0.3">
      <c r="A36" s="17" t="s">
        <v>518</v>
      </c>
      <c r="B36" s="17" t="s">
        <v>1590</v>
      </c>
    </row>
    <row r="37" spans="1:2" x14ac:dyDescent="0.3">
      <c r="A37" s="17" t="s">
        <v>519</v>
      </c>
      <c r="B37" s="17" t="s">
        <v>1591</v>
      </c>
    </row>
    <row r="38" spans="1:2" s="14" customFormat="1" x14ac:dyDescent="0.3">
      <c r="A38" s="16" t="s">
        <v>520</v>
      </c>
      <c r="B38" s="49" t="s">
        <v>1592</v>
      </c>
    </row>
    <row r="39" spans="1:2" x14ac:dyDescent="0.3">
      <c r="A39" s="7" t="s">
        <v>521</v>
      </c>
      <c r="B39" s="19" t="s">
        <v>1431</v>
      </c>
    </row>
    <row r="40" spans="1:2" x14ac:dyDescent="0.3">
      <c r="A40" s="7" t="s">
        <v>522</v>
      </c>
      <c r="B40" s="17" t="s">
        <v>1593</v>
      </c>
    </row>
    <row r="41" spans="1:2" x14ac:dyDescent="0.3">
      <c r="A41" s="7" t="s">
        <v>523</v>
      </c>
      <c r="B41" s="17" t="s">
        <v>1594</v>
      </c>
    </row>
    <row r="42" spans="1:2" x14ac:dyDescent="0.3">
      <c r="A42" s="7" t="s">
        <v>524</v>
      </c>
      <c r="B42" s="17" t="s">
        <v>1595</v>
      </c>
    </row>
    <row r="43" spans="1:2" x14ac:dyDescent="0.3">
      <c r="A43" s="7" t="s">
        <v>525</v>
      </c>
      <c r="B43" s="19" t="s">
        <v>1432</v>
      </c>
    </row>
    <row r="44" spans="1:2" x14ac:dyDescent="0.3">
      <c r="A44" s="7" t="s">
        <v>526</v>
      </c>
      <c r="B44" s="17" t="s">
        <v>1596</v>
      </c>
    </row>
    <row r="45" spans="1:2" x14ac:dyDescent="0.3">
      <c r="A45" s="7" t="s">
        <v>533</v>
      </c>
      <c r="B45" s="17" t="s">
        <v>1602</v>
      </c>
    </row>
    <row r="46" spans="1:2" x14ac:dyDescent="0.3">
      <c r="A46" s="7" t="s">
        <v>534</v>
      </c>
      <c r="B46" s="17" t="s">
        <v>1603</v>
      </c>
    </row>
    <row r="47" spans="1:2" x14ac:dyDescent="0.3">
      <c r="A47" s="7" t="s">
        <v>535</v>
      </c>
      <c r="B47" s="17" t="s">
        <v>1604</v>
      </c>
    </row>
    <row r="48" spans="1:2" x14ac:dyDescent="0.3">
      <c r="A48" s="7" t="s">
        <v>536</v>
      </c>
      <c r="B48" s="17" t="s">
        <v>1605</v>
      </c>
    </row>
    <row r="49" spans="1:2" s="14" customFormat="1" x14ac:dyDescent="0.3">
      <c r="A49" s="16" t="s">
        <v>537</v>
      </c>
      <c r="B49" s="49" t="s">
        <v>1611</v>
      </c>
    </row>
    <row r="50" spans="1:2" x14ac:dyDescent="0.3">
      <c r="A50" s="7" t="s">
        <v>527</v>
      </c>
      <c r="B50" s="17" t="s">
        <v>1597</v>
      </c>
    </row>
    <row r="51" spans="1:2" x14ac:dyDescent="0.3">
      <c r="A51" s="7" t="s">
        <v>528</v>
      </c>
      <c r="B51" s="17" t="s">
        <v>1598</v>
      </c>
    </row>
    <row r="52" spans="1:2" x14ac:dyDescent="0.3">
      <c r="A52" s="7" t="s">
        <v>529</v>
      </c>
      <c r="B52" s="17" t="s">
        <v>1600</v>
      </c>
    </row>
    <row r="53" spans="1:2" x14ac:dyDescent="0.3">
      <c r="A53" s="7" t="s">
        <v>530</v>
      </c>
      <c r="B53" s="17" t="s">
        <v>1599</v>
      </c>
    </row>
    <row r="54" spans="1:2" x14ac:dyDescent="0.3">
      <c r="A54" s="7" t="s">
        <v>531</v>
      </c>
      <c r="B54" s="19" t="s">
        <v>1437</v>
      </c>
    </row>
    <row r="55" spans="1:2" x14ac:dyDescent="0.3">
      <c r="A55" s="7" t="s">
        <v>532</v>
      </c>
      <c r="B55" s="17" t="s">
        <v>1601</v>
      </c>
    </row>
    <row r="56" spans="1:2" x14ac:dyDescent="0.3">
      <c r="A56" s="7" t="s">
        <v>538</v>
      </c>
      <c r="B56" s="17" t="s">
        <v>1606</v>
      </c>
    </row>
    <row r="57" spans="1:2" x14ac:dyDescent="0.3">
      <c r="A57" s="7" t="s">
        <v>539</v>
      </c>
      <c r="B57" s="17" t="s">
        <v>1607</v>
      </c>
    </row>
    <row r="58" spans="1:2" x14ac:dyDescent="0.3">
      <c r="A58" s="7" t="s">
        <v>540</v>
      </c>
      <c r="B58" s="17" t="s">
        <v>1608</v>
      </c>
    </row>
    <row r="59" spans="1:2" x14ac:dyDescent="0.3">
      <c r="A59" s="7" t="s">
        <v>541</v>
      </c>
      <c r="B59" s="17" t="s">
        <v>1609</v>
      </c>
    </row>
    <row r="60" spans="1:2" s="14" customFormat="1" x14ac:dyDescent="0.3">
      <c r="A60" s="16" t="s">
        <v>542</v>
      </c>
      <c r="B60" s="49" t="s">
        <v>1610</v>
      </c>
    </row>
    <row r="61" spans="1:2" x14ac:dyDescent="0.3">
      <c r="A61" s="7" t="s">
        <v>543</v>
      </c>
      <c r="B61" s="19" t="s">
        <v>1430</v>
      </c>
    </row>
    <row r="62" spans="1:2" x14ac:dyDescent="0.3">
      <c r="A62" s="7" t="s">
        <v>544</v>
      </c>
      <c r="B62" s="19" t="s">
        <v>1612</v>
      </c>
    </row>
    <row r="63" spans="1:2" x14ac:dyDescent="0.3">
      <c r="A63" s="7" t="s">
        <v>545</v>
      </c>
      <c r="B63" s="17" t="s">
        <v>1633</v>
      </c>
    </row>
    <row r="64" spans="1:2" x14ac:dyDescent="0.3">
      <c r="A64" s="7" t="s">
        <v>546</v>
      </c>
      <c r="B64" s="19" t="s">
        <v>1632</v>
      </c>
    </row>
    <row r="65" spans="1:2" x14ac:dyDescent="0.3">
      <c r="A65" s="7" t="s">
        <v>547</v>
      </c>
      <c r="B65" s="17" t="s">
        <v>1631</v>
      </c>
    </row>
    <row r="66" spans="1:2" x14ac:dyDescent="0.3">
      <c r="A66" s="7" t="s">
        <v>564</v>
      </c>
      <c r="B66" s="19" t="s">
        <v>1617</v>
      </c>
    </row>
    <row r="67" spans="1:2" x14ac:dyDescent="0.3">
      <c r="A67" s="7" t="s">
        <v>565</v>
      </c>
      <c r="B67" s="17" t="s">
        <v>1618</v>
      </c>
    </row>
    <row r="68" spans="1:2" x14ac:dyDescent="0.3">
      <c r="A68" s="7" t="s">
        <v>566</v>
      </c>
      <c r="B68" s="17" t="s">
        <v>1619</v>
      </c>
    </row>
    <row r="69" spans="1:2" x14ac:dyDescent="0.3">
      <c r="A69" s="7" t="s">
        <v>567</v>
      </c>
      <c r="B69" s="17" t="s">
        <v>1620</v>
      </c>
    </row>
    <row r="70" spans="1:2" x14ac:dyDescent="0.3">
      <c r="A70" s="7" t="s">
        <v>568</v>
      </c>
      <c r="B70" s="17" t="s">
        <v>1621</v>
      </c>
    </row>
    <row r="71" spans="1:2" x14ac:dyDescent="0.3">
      <c r="A71" s="7" t="s">
        <v>569</v>
      </c>
      <c r="B71" s="17" t="s">
        <v>1622</v>
      </c>
    </row>
    <row r="72" spans="1:2" x14ac:dyDescent="0.3">
      <c r="A72" s="7" t="s">
        <v>570</v>
      </c>
      <c r="B72" s="17" t="s">
        <v>1623</v>
      </c>
    </row>
    <row r="73" spans="1:2" x14ac:dyDescent="0.3">
      <c r="A73" s="7" t="s">
        <v>571</v>
      </c>
      <c r="B73" s="17" t="s">
        <v>1624</v>
      </c>
    </row>
    <row r="74" spans="1:2" x14ac:dyDescent="0.3">
      <c r="A74" s="7" t="s">
        <v>572</v>
      </c>
      <c r="B74" s="17" t="s">
        <v>1625</v>
      </c>
    </row>
    <row r="75" spans="1:2" x14ac:dyDescent="0.3">
      <c r="A75" s="7" t="s">
        <v>573</v>
      </c>
      <c r="B75" s="17" t="s">
        <v>1626</v>
      </c>
    </row>
    <row r="76" spans="1:2" x14ac:dyDescent="0.3">
      <c r="A76" s="7" t="s">
        <v>574</v>
      </c>
      <c r="B76" s="50" t="s">
        <v>1615</v>
      </c>
    </row>
    <row r="77" spans="1:2" x14ac:dyDescent="0.3">
      <c r="A77" s="7" t="s">
        <v>575</v>
      </c>
      <c r="B77" s="17" t="s">
        <v>1616</v>
      </c>
    </row>
    <row r="78" spans="1:2" x14ac:dyDescent="0.3">
      <c r="A78" s="7" t="s">
        <v>576</v>
      </c>
      <c r="B78" s="17" t="s">
        <v>1634</v>
      </c>
    </row>
    <row r="79" spans="1:2" x14ac:dyDescent="0.3">
      <c r="A79" s="7" t="s">
        <v>577</v>
      </c>
      <c r="B79" s="17" t="s">
        <v>1635</v>
      </c>
    </row>
    <row r="80" spans="1:2" x14ac:dyDescent="0.3">
      <c r="A80" s="7" t="s">
        <v>578</v>
      </c>
      <c r="B80" s="17" t="s">
        <v>1636</v>
      </c>
    </row>
    <row r="81" spans="1:2" x14ac:dyDescent="0.3">
      <c r="A81" s="7" t="s">
        <v>579</v>
      </c>
      <c r="B81" s="17" t="s">
        <v>1637</v>
      </c>
    </row>
    <row r="82" spans="1:2" x14ac:dyDescent="0.3">
      <c r="A82" s="7" t="s">
        <v>580</v>
      </c>
      <c r="B82" s="17" t="s">
        <v>1638</v>
      </c>
    </row>
    <row r="83" spans="1:2" x14ac:dyDescent="0.3">
      <c r="A83" s="7" t="s">
        <v>581</v>
      </c>
      <c r="B83" s="17" t="s">
        <v>1639</v>
      </c>
    </row>
    <row r="84" spans="1:2" x14ac:dyDescent="0.3">
      <c r="A84" s="7" t="s">
        <v>582</v>
      </c>
      <c r="B84" s="17" t="s">
        <v>1640</v>
      </c>
    </row>
    <row r="85" spans="1:2" x14ac:dyDescent="0.3">
      <c r="A85" s="7" t="s">
        <v>583</v>
      </c>
      <c r="B85" s="17" t="s">
        <v>1641</v>
      </c>
    </row>
    <row r="86" spans="1:2" x14ac:dyDescent="0.3">
      <c r="A86" s="7" t="s">
        <v>548</v>
      </c>
      <c r="B86" s="17" t="s">
        <v>1642</v>
      </c>
    </row>
    <row r="87" spans="1:2" x14ac:dyDescent="0.3">
      <c r="A87" s="7" t="s">
        <v>549</v>
      </c>
      <c r="B87" s="17" t="s">
        <v>1643</v>
      </c>
    </row>
    <row r="88" spans="1:2" x14ac:dyDescent="0.3">
      <c r="A88" s="7" t="s">
        <v>550</v>
      </c>
      <c r="B88" s="17" t="s">
        <v>1644</v>
      </c>
    </row>
    <row r="89" spans="1:2" x14ac:dyDescent="0.3">
      <c r="A89" s="7" t="s">
        <v>551</v>
      </c>
      <c r="B89" s="17" t="s">
        <v>1645</v>
      </c>
    </row>
    <row r="90" spans="1:2" x14ac:dyDescent="0.3">
      <c r="A90" s="7" t="s">
        <v>552</v>
      </c>
      <c r="B90" s="17" t="s">
        <v>1646</v>
      </c>
    </row>
    <row r="91" spans="1:2" x14ac:dyDescent="0.3">
      <c r="A91" s="7" t="s">
        <v>553</v>
      </c>
      <c r="B91" s="17" t="s">
        <v>1647</v>
      </c>
    </row>
    <row r="92" spans="1:2" x14ac:dyDescent="0.3">
      <c r="A92" s="7" t="s">
        <v>554</v>
      </c>
      <c r="B92" s="17" t="s">
        <v>1648</v>
      </c>
    </row>
    <row r="93" spans="1:2" x14ac:dyDescent="0.3">
      <c r="A93" s="7" t="s">
        <v>555</v>
      </c>
      <c r="B93" s="17" t="s">
        <v>1649</v>
      </c>
    </row>
    <row r="94" spans="1:2" x14ac:dyDescent="0.3">
      <c r="A94" s="7" t="s">
        <v>556</v>
      </c>
      <c r="B94" s="17" t="s">
        <v>1650</v>
      </c>
    </row>
    <row r="95" spans="1:2" x14ac:dyDescent="0.3">
      <c r="A95" s="7" t="s">
        <v>557</v>
      </c>
      <c r="B95" s="17" t="s">
        <v>1651</v>
      </c>
    </row>
    <row r="96" spans="1:2" x14ac:dyDescent="0.3">
      <c r="A96" s="7" t="s">
        <v>558</v>
      </c>
      <c r="B96" s="17" t="s">
        <v>1652</v>
      </c>
    </row>
    <row r="97" spans="1:2" x14ac:dyDescent="0.3">
      <c r="A97" s="7" t="s">
        <v>559</v>
      </c>
      <c r="B97" s="17" t="s">
        <v>1653</v>
      </c>
    </row>
    <row r="98" spans="1:2" x14ac:dyDescent="0.3">
      <c r="A98" s="7" t="s">
        <v>560</v>
      </c>
      <c r="B98" s="17" t="s">
        <v>1654</v>
      </c>
    </row>
    <row r="99" spans="1:2" x14ac:dyDescent="0.3">
      <c r="A99" s="7" t="s">
        <v>561</v>
      </c>
      <c r="B99" s="17" t="s">
        <v>1655</v>
      </c>
    </row>
    <row r="100" spans="1:2" x14ac:dyDescent="0.3">
      <c r="A100" s="7" t="s">
        <v>562</v>
      </c>
      <c r="B100" s="17" t="s">
        <v>1656</v>
      </c>
    </row>
    <row r="101" spans="1:2" x14ac:dyDescent="0.3">
      <c r="A101" s="7" t="s">
        <v>563</v>
      </c>
      <c r="B101" s="17" t="s">
        <v>2044</v>
      </c>
    </row>
    <row r="102" spans="1:2" x14ac:dyDescent="0.3">
      <c r="A102" s="7" t="s">
        <v>584</v>
      </c>
      <c r="B102" s="17" t="s">
        <v>1657</v>
      </c>
    </row>
    <row r="103" spans="1:2" x14ac:dyDescent="0.3">
      <c r="A103" s="7" t="s">
        <v>585</v>
      </c>
      <c r="B103" s="17" t="s">
        <v>1658</v>
      </c>
    </row>
    <row r="104" spans="1:2" x14ac:dyDescent="0.3">
      <c r="A104" s="7" t="s">
        <v>586</v>
      </c>
      <c r="B104" s="17" t="s">
        <v>1659</v>
      </c>
    </row>
    <row r="105" spans="1:2" x14ac:dyDescent="0.3">
      <c r="A105" s="7" t="s">
        <v>587</v>
      </c>
      <c r="B105" s="17" t="s">
        <v>1660</v>
      </c>
    </row>
    <row r="106" spans="1:2" x14ac:dyDescent="0.3">
      <c r="A106" s="7" t="s">
        <v>588</v>
      </c>
      <c r="B106" s="17" t="s">
        <v>1613</v>
      </c>
    </row>
    <row r="107" spans="1:2" x14ac:dyDescent="0.3">
      <c r="A107" s="7" t="s">
        <v>589</v>
      </c>
      <c r="B107" s="17" t="s">
        <v>1614</v>
      </c>
    </row>
    <row r="108" spans="1:2" x14ac:dyDescent="0.3">
      <c r="A108" s="7" t="s">
        <v>590</v>
      </c>
      <c r="B108" s="17" t="s">
        <v>1630</v>
      </c>
    </row>
    <row r="109" spans="1:2" x14ac:dyDescent="0.3">
      <c r="A109" s="7" t="s">
        <v>591</v>
      </c>
      <c r="B109" s="17" t="s">
        <v>1629</v>
      </c>
    </row>
    <row r="110" spans="1:2" x14ac:dyDescent="0.3">
      <c r="A110" s="7" t="s">
        <v>592</v>
      </c>
      <c r="B110" s="17" t="s">
        <v>1628</v>
      </c>
    </row>
    <row r="111" spans="1:2" x14ac:dyDescent="0.3">
      <c r="A111" s="7" t="s">
        <v>593</v>
      </c>
      <c r="B111" s="17" t="s">
        <v>1627</v>
      </c>
    </row>
    <row r="113" spans="1:2" x14ac:dyDescent="0.3">
      <c r="A113" s="44" t="s">
        <v>2133</v>
      </c>
      <c r="B113" s="51" t="s">
        <v>2135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0467-5B12-49CB-81E7-A07FBC0DEA1D}">
  <dimension ref="A1:B52"/>
  <sheetViews>
    <sheetView workbookViewId="0">
      <pane xSplit="3" ySplit="1" topLeftCell="D29" activePane="bottomRight" state="frozen"/>
      <selection pane="topRight" activeCell="D1" sqref="D1"/>
      <selection pane="bottomLeft" activeCell="A3" sqref="A3"/>
      <selection pane="bottomRight" activeCell="A52" sqref="A52:B52"/>
    </sheetView>
  </sheetViews>
  <sheetFormatPr defaultRowHeight="14.4" x14ac:dyDescent="0.3"/>
  <cols>
    <col min="1" max="1" width="14.109375" style="11" bestFit="1" customWidth="1"/>
    <col min="2" max="2" width="26.88671875" style="11" customWidth="1"/>
  </cols>
  <sheetData>
    <row r="1" spans="1:2" s="1" customFormat="1" ht="13.2" x14ac:dyDescent="0.25">
      <c r="A1" s="7" t="s">
        <v>2040</v>
      </c>
      <c r="B1" s="10" t="s">
        <v>881</v>
      </c>
    </row>
    <row r="2" spans="1:2" x14ac:dyDescent="0.3">
      <c r="A2" s="53" t="s">
        <v>2133</v>
      </c>
      <c r="B2" s="53" t="s">
        <v>1028</v>
      </c>
    </row>
    <row r="3" spans="1:2" x14ac:dyDescent="0.3">
      <c r="A3" s="53" t="s">
        <v>2133</v>
      </c>
      <c r="B3" s="53" t="s">
        <v>164</v>
      </c>
    </row>
    <row r="4" spans="1:2" x14ac:dyDescent="0.3">
      <c r="A4" s="10" t="s">
        <v>165</v>
      </c>
      <c r="B4" s="10" t="s">
        <v>166</v>
      </c>
    </row>
    <row r="5" spans="1:2" x14ac:dyDescent="0.3">
      <c r="A5" s="7" t="s">
        <v>975</v>
      </c>
      <c r="B5" s="7" t="s">
        <v>1661</v>
      </c>
    </row>
    <row r="6" spans="1:2" x14ac:dyDescent="0.3">
      <c r="A6" s="7" t="s">
        <v>976</v>
      </c>
      <c r="B6" s="7" t="s">
        <v>1662</v>
      </c>
    </row>
    <row r="7" spans="1:2" x14ac:dyDescent="0.3">
      <c r="A7" s="7" t="s">
        <v>1003</v>
      </c>
      <c r="B7" s="7" t="s">
        <v>1663</v>
      </c>
    </row>
    <row r="8" spans="1:2" x14ac:dyDescent="0.3">
      <c r="A8" s="7" t="s">
        <v>977</v>
      </c>
      <c r="B8" s="7" t="s">
        <v>1664</v>
      </c>
    </row>
    <row r="9" spans="1:2" x14ac:dyDescent="0.3">
      <c r="A9" s="7" t="s">
        <v>1004</v>
      </c>
      <c r="B9" s="7" t="s">
        <v>1665</v>
      </c>
    </row>
    <row r="10" spans="1:2" x14ac:dyDescent="0.3">
      <c r="A10" s="7" t="s">
        <v>978</v>
      </c>
      <c r="B10" s="7" t="s">
        <v>1666</v>
      </c>
    </row>
    <row r="11" spans="1:2" x14ac:dyDescent="0.3">
      <c r="A11" s="7" t="s">
        <v>1005</v>
      </c>
      <c r="B11" s="7" t="s">
        <v>1667</v>
      </c>
    </row>
    <row r="12" spans="1:2" x14ac:dyDescent="0.3">
      <c r="A12" s="7" t="s">
        <v>979</v>
      </c>
      <c r="B12" s="7" t="s">
        <v>1668</v>
      </c>
    </row>
    <row r="13" spans="1:2" x14ac:dyDescent="0.3">
      <c r="A13" s="7" t="s">
        <v>1006</v>
      </c>
      <c r="B13" s="7" t="s">
        <v>1669</v>
      </c>
    </row>
    <row r="14" spans="1:2" x14ac:dyDescent="0.3">
      <c r="A14" s="7" t="s">
        <v>980</v>
      </c>
      <c r="B14" s="7" t="s">
        <v>1670</v>
      </c>
    </row>
    <row r="15" spans="1:2" x14ac:dyDescent="0.3">
      <c r="A15" s="7" t="s">
        <v>1007</v>
      </c>
      <c r="B15" s="7" t="s">
        <v>1671</v>
      </c>
    </row>
    <row r="16" spans="1:2" x14ac:dyDescent="0.3">
      <c r="A16" s="7" t="s">
        <v>981</v>
      </c>
      <c r="B16" s="7" t="s">
        <v>1672</v>
      </c>
    </row>
    <row r="17" spans="1:2" x14ac:dyDescent="0.3">
      <c r="A17" s="7" t="s">
        <v>1008</v>
      </c>
      <c r="B17" s="7" t="s">
        <v>1814</v>
      </c>
    </row>
    <row r="18" spans="1:2" x14ac:dyDescent="0.3">
      <c r="A18" s="7" t="s">
        <v>982</v>
      </c>
      <c r="B18" s="7" t="s">
        <v>1676</v>
      </c>
    </row>
    <row r="19" spans="1:2" x14ac:dyDescent="0.3">
      <c r="A19" s="7" t="s">
        <v>1009</v>
      </c>
      <c r="B19" s="7" t="s">
        <v>1673</v>
      </c>
    </row>
    <row r="20" spans="1:2" x14ac:dyDescent="0.3">
      <c r="A20" s="7" t="s">
        <v>983</v>
      </c>
      <c r="B20" s="7" t="s">
        <v>1674</v>
      </c>
    </row>
    <row r="21" spans="1:2" x14ac:dyDescent="0.3">
      <c r="A21" s="7" t="s">
        <v>1010</v>
      </c>
      <c r="B21" s="7" t="s">
        <v>1675</v>
      </c>
    </row>
    <row r="22" spans="1:2" x14ac:dyDescent="0.3">
      <c r="A22" s="7" t="s">
        <v>984</v>
      </c>
      <c r="B22" s="7" t="s">
        <v>1677</v>
      </c>
    </row>
    <row r="23" spans="1:2" x14ac:dyDescent="0.3">
      <c r="A23" s="7" t="s">
        <v>1011</v>
      </c>
      <c r="B23" s="7" t="s">
        <v>1678</v>
      </c>
    </row>
    <row r="24" spans="1:2" x14ac:dyDescent="0.3">
      <c r="A24" s="7" t="s">
        <v>985</v>
      </c>
      <c r="B24" s="7" t="s">
        <v>1679</v>
      </c>
    </row>
    <row r="25" spans="1:2" x14ac:dyDescent="0.3">
      <c r="A25" s="7" t="s">
        <v>986</v>
      </c>
      <c r="B25" s="7" t="s">
        <v>1680</v>
      </c>
    </row>
    <row r="26" spans="1:2" x14ac:dyDescent="0.3">
      <c r="A26" s="7" t="s">
        <v>1012</v>
      </c>
      <c r="B26" s="7" t="s">
        <v>1681</v>
      </c>
    </row>
    <row r="27" spans="1:2" x14ac:dyDescent="0.3">
      <c r="A27" s="7" t="s">
        <v>987</v>
      </c>
      <c r="B27" s="7" t="s">
        <v>1682</v>
      </c>
    </row>
    <row r="28" spans="1:2" x14ac:dyDescent="0.3">
      <c r="A28" s="7" t="s">
        <v>988</v>
      </c>
      <c r="B28" s="7" t="s">
        <v>1683</v>
      </c>
    </row>
    <row r="29" spans="1:2" x14ac:dyDescent="0.3">
      <c r="A29" s="7" t="s">
        <v>1013</v>
      </c>
      <c r="B29" s="7" t="s">
        <v>1684</v>
      </c>
    </row>
    <row r="30" spans="1:2" x14ac:dyDescent="0.3">
      <c r="A30" s="7" t="s">
        <v>989</v>
      </c>
      <c r="B30" s="7" t="s">
        <v>1685</v>
      </c>
    </row>
    <row r="31" spans="1:2" x14ac:dyDescent="0.3">
      <c r="A31" s="7" t="s">
        <v>990</v>
      </c>
      <c r="B31" s="7" t="s">
        <v>1686</v>
      </c>
    </row>
    <row r="32" spans="1:2" x14ac:dyDescent="0.3">
      <c r="A32" s="7" t="s">
        <v>1014</v>
      </c>
      <c r="B32" s="7" t="s">
        <v>1687</v>
      </c>
    </row>
    <row r="33" spans="1:2" x14ac:dyDescent="0.3">
      <c r="A33" s="7" t="s">
        <v>991</v>
      </c>
      <c r="B33" s="7" t="s">
        <v>1688</v>
      </c>
    </row>
    <row r="34" spans="1:2" x14ac:dyDescent="0.3">
      <c r="A34" s="7" t="s">
        <v>992</v>
      </c>
      <c r="B34" s="7" t="s">
        <v>1689</v>
      </c>
    </row>
    <row r="35" spans="1:2" x14ac:dyDescent="0.3">
      <c r="A35" s="7" t="s">
        <v>1015</v>
      </c>
      <c r="B35" s="7" t="s">
        <v>1690</v>
      </c>
    </row>
    <row r="36" spans="1:2" x14ac:dyDescent="0.3">
      <c r="A36" s="7" t="s">
        <v>993</v>
      </c>
      <c r="B36" s="7" t="s">
        <v>1691</v>
      </c>
    </row>
    <row r="37" spans="1:2" x14ac:dyDescent="0.3">
      <c r="A37" s="7" t="s">
        <v>994</v>
      </c>
      <c r="B37" s="7" t="s">
        <v>1692</v>
      </c>
    </row>
    <row r="38" spans="1:2" x14ac:dyDescent="0.3">
      <c r="A38" s="7" t="s">
        <v>1016</v>
      </c>
      <c r="B38" s="7" t="s">
        <v>1693</v>
      </c>
    </row>
    <row r="39" spans="1:2" x14ac:dyDescent="0.3">
      <c r="A39" s="7" t="s">
        <v>995</v>
      </c>
      <c r="B39" s="7" t="s">
        <v>1694</v>
      </c>
    </row>
    <row r="40" spans="1:2" x14ac:dyDescent="0.3">
      <c r="A40" s="7" t="s">
        <v>996</v>
      </c>
      <c r="B40" s="7" t="s">
        <v>1695</v>
      </c>
    </row>
    <row r="41" spans="1:2" x14ac:dyDescent="0.3">
      <c r="A41" s="7" t="s">
        <v>1017</v>
      </c>
      <c r="B41" s="7" t="s">
        <v>1696</v>
      </c>
    </row>
    <row r="42" spans="1:2" x14ac:dyDescent="0.3">
      <c r="A42" s="7" t="s">
        <v>997</v>
      </c>
      <c r="B42" s="7" t="s">
        <v>1697</v>
      </c>
    </row>
    <row r="43" spans="1:2" x14ac:dyDescent="0.3">
      <c r="A43" s="7" t="s">
        <v>998</v>
      </c>
      <c r="B43" s="7" t="s">
        <v>1698</v>
      </c>
    </row>
    <row r="44" spans="1:2" x14ac:dyDescent="0.3">
      <c r="A44" s="7" t="s">
        <v>1018</v>
      </c>
      <c r="B44" s="7" t="s">
        <v>1699</v>
      </c>
    </row>
    <row r="45" spans="1:2" x14ac:dyDescent="0.3">
      <c r="A45" s="7" t="s">
        <v>999</v>
      </c>
      <c r="B45" s="7" t="s">
        <v>1700</v>
      </c>
    </row>
    <row r="46" spans="1:2" x14ac:dyDescent="0.3">
      <c r="A46" s="7" t="s">
        <v>1000</v>
      </c>
      <c r="B46" s="7" t="s">
        <v>1701</v>
      </c>
    </row>
    <row r="47" spans="1:2" x14ac:dyDescent="0.3">
      <c r="A47" s="7" t="s">
        <v>1019</v>
      </c>
      <c r="B47" s="7" t="s">
        <v>1702</v>
      </c>
    </row>
    <row r="48" spans="1:2" x14ac:dyDescent="0.3">
      <c r="A48" s="7" t="s">
        <v>1001</v>
      </c>
      <c r="B48" s="7" t="s">
        <v>1703</v>
      </c>
    </row>
    <row r="49" spans="1:2" x14ac:dyDescent="0.3">
      <c r="A49" s="7" t="s">
        <v>1002</v>
      </c>
      <c r="B49" s="7" t="s">
        <v>1704</v>
      </c>
    </row>
    <row r="50" spans="1:2" x14ac:dyDescent="0.3">
      <c r="A50" s="7" t="s">
        <v>1020</v>
      </c>
      <c r="B50" s="7" t="s">
        <v>1705</v>
      </c>
    </row>
    <row r="52" spans="1:2" x14ac:dyDescent="0.3">
      <c r="A52" s="44" t="s">
        <v>2133</v>
      </c>
      <c r="B52" s="44" t="s">
        <v>2135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23737-F503-45A5-92F9-BA3C277A0618}">
  <dimension ref="A1:C123"/>
  <sheetViews>
    <sheetView workbookViewId="0">
      <pane xSplit="2" ySplit="5" topLeftCell="C6" activePane="bottomRight" state="frozen"/>
      <selection pane="topRight" activeCell="C1" sqref="C1"/>
      <selection pane="bottomLeft" activeCell="A6" sqref="A6"/>
      <selection pane="bottomRight" activeCell="A123" sqref="A123:B123"/>
    </sheetView>
  </sheetViews>
  <sheetFormatPr defaultRowHeight="14.4" x14ac:dyDescent="0.3"/>
  <cols>
    <col min="1" max="1" width="14.88671875" style="11" customWidth="1"/>
    <col min="2" max="2" width="30.77734375" style="11" customWidth="1"/>
  </cols>
  <sheetData>
    <row r="1" spans="1:3" s="1" customFormat="1" ht="13.2" x14ac:dyDescent="0.25">
      <c r="A1" s="7" t="s">
        <v>2038</v>
      </c>
      <c r="B1" s="10" t="s">
        <v>2039</v>
      </c>
      <c r="C1" s="2"/>
    </row>
    <row r="2" spans="1:3" s="1" customFormat="1" ht="13.2" x14ac:dyDescent="0.25">
      <c r="A2" s="44" t="s">
        <v>2133</v>
      </c>
      <c r="B2" s="53" t="s">
        <v>881</v>
      </c>
    </row>
    <row r="3" spans="1:3" x14ac:dyDescent="0.3">
      <c r="A3" s="53" t="s">
        <v>2133</v>
      </c>
      <c r="B3" s="53" t="s">
        <v>1028</v>
      </c>
    </row>
    <row r="4" spans="1:3" x14ac:dyDescent="0.3">
      <c r="A4" s="10" t="s">
        <v>164</v>
      </c>
      <c r="B4" s="10" t="s">
        <v>164</v>
      </c>
    </row>
    <row r="5" spans="1:3" x14ac:dyDescent="0.3">
      <c r="A5" s="10" t="s">
        <v>165</v>
      </c>
      <c r="B5" s="10" t="s">
        <v>166</v>
      </c>
    </row>
    <row r="6" spans="1:3" x14ac:dyDescent="0.3">
      <c r="A6" s="7" t="s">
        <v>488</v>
      </c>
      <c r="B6" s="7" t="s">
        <v>1430</v>
      </c>
    </row>
    <row r="7" spans="1:3" x14ac:dyDescent="0.3">
      <c r="A7" s="7" t="s">
        <v>594</v>
      </c>
      <c r="B7" s="7" t="s">
        <v>1706</v>
      </c>
    </row>
    <row r="8" spans="1:3" x14ac:dyDescent="0.3">
      <c r="A8" s="7" t="s">
        <v>634</v>
      </c>
      <c r="B8" s="7" t="s">
        <v>1776</v>
      </c>
    </row>
    <row r="9" spans="1:3" x14ac:dyDescent="0.3">
      <c r="A9" s="8" t="s">
        <v>668</v>
      </c>
      <c r="B9" s="8" t="s">
        <v>1775</v>
      </c>
    </row>
    <row r="10" spans="1:3" x14ac:dyDescent="0.3">
      <c r="A10" s="7" t="s">
        <v>595</v>
      </c>
      <c r="B10" s="7" t="s">
        <v>1707</v>
      </c>
    </row>
    <row r="11" spans="1:3" x14ac:dyDescent="0.3">
      <c r="A11" s="7" t="s">
        <v>635</v>
      </c>
      <c r="B11" s="7" t="s">
        <v>1723</v>
      </c>
    </row>
    <row r="12" spans="1:3" x14ac:dyDescent="0.3">
      <c r="A12" s="8" t="s">
        <v>669</v>
      </c>
      <c r="B12" s="8" t="s">
        <v>1724</v>
      </c>
    </row>
    <row r="13" spans="1:3" x14ac:dyDescent="0.3">
      <c r="A13" s="7" t="s">
        <v>596</v>
      </c>
      <c r="B13" s="7" t="s">
        <v>1708</v>
      </c>
    </row>
    <row r="14" spans="1:3" x14ac:dyDescent="0.3">
      <c r="A14" s="7" t="s">
        <v>636</v>
      </c>
      <c r="B14" s="7" t="s">
        <v>1722</v>
      </c>
    </row>
    <row r="15" spans="1:3" x14ac:dyDescent="0.3">
      <c r="A15" s="8" t="s">
        <v>670</v>
      </c>
      <c r="B15" s="8" t="s">
        <v>1725</v>
      </c>
    </row>
    <row r="16" spans="1:3" x14ac:dyDescent="0.3">
      <c r="A16" s="7" t="s">
        <v>597</v>
      </c>
      <c r="B16" s="7" t="s">
        <v>1709</v>
      </c>
    </row>
    <row r="17" spans="1:2" x14ac:dyDescent="0.3">
      <c r="A17" s="7" t="s">
        <v>637</v>
      </c>
      <c r="B17" s="7" t="s">
        <v>1726</v>
      </c>
    </row>
    <row r="18" spans="1:2" x14ac:dyDescent="0.3">
      <c r="A18" s="8" t="s">
        <v>671</v>
      </c>
      <c r="B18" s="8" t="s">
        <v>1734</v>
      </c>
    </row>
    <row r="19" spans="1:2" x14ac:dyDescent="0.3">
      <c r="A19" s="7" t="s">
        <v>598</v>
      </c>
      <c r="B19" s="7" t="s">
        <v>1710</v>
      </c>
    </row>
    <row r="20" spans="1:2" x14ac:dyDescent="0.3">
      <c r="A20" s="7" t="s">
        <v>638</v>
      </c>
      <c r="B20" s="7" t="s">
        <v>1727</v>
      </c>
    </row>
    <row r="21" spans="1:2" x14ac:dyDescent="0.3">
      <c r="A21" s="8" t="s">
        <v>672</v>
      </c>
      <c r="B21" s="8" t="s">
        <v>1721</v>
      </c>
    </row>
    <row r="22" spans="1:2" x14ac:dyDescent="0.3">
      <c r="A22" s="7" t="s">
        <v>599</v>
      </c>
      <c r="B22" s="7" t="s">
        <v>1711</v>
      </c>
    </row>
    <row r="23" spans="1:2" x14ac:dyDescent="0.3">
      <c r="A23" s="7" t="s">
        <v>639</v>
      </c>
      <c r="B23" s="7" t="s">
        <v>1774</v>
      </c>
    </row>
    <row r="24" spans="1:2" x14ac:dyDescent="0.3">
      <c r="A24" s="8" t="s">
        <v>673</v>
      </c>
      <c r="B24" s="8" t="s">
        <v>1720</v>
      </c>
    </row>
    <row r="25" spans="1:2" x14ac:dyDescent="0.3">
      <c r="A25" s="7" t="s">
        <v>600</v>
      </c>
      <c r="B25" s="7" t="s">
        <v>1712</v>
      </c>
    </row>
    <row r="26" spans="1:2" x14ac:dyDescent="0.3">
      <c r="A26" s="7" t="s">
        <v>640</v>
      </c>
      <c r="B26" s="7" t="s">
        <v>1728</v>
      </c>
    </row>
    <row r="27" spans="1:2" x14ac:dyDescent="0.3">
      <c r="A27" s="8" t="s">
        <v>674</v>
      </c>
      <c r="B27" s="8" t="s">
        <v>1730</v>
      </c>
    </row>
    <row r="28" spans="1:2" x14ac:dyDescent="0.3">
      <c r="A28" s="7" t="s">
        <v>601</v>
      </c>
      <c r="B28" s="7" t="s">
        <v>1713</v>
      </c>
    </row>
    <row r="29" spans="1:2" x14ac:dyDescent="0.3">
      <c r="A29" s="7" t="s">
        <v>641</v>
      </c>
      <c r="B29" s="7" t="s">
        <v>1729</v>
      </c>
    </row>
    <row r="30" spans="1:2" x14ac:dyDescent="0.3">
      <c r="A30" s="8" t="s">
        <v>675</v>
      </c>
      <c r="B30" s="8" t="s">
        <v>1731</v>
      </c>
    </row>
    <row r="31" spans="1:2" x14ac:dyDescent="0.3">
      <c r="A31" s="7" t="s">
        <v>602</v>
      </c>
      <c r="B31" s="7" t="s">
        <v>1714</v>
      </c>
    </row>
    <row r="32" spans="1:2" x14ac:dyDescent="0.3">
      <c r="A32" s="7" t="s">
        <v>642</v>
      </c>
      <c r="B32" s="7" t="s">
        <v>1732</v>
      </c>
    </row>
    <row r="33" spans="1:2" x14ac:dyDescent="0.3">
      <c r="A33" s="8" t="s">
        <v>676</v>
      </c>
      <c r="B33" s="8" t="s">
        <v>1777</v>
      </c>
    </row>
    <row r="34" spans="1:2" x14ac:dyDescent="0.3">
      <c r="A34" s="7" t="s">
        <v>603</v>
      </c>
      <c r="B34" s="7" t="s">
        <v>1715</v>
      </c>
    </row>
    <row r="35" spans="1:2" x14ac:dyDescent="0.3">
      <c r="A35" s="7" t="s">
        <v>643</v>
      </c>
      <c r="B35" s="7" t="s">
        <v>1778</v>
      </c>
    </row>
    <row r="36" spans="1:2" x14ac:dyDescent="0.3">
      <c r="A36" s="8" t="s">
        <v>677</v>
      </c>
      <c r="B36" s="8" t="s">
        <v>1779</v>
      </c>
    </row>
    <row r="37" spans="1:2" x14ac:dyDescent="0.3">
      <c r="A37" s="7" t="s">
        <v>604</v>
      </c>
      <c r="B37" s="7" t="s">
        <v>1716</v>
      </c>
    </row>
    <row r="38" spans="1:2" x14ac:dyDescent="0.3">
      <c r="A38" s="7" t="s">
        <v>644</v>
      </c>
      <c r="B38" s="7" t="s">
        <v>1780</v>
      </c>
    </row>
    <row r="39" spans="1:2" x14ac:dyDescent="0.3">
      <c r="A39" s="8" t="s">
        <v>678</v>
      </c>
      <c r="B39" s="8" t="s">
        <v>1781</v>
      </c>
    </row>
    <row r="40" spans="1:2" x14ac:dyDescent="0.3">
      <c r="A40" s="44" t="s">
        <v>2133</v>
      </c>
      <c r="B40" s="44" t="s">
        <v>1757</v>
      </c>
    </row>
    <row r="41" spans="1:2" x14ac:dyDescent="0.3">
      <c r="A41" s="7" t="s">
        <v>607</v>
      </c>
      <c r="B41" s="7" t="s">
        <v>1719</v>
      </c>
    </row>
    <row r="42" spans="1:2" x14ac:dyDescent="0.3">
      <c r="A42" s="7" t="s">
        <v>650</v>
      </c>
      <c r="B42" s="7" t="s">
        <v>1759</v>
      </c>
    </row>
    <row r="43" spans="1:2" x14ac:dyDescent="0.3">
      <c r="A43" s="8" t="s">
        <v>685</v>
      </c>
      <c r="B43" s="8" t="s">
        <v>1760</v>
      </c>
    </row>
    <row r="44" spans="1:2" x14ac:dyDescent="0.3">
      <c r="A44" s="7" t="s">
        <v>608</v>
      </c>
      <c r="B44" s="7" t="s">
        <v>1762</v>
      </c>
    </row>
    <row r="45" spans="1:2" x14ac:dyDescent="0.3">
      <c r="A45" s="7" t="s">
        <v>651</v>
      </c>
      <c r="B45" s="7" t="s">
        <v>1761</v>
      </c>
    </row>
    <row r="46" spans="1:2" x14ac:dyDescent="0.3">
      <c r="A46" s="8" t="s">
        <v>686</v>
      </c>
      <c r="B46" s="8" t="s">
        <v>1753</v>
      </c>
    </row>
    <row r="47" spans="1:2" x14ac:dyDescent="0.3">
      <c r="A47" s="7" t="s">
        <v>578</v>
      </c>
      <c r="B47" s="7" t="s">
        <v>1636</v>
      </c>
    </row>
    <row r="48" spans="1:2" x14ac:dyDescent="0.3">
      <c r="A48" s="7" t="s">
        <v>645</v>
      </c>
      <c r="B48" s="7" t="s">
        <v>1636</v>
      </c>
    </row>
    <row r="49" spans="1:2" x14ac:dyDescent="0.3">
      <c r="A49" s="8" t="s">
        <v>679</v>
      </c>
      <c r="B49" s="8" t="s">
        <v>1750</v>
      </c>
    </row>
    <row r="50" spans="1:2" x14ac:dyDescent="0.3">
      <c r="A50" s="7" t="s">
        <v>580</v>
      </c>
      <c r="B50" s="7" t="s">
        <v>1638</v>
      </c>
    </row>
    <row r="51" spans="1:2" x14ac:dyDescent="0.3">
      <c r="A51" s="7" t="s">
        <v>646</v>
      </c>
      <c r="B51" s="7" t="s">
        <v>1748</v>
      </c>
    </row>
    <row r="52" spans="1:2" x14ac:dyDescent="0.3">
      <c r="A52" s="8" t="s">
        <v>680</v>
      </c>
      <c r="B52" s="8" t="s">
        <v>1749</v>
      </c>
    </row>
    <row r="53" spans="1:2" x14ac:dyDescent="0.3">
      <c r="A53" s="7" t="s">
        <v>605</v>
      </c>
      <c r="B53" s="7" t="s">
        <v>1718</v>
      </c>
    </row>
    <row r="54" spans="1:2" x14ac:dyDescent="0.3">
      <c r="A54" s="7" t="s">
        <v>647</v>
      </c>
      <c r="B54" s="7" t="s">
        <v>1733</v>
      </c>
    </row>
    <row r="55" spans="1:2" x14ac:dyDescent="0.3">
      <c r="A55" s="8" t="s">
        <v>681</v>
      </c>
      <c r="B55" s="8" t="s">
        <v>1751</v>
      </c>
    </row>
    <row r="56" spans="1:2" x14ac:dyDescent="0.3">
      <c r="A56" s="7" t="s">
        <v>606</v>
      </c>
      <c r="B56" s="7" t="s">
        <v>1752</v>
      </c>
    </row>
    <row r="57" spans="1:2" x14ac:dyDescent="0.3">
      <c r="A57" s="7" t="s">
        <v>606</v>
      </c>
      <c r="B57" s="7" t="s">
        <v>1783</v>
      </c>
    </row>
    <row r="58" spans="1:2" x14ac:dyDescent="0.3">
      <c r="A58" s="8" t="s">
        <v>682</v>
      </c>
      <c r="B58" s="8" t="s">
        <v>1754</v>
      </c>
    </row>
    <row r="59" spans="1:2" x14ac:dyDescent="0.3">
      <c r="A59" s="7" t="s">
        <v>584</v>
      </c>
      <c r="B59" s="7" t="s">
        <v>1657</v>
      </c>
    </row>
    <row r="60" spans="1:2" x14ac:dyDescent="0.3">
      <c r="A60" s="7" t="s">
        <v>648</v>
      </c>
      <c r="B60" s="7" t="s">
        <v>1782</v>
      </c>
    </row>
    <row r="61" spans="1:2" x14ac:dyDescent="0.3">
      <c r="A61" s="8" t="s">
        <v>683</v>
      </c>
      <c r="B61" s="8" t="s">
        <v>1755</v>
      </c>
    </row>
    <row r="62" spans="1:2" x14ac:dyDescent="0.3">
      <c r="A62" s="7" t="s">
        <v>586</v>
      </c>
      <c r="B62" s="7" t="s">
        <v>1632</v>
      </c>
    </row>
    <row r="63" spans="1:2" x14ac:dyDescent="0.3">
      <c r="A63" s="7" t="s">
        <v>649</v>
      </c>
      <c r="B63" s="7" t="s">
        <v>1758</v>
      </c>
    </row>
    <row r="64" spans="1:2" x14ac:dyDescent="0.3">
      <c r="A64" s="8" t="s">
        <v>684</v>
      </c>
      <c r="B64" s="8" t="s">
        <v>1756</v>
      </c>
    </row>
    <row r="65" spans="1:2" x14ac:dyDescent="0.3">
      <c r="A65" s="7" t="s">
        <v>609</v>
      </c>
      <c r="B65" s="7" t="s">
        <v>1735</v>
      </c>
    </row>
    <row r="66" spans="1:2" x14ac:dyDescent="0.3">
      <c r="A66" s="7" t="s">
        <v>652</v>
      </c>
      <c r="B66" s="7" t="s">
        <v>1763</v>
      </c>
    </row>
    <row r="67" spans="1:2" x14ac:dyDescent="0.3">
      <c r="A67" s="8" t="s">
        <v>687</v>
      </c>
      <c r="B67" s="8" t="s">
        <v>1766</v>
      </c>
    </row>
    <row r="68" spans="1:2" x14ac:dyDescent="0.3">
      <c r="A68" s="7" t="s">
        <v>610</v>
      </c>
      <c r="B68" s="7" t="s">
        <v>1764</v>
      </c>
    </row>
    <row r="69" spans="1:2" x14ac:dyDescent="0.3">
      <c r="A69" s="7" t="s">
        <v>653</v>
      </c>
      <c r="B69" s="7" t="s">
        <v>1786</v>
      </c>
    </row>
    <row r="70" spans="1:2" x14ac:dyDescent="0.3">
      <c r="A70" s="8" t="s">
        <v>688</v>
      </c>
      <c r="B70" s="8" t="s">
        <v>1787</v>
      </c>
    </row>
    <row r="71" spans="1:2" x14ac:dyDescent="0.3">
      <c r="A71" s="7" t="s">
        <v>611</v>
      </c>
      <c r="B71" s="7" t="s">
        <v>1784</v>
      </c>
    </row>
    <row r="72" spans="1:2" x14ac:dyDescent="0.3">
      <c r="A72" s="7" t="s">
        <v>654</v>
      </c>
      <c r="B72" s="7" t="s">
        <v>1788</v>
      </c>
    </row>
    <row r="73" spans="1:2" x14ac:dyDescent="0.3">
      <c r="A73" s="8" t="s">
        <v>689</v>
      </c>
      <c r="B73" s="8" t="s">
        <v>1789</v>
      </c>
    </row>
    <row r="74" spans="1:2" x14ac:dyDescent="0.3">
      <c r="A74" s="7" t="s">
        <v>612</v>
      </c>
      <c r="B74" s="7" t="s">
        <v>1765</v>
      </c>
    </row>
    <row r="75" spans="1:2" x14ac:dyDescent="0.3">
      <c r="A75" s="7" t="s">
        <v>655</v>
      </c>
      <c r="B75" s="7" t="s">
        <v>1790</v>
      </c>
    </row>
    <row r="76" spans="1:2" x14ac:dyDescent="0.3">
      <c r="A76" s="8" t="s">
        <v>690</v>
      </c>
      <c r="B76" s="8" t="s">
        <v>1768</v>
      </c>
    </row>
    <row r="77" spans="1:2" x14ac:dyDescent="0.3">
      <c r="A77" s="7" t="s">
        <v>613</v>
      </c>
      <c r="B77" s="7" t="s">
        <v>1785</v>
      </c>
    </row>
    <row r="78" spans="1:2" x14ac:dyDescent="0.3">
      <c r="A78" s="7" t="s">
        <v>656</v>
      </c>
      <c r="B78" s="7" t="s">
        <v>1791</v>
      </c>
    </row>
    <row r="79" spans="1:2" x14ac:dyDescent="0.3">
      <c r="A79" s="8" t="s">
        <v>691</v>
      </c>
      <c r="B79" s="8" t="s">
        <v>1792</v>
      </c>
    </row>
    <row r="80" spans="1:2" x14ac:dyDescent="0.3">
      <c r="A80" s="7" t="s">
        <v>614</v>
      </c>
      <c r="B80" s="7" t="s">
        <v>1736</v>
      </c>
    </row>
    <row r="81" spans="1:2" x14ac:dyDescent="0.3">
      <c r="A81" s="7" t="s">
        <v>657</v>
      </c>
      <c r="B81" s="7" t="s">
        <v>1767</v>
      </c>
    </row>
    <row r="82" spans="1:2" x14ac:dyDescent="0.3">
      <c r="A82" s="8" t="s">
        <v>692</v>
      </c>
      <c r="B82" s="8" t="s">
        <v>1769</v>
      </c>
    </row>
    <row r="83" spans="1:2" x14ac:dyDescent="0.3">
      <c r="A83" s="7" t="s">
        <v>615</v>
      </c>
      <c r="B83" s="7" t="s">
        <v>1737</v>
      </c>
    </row>
    <row r="84" spans="1:2" x14ac:dyDescent="0.3">
      <c r="A84" s="7" t="s">
        <v>658</v>
      </c>
      <c r="B84" s="7" t="s">
        <v>1793</v>
      </c>
    </row>
    <row r="85" spans="1:2" x14ac:dyDescent="0.3">
      <c r="A85" s="8" t="s">
        <v>693</v>
      </c>
      <c r="B85" s="8" t="s">
        <v>1794</v>
      </c>
    </row>
    <row r="86" spans="1:2" x14ac:dyDescent="0.3">
      <c r="A86" s="7" t="s">
        <v>616</v>
      </c>
      <c r="B86" s="7" t="s">
        <v>1795</v>
      </c>
    </row>
    <row r="87" spans="1:2" x14ac:dyDescent="0.3">
      <c r="A87" s="7" t="s">
        <v>659</v>
      </c>
      <c r="B87" s="7" t="s">
        <v>1770</v>
      </c>
    </row>
    <row r="88" spans="1:2" x14ac:dyDescent="0.3">
      <c r="A88" s="8" t="s">
        <v>694</v>
      </c>
      <c r="B88" s="8" t="s">
        <v>1796</v>
      </c>
    </row>
    <row r="89" spans="1:2" x14ac:dyDescent="0.3">
      <c r="A89" s="7" t="s">
        <v>617</v>
      </c>
      <c r="B89" s="7" t="s">
        <v>1797</v>
      </c>
    </row>
    <row r="90" spans="1:2" x14ac:dyDescent="0.3">
      <c r="A90" s="7" t="s">
        <v>660</v>
      </c>
      <c r="B90" s="7" t="s">
        <v>1798</v>
      </c>
    </row>
    <row r="91" spans="1:2" x14ac:dyDescent="0.3">
      <c r="A91" s="8" t="s">
        <v>695</v>
      </c>
      <c r="B91" s="8" t="s">
        <v>1799</v>
      </c>
    </row>
    <row r="92" spans="1:2" x14ac:dyDescent="0.3">
      <c r="A92" s="7" t="s">
        <v>618</v>
      </c>
      <c r="B92" s="7" t="s">
        <v>1738</v>
      </c>
    </row>
    <row r="93" spans="1:2" x14ac:dyDescent="0.3">
      <c r="A93" s="7" t="s">
        <v>661</v>
      </c>
      <c r="B93" s="7" t="s">
        <v>1800</v>
      </c>
    </row>
    <row r="94" spans="1:2" x14ac:dyDescent="0.3">
      <c r="A94" s="8" t="s">
        <v>696</v>
      </c>
      <c r="B94" s="8" t="s">
        <v>1801</v>
      </c>
    </row>
    <row r="95" spans="1:2" x14ac:dyDescent="0.3">
      <c r="A95" s="7" t="s">
        <v>619</v>
      </c>
      <c r="B95" s="7" t="s">
        <v>1802</v>
      </c>
    </row>
    <row r="96" spans="1:2" x14ac:dyDescent="0.3">
      <c r="A96" s="7" t="s">
        <v>662</v>
      </c>
      <c r="B96" s="7" t="s">
        <v>1803</v>
      </c>
    </row>
    <row r="97" spans="1:2" x14ac:dyDescent="0.3">
      <c r="A97" s="8" t="s">
        <v>697</v>
      </c>
      <c r="B97" s="8" t="s">
        <v>1804</v>
      </c>
    </row>
    <row r="98" spans="1:2" x14ac:dyDescent="0.3">
      <c r="A98" s="7" t="s">
        <v>620</v>
      </c>
      <c r="B98" s="7" t="s">
        <v>1805</v>
      </c>
    </row>
    <row r="99" spans="1:2" x14ac:dyDescent="0.3">
      <c r="A99" s="7" t="s">
        <v>663</v>
      </c>
      <c r="B99" s="7" t="s">
        <v>1806</v>
      </c>
    </row>
    <row r="100" spans="1:2" x14ac:dyDescent="0.3">
      <c r="A100" s="8" t="s">
        <v>698</v>
      </c>
      <c r="B100" s="8" t="s">
        <v>1807</v>
      </c>
    </row>
    <row r="101" spans="1:2" x14ac:dyDescent="0.3">
      <c r="A101" s="7" t="s">
        <v>621</v>
      </c>
      <c r="B101" s="7" t="s">
        <v>1739</v>
      </c>
    </row>
    <row r="102" spans="1:2" x14ac:dyDescent="0.3">
      <c r="A102" s="7" t="s">
        <v>664</v>
      </c>
      <c r="B102" s="7" t="s">
        <v>1771</v>
      </c>
    </row>
    <row r="103" spans="1:2" x14ac:dyDescent="0.3">
      <c r="A103" s="8" t="s">
        <v>699</v>
      </c>
      <c r="B103" s="8" t="s">
        <v>1773</v>
      </c>
    </row>
    <row r="104" spans="1:2" x14ac:dyDescent="0.3">
      <c r="A104" s="7" t="s">
        <v>622</v>
      </c>
      <c r="B104" s="7" t="s">
        <v>1772</v>
      </c>
    </row>
    <row r="105" spans="1:2" x14ac:dyDescent="0.3">
      <c r="A105" s="7" t="s">
        <v>665</v>
      </c>
      <c r="B105" s="7" t="s">
        <v>1808</v>
      </c>
    </row>
    <row r="106" spans="1:2" x14ac:dyDescent="0.3">
      <c r="A106" s="8" t="s">
        <v>700</v>
      </c>
      <c r="B106" s="8" t="s">
        <v>1809</v>
      </c>
    </row>
    <row r="107" spans="1:2" x14ac:dyDescent="0.3">
      <c r="A107" s="7" t="s">
        <v>623</v>
      </c>
      <c r="B107" s="7" t="s">
        <v>1810</v>
      </c>
    </row>
    <row r="108" spans="1:2" x14ac:dyDescent="0.3">
      <c r="A108" s="7" t="s">
        <v>666</v>
      </c>
      <c r="B108" s="7" t="s">
        <v>2128</v>
      </c>
    </row>
    <row r="109" spans="1:2" x14ac:dyDescent="0.3">
      <c r="A109" s="8" t="s">
        <v>701</v>
      </c>
      <c r="B109" s="8" t="s">
        <v>2129</v>
      </c>
    </row>
    <row r="110" spans="1:2" x14ac:dyDescent="0.3">
      <c r="A110" s="7" t="s">
        <v>624</v>
      </c>
      <c r="B110" s="7" t="s">
        <v>1811</v>
      </c>
    </row>
    <row r="111" spans="1:2" x14ac:dyDescent="0.3">
      <c r="A111" s="7" t="s">
        <v>667</v>
      </c>
      <c r="B111" s="7" t="s">
        <v>1812</v>
      </c>
    </row>
    <row r="112" spans="1:2" x14ac:dyDescent="0.3">
      <c r="A112" s="8" t="s">
        <v>702</v>
      </c>
      <c r="B112" s="8" t="s">
        <v>1813</v>
      </c>
    </row>
    <row r="113" spans="1:2" x14ac:dyDescent="0.3">
      <c r="A113" s="7" t="s">
        <v>633</v>
      </c>
      <c r="B113" s="7" t="s">
        <v>1717</v>
      </c>
    </row>
    <row r="114" spans="1:2" x14ac:dyDescent="0.3">
      <c r="A114" s="7" t="s">
        <v>625</v>
      </c>
      <c r="B114" s="7" t="s">
        <v>1740</v>
      </c>
    </row>
    <row r="115" spans="1:2" x14ac:dyDescent="0.3">
      <c r="A115" s="7" t="s">
        <v>626</v>
      </c>
      <c r="B115" s="7" t="s">
        <v>1741</v>
      </c>
    </row>
    <row r="116" spans="1:2" x14ac:dyDescent="0.3">
      <c r="A116" s="7" t="s">
        <v>627</v>
      </c>
      <c r="B116" s="7" t="s">
        <v>1742</v>
      </c>
    </row>
    <row r="117" spans="1:2" x14ac:dyDescent="0.3">
      <c r="A117" s="7" t="s">
        <v>628</v>
      </c>
      <c r="B117" s="7" t="s">
        <v>1743</v>
      </c>
    </row>
    <row r="118" spans="1:2" x14ac:dyDescent="0.3">
      <c r="A118" s="7" t="s">
        <v>629</v>
      </c>
      <c r="B118" s="7" t="s">
        <v>1744</v>
      </c>
    </row>
    <row r="119" spans="1:2" x14ac:dyDescent="0.3">
      <c r="A119" s="7" t="s">
        <v>630</v>
      </c>
      <c r="B119" s="7" t="s">
        <v>1745</v>
      </c>
    </row>
    <row r="120" spans="1:2" x14ac:dyDescent="0.3">
      <c r="A120" s="7" t="s">
        <v>631</v>
      </c>
      <c r="B120" s="7" t="s">
        <v>1746</v>
      </c>
    </row>
    <row r="121" spans="1:2" x14ac:dyDescent="0.3">
      <c r="A121" s="7" t="s">
        <v>632</v>
      </c>
      <c r="B121" s="7" t="s">
        <v>1747</v>
      </c>
    </row>
    <row r="123" spans="1:2" x14ac:dyDescent="0.3">
      <c r="A123" s="44" t="s">
        <v>2133</v>
      </c>
      <c r="B123" s="44" t="s">
        <v>2135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584DB-EF09-4514-8DFE-AB6496BEF705}">
  <dimension ref="A1:C139"/>
  <sheetViews>
    <sheetView workbookViewId="0">
      <pane xSplit="3" ySplit="3" topLeftCell="D4" activePane="bottomRight" state="frozen"/>
      <selection pane="topRight" activeCell="D1" sqref="D1"/>
      <selection pane="bottomLeft" activeCell="A4" sqref="A4"/>
      <selection pane="bottomRight" activeCell="B13" sqref="B13"/>
    </sheetView>
  </sheetViews>
  <sheetFormatPr defaultRowHeight="14.4" x14ac:dyDescent="0.3"/>
  <cols>
    <col min="1" max="1" width="14.109375" bestFit="1" customWidth="1"/>
    <col min="2" max="2" width="87.6640625" customWidth="1"/>
  </cols>
  <sheetData>
    <row r="1" spans="1:3" s="1" customFormat="1" ht="13.2" x14ac:dyDescent="0.25">
      <c r="A1" s="1" t="s">
        <v>2038</v>
      </c>
      <c r="B1" s="2" t="s">
        <v>2045</v>
      </c>
      <c r="C1" s="2"/>
    </row>
    <row r="2" spans="1:3" s="1" customFormat="1" ht="13.2" x14ac:dyDescent="0.25">
      <c r="A2" s="51" t="s">
        <v>2133</v>
      </c>
      <c r="B2" s="52" t="s">
        <v>881</v>
      </c>
    </row>
    <row r="3" spans="1:3" x14ac:dyDescent="0.3">
      <c r="A3" s="52" t="s">
        <v>2133</v>
      </c>
      <c r="B3" s="52" t="s">
        <v>1028</v>
      </c>
    </row>
    <row r="4" spans="1:3" x14ac:dyDescent="0.3">
      <c r="A4" s="2" t="s">
        <v>164</v>
      </c>
      <c r="B4" s="2" t="s">
        <v>164</v>
      </c>
    </row>
    <row r="5" spans="1:3" x14ac:dyDescent="0.3">
      <c r="A5" s="2" t="s">
        <v>165</v>
      </c>
      <c r="B5" s="2" t="s">
        <v>166</v>
      </c>
    </row>
    <row r="6" spans="1:3" x14ac:dyDescent="0.3">
      <c r="A6" s="1" t="s">
        <v>790</v>
      </c>
      <c r="B6" s="1" t="s">
        <v>1815</v>
      </c>
    </row>
    <row r="7" spans="1:3" x14ac:dyDescent="0.3">
      <c r="A7" s="21" t="s">
        <v>2133</v>
      </c>
      <c r="B7" s="51" t="s">
        <v>1827</v>
      </c>
    </row>
    <row r="8" spans="1:3" x14ac:dyDescent="0.3">
      <c r="A8" s="1" t="s">
        <v>840</v>
      </c>
      <c r="B8" s="1" t="s">
        <v>1934</v>
      </c>
    </row>
    <row r="9" spans="1:3" x14ac:dyDescent="0.3">
      <c r="A9" s="1" t="s">
        <v>791</v>
      </c>
      <c r="B9" s="1" t="s">
        <v>1816</v>
      </c>
    </row>
    <row r="10" spans="1:3" x14ac:dyDescent="0.3">
      <c r="A10" s="51" t="s">
        <v>2133</v>
      </c>
      <c r="B10" s="51" t="s">
        <v>1935</v>
      </c>
    </row>
    <row r="11" spans="1:3" x14ac:dyDescent="0.3">
      <c r="A11" s="1" t="s">
        <v>841</v>
      </c>
      <c r="B11" s="1" t="s">
        <v>1936</v>
      </c>
    </row>
    <row r="12" spans="1:3" x14ac:dyDescent="0.3">
      <c r="A12" s="1" t="s">
        <v>792</v>
      </c>
      <c r="B12" s="1" t="s">
        <v>1817</v>
      </c>
    </row>
    <row r="13" spans="1:3" x14ac:dyDescent="0.3">
      <c r="A13" s="51" t="s">
        <v>2133</v>
      </c>
      <c r="B13" s="51" t="s">
        <v>1937</v>
      </c>
    </row>
    <row r="14" spans="1:3" x14ac:dyDescent="0.3">
      <c r="A14" s="1" t="s">
        <v>842</v>
      </c>
      <c r="B14" s="1" t="s">
        <v>1938</v>
      </c>
    </row>
    <row r="15" spans="1:3" x14ac:dyDescent="0.3">
      <c r="A15" s="1" t="s">
        <v>794</v>
      </c>
      <c r="B15" s="1" t="s">
        <v>1939</v>
      </c>
    </row>
    <row r="16" spans="1:3" x14ac:dyDescent="0.3">
      <c r="A16" s="51" t="s">
        <v>2133</v>
      </c>
      <c r="B16" s="51" t="s">
        <v>1940</v>
      </c>
    </row>
    <row r="17" spans="1:2" x14ac:dyDescent="0.3">
      <c r="A17" s="1" t="s">
        <v>844</v>
      </c>
      <c r="B17" s="1" t="s">
        <v>1941</v>
      </c>
    </row>
    <row r="18" spans="1:2" x14ac:dyDescent="0.3">
      <c r="A18" s="1" t="s">
        <v>793</v>
      </c>
      <c r="B18" s="1" t="s">
        <v>1818</v>
      </c>
    </row>
    <row r="19" spans="1:2" x14ac:dyDescent="0.3">
      <c r="A19" s="51" t="s">
        <v>2133</v>
      </c>
      <c r="B19" s="51" t="s">
        <v>1942</v>
      </c>
    </row>
    <row r="20" spans="1:2" x14ac:dyDescent="0.3">
      <c r="A20" s="1" t="s">
        <v>843</v>
      </c>
      <c r="B20" s="1" t="s">
        <v>1943</v>
      </c>
    </row>
    <row r="21" spans="1:2" x14ac:dyDescent="0.3">
      <c r="A21" s="1" t="s">
        <v>795</v>
      </c>
      <c r="B21" s="1" t="s">
        <v>1859</v>
      </c>
    </row>
    <row r="22" spans="1:2" x14ac:dyDescent="0.3">
      <c r="A22" s="51" t="s">
        <v>2133</v>
      </c>
      <c r="B22" s="51" t="s">
        <v>1860</v>
      </c>
    </row>
    <row r="23" spans="1:2" x14ac:dyDescent="0.3">
      <c r="A23" s="1" t="s">
        <v>845</v>
      </c>
      <c r="B23" s="1" t="s">
        <v>1861</v>
      </c>
    </row>
    <row r="24" spans="1:2" x14ac:dyDescent="0.3">
      <c r="A24" s="1" t="s">
        <v>796</v>
      </c>
      <c r="B24" s="1" t="s">
        <v>1862</v>
      </c>
    </row>
    <row r="25" spans="1:2" x14ac:dyDescent="0.3">
      <c r="A25" s="51" t="s">
        <v>2133</v>
      </c>
      <c r="B25" s="51" t="s">
        <v>1863</v>
      </c>
    </row>
    <row r="26" spans="1:2" x14ac:dyDescent="0.3">
      <c r="A26" s="1" t="s">
        <v>846</v>
      </c>
      <c r="B26" s="1" t="s">
        <v>1864</v>
      </c>
    </row>
    <row r="27" spans="1:2" x14ac:dyDescent="0.3">
      <c r="A27" s="1" t="s">
        <v>797</v>
      </c>
      <c r="B27" s="1" t="s">
        <v>1865</v>
      </c>
    </row>
    <row r="28" spans="1:2" x14ac:dyDescent="0.3">
      <c r="A28" s="51" t="s">
        <v>2133</v>
      </c>
      <c r="B28" s="51" t="s">
        <v>1867</v>
      </c>
    </row>
    <row r="29" spans="1:2" x14ac:dyDescent="0.3">
      <c r="A29" s="1" t="s">
        <v>847</v>
      </c>
      <c r="B29" s="1" t="s">
        <v>1866</v>
      </c>
    </row>
    <row r="30" spans="1:2" x14ac:dyDescent="0.3">
      <c r="A30" s="1" t="s">
        <v>798</v>
      </c>
      <c r="B30" s="1" t="s">
        <v>1868</v>
      </c>
    </row>
    <row r="31" spans="1:2" x14ac:dyDescent="0.3">
      <c r="A31" s="51" t="s">
        <v>2133</v>
      </c>
      <c r="B31" s="51" t="s">
        <v>1869</v>
      </c>
    </row>
    <row r="32" spans="1:2" x14ac:dyDescent="0.3">
      <c r="A32" s="1" t="s">
        <v>848</v>
      </c>
      <c r="B32" s="1" t="s">
        <v>1870</v>
      </c>
    </row>
    <row r="33" spans="1:2" x14ac:dyDescent="0.3">
      <c r="A33" s="1" t="s">
        <v>799</v>
      </c>
      <c r="B33" s="1" t="s">
        <v>1871</v>
      </c>
    </row>
    <row r="34" spans="1:2" x14ac:dyDescent="0.3">
      <c r="A34" s="51" t="s">
        <v>2133</v>
      </c>
      <c r="B34" s="51" t="s">
        <v>1872</v>
      </c>
    </row>
    <row r="35" spans="1:2" x14ac:dyDescent="0.3">
      <c r="A35" s="1" t="s">
        <v>849</v>
      </c>
      <c r="B35" s="1" t="s">
        <v>1873</v>
      </c>
    </row>
    <row r="36" spans="1:2" x14ac:dyDescent="0.3">
      <c r="A36" s="1" t="s">
        <v>800</v>
      </c>
      <c r="B36" s="1" t="s">
        <v>1874</v>
      </c>
    </row>
    <row r="37" spans="1:2" x14ac:dyDescent="0.3">
      <c r="A37" s="51" t="s">
        <v>2133</v>
      </c>
      <c r="B37" s="51" t="s">
        <v>1875</v>
      </c>
    </row>
    <row r="38" spans="1:2" x14ac:dyDescent="0.3">
      <c r="A38" s="1" t="s">
        <v>850</v>
      </c>
      <c r="B38" s="1" t="s">
        <v>1876</v>
      </c>
    </row>
    <row r="39" spans="1:2" x14ac:dyDescent="0.3">
      <c r="A39" s="1" t="s">
        <v>801</v>
      </c>
      <c r="B39" s="1" t="s">
        <v>1877</v>
      </c>
    </row>
    <row r="40" spans="1:2" x14ac:dyDescent="0.3">
      <c r="A40" s="51" t="s">
        <v>2133</v>
      </c>
      <c r="B40" s="51" t="s">
        <v>1878</v>
      </c>
    </row>
    <row r="41" spans="1:2" x14ac:dyDescent="0.3">
      <c r="A41" s="1" t="s">
        <v>851</v>
      </c>
      <c r="B41" s="1" t="s">
        <v>1879</v>
      </c>
    </row>
    <row r="42" spans="1:2" x14ac:dyDescent="0.3">
      <c r="A42" s="1" t="s">
        <v>802</v>
      </c>
      <c r="B42" s="1" t="s">
        <v>1882</v>
      </c>
    </row>
    <row r="43" spans="1:2" x14ac:dyDescent="0.3">
      <c r="A43" s="51" t="s">
        <v>2133</v>
      </c>
      <c r="B43" s="51" t="s">
        <v>1881</v>
      </c>
    </row>
    <row r="44" spans="1:2" x14ac:dyDescent="0.3">
      <c r="A44" s="1" t="s">
        <v>852</v>
      </c>
      <c r="B44" s="1" t="s">
        <v>1880</v>
      </c>
    </row>
    <row r="45" spans="1:2" x14ac:dyDescent="0.3">
      <c r="A45" s="1" t="s">
        <v>803</v>
      </c>
      <c r="B45" s="1" t="s">
        <v>1883</v>
      </c>
    </row>
    <row r="46" spans="1:2" x14ac:dyDescent="0.3">
      <c r="A46" s="51" t="s">
        <v>2133</v>
      </c>
      <c r="B46" s="51" t="s">
        <v>1884</v>
      </c>
    </row>
    <row r="47" spans="1:2" x14ac:dyDescent="0.3">
      <c r="A47" s="1" t="s">
        <v>853</v>
      </c>
      <c r="B47" s="1" t="s">
        <v>1885</v>
      </c>
    </row>
    <row r="48" spans="1:2" x14ac:dyDescent="0.3">
      <c r="A48" s="1" t="s">
        <v>804</v>
      </c>
      <c r="B48" s="1" t="s">
        <v>1819</v>
      </c>
    </row>
    <row r="49" spans="1:2" x14ac:dyDescent="0.3">
      <c r="A49" s="51" t="s">
        <v>2133</v>
      </c>
      <c r="B49" s="51" t="s">
        <v>1828</v>
      </c>
    </row>
    <row r="50" spans="1:2" x14ac:dyDescent="0.3">
      <c r="A50" s="1" t="s">
        <v>854</v>
      </c>
      <c r="B50" s="1" t="s">
        <v>1820</v>
      </c>
    </row>
    <row r="51" spans="1:2" x14ac:dyDescent="0.3">
      <c r="A51" s="1" t="s">
        <v>805</v>
      </c>
      <c r="B51" s="1" t="s">
        <v>1821</v>
      </c>
    </row>
    <row r="52" spans="1:2" x14ac:dyDescent="0.3">
      <c r="A52" s="51" t="s">
        <v>2133</v>
      </c>
      <c r="B52" s="51" t="s">
        <v>1829</v>
      </c>
    </row>
    <row r="53" spans="1:2" x14ac:dyDescent="0.3">
      <c r="A53" s="1" t="s">
        <v>855</v>
      </c>
      <c r="B53" s="1" t="s">
        <v>1822</v>
      </c>
    </row>
    <row r="54" spans="1:2" x14ac:dyDescent="0.3">
      <c r="A54" s="1" t="s">
        <v>806</v>
      </c>
      <c r="B54" s="1" t="s">
        <v>1823</v>
      </c>
    </row>
    <row r="55" spans="1:2" x14ac:dyDescent="0.3">
      <c r="A55" s="51" t="s">
        <v>2133</v>
      </c>
      <c r="B55" s="51" t="s">
        <v>1830</v>
      </c>
    </row>
    <row r="56" spans="1:2" x14ac:dyDescent="0.3">
      <c r="A56" s="1" t="s">
        <v>856</v>
      </c>
      <c r="B56" s="1" t="s">
        <v>1824</v>
      </c>
    </row>
    <row r="57" spans="1:2" x14ac:dyDescent="0.3">
      <c r="A57" s="1" t="s">
        <v>807</v>
      </c>
      <c r="B57" s="1" t="s">
        <v>1825</v>
      </c>
    </row>
    <row r="58" spans="1:2" x14ac:dyDescent="0.3">
      <c r="A58" s="51" t="s">
        <v>2133</v>
      </c>
      <c r="B58" s="51" t="s">
        <v>1831</v>
      </c>
    </row>
    <row r="59" spans="1:2" x14ac:dyDescent="0.3">
      <c r="A59" s="1" t="s">
        <v>857</v>
      </c>
      <c r="B59" s="1" t="s">
        <v>1832</v>
      </c>
    </row>
    <row r="60" spans="1:2" x14ac:dyDescent="0.3">
      <c r="A60" s="1" t="s">
        <v>808</v>
      </c>
      <c r="B60" s="1" t="s">
        <v>1826</v>
      </c>
    </row>
    <row r="61" spans="1:2" x14ac:dyDescent="0.3">
      <c r="A61" s="51" t="s">
        <v>2133</v>
      </c>
      <c r="B61" s="51" t="s">
        <v>1833</v>
      </c>
    </row>
    <row r="62" spans="1:2" x14ac:dyDescent="0.3">
      <c r="A62" s="1" t="s">
        <v>858</v>
      </c>
      <c r="B62" s="1" t="s">
        <v>1834</v>
      </c>
    </row>
    <row r="63" spans="1:2" x14ac:dyDescent="0.3">
      <c r="A63" s="1" t="s">
        <v>809</v>
      </c>
      <c r="B63" s="1" t="s">
        <v>1835</v>
      </c>
    </row>
    <row r="64" spans="1:2" x14ac:dyDescent="0.3">
      <c r="A64" s="51" t="s">
        <v>2133</v>
      </c>
      <c r="B64" s="51" t="s">
        <v>1836</v>
      </c>
    </row>
    <row r="65" spans="1:2" x14ac:dyDescent="0.3">
      <c r="A65" s="1" t="s">
        <v>859</v>
      </c>
      <c r="B65" s="1" t="s">
        <v>1837</v>
      </c>
    </row>
    <row r="66" spans="1:2" x14ac:dyDescent="0.3">
      <c r="A66" s="1" t="s">
        <v>810</v>
      </c>
      <c r="B66" s="1" t="s">
        <v>1838</v>
      </c>
    </row>
    <row r="67" spans="1:2" x14ac:dyDescent="0.3">
      <c r="A67" s="51" t="s">
        <v>2133</v>
      </c>
      <c r="B67" s="51" t="s">
        <v>1839</v>
      </c>
    </row>
    <row r="68" spans="1:2" x14ac:dyDescent="0.3">
      <c r="A68" s="1" t="s">
        <v>860</v>
      </c>
      <c r="B68" s="1" t="s">
        <v>1840</v>
      </c>
    </row>
    <row r="69" spans="1:2" x14ac:dyDescent="0.3">
      <c r="A69" s="1" t="s">
        <v>811</v>
      </c>
      <c r="B69" s="1" t="s">
        <v>1841</v>
      </c>
    </row>
    <row r="70" spans="1:2" x14ac:dyDescent="0.3">
      <c r="A70" s="51" t="s">
        <v>2133</v>
      </c>
      <c r="B70" s="51" t="s">
        <v>1842</v>
      </c>
    </row>
    <row r="71" spans="1:2" x14ac:dyDescent="0.3">
      <c r="A71" s="1" t="s">
        <v>861</v>
      </c>
      <c r="B71" s="1" t="s">
        <v>1843</v>
      </c>
    </row>
    <row r="72" spans="1:2" x14ac:dyDescent="0.3">
      <c r="A72" s="1" t="s">
        <v>812</v>
      </c>
      <c r="B72" s="1" t="s">
        <v>1844</v>
      </c>
    </row>
    <row r="73" spans="1:2" x14ac:dyDescent="0.3">
      <c r="A73" s="51" t="s">
        <v>2133</v>
      </c>
      <c r="B73" s="51" t="s">
        <v>1845</v>
      </c>
    </row>
    <row r="74" spans="1:2" x14ac:dyDescent="0.3">
      <c r="A74" s="1" t="s">
        <v>862</v>
      </c>
      <c r="B74" s="1" t="s">
        <v>1846</v>
      </c>
    </row>
    <row r="75" spans="1:2" x14ac:dyDescent="0.3">
      <c r="A75" s="1" t="s">
        <v>813</v>
      </c>
      <c r="B75" s="1" t="s">
        <v>1848</v>
      </c>
    </row>
    <row r="76" spans="1:2" x14ac:dyDescent="0.3">
      <c r="A76" s="51" t="s">
        <v>2133</v>
      </c>
      <c r="B76" s="51" t="s">
        <v>1847</v>
      </c>
    </row>
    <row r="77" spans="1:2" x14ac:dyDescent="0.3">
      <c r="A77" s="1" t="s">
        <v>863</v>
      </c>
      <c r="B77" s="1" t="s">
        <v>1849</v>
      </c>
    </row>
    <row r="78" spans="1:2" x14ac:dyDescent="0.3">
      <c r="A78" s="1" t="s">
        <v>814</v>
      </c>
      <c r="B78" s="1" t="s">
        <v>1850</v>
      </c>
    </row>
    <row r="79" spans="1:2" x14ac:dyDescent="0.3">
      <c r="A79" s="51" t="s">
        <v>2133</v>
      </c>
      <c r="B79" s="51" t="s">
        <v>1851</v>
      </c>
    </row>
    <row r="80" spans="1:2" x14ac:dyDescent="0.3">
      <c r="A80" s="1" t="s">
        <v>864</v>
      </c>
      <c r="B80" s="1" t="s">
        <v>1852</v>
      </c>
    </row>
    <row r="81" spans="1:2" x14ac:dyDescent="0.3">
      <c r="A81" s="1" t="s">
        <v>815</v>
      </c>
      <c r="B81" s="1" t="s">
        <v>1853</v>
      </c>
    </row>
    <row r="82" spans="1:2" x14ac:dyDescent="0.3">
      <c r="A82" s="51" t="s">
        <v>2133</v>
      </c>
      <c r="B82" s="51" t="s">
        <v>1854</v>
      </c>
    </row>
    <row r="83" spans="1:2" x14ac:dyDescent="0.3">
      <c r="A83" s="1" t="s">
        <v>865</v>
      </c>
      <c r="B83" s="1" t="s">
        <v>1886</v>
      </c>
    </row>
    <row r="84" spans="1:2" x14ac:dyDescent="0.3">
      <c r="A84" s="1" t="s">
        <v>816</v>
      </c>
      <c r="B84" s="1" t="s">
        <v>1855</v>
      </c>
    </row>
    <row r="85" spans="1:2" x14ac:dyDescent="0.3">
      <c r="A85" s="51" t="s">
        <v>2133</v>
      </c>
      <c r="B85" s="51" t="s">
        <v>1856</v>
      </c>
    </row>
    <row r="86" spans="1:2" x14ac:dyDescent="0.3">
      <c r="A86" s="1" t="s">
        <v>866</v>
      </c>
      <c r="B86" s="1" t="s">
        <v>1857</v>
      </c>
    </row>
    <row r="87" spans="1:2" x14ac:dyDescent="0.3">
      <c r="A87" s="1" t="s">
        <v>817</v>
      </c>
      <c r="B87" s="1" t="s">
        <v>1858</v>
      </c>
    </row>
    <row r="88" spans="1:2" x14ac:dyDescent="0.3">
      <c r="A88" s="51" t="s">
        <v>2133</v>
      </c>
      <c r="B88" s="51" t="s">
        <v>1887</v>
      </c>
    </row>
    <row r="89" spans="1:2" x14ac:dyDescent="0.3">
      <c r="A89" s="1" t="s">
        <v>867</v>
      </c>
      <c r="B89" s="1" t="s">
        <v>1888</v>
      </c>
    </row>
    <row r="90" spans="1:2" x14ac:dyDescent="0.3">
      <c r="A90" s="1" t="s">
        <v>818</v>
      </c>
      <c r="B90" s="1" t="s">
        <v>1889</v>
      </c>
    </row>
    <row r="91" spans="1:2" x14ac:dyDescent="0.3">
      <c r="A91" s="51" t="s">
        <v>2133</v>
      </c>
      <c r="B91" s="51" t="s">
        <v>1890</v>
      </c>
    </row>
    <row r="92" spans="1:2" x14ac:dyDescent="0.3">
      <c r="A92" s="1" t="s">
        <v>868</v>
      </c>
      <c r="B92" s="1" t="s">
        <v>1891</v>
      </c>
    </row>
    <row r="93" spans="1:2" x14ac:dyDescent="0.3">
      <c r="A93" s="1" t="s">
        <v>819</v>
      </c>
      <c r="B93" s="1" t="s">
        <v>1892</v>
      </c>
    </row>
    <row r="94" spans="1:2" x14ac:dyDescent="0.3">
      <c r="A94" s="51" t="s">
        <v>2133</v>
      </c>
      <c r="B94" s="51" t="s">
        <v>1893</v>
      </c>
    </row>
    <row r="95" spans="1:2" x14ac:dyDescent="0.3">
      <c r="A95" s="1" t="s">
        <v>869</v>
      </c>
      <c r="B95" s="1" t="s">
        <v>1894</v>
      </c>
    </row>
    <row r="96" spans="1:2" x14ac:dyDescent="0.3">
      <c r="A96" s="1" t="s">
        <v>820</v>
      </c>
      <c r="B96" s="1" t="s">
        <v>1895</v>
      </c>
    </row>
    <row r="97" spans="1:2" x14ac:dyDescent="0.3">
      <c r="A97" s="51" t="s">
        <v>2133</v>
      </c>
      <c r="B97" s="51" t="s">
        <v>1896</v>
      </c>
    </row>
    <row r="98" spans="1:2" x14ac:dyDescent="0.3">
      <c r="A98" s="1" t="s">
        <v>870</v>
      </c>
      <c r="B98" s="1" t="s">
        <v>1897</v>
      </c>
    </row>
    <row r="99" spans="1:2" x14ac:dyDescent="0.3">
      <c r="A99" s="1" t="s">
        <v>821</v>
      </c>
      <c r="B99" s="1" t="s">
        <v>1898</v>
      </c>
    </row>
    <row r="100" spans="1:2" x14ac:dyDescent="0.3">
      <c r="A100" s="51" t="s">
        <v>2133</v>
      </c>
      <c r="B100" s="51" t="s">
        <v>1899</v>
      </c>
    </row>
    <row r="101" spans="1:2" x14ac:dyDescent="0.3">
      <c r="A101" s="1" t="s">
        <v>871</v>
      </c>
      <c r="B101" s="1" t="s">
        <v>1900</v>
      </c>
    </row>
    <row r="102" spans="1:2" x14ac:dyDescent="0.3">
      <c r="A102" s="1" t="s">
        <v>822</v>
      </c>
      <c r="B102" s="1" t="s">
        <v>1901</v>
      </c>
    </row>
    <row r="103" spans="1:2" x14ac:dyDescent="0.3">
      <c r="A103" s="51" t="s">
        <v>2133</v>
      </c>
      <c r="B103" s="51" t="s">
        <v>1944</v>
      </c>
    </row>
    <row r="104" spans="1:2" x14ac:dyDescent="0.3">
      <c r="A104" s="1" t="s">
        <v>872</v>
      </c>
      <c r="B104" s="1" t="s">
        <v>1945</v>
      </c>
    </row>
    <row r="105" spans="1:2" x14ac:dyDescent="0.3">
      <c r="A105" s="1" t="s">
        <v>823</v>
      </c>
      <c r="B105" s="1" t="s">
        <v>1902</v>
      </c>
    </row>
    <row r="106" spans="1:2" x14ac:dyDescent="0.3">
      <c r="A106" s="51" t="s">
        <v>2133</v>
      </c>
      <c r="B106" s="51" t="s">
        <v>1903</v>
      </c>
    </row>
    <row r="107" spans="1:2" x14ac:dyDescent="0.3">
      <c r="A107" s="1" t="s">
        <v>873</v>
      </c>
      <c r="B107" s="1" t="s">
        <v>1904</v>
      </c>
    </row>
    <row r="108" spans="1:2" x14ac:dyDescent="0.3">
      <c r="A108" s="1" t="s">
        <v>824</v>
      </c>
      <c r="B108" s="1" t="s">
        <v>1905</v>
      </c>
    </row>
    <row r="109" spans="1:2" x14ac:dyDescent="0.3">
      <c r="A109" s="51" t="s">
        <v>2133</v>
      </c>
      <c r="B109" s="51" t="s">
        <v>1906</v>
      </c>
    </row>
    <row r="110" spans="1:2" x14ac:dyDescent="0.3">
      <c r="A110" s="1" t="s">
        <v>874</v>
      </c>
      <c r="B110" s="1" t="s">
        <v>1907</v>
      </c>
    </row>
    <row r="111" spans="1:2" x14ac:dyDescent="0.3">
      <c r="A111" s="1" t="s">
        <v>825</v>
      </c>
      <c r="B111" s="1" t="s">
        <v>1908</v>
      </c>
    </row>
    <row r="112" spans="1:2" x14ac:dyDescent="0.3">
      <c r="A112" s="51" t="s">
        <v>2133</v>
      </c>
      <c r="B112" s="51" t="s">
        <v>1909</v>
      </c>
    </row>
    <row r="113" spans="1:2" x14ac:dyDescent="0.3">
      <c r="A113" s="1" t="s">
        <v>875</v>
      </c>
      <c r="B113" s="1" t="s">
        <v>1910</v>
      </c>
    </row>
    <row r="114" spans="1:2" x14ac:dyDescent="0.3">
      <c r="A114" s="1" t="s">
        <v>826</v>
      </c>
      <c r="B114" s="1" t="s">
        <v>1911</v>
      </c>
    </row>
    <row r="115" spans="1:2" x14ac:dyDescent="0.3">
      <c r="A115" s="51" t="s">
        <v>2133</v>
      </c>
      <c r="B115" s="51" t="s">
        <v>1912</v>
      </c>
    </row>
    <row r="116" spans="1:2" x14ac:dyDescent="0.3">
      <c r="A116" s="1" t="s">
        <v>876</v>
      </c>
      <c r="B116" s="1" t="s">
        <v>1913</v>
      </c>
    </row>
    <row r="117" spans="1:2" x14ac:dyDescent="0.3">
      <c r="A117" s="1" t="s">
        <v>827</v>
      </c>
      <c r="B117" s="1" t="s">
        <v>1914</v>
      </c>
    </row>
    <row r="118" spans="1:2" x14ac:dyDescent="0.3">
      <c r="A118" s="51" t="s">
        <v>2133</v>
      </c>
      <c r="B118" s="51" t="s">
        <v>1915</v>
      </c>
    </row>
    <row r="119" spans="1:2" x14ac:dyDescent="0.3">
      <c r="A119" s="1" t="s">
        <v>877</v>
      </c>
      <c r="B119" s="1" t="s">
        <v>1916</v>
      </c>
    </row>
    <row r="120" spans="1:2" x14ac:dyDescent="0.3">
      <c r="A120" s="1" t="s">
        <v>828</v>
      </c>
      <c r="B120" s="1" t="s">
        <v>1917</v>
      </c>
    </row>
    <row r="121" spans="1:2" x14ac:dyDescent="0.3">
      <c r="A121" s="51" t="s">
        <v>2133</v>
      </c>
      <c r="B121" s="51" t="s">
        <v>1919</v>
      </c>
    </row>
    <row r="122" spans="1:2" x14ac:dyDescent="0.3">
      <c r="A122" s="1" t="s">
        <v>878</v>
      </c>
      <c r="B122" s="1" t="s">
        <v>1918</v>
      </c>
    </row>
    <row r="123" spans="1:2" x14ac:dyDescent="0.3">
      <c r="A123" s="7" t="s">
        <v>829</v>
      </c>
      <c r="B123" s="7" t="s">
        <v>1946</v>
      </c>
    </row>
    <row r="124" spans="1:2" x14ac:dyDescent="0.3">
      <c r="A124" s="7" t="s">
        <v>830</v>
      </c>
      <c r="B124" s="7" t="s">
        <v>1920</v>
      </c>
    </row>
    <row r="125" spans="1:2" x14ac:dyDescent="0.3">
      <c r="A125" s="44" t="s">
        <v>2133</v>
      </c>
      <c r="B125" s="44" t="s">
        <v>1921</v>
      </c>
    </row>
    <row r="126" spans="1:2" x14ac:dyDescent="0.3">
      <c r="A126" s="7" t="s">
        <v>879</v>
      </c>
      <c r="B126" s="7" t="s">
        <v>1922</v>
      </c>
    </row>
    <row r="127" spans="1:2" x14ac:dyDescent="0.3">
      <c r="A127" s="7" t="s">
        <v>831</v>
      </c>
      <c r="B127" s="7" t="s">
        <v>1923</v>
      </c>
    </row>
    <row r="128" spans="1:2" x14ac:dyDescent="0.3">
      <c r="A128" s="44" t="s">
        <v>2133</v>
      </c>
      <c r="B128" s="44" t="s">
        <v>1924</v>
      </c>
    </row>
    <row r="129" spans="1:2" x14ac:dyDescent="0.3">
      <c r="A129" s="7" t="s">
        <v>880</v>
      </c>
      <c r="B129" s="7" t="s">
        <v>1925</v>
      </c>
    </row>
    <row r="130" spans="1:2" x14ac:dyDescent="0.3">
      <c r="A130" s="7" t="s">
        <v>832</v>
      </c>
      <c r="B130" s="7" t="s">
        <v>1926</v>
      </c>
    </row>
    <row r="131" spans="1:2" x14ac:dyDescent="0.3">
      <c r="A131" s="7" t="s">
        <v>833</v>
      </c>
      <c r="B131" s="7" t="s">
        <v>1927</v>
      </c>
    </row>
    <row r="132" spans="1:2" x14ac:dyDescent="0.3">
      <c r="A132" s="7" t="s">
        <v>834</v>
      </c>
      <c r="B132" s="7" t="s">
        <v>1928</v>
      </c>
    </row>
    <row r="133" spans="1:2" x14ac:dyDescent="0.3">
      <c r="A133" s="7" t="s">
        <v>835</v>
      </c>
      <c r="B133" s="7" t="s">
        <v>1929</v>
      </c>
    </row>
    <row r="134" spans="1:2" x14ac:dyDescent="0.3">
      <c r="A134" s="7" t="s">
        <v>836</v>
      </c>
      <c r="B134" s="7" t="s">
        <v>1930</v>
      </c>
    </row>
    <row r="135" spans="1:2" x14ac:dyDescent="0.3">
      <c r="A135" s="7" t="s">
        <v>837</v>
      </c>
      <c r="B135" s="7" t="s">
        <v>1931</v>
      </c>
    </row>
    <row r="136" spans="1:2" x14ac:dyDescent="0.3">
      <c r="A136" s="7" t="s">
        <v>838</v>
      </c>
      <c r="B136" s="7" t="s">
        <v>1932</v>
      </c>
    </row>
    <row r="137" spans="1:2" x14ac:dyDescent="0.3">
      <c r="A137" s="7" t="s">
        <v>839</v>
      </c>
      <c r="B137" s="7" t="s">
        <v>1933</v>
      </c>
    </row>
    <row r="138" spans="1:2" x14ac:dyDescent="0.3">
      <c r="A138" s="11"/>
      <c r="B138" s="11"/>
    </row>
    <row r="139" spans="1:2" x14ac:dyDescent="0.3">
      <c r="A139" s="44" t="s">
        <v>2133</v>
      </c>
      <c r="B139" s="44" t="s">
        <v>2134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DCA9-72B6-4414-8E5E-22EE297094DA}">
  <dimension ref="A1:C94"/>
  <sheetViews>
    <sheetView workbookViewId="0">
      <pane xSplit="2" ySplit="4" topLeftCell="C5" activePane="bottomRight" state="frozen"/>
      <selection pane="topRight" activeCell="C1" sqref="C1"/>
      <selection pane="bottomLeft" activeCell="A5" sqref="A5"/>
      <selection pane="bottomRight" activeCell="A94" sqref="A94:B94"/>
    </sheetView>
  </sheetViews>
  <sheetFormatPr defaultRowHeight="14.4" x14ac:dyDescent="0.3"/>
  <cols>
    <col min="1" max="1" width="14.109375" style="11" bestFit="1" customWidth="1"/>
    <col min="2" max="2" width="19.6640625" style="11" customWidth="1"/>
  </cols>
  <sheetData>
    <row r="1" spans="1:3" s="1" customFormat="1" ht="13.2" x14ac:dyDescent="0.25">
      <c r="A1" s="7" t="s">
        <v>2038</v>
      </c>
      <c r="B1" s="10" t="s">
        <v>2039</v>
      </c>
      <c r="C1" s="2"/>
    </row>
    <row r="2" spans="1:3" s="1" customFormat="1" ht="13.2" x14ac:dyDescent="0.25">
      <c r="A2" s="44" t="s">
        <v>2133</v>
      </c>
      <c r="B2" s="53" t="s">
        <v>881</v>
      </c>
    </row>
    <row r="3" spans="1:3" x14ac:dyDescent="0.3">
      <c r="A3" s="53" t="s">
        <v>2133</v>
      </c>
      <c r="B3" s="53" t="s">
        <v>1028</v>
      </c>
    </row>
    <row r="4" spans="1:3" x14ac:dyDescent="0.3">
      <c r="A4" s="10" t="s">
        <v>164</v>
      </c>
      <c r="B4" s="10" t="s">
        <v>164</v>
      </c>
    </row>
    <row r="5" spans="1:3" x14ac:dyDescent="0.3">
      <c r="A5" s="10" t="s">
        <v>165</v>
      </c>
      <c r="B5" s="10" t="s">
        <v>166</v>
      </c>
    </row>
    <row r="6" spans="1:3" x14ac:dyDescent="0.3">
      <c r="A6" s="7" t="s">
        <v>703</v>
      </c>
      <c r="B6" s="7" t="s">
        <v>1947</v>
      </c>
    </row>
    <row r="7" spans="1:3" x14ac:dyDescent="0.3">
      <c r="A7" s="7" t="s">
        <v>704</v>
      </c>
      <c r="B7" s="7" t="s">
        <v>1948</v>
      </c>
    </row>
    <row r="8" spans="1:3" x14ac:dyDescent="0.3">
      <c r="A8" s="7" t="s">
        <v>705</v>
      </c>
      <c r="B8" s="7" t="s">
        <v>1949</v>
      </c>
    </row>
    <row r="9" spans="1:3" x14ac:dyDescent="0.3">
      <c r="A9" s="7" t="s">
        <v>706</v>
      </c>
      <c r="B9" s="7" t="s">
        <v>1950</v>
      </c>
    </row>
    <row r="10" spans="1:3" x14ac:dyDescent="0.3">
      <c r="A10" s="9" t="s">
        <v>723</v>
      </c>
      <c r="B10" s="9" t="s">
        <v>1951</v>
      </c>
    </row>
    <row r="11" spans="1:3" x14ac:dyDescent="0.3">
      <c r="A11" s="7" t="s">
        <v>707</v>
      </c>
      <c r="B11" s="7" t="s">
        <v>1952</v>
      </c>
    </row>
    <row r="12" spans="1:3" x14ac:dyDescent="0.3">
      <c r="A12" s="8" t="s">
        <v>724</v>
      </c>
      <c r="B12" s="8" t="s">
        <v>1953</v>
      </c>
    </row>
    <row r="13" spans="1:3" x14ac:dyDescent="0.3">
      <c r="A13" s="7" t="s">
        <v>708</v>
      </c>
      <c r="B13" s="7" t="s">
        <v>1954</v>
      </c>
    </row>
    <row r="14" spans="1:3" x14ac:dyDescent="0.3">
      <c r="A14" s="8" t="s">
        <v>725</v>
      </c>
      <c r="B14" s="8" t="s">
        <v>1955</v>
      </c>
    </row>
    <row r="15" spans="1:3" x14ac:dyDescent="0.3">
      <c r="A15" s="7" t="s">
        <v>709</v>
      </c>
      <c r="B15" s="7" t="s">
        <v>1956</v>
      </c>
    </row>
    <row r="16" spans="1:3" x14ac:dyDescent="0.3">
      <c r="A16" s="8" t="s">
        <v>726</v>
      </c>
      <c r="B16" s="8" t="s">
        <v>1957</v>
      </c>
    </row>
    <row r="17" spans="1:2" x14ac:dyDescent="0.3">
      <c r="A17" s="7" t="s">
        <v>710</v>
      </c>
      <c r="B17" s="7" t="s">
        <v>1958</v>
      </c>
    </row>
    <row r="18" spans="1:2" x14ac:dyDescent="0.3">
      <c r="A18" s="8" t="s">
        <v>727</v>
      </c>
      <c r="B18" s="8" t="s">
        <v>1959</v>
      </c>
    </row>
    <row r="19" spans="1:2" x14ac:dyDescent="0.3">
      <c r="A19" s="7" t="s">
        <v>711</v>
      </c>
      <c r="B19" s="7" t="s">
        <v>1960</v>
      </c>
    </row>
    <row r="20" spans="1:2" x14ac:dyDescent="0.3">
      <c r="A20" s="8" t="s">
        <v>728</v>
      </c>
      <c r="B20" s="8" t="s">
        <v>1961</v>
      </c>
    </row>
    <row r="21" spans="1:2" x14ac:dyDescent="0.3">
      <c r="A21" s="7" t="s">
        <v>712</v>
      </c>
      <c r="B21" s="7" t="s">
        <v>1962</v>
      </c>
    </row>
    <row r="22" spans="1:2" x14ac:dyDescent="0.3">
      <c r="A22" s="8" t="s">
        <v>729</v>
      </c>
      <c r="B22" s="8" t="s">
        <v>1963</v>
      </c>
    </row>
    <row r="23" spans="1:2" x14ac:dyDescent="0.3">
      <c r="A23" s="7" t="s">
        <v>713</v>
      </c>
      <c r="B23" s="7" t="s">
        <v>1964</v>
      </c>
    </row>
    <row r="24" spans="1:2" x14ac:dyDescent="0.3">
      <c r="A24" s="8" t="s">
        <v>730</v>
      </c>
      <c r="B24" s="8" t="s">
        <v>1965</v>
      </c>
    </row>
    <row r="25" spans="1:2" x14ac:dyDescent="0.3">
      <c r="A25" s="7" t="s">
        <v>714</v>
      </c>
      <c r="B25" s="7" t="s">
        <v>1966</v>
      </c>
    </row>
    <row r="26" spans="1:2" x14ac:dyDescent="0.3">
      <c r="A26" s="8" t="s">
        <v>731</v>
      </c>
      <c r="B26" s="8" t="s">
        <v>1967</v>
      </c>
    </row>
    <row r="27" spans="1:2" x14ac:dyDescent="0.3">
      <c r="A27" s="7" t="s">
        <v>715</v>
      </c>
      <c r="B27" s="7" t="s">
        <v>1968</v>
      </c>
    </row>
    <row r="28" spans="1:2" x14ac:dyDescent="0.3">
      <c r="A28" s="7" t="s">
        <v>716</v>
      </c>
      <c r="B28" s="7" t="s">
        <v>1969</v>
      </c>
    </row>
    <row r="29" spans="1:2" x14ac:dyDescent="0.3">
      <c r="A29" s="7" t="s">
        <v>717</v>
      </c>
      <c r="B29" s="7" t="s">
        <v>1970</v>
      </c>
    </row>
    <row r="30" spans="1:2" x14ac:dyDescent="0.3">
      <c r="A30" s="7" t="s">
        <v>718</v>
      </c>
      <c r="B30" s="7" t="s">
        <v>1971</v>
      </c>
    </row>
    <row r="31" spans="1:2" x14ac:dyDescent="0.3">
      <c r="A31" s="7" t="s">
        <v>719</v>
      </c>
      <c r="B31" s="7" t="s">
        <v>1972</v>
      </c>
    </row>
    <row r="32" spans="1:2" x14ac:dyDescent="0.3">
      <c r="A32" s="7" t="s">
        <v>720</v>
      </c>
      <c r="B32" s="7" t="s">
        <v>1973</v>
      </c>
    </row>
    <row r="33" spans="1:2" x14ac:dyDescent="0.3">
      <c r="A33" s="7" t="s">
        <v>721</v>
      </c>
      <c r="B33" s="7" t="s">
        <v>1974</v>
      </c>
    </row>
    <row r="34" spans="1:2" x14ac:dyDescent="0.3">
      <c r="A34" s="7" t="s">
        <v>722</v>
      </c>
      <c r="B34" s="7" t="s">
        <v>1975</v>
      </c>
    </row>
    <row r="35" spans="1:2" x14ac:dyDescent="0.3">
      <c r="A35" s="7" t="s">
        <v>732</v>
      </c>
      <c r="B35" s="7" t="s">
        <v>1976</v>
      </c>
    </row>
    <row r="36" spans="1:2" x14ac:dyDescent="0.3">
      <c r="A36" s="7" t="s">
        <v>733</v>
      </c>
      <c r="B36" s="7" t="s">
        <v>1978</v>
      </c>
    </row>
    <row r="37" spans="1:2" x14ac:dyDescent="0.3">
      <c r="A37" s="7" t="s">
        <v>734</v>
      </c>
      <c r="B37" s="7" t="s">
        <v>1977</v>
      </c>
    </row>
    <row r="38" spans="1:2" x14ac:dyDescent="0.3">
      <c r="A38" s="7" t="s">
        <v>735</v>
      </c>
      <c r="B38" s="7" t="s">
        <v>1979</v>
      </c>
    </row>
    <row r="39" spans="1:2" x14ac:dyDescent="0.3">
      <c r="A39" s="8" t="s">
        <v>752</v>
      </c>
      <c r="B39" s="8" t="s">
        <v>1980</v>
      </c>
    </row>
    <row r="40" spans="1:2" x14ac:dyDescent="0.3">
      <c r="A40" s="7" t="s">
        <v>736</v>
      </c>
      <c r="B40" s="7" t="s">
        <v>1981</v>
      </c>
    </row>
    <row r="41" spans="1:2" x14ac:dyDescent="0.3">
      <c r="A41" s="8" t="s">
        <v>753</v>
      </c>
      <c r="B41" s="8" t="s">
        <v>1982</v>
      </c>
    </row>
    <row r="42" spans="1:2" x14ac:dyDescent="0.3">
      <c r="A42" s="7" t="s">
        <v>737</v>
      </c>
      <c r="B42" s="7" t="s">
        <v>1983</v>
      </c>
    </row>
    <row r="43" spans="1:2" x14ac:dyDescent="0.3">
      <c r="A43" s="8" t="s">
        <v>754</v>
      </c>
      <c r="B43" s="8" t="s">
        <v>1984</v>
      </c>
    </row>
    <row r="44" spans="1:2" x14ac:dyDescent="0.3">
      <c r="A44" s="7" t="s">
        <v>738</v>
      </c>
      <c r="B44" s="7" t="s">
        <v>1985</v>
      </c>
    </row>
    <row r="45" spans="1:2" x14ac:dyDescent="0.3">
      <c r="A45" s="8" t="s">
        <v>755</v>
      </c>
      <c r="B45" s="8" t="s">
        <v>1986</v>
      </c>
    </row>
    <row r="46" spans="1:2" x14ac:dyDescent="0.3">
      <c r="A46" s="7" t="s">
        <v>739</v>
      </c>
      <c r="B46" s="7" t="s">
        <v>1987</v>
      </c>
    </row>
    <row r="47" spans="1:2" x14ac:dyDescent="0.3">
      <c r="A47" s="8" t="s">
        <v>756</v>
      </c>
      <c r="B47" s="8" t="s">
        <v>1988</v>
      </c>
    </row>
    <row r="48" spans="1:2" x14ac:dyDescent="0.3">
      <c r="A48" s="7" t="s">
        <v>740</v>
      </c>
      <c r="B48" s="7" t="s">
        <v>1989</v>
      </c>
    </row>
    <row r="49" spans="1:2" x14ac:dyDescent="0.3">
      <c r="A49" s="8" t="s">
        <v>757</v>
      </c>
      <c r="B49" s="8" t="s">
        <v>1990</v>
      </c>
    </row>
    <row r="50" spans="1:2" x14ac:dyDescent="0.3">
      <c r="A50" s="7" t="s">
        <v>741</v>
      </c>
      <c r="B50" s="7" t="s">
        <v>1991</v>
      </c>
    </row>
    <row r="51" spans="1:2" x14ac:dyDescent="0.3">
      <c r="A51" s="8" t="s">
        <v>758</v>
      </c>
      <c r="B51" s="8" t="s">
        <v>1992</v>
      </c>
    </row>
    <row r="52" spans="1:2" x14ac:dyDescent="0.3">
      <c r="A52" s="7" t="s">
        <v>742</v>
      </c>
      <c r="B52" s="7" t="s">
        <v>1993</v>
      </c>
    </row>
    <row r="53" spans="1:2" x14ac:dyDescent="0.3">
      <c r="A53" s="8" t="s">
        <v>759</v>
      </c>
      <c r="B53" s="8" t="s">
        <v>1994</v>
      </c>
    </row>
    <row r="54" spans="1:2" x14ac:dyDescent="0.3">
      <c r="A54" s="7" t="s">
        <v>743</v>
      </c>
      <c r="B54" s="7" t="s">
        <v>1995</v>
      </c>
    </row>
    <row r="55" spans="1:2" x14ac:dyDescent="0.3">
      <c r="A55" s="8" t="s">
        <v>760</v>
      </c>
      <c r="B55" s="8" t="s">
        <v>1996</v>
      </c>
    </row>
    <row r="56" spans="1:2" x14ac:dyDescent="0.3">
      <c r="A56" s="7" t="s">
        <v>744</v>
      </c>
      <c r="B56" s="7" t="s">
        <v>1997</v>
      </c>
    </row>
    <row r="57" spans="1:2" x14ac:dyDescent="0.3">
      <c r="A57" s="7" t="s">
        <v>745</v>
      </c>
      <c r="B57" s="7" t="s">
        <v>1998</v>
      </c>
    </row>
    <row r="58" spans="1:2" x14ac:dyDescent="0.3">
      <c r="A58" s="7" t="s">
        <v>746</v>
      </c>
      <c r="B58" s="7" t="s">
        <v>1999</v>
      </c>
    </row>
    <row r="59" spans="1:2" x14ac:dyDescent="0.3">
      <c r="A59" s="7" t="s">
        <v>747</v>
      </c>
      <c r="B59" s="7" t="s">
        <v>2000</v>
      </c>
    </row>
    <row r="60" spans="1:2" x14ac:dyDescent="0.3">
      <c r="A60" s="7" t="s">
        <v>748</v>
      </c>
      <c r="B60" s="7" t="s">
        <v>2001</v>
      </c>
    </row>
    <row r="61" spans="1:2" x14ac:dyDescent="0.3">
      <c r="A61" s="7" t="s">
        <v>749</v>
      </c>
      <c r="B61" s="7" t="s">
        <v>2002</v>
      </c>
    </row>
    <row r="62" spans="1:2" x14ac:dyDescent="0.3">
      <c r="A62" s="7" t="s">
        <v>750</v>
      </c>
      <c r="B62" s="7" t="s">
        <v>2003</v>
      </c>
    </row>
    <row r="63" spans="1:2" x14ac:dyDescent="0.3">
      <c r="A63" s="7" t="s">
        <v>751</v>
      </c>
      <c r="B63" s="7" t="s">
        <v>2004</v>
      </c>
    </row>
    <row r="64" spans="1:2" x14ac:dyDescent="0.3">
      <c r="A64" s="7" t="s">
        <v>761</v>
      </c>
      <c r="B64" s="7" t="s">
        <v>2005</v>
      </c>
    </row>
    <row r="65" spans="1:2" x14ac:dyDescent="0.3">
      <c r="A65" s="7" t="s">
        <v>762</v>
      </c>
      <c r="B65" s="7" t="s">
        <v>2006</v>
      </c>
    </row>
    <row r="66" spans="1:2" x14ac:dyDescent="0.3">
      <c r="A66" s="7" t="s">
        <v>763</v>
      </c>
      <c r="B66" s="7" t="s">
        <v>2007</v>
      </c>
    </row>
    <row r="67" spans="1:2" x14ac:dyDescent="0.3">
      <c r="A67" s="7" t="s">
        <v>764</v>
      </c>
      <c r="B67" s="7" t="s">
        <v>2008</v>
      </c>
    </row>
    <row r="68" spans="1:2" x14ac:dyDescent="0.3">
      <c r="A68" s="8" t="s">
        <v>781</v>
      </c>
      <c r="B68" s="8" t="s">
        <v>2009</v>
      </c>
    </row>
    <row r="69" spans="1:2" x14ac:dyDescent="0.3">
      <c r="A69" s="7" t="s">
        <v>765</v>
      </c>
      <c r="B69" s="7" t="s">
        <v>2010</v>
      </c>
    </row>
    <row r="70" spans="1:2" x14ac:dyDescent="0.3">
      <c r="A70" s="8" t="s">
        <v>782</v>
      </c>
      <c r="B70" s="8" t="s">
        <v>2011</v>
      </c>
    </row>
    <row r="71" spans="1:2" x14ac:dyDescent="0.3">
      <c r="A71" s="7" t="s">
        <v>766</v>
      </c>
      <c r="B71" s="7" t="s">
        <v>2012</v>
      </c>
    </row>
    <row r="72" spans="1:2" x14ac:dyDescent="0.3">
      <c r="A72" s="8" t="s">
        <v>783</v>
      </c>
      <c r="B72" s="8" t="s">
        <v>2013</v>
      </c>
    </row>
    <row r="73" spans="1:2" x14ac:dyDescent="0.3">
      <c r="A73" s="7" t="s">
        <v>767</v>
      </c>
      <c r="B73" s="7" t="s">
        <v>2014</v>
      </c>
    </row>
    <row r="74" spans="1:2" x14ac:dyDescent="0.3">
      <c r="A74" s="8" t="s">
        <v>784</v>
      </c>
      <c r="B74" s="8" t="s">
        <v>2015</v>
      </c>
    </row>
    <row r="75" spans="1:2" x14ac:dyDescent="0.3">
      <c r="A75" s="7" t="s">
        <v>768</v>
      </c>
      <c r="B75" s="7" t="s">
        <v>2016</v>
      </c>
    </row>
    <row r="76" spans="1:2" x14ac:dyDescent="0.3">
      <c r="A76" s="8" t="s">
        <v>785</v>
      </c>
      <c r="B76" s="8" t="s">
        <v>2017</v>
      </c>
    </row>
    <row r="77" spans="1:2" x14ac:dyDescent="0.3">
      <c r="A77" s="7" t="s">
        <v>769</v>
      </c>
      <c r="B77" s="7" t="s">
        <v>2018</v>
      </c>
    </row>
    <row r="78" spans="1:2" x14ac:dyDescent="0.3">
      <c r="A78" s="8" t="s">
        <v>786</v>
      </c>
      <c r="B78" s="8" t="s">
        <v>2019</v>
      </c>
    </row>
    <row r="79" spans="1:2" x14ac:dyDescent="0.3">
      <c r="A79" s="7" t="s">
        <v>770</v>
      </c>
      <c r="B79" s="7" t="s">
        <v>2020</v>
      </c>
    </row>
    <row r="80" spans="1:2" x14ac:dyDescent="0.3">
      <c r="A80" s="8" t="s">
        <v>787</v>
      </c>
      <c r="B80" s="8" t="s">
        <v>2021</v>
      </c>
    </row>
    <row r="81" spans="1:2" x14ac:dyDescent="0.3">
      <c r="A81" s="7" t="s">
        <v>771</v>
      </c>
      <c r="B81" s="7" t="s">
        <v>2022</v>
      </c>
    </row>
    <row r="82" spans="1:2" x14ac:dyDescent="0.3">
      <c r="A82" s="8" t="s">
        <v>788</v>
      </c>
      <c r="B82" s="8" t="s">
        <v>2023</v>
      </c>
    </row>
    <row r="83" spans="1:2" x14ac:dyDescent="0.3">
      <c r="A83" s="7" t="s">
        <v>772</v>
      </c>
      <c r="B83" s="7" t="s">
        <v>2024</v>
      </c>
    </row>
    <row r="84" spans="1:2" x14ac:dyDescent="0.3">
      <c r="A84" s="8" t="s">
        <v>789</v>
      </c>
      <c r="B84" s="8" t="s">
        <v>2025</v>
      </c>
    </row>
    <row r="85" spans="1:2" x14ac:dyDescent="0.3">
      <c r="A85" s="7" t="s">
        <v>773</v>
      </c>
      <c r="B85" s="7" t="s">
        <v>2026</v>
      </c>
    </row>
    <row r="86" spans="1:2" x14ac:dyDescent="0.3">
      <c r="A86" s="7" t="s">
        <v>774</v>
      </c>
      <c r="B86" s="7" t="s">
        <v>2027</v>
      </c>
    </row>
    <row r="87" spans="1:2" x14ac:dyDescent="0.3">
      <c r="A87" s="7" t="s">
        <v>775</v>
      </c>
      <c r="B87" s="7" t="s">
        <v>2028</v>
      </c>
    </row>
    <row r="88" spans="1:2" x14ac:dyDescent="0.3">
      <c r="A88" s="7" t="s">
        <v>776</v>
      </c>
      <c r="B88" s="7" t="s">
        <v>2029</v>
      </c>
    </row>
    <row r="89" spans="1:2" x14ac:dyDescent="0.3">
      <c r="A89" s="7" t="s">
        <v>777</v>
      </c>
      <c r="B89" s="7" t="s">
        <v>2030</v>
      </c>
    </row>
    <row r="90" spans="1:2" x14ac:dyDescent="0.3">
      <c r="A90" s="7" t="s">
        <v>778</v>
      </c>
      <c r="B90" s="7" t="s">
        <v>2031</v>
      </c>
    </row>
    <row r="91" spans="1:2" x14ac:dyDescent="0.3">
      <c r="A91" s="7" t="s">
        <v>779</v>
      </c>
      <c r="B91" s="7" t="s">
        <v>2032</v>
      </c>
    </row>
    <row r="92" spans="1:2" x14ac:dyDescent="0.3">
      <c r="A92" s="7" t="s">
        <v>780</v>
      </c>
      <c r="B92" s="7" t="s">
        <v>2033</v>
      </c>
    </row>
    <row r="94" spans="1:2" x14ac:dyDescent="0.3">
      <c r="A94" s="44" t="s">
        <v>2133</v>
      </c>
      <c r="B94" s="44" t="s">
        <v>2135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DP02</vt:lpstr>
      <vt:lpstr>DP03</vt:lpstr>
      <vt:lpstr>DP04</vt:lpstr>
      <vt:lpstr>DP05</vt:lpstr>
      <vt:lpstr>S1401</vt:lpstr>
      <vt:lpstr>S1701</vt:lpstr>
      <vt:lpstr>S1702</vt:lpstr>
      <vt:lpstr>S2001</vt:lpstr>
      <vt:lpstr>DP02-data dictionary</vt:lpstr>
      <vt:lpstr>DP03-data dictionary</vt:lpstr>
      <vt:lpstr>DP04-data dictionary</vt:lpstr>
      <vt:lpstr>DP05-data dictionary</vt:lpstr>
      <vt:lpstr>S1401-data dictionary</vt:lpstr>
      <vt:lpstr>S1701-data dictionary</vt:lpstr>
      <vt:lpstr>S1702-data dictionary</vt:lpstr>
      <vt:lpstr>S2001-data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Wilkerson</dc:creator>
  <cp:lastModifiedBy>Alexandra Baker</cp:lastModifiedBy>
  <dcterms:created xsi:type="dcterms:W3CDTF">2022-05-04T00:54:36Z</dcterms:created>
  <dcterms:modified xsi:type="dcterms:W3CDTF">2023-01-10T00:00:06Z</dcterms:modified>
</cp:coreProperties>
</file>