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STORM\src\data\"/>
    </mc:Choice>
  </mc:AlternateContent>
  <xr:revisionPtr revIDLastSave="0" documentId="13_ncr:1_{7CAD3AE3-C661-447C-AD27-3826700A86F0}" xr6:coauthVersionLast="47" xr6:coauthVersionMax="47" xr10:uidLastSave="{00000000-0000-0000-0000-000000000000}"/>
  <bookViews>
    <workbookView xWindow="-60" yWindow="-16320" windowWidth="29040" windowHeight="15720" firstSheet="1" activeTab="3" xr2:uid="{00000000-000D-0000-FFFF-FFFF00000000}"/>
  </bookViews>
  <sheets>
    <sheet name="Properties &gt;&gt;&gt;" sheetId="1" r:id="rId1"/>
    <sheet name="Platform list" sheetId="2" r:id="rId2"/>
    <sheet name="Platform properties" sheetId="3" r:id="rId3"/>
    <sheet name="Sensors list" sheetId="4" r:id="rId4"/>
    <sheet name="Platform Sensors" sheetId="5" r:id="rId5"/>
    <sheet name="Effectors list" sheetId="6" r:id="rId6"/>
    <sheet name="Platform Effectors" sheetId="7" r:id="rId7"/>
    <sheet name="Effector pKill" sheetId="8" r:id="rId8"/>
    <sheet name="Scenario data &gt;&gt;&gt;" sheetId="11" r:id="rId9"/>
    <sheet name="Scenarios list" sheetId="12" r:id="rId10"/>
    <sheet name="Scenario entities" sheetId="13" r:id="rId11"/>
    <sheet name="Entity waypoints" sheetId="14" r:id="rId12"/>
    <sheet name="Outputs &gt;&gt;&gt;" sheetId="16" r:id="rId13"/>
    <sheet name="MOEs" sheetId="17" r:id="rId14"/>
    <sheet name="Data scope" sheetId="18" r:id="rId15"/>
    <sheet name="Data sourcing" sheetId="19" r:id="rId16"/>
  </sheets>
  <definedNames>
    <definedName name="ScenarioEntities">_xlfn._xlws.FILTER(t_scenario_entities[Scenario_Platform_UID],t_scenario_entities[Scenario]=#REF!)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D3" i="5"/>
  <c r="C3" i="5"/>
  <c r="D2" i="5"/>
  <c r="M3" i="2"/>
  <c r="M2" i="2"/>
  <c r="J12" i="3"/>
  <c r="J13" i="3"/>
  <c r="J14" i="3"/>
  <c r="J15" i="3"/>
  <c r="J16" i="3"/>
  <c r="J17" i="3"/>
  <c r="J18" i="3"/>
  <c r="J19" i="3"/>
  <c r="J20" i="3"/>
  <c r="J21" i="3"/>
  <c r="K12" i="3"/>
  <c r="K13" i="3"/>
  <c r="K14" i="3"/>
  <c r="K15" i="3"/>
  <c r="K16" i="3"/>
  <c r="K17" i="3"/>
  <c r="K18" i="3"/>
  <c r="K19" i="3"/>
  <c r="K20" i="3"/>
  <c r="K21" i="3"/>
  <c r="J2" i="3"/>
  <c r="J3" i="3"/>
  <c r="J4" i="3"/>
  <c r="J5" i="3"/>
  <c r="J6" i="3"/>
  <c r="J7" i="3"/>
  <c r="J8" i="3"/>
  <c r="J9" i="3"/>
  <c r="J10" i="3"/>
  <c r="J11" i="3"/>
  <c r="K2" i="3"/>
  <c r="K3" i="3"/>
  <c r="K4" i="3"/>
  <c r="K5" i="3"/>
  <c r="K6" i="3"/>
  <c r="K7" i="3"/>
  <c r="K8" i="3"/>
  <c r="K9" i="3"/>
  <c r="K10" i="3"/>
  <c r="K11" i="3"/>
  <c r="A20" i="17" l="1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A3" i="17"/>
  <c r="A2" i="17"/>
</calcChain>
</file>

<file path=xl/sharedStrings.xml><?xml version="1.0" encoding="utf-8"?>
<sst xmlns="http://schemas.openxmlformats.org/spreadsheetml/2006/main" count="455" uniqueCount="179">
  <si>
    <t>Platform</t>
  </si>
  <si>
    <t>Capacity (pax)</t>
  </si>
  <si>
    <t>Capacity (vehicles)</t>
  </si>
  <si>
    <t>Unload time (mins)</t>
  </si>
  <si>
    <t>Length (m)</t>
  </si>
  <si>
    <t>Width (m)</t>
  </si>
  <si>
    <t>Height (m)</t>
  </si>
  <si>
    <t>Scramble time (m)</t>
  </si>
  <si>
    <t>Msg send delay min (min)</t>
  </si>
  <si>
    <t>Msg send delay ML (min)</t>
  </si>
  <si>
    <t>Msg send delay max (min)</t>
  </si>
  <si>
    <t>Custom icon</t>
  </si>
  <si>
    <t>Check properties</t>
  </si>
  <si>
    <t>LCVP</t>
  </si>
  <si>
    <t>30033000001203080006 - Landing Craft</t>
  </si>
  <si>
    <t>LCU</t>
  </si>
  <si>
    <t>CIC</t>
  </si>
  <si>
    <t>CUC</t>
  </si>
  <si>
    <t>FIAC</t>
  </si>
  <si>
    <t>30063000001202051309 - Corvette</t>
  </si>
  <si>
    <t>MRSS</t>
  </si>
  <si>
    <t>Sea state</t>
  </si>
  <si>
    <t>Speed (kts)</t>
  </si>
  <si>
    <t>Range (km)</t>
  </si>
  <si>
    <t>Signature (EO)</t>
  </si>
  <si>
    <t>Signature (Radar)</t>
  </si>
  <si>
    <t>Signature (Aural)</t>
  </si>
  <si>
    <t>Platform_Sea State</t>
  </si>
  <si>
    <t>Platform in list?</t>
  </si>
  <si>
    <t>Sensor</t>
  </si>
  <si>
    <t>Detection radius (km)</t>
  </si>
  <si>
    <t>Detection type</t>
  </si>
  <si>
    <t>Airborne radar</t>
  </si>
  <si>
    <t>Radar</t>
  </si>
  <si>
    <t>Coastal EOIR</t>
  </si>
  <si>
    <t>Airborne EOIR</t>
  </si>
  <si>
    <t>Man-portable EOIR</t>
  </si>
  <si>
    <t>Person - Visual</t>
  </si>
  <si>
    <t>Person - Aural</t>
  </si>
  <si>
    <t>ESM</t>
  </si>
  <si>
    <t>Coastal radar</t>
  </si>
  <si>
    <t>Platform_Sensor</t>
  </si>
  <si>
    <t>Sensor in list?</t>
  </si>
  <si>
    <t>Effector</t>
  </si>
  <si>
    <t>Max Range (km)</t>
  </si>
  <si>
    <t>Optimum Range (km)</t>
  </si>
  <si>
    <t>Ammo</t>
  </si>
  <si>
    <t>Effector pkill complete?</t>
  </si>
  <si>
    <t>HMG</t>
  </si>
  <si>
    <t>30mm cannon</t>
  </si>
  <si>
    <t>40mm cannon</t>
  </si>
  <si>
    <t>ATGW</t>
  </si>
  <si>
    <t>Subsonic ASM</t>
  </si>
  <si>
    <t>Unguided rockets</t>
  </si>
  <si>
    <t>Artillery (static targets only)</t>
  </si>
  <si>
    <t>Mortar (static targets only)</t>
  </si>
  <si>
    <t>TPS</t>
  </si>
  <si>
    <t>Weight of fire</t>
  </si>
  <si>
    <t>Effector in list?</t>
  </si>
  <si>
    <t>pKill / timestep</t>
  </si>
  <si>
    <t>Utility</t>
  </si>
  <si>
    <t>Cargo type</t>
  </si>
  <si>
    <t>Mass (kg)</t>
  </si>
  <si>
    <t>Loading time (Loading ramp) (s)</t>
  </si>
  <si>
    <t>Loading time (Well dock) (s)</t>
  </si>
  <si>
    <t>Unloading time (s)</t>
  </si>
  <si>
    <t>Scenario</t>
  </si>
  <si>
    <t>Degraded comms</t>
  </si>
  <si>
    <t>Simulation timestep (minutes)</t>
  </si>
  <si>
    <t>Required loiter (hrs)</t>
  </si>
  <si>
    <t>Colour</t>
  </si>
  <si>
    <t>Spoofed</t>
  </si>
  <si>
    <t>Stance</t>
  </si>
  <si>
    <t>UID</t>
  </si>
  <si>
    <t>Platform_UID</t>
  </si>
  <si>
    <t>Scenario_Platform_UID</t>
  </si>
  <si>
    <t>blue</t>
  </si>
  <si>
    <t>Transport</t>
  </si>
  <si>
    <t>red</t>
  </si>
  <si>
    <t>Patrol</t>
  </si>
  <si>
    <t>Waypoint ID</t>
  </si>
  <si>
    <t>Latitude</t>
  </si>
  <si>
    <t>Longitude</t>
  </si>
  <si>
    <t>Altitude</t>
  </si>
  <si>
    <t>Activate stance</t>
  </si>
  <si>
    <t>Wait time (min)</t>
  </si>
  <si>
    <t>Scenario_Platform_UID_Task</t>
  </si>
  <si>
    <t>Quantity</t>
  </si>
  <si>
    <t>Equipment</t>
  </si>
  <si>
    <t>Run ID</t>
  </si>
  <si>
    <t>MOE 1</t>
  </si>
  <si>
    <t>MOE 2</t>
  </si>
  <si>
    <t>MOE 3</t>
  </si>
  <si>
    <t>Initial requirement</t>
  </si>
  <si>
    <t>Platforms - Red</t>
  </si>
  <si>
    <t>Platforms - Blue</t>
  </si>
  <si>
    <t>Platforms - Neutral</t>
  </si>
  <si>
    <t>Sensors</t>
  </si>
  <si>
    <t>Effectors</t>
  </si>
  <si>
    <t>FAC</t>
  </si>
  <si>
    <t>Fishing boat / Dhow (no data needed)</t>
  </si>
  <si>
    <t>Attack helicopter</t>
  </si>
  <si>
    <t>Surveillance helicopter</t>
  </si>
  <si>
    <t>UAS - Class 1</t>
  </si>
  <si>
    <t>UAS - Class 2</t>
  </si>
  <si>
    <t>UAS - Class 3</t>
  </si>
  <si>
    <t>Shore platform (no data needed)</t>
  </si>
  <si>
    <t>infantry unit</t>
  </si>
  <si>
    <t>MIFPA</t>
  </si>
  <si>
    <t>Offshore Raiding Craft</t>
  </si>
  <si>
    <t>Commando unit (no data needed)</t>
  </si>
  <si>
    <t>Potential / planned follow-on requirement</t>
  </si>
  <si>
    <t>Fast jet</t>
  </si>
  <si>
    <t>Underwater sensors</t>
  </si>
  <si>
    <t>Mine</t>
  </si>
  <si>
    <t>Frigate</t>
  </si>
  <si>
    <t>Wake detection</t>
  </si>
  <si>
    <t>Ship local air defence</t>
  </si>
  <si>
    <t>OPV</t>
  </si>
  <si>
    <t>Satellite - Radar</t>
  </si>
  <si>
    <t>Ship area air defence</t>
  </si>
  <si>
    <t>Submarine</t>
  </si>
  <si>
    <t>Satellite - EO</t>
  </si>
  <si>
    <t>Ship CIWS</t>
  </si>
  <si>
    <t>Satellite</t>
  </si>
  <si>
    <t>Transport helicopter</t>
  </si>
  <si>
    <t>Bomb</t>
  </si>
  <si>
    <t>Corvette</t>
  </si>
  <si>
    <t>USSV</t>
  </si>
  <si>
    <t>MPA</t>
  </si>
  <si>
    <t>Section</t>
  </si>
  <si>
    <t>Worksheet</t>
  </si>
  <si>
    <t>Header</t>
  </si>
  <si>
    <t>Difficulty to obtain</t>
  </si>
  <si>
    <t>Source</t>
  </si>
  <si>
    <t>Notes</t>
  </si>
  <si>
    <t>Platforms</t>
  </si>
  <si>
    <t>Properties</t>
  </si>
  <si>
    <t>Simple</t>
  </si>
  <si>
    <t>Rick Williams, MWC assumption sets</t>
  </si>
  <si>
    <t>Y</t>
  </si>
  <si>
    <t>Platform properties</t>
  </si>
  <si>
    <t>MWC - Natalie Anders</t>
  </si>
  <si>
    <t>Platform Sensors</t>
  </si>
  <si>
    <t>Detection radius (EO) (km)</t>
  </si>
  <si>
    <t>Detection radius (Radar) (km)</t>
  </si>
  <si>
    <t>Detection radius (Aural) (km)</t>
  </si>
  <si>
    <t>Platform Effectors</t>
  </si>
  <si>
    <t>Effector pKill</t>
  </si>
  <si>
    <t>Platform Utilities</t>
  </si>
  <si>
    <t>Cargo</t>
  </si>
  <si>
    <t>Nat, Rick</t>
  </si>
  <si>
    <t>Scenario data</t>
  </si>
  <si>
    <t>Scenarios</t>
  </si>
  <si>
    <t>Scenario entities</t>
  </si>
  <si>
    <t>Icon</t>
  </si>
  <si>
    <t>Entity tasks</t>
  </si>
  <si>
    <t>Task</t>
  </si>
  <si>
    <t>Task ID</t>
  </si>
  <si>
    <t>Entity waypoints</t>
  </si>
  <si>
    <t>Entity load_unload</t>
  </si>
  <si>
    <t>CICTestA</t>
  </si>
  <si>
    <t>FIACTestA</t>
  </si>
  <si>
    <t>SensorTestA</t>
  </si>
  <si>
    <t>Multi land and return</t>
  </si>
  <si>
    <t>CICTestA_1</t>
  </si>
  <si>
    <t>CICTestA_2</t>
  </si>
  <si>
    <t>CICTestA_3</t>
  </si>
  <si>
    <t>FIACTestA_4</t>
  </si>
  <si>
    <t>Multi land and return_CICTestA_1</t>
  </si>
  <si>
    <t>Multi land and return_CICTestA_2</t>
  </si>
  <si>
    <t>Multi land and return_CICTestA_3</t>
  </si>
  <si>
    <t>Multi land and return_FIACTestA_4</t>
  </si>
  <si>
    <t>Unload</t>
  </si>
  <si>
    <t>Platform type</t>
  </si>
  <si>
    <t>Surface - Landing craft</t>
  </si>
  <si>
    <t>Surface - Other</t>
  </si>
  <si>
    <t>Patrol speed (kts)</t>
  </si>
  <si>
    <t>Optimum detection radius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</si>
</sst>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platforms_list" displayName="t_platforms_list" ref="A1:M3" totalsRowShown="0">
  <autoFilter ref="A1:M3" xr:uid="{00000000-0009-0000-0100-000001000000}"/>
  <tableColumns count="13">
    <tableColumn id="2" xr3:uid="{00000000-0010-0000-0000-000002000000}" name="Platform"/>
    <tableColumn id="3" xr3:uid="{00000000-0010-0000-0000-000003000000}" name="Capacity (pax)"/>
    <tableColumn id="4" xr3:uid="{00000000-0010-0000-0000-000004000000}" name="Capacity (vehicles)"/>
    <tableColumn id="7" xr3:uid="{00000000-0010-0000-0000-000007000000}" name="Length (m)" dataDxfId="32"/>
    <tableColumn id="8" xr3:uid="{00000000-0010-0000-0000-000008000000}" name="Width (m)" dataDxfId="31"/>
    <tableColumn id="9" xr3:uid="{00000000-0010-0000-0000-000009000000}" name="Height (m)" dataDxfId="30"/>
    <tableColumn id="10" xr3:uid="{00000000-0010-0000-0000-00000A000000}" name="Scramble time (m)" dataDxfId="29"/>
    <tableColumn id="11" xr3:uid="{00000000-0010-0000-0000-00000B000000}" name="Msg send delay min (min)"/>
    <tableColumn id="12" xr3:uid="{00000000-0010-0000-0000-00000C000000}" name="Msg send delay ML (min)"/>
    <tableColumn id="13" xr3:uid="{00000000-0010-0000-0000-00000D000000}" name="Msg send delay max (min)"/>
    <tableColumn id="14" xr3:uid="{00000000-0010-0000-0000-00000E000000}" name="Custom icon"/>
    <tableColumn id="15" xr3:uid="{CCB8D93E-9976-480E-851C-D47D273C1B5F}" name="Platform type"/>
    <tableColumn id="1" xr3:uid="{00000000-0010-0000-0000-000001000000}" name="Check properties" dataDxfId="28">
      <calculatedColumnFormula>COUNTIF('Platform properties'!A:A,t_platforms_list[[#This Row],[Platform]])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platform_properties" displayName="t_platform_properties" ref="A1:K21" totalsRowShown="0">
  <autoFilter ref="A1:K21" xr:uid="{00000000-0009-0000-0100-000002000000}"/>
  <tableColumns count="11">
    <tableColumn id="1" xr3:uid="{00000000-0010-0000-0100-000001000000}" name="Platform"/>
    <tableColumn id="2" xr3:uid="{00000000-0010-0000-0100-000002000000}" name="Sea state"/>
    <tableColumn id="3" xr3:uid="{00000000-0010-0000-0100-000003000000}" name="Speed (kts)"/>
    <tableColumn id="11" xr3:uid="{79B27F41-B36B-4BFD-8E40-45B82AD9D8E0}" name="Patrol speed (kts)"/>
    <tableColumn id="4" xr3:uid="{00000000-0010-0000-0100-000004000000}" name="Range (km)"/>
    <tableColumn id="5" xr3:uid="{00000000-0010-0000-0100-000005000000}" name="Signature (EO)"/>
    <tableColumn id="6" xr3:uid="{00000000-0010-0000-0100-000006000000}" name="Signature (Radar)"/>
    <tableColumn id="7" xr3:uid="{00000000-0010-0000-0100-000007000000}" name="Signature (Aural)"/>
    <tableColumn id="10" xr3:uid="{00000000-0010-0000-0100-00000A000000}" name="Unload time (mins)"/>
    <tableColumn id="8" xr3:uid="{00000000-0010-0000-0100-000008000000}" name="Platform_Sea State" dataDxfId="27">
      <calculatedColumnFormula>t_platform_properties[[#This Row],[Platform]]&amp;"_"&amp;t_platform_properties[[#This Row],[Sea state]]</calculatedColumnFormula>
    </tableColumn>
    <tableColumn id="9" xr3:uid="{00000000-0010-0000-0100-000009000000}" name="Platform in list?" dataDxfId="26">
      <calculatedColumnFormula>IF(ISERROR(MATCH(t_platform_properties[[#This Row],[Platform]],t_platforms_list[Platform],0)),FALSE, TRUE)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_sensors_list" displayName="t_sensors_list" ref="A1:D2" totalsRowShown="0">
  <tableColumns count="4">
    <tableColumn id="2" xr3:uid="{00000000-0010-0000-0200-000002000000}" name="Sensor"/>
    <tableColumn id="1" xr3:uid="{00000000-0010-0000-0200-000001000000}" name="Detection radius (km)"/>
    <tableColumn id="3" xr3:uid="{00000000-0010-0000-0200-000003000000}" name="Optimum detection radius (km)" dataDxfId="25"/>
    <tableColumn id="6" xr3:uid="{00000000-0010-0000-0200-000006000000}" name="Detection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_platform_sensors" displayName="t_platform_sensors" ref="A1:D3" totalsRowShown="0">
  <autoFilter ref="A1:D3" xr:uid="{00000000-0009-0000-0100-000004000000}"/>
  <tableColumns count="4">
    <tableColumn id="2" xr3:uid="{00000000-0010-0000-0300-000002000000}" name="Platform"/>
    <tableColumn id="4" xr3:uid="{00000000-0010-0000-0300-000004000000}" name="Sensor"/>
    <tableColumn id="1" xr3:uid="{00000000-0010-0000-0300-000001000000}" name="Platform_Sensor" dataDxfId="24">
      <calculatedColumnFormula>t_platform_sensors[[#This Row],[Platform]]&amp;"_"&amp;t_platform_sensors[[#This Row],[Sensor]]</calculatedColumnFormula>
    </tableColumn>
    <tableColumn id="3" xr3:uid="{00000000-0010-0000-0300-000003000000}" name="Sensor in list?" dataDxfId="23">
      <calculatedColumnFormula>IF(ISERROR(MATCH(t_platform_sensors[[#This Row],[Sensor]],t_sensors_list[Sensor],0)),FALSE, TRUE)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_effectors_list" displayName="t_effectors_list" ref="A1:E2" insertRow="1" totalsRowShown="0">
  <autoFilter ref="A1:E2" xr:uid="{00000000-0009-0000-0100-000005000000}"/>
  <tableColumns count="5">
    <tableColumn id="2" xr3:uid="{00000000-0010-0000-0400-000002000000}" name="Effector"/>
    <tableColumn id="3" xr3:uid="{00000000-0010-0000-0400-000003000000}" name="Max Range (km)"/>
    <tableColumn id="4" xr3:uid="{00000000-0010-0000-0400-000004000000}" name="Optimum Range (km)"/>
    <tableColumn id="1" xr3:uid="{00000000-0010-0000-0400-000001000000}" name="Ammo"/>
    <tableColumn id="5" xr3:uid="{00000000-0010-0000-0400-000005000000}" name="Effector pkill complete?" dataDxfId="22">
      <calculatedColumnFormula>COUNTIFS(t_effector_pkill[Effector],t_effectors_list[[#This Row],[Effector]])=COUNTA(t_platforms_list[Platform])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_platform_effectors" displayName="t_platform_effectors" ref="A1:D2" insertRow="1" totalsRowShown="0">
  <autoFilter ref="A1:D2" xr:uid="{00000000-0009-0000-0100-000006000000}"/>
  <tableColumns count="4">
    <tableColumn id="2" xr3:uid="{00000000-0010-0000-0500-000002000000}" name="Platform"/>
    <tableColumn id="4" xr3:uid="{00000000-0010-0000-0500-000004000000}" name="Effector"/>
    <tableColumn id="5" xr3:uid="{00000000-0010-0000-0500-000005000000}" name="Platform in list?" dataDxfId="21">
      <calculatedColumnFormula>IF(ISERROR(MATCH(t_platform_effectors[[#This Row],[Platform]],t_platforms_list[Platform],0)),FALSE, TRUE)</calculatedColumnFormula>
    </tableColumn>
    <tableColumn id="6" xr3:uid="{00000000-0010-0000-0500-000006000000}" name="Effector in list?" dataDxfId="20">
      <calculatedColumnFormula>IF(ISERROR(MATCH(t_platform_effectors[[#This Row],[Effector]],t_effectors_list[Effector],0)),FALSE, TRUE)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_effector_pkill" displayName="t_effector_pkill" ref="A1:E2" insertRow="1" totalsRowShown="0">
  <autoFilter ref="A1:E2" xr:uid="{00000000-0009-0000-0100-000007000000}"/>
  <sortState xmlns:xlrd2="http://schemas.microsoft.com/office/spreadsheetml/2017/richdata2" ref="A2:E2">
    <sortCondition ref="B1:B2"/>
  </sortState>
  <tableColumns count="5">
    <tableColumn id="2" xr3:uid="{00000000-0010-0000-0600-000002000000}" name="Effector"/>
    <tableColumn id="3" xr3:uid="{00000000-0010-0000-0600-000003000000}" name="Platform"/>
    <tableColumn id="4" xr3:uid="{00000000-0010-0000-0600-000004000000}" name="pKill / timestep"/>
    <tableColumn id="1" xr3:uid="{00000000-0010-0000-0600-000001000000}" name="Effector in list?" dataDxfId="19">
      <calculatedColumnFormula>IF(ISERROR(MATCH(t_effector_pkill[[#This Row],[Effector]],t_effectors_list[Effector],0)),FALSE, TRUE)</calculatedColumnFormula>
    </tableColumn>
    <tableColumn id="5" xr3:uid="{00000000-0010-0000-0600-000005000000}" name="Platform in list?" dataDxfId="18">
      <calculatedColumnFormula>IF(ISERROR(MATCH(t_effector_pkill[[#This Row],[Platform]],t_platforms_list[Platform],0)),FALSE, TRUE)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_scenarios_list" displayName="t_scenarios_list" ref="A1:E2" totalsRowShown="0">
  <tableColumns count="5">
    <tableColumn id="2" xr3:uid="{00000000-0010-0000-0900-000002000000}" name="Scenario"/>
    <tableColumn id="3" xr3:uid="{00000000-0010-0000-0900-000003000000}" name="Sea state"/>
    <tableColumn id="4" xr3:uid="{00000000-0010-0000-0900-000004000000}" name="Degraded comms"/>
    <tableColumn id="5" xr3:uid="{00000000-0010-0000-0900-000005000000}" name="Simulation timestep (minutes)"/>
    <tableColumn id="1" xr3:uid="{00000000-0010-0000-0900-000001000000}" name="Required loiter (hrs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_scenario_entities" displayName="t_scenario_entities" ref="A1:I5" totalsRowShown="0">
  <autoFilter ref="A1:I5" xr:uid="{00000000-0009-0000-0100-00000B000000}"/>
  <tableColumns count="9">
    <tableColumn id="2" xr3:uid="{00000000-0010-0000-0A00-000002000000}" name="Scenario"/>
    <tableColumn id="3" xr3:uid="{00000000-0010-0000-0A00-000003000000}" name="Platform"/>
    <tableColumn id="4" xr3:uid="{00000000-0010-0000-0A00-000004000000}" name="Colour"/>
    <tableColumn id="8" xr3:uid="{00000000-0010-0000-0A00-000008000000}" name="Spoofed"/>
    <tableColumn id="5" xr3:uid="{00000000-0010-0000-0A00-000005000000}" name="Stance"/>
    <tableColumn id="7" xr3:uid="{00000000-0010-0000-0A00-000007000000}" name="Custom icon"/>
    <tableColumn id="1" xr3:uid="{00000000-0010-0000-0A00-000001000000}" name="UID" dataDxfId="17"/>
    <tableColumn id="9" xr3:uid="{00000000-0010-0000-0A00-000009000000}" name="Platform_UID"/>
    <tableColumn id="6" xr3:uid="{00000000-0010-0000-0A00-000006000000}" name="Scenario_Platform_U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_entity_waypoints" displayName="t_entity_waypoints" ref="A1:G21" totalsRowShown="0">
  <autoFilter ref="A1:G21" xr:uid="{00000000-0009-0000-0100-00000C000000}"/>
  <tableColumns count="7">
    <tableColumn id="1" xr3:uid="{00000000-0010-0000-0B00-000001000000}" name="Scenario_Platform_UID" dataDxfId="16"/>
    <tableColumn id="5" xr3:uid="{00000000-0010-0000-0B00-000005000000}" name="Waypoint ID"/>
    <tableColumn id="2" xr3:uid="{00000000-0010-0000-0B00-000002000000}" name="Latitude"/>
    <tableColumn id="3" xr3:uid="{00000000-0010-0000-0B00-000003000000}" name="Longitude"/>
    <tableColumn id="6" xr3:uid="{00000000-0010-0000-0B00-000006000000}" name="Altitude"/>
    <tableColumn id="7" xr3:uid="{00000000-0010-0000-0B00-000007000000}" name="Activate stance"/>
    <tableColumn id="4" xr3:uid="{D6EDA773-F508-480D-88DB-7F29F2F74AED}" name="Wait time (min)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_moes" displayName="t_moes" ref="A1:E20" totalsRowShown="0">
  <autoFilter ref="A1:E20" xr:uid="{00000000-0009-0000-0100-00000E000000}"/>
  <sortState xmlns:xlrd2="http://schemas.microsoft.com/office/spreadsheetml/2017/richdata2" ref="A2:E20">
    <sortCondition descending="1" ref="C9:C20"/>
  </sortState>
  <tableColumns count="5">
    <tableColumn id="1" xr3:uid="{00000000-0010-0000-0D00-000001000000}" name="UID">
      <calculatedColumnFormula>ROW()-1</calculatedColumnFormula>
    </tableColumn>
    <tableColumn id="2" xr3:uid="{00000000-0010-0000-0D00-000002000000}" name="Run ID"/>
    <tableColumn id="3" xr3:uid="{00000000-0010-0000-0D00-000003000000}" name="MOE 1" dataDxfId="15"/>
    <tableColumn id="4" xr3:uid="{00000000-0010-0000-0D00-000004000000}" name="MOE 2" dataDxfId="14"/>
    <tableColumn id="5" xr3:uid="{00000000-0010-0000-0D00-000005000000}" name="MOE 3" dataDxf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7" displayName="Table17" ref="B2:F14" totalsRowShown="0">
  <autoFilter ref="B2:F14" xr:uid="{00000000-0009-0000-0100-00000F000000}"/>
  <tableColumns count="5">
    <tableColumn id="1" xr3:uid="{00000000-0010-0000-0E00-000001000000}" name="Platforms - Red"/>
    <tableColumn id="4" xr3:uid="{00000000-0010-0000-0E00-000004000000}" name="Platforms - Blue"/>
    <tableColumn id="5" xr3:uid="{00000000-0010-0000-0E00-000005000000}" name="Platforms - Neutral"/>
    <tableColumn id="2" xr3:uid="{00000000-0010-0000-0E00-000002000000}" name="Sensors"/>
    <tableColumn id="3" xr3:uid="{00000000-0010-0000-0E00-000003000000}" name="Effector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719" displayName="Table1719" ref="B17:F25" totalsRowShown="0">
  <autoFilter ref="B17:F25" xr:uid="{00000000-0009-0000-0100-000010000000}"/>
  <tableColumns count="5">
    <tableColumn id="1" xr3:uid="{00000000-0010-0000-0F00-000001000000}" name="Platforms - Red"/>
    <tableColumn id="4" xr3:uid="{00000000-0010-0000-0F00-000004000000}" name="Platforms - Blue"/>
    <tableColumn id="5" xr3:uid="{00000000-0010-0000-0F00-000005000000}" name="Platforms - Neutral"/>
    <tableColumn id="2" xr3:uid="{00000000-0010-0000-0F00-000002000000}" name="Sensors"/>
    <tableColumn id="3" xr3:uid="{00000000-0010-0000-0F00-000003000000}" name="Effector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6" displayName="Table16" ref="A1:I57" totalsRowShown="0">
  <autoFilter ref="A1:I57" xr:uid="{00000000-0009-0000-0100-000011000000}"/>
  <tableColumns count="9">
    <tableColumn id="4" xr3:uid="{00000000-0010-0000-1000-000004000000}" name="Section"/>
    <tableColumn id="1" xr3:uid="{00000000-0010-0000-1000-000001000000}" name="Worksheet"/>
    <tableColumn id="2" xr3:uid="{00000000-0010-0000-1000-000002000000}" name="Header"/>
    <tableColumn id="3" xr3:uid="{00000000-0010-0000-1000-000003000000}" name="Difficulty to obtain"/>
    <tableColumn id="5" xr3:uid="{00000000-0010-0000-1000-000005000000}" name="Source"/>
    <tableColumn id="6" xr3:uid="{00000000-0010-0000-1000-000006000000}" name="Notes"/>
    <tableColumn id="7" xr3:uid="{00000000-0010-0000-1000-000007000000}" name="Platforms"/>
    <tableColumn id="8" xr3:uid="{00000000-0010-0000-1000-000008000000}" name="Sensors"/>
    <tableColumn id="9" xr3:uid="{00000000-0010-0000-1000-000009000000}" name="Effec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3"/>
  <sheetViews>
    <sheetView workbookViewId="0">
      <selection activeCell="H14" sqref="H14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19.42578125" bestFit="1" customWidth="1"/>
    <col min="5" max="5" width="17.7109375" bestFit="1" customWidth="1"/>
    <col min="8" max="8" width="18.28515625" bestFit="1" customWidth="1"/>
    <col min="9" max="9" width="19.42578125" bestFit="1" customWidth="1"/>
    <col min="10" max="10" width="20.28515625" bestFit="1" customWidth="1"/>
    <col min="11" max="11" width="56.7109375" bestFit="1" customWidth="1"/>
    <col min="12" max="12" width="56.7109375" customWidth="1"/>
    <col min="13" max="13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174</v>
      </c>
      <c r="M1" t="s">
        <v>12</v>
      </c>
    </row>
    <row r="2" spans="1:13" x14ac:dyDescent="0.25">
      <c r="A2" t="s">
        <v>161</v>
      </c>
      <c r="B2">
        <v>35</v>
      </c>
      <c r="C2">
        <v>1</v>
      </c>
      <c r="D2">
        <v>1</v>
      </c>
      <c r="E2">
        <v>1</v>
      </c>
      <c r="F2">
        <v>2.5</v>
      </c>
      <c r="G2">
        <v>5</v>
      </c>
      <c r="H2">
        <v>30</v>
      </c>
      <c r="I2">
        <v>30</v>
      </c>
      <c r="J2">
        <v>30</v>
      </c>
      <c r="K2" t="s">
        <v>14</v>
      </c>
      <c r="L2" t="s">
        <v>175</v>
      </c>
      <c r="M2">
        <f>COUNTIF('Platform properties'!A:A,t_platforms_list[[#This Row],[Platform]])</f>
        <v>10</v>
      </c>
    </row>
    <row r="3" spans="1:13" x14ac:dyDescent="0.25">
      <c r="A3" t="s">
        <v>162</v>
      </c>
      <c r="B3">
        <v>0</v>
      </c>
      <c r="C3">
        <v>0</v>
      </c>
      <c r="D3">
        <v>1</v>
      </c>
      <c r="E3">
        <v>1</v>
      </c>
      <c r="F3">
        <v>3</v>
      </c>
      <c r="G3">
        <v>5</v>
      </c>
      <c r="H3">
        <v>30</v>
      </c>
      <c r="I3">
        <v>30</v>
      </c>
      <c r="J3">
        <v>30</v>
      </c>
      <c r="K3" t="s">
        <v>19</v>
      </c>
      <c r="L3" t="s">
        <v>176</v>
      </c>
      <c r="M3">
        <f>COUNTIF('Platform properties'!A:A,t_platforms_list[[#This Row],[Platform]])</f>
        <v>10</v>
      </c>
    </row>
  </sheetData>
  <conditionalFormatting sqref="M2:M3">
    <cfRule type="cellIs" dxfId="12" priority="1" operator="equal">
      <formula>10</formula>
    </cfRule>
    <cfRule type="expression" dxfId="11" priority="10">
      <formula>$M2&lt;&gt;10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21"/>
  <sheetViews>
    <sheetView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7109375" bestFit="1" customWidth="1"/>
    <col min="5" max="5" width="12.42578125" bestFit="1" customWidth="1"/>
    <col min="6" max="6" width="12.5703125" bestFit="1" customWidth="1"/>
    <col min="7" max="7" width="15.140625" bestFit="1" customWidth="1"/>
    <col min="8" max="8" width="17.7109375" bestFit="1" customWidth="1"/>
    <col min="9" max="9" width="17.7109375" customWidth="1"/>
    <col min="10" max="10" width="17.28515625" bestFit="1" customWidth="1"/>
    <col min="11" max="11" width="19.42578125" bestFit="1" customWidth="1"/>
    <col min="12" max="15" width="12.140625" bestFit="1" customWidth="1"/>
  </cols>
  <sheetData>
    <row r="1" spans="1:11" x14ac:dyDescent="0.25">
      <c r="A1" t="s">
        <v>0</v>
      </c>
      <c r="B1" t="s">
        <v>21</v>
      </c>
      <c r="C1" t="s">
        <v>22</v>
      </c>
      <c r="D1" t="s">
        <v>177</v>
      </c>
      <c r="E1" t="s">
        <v>23</v>
      </c>
      <c r="F1" t="s">
        <v>24</v>
      </c>
      <c r="G1" t="s">
        <v>25</v>
      </c>
      <c r="H1" t="s">
        <v>26</v>
      </c>
      <c r="I1" t="s">
        <v>3</v>
      </c>
      <c r="J1" t="s">
        <v>27</v>
      </c>
      <c r="K1" t="s">
        <v>28</v>
      </c>
    </row>
    <row r="2" spans="1:11" x14ac:dyDescent="0.25">
      <c r="A2" t="s">
        <v>161</v>
      </c>
      <c r="B2">
        <v>0</v>
      </c>
      <c r="C2">
        <v>25</v>
      </c>
      <c r="E2">
        <v>640</v>
      </c>
      <c r="F2">
        <v>1.1000000000000001</v>
      </c>
      <c r="G2">
        <v>1.1000000000000001</v>
      </c>
      <c r="H2">
        <v>1.1000000000000001</v>
      </c>
      <c r="I2">
        <v>5</v>
      </c>
      <c r="J2" s="1" t="str">
        <f>t_platform_properties[[#This Row],[Platform]]&amp;"_"&amp;t_platform_properties[[#This Row],[Sea state]]</f>
        <v>CICTestA_0</v>
      </c>
      <c r="K2" t="b">
        <f>IF(ISERROR(MATCH(t_platform_properties[[#This Row],[Platform]],t_platforms_list[Platform],0)),FALSE, TRUE)</f>
        <v>1</v>
      </c>
    </row>
    <row r="3" spans="1:11" x14ac:dyDescent="0.25">
      <c r="A3" t="s">
        <v>161</v>
      </c>
      <c r="B3">
        <v>1</v>
      </c>
      <c r="C3">
        <v>25</v>
      </c>
      <c r="E3">
        <v>640</v>
      </c>
      <c r="F3">
        <v>1.1000000000000001</v>
      </c>
      <c r="G3">
        <v>1.1000000000000001</v>
      </c>
      <c r="H3">
        <v>1.1000000000000001</v>
      </c>
      <c r="I3">
        <v>5</v>
      </c>
      <c r="J3" s="1" t="str">
        <f>t_platform_properties[[#This Row],[Platform]]&amp;"_"&amp;t_platform_properties[[#This Row],[Sea state]]</f>
        <v>CICTestA_1</v>
      </c>
      <c r="K3" t="b">
        <f>IF(ISERROR(MATCH(t_platform_properties[[#This Row],[Platform]],t_platforms_list[Platform],0)),FALSE, TRUE)</f>
        <v>1</v>
      </c>
    </row>
    <row r="4" spans="1:11" x14ac:dyDescent="0.25">
      <c r="A4" t="s">
        <v>161</v>
      </c>
      <c r="B4">
        <v>2</v>
      </c>
      <c r="C4">
        <v>25</v>
      </c>
      <c r="E4">
        <v>640</v>
      </c>
      <c r="F4">
        <v>1.1000000000000001</v>
      </c>
      <c r="G4">
        <v>1.1000000000000001</v>
      </c>
      <c r="H4">
        <v>1.1000000000000001</v>
      </c>
      <c r="I4">
        <v>5</v>
      </c>
      <c r="J4" s="1" t="str">
        <f>t_platform_properties[[#This Row],[Platform]]&amp;"_"&amp;t_platform_properties[[#This Row],[Sea state]]</f>
        <v>CICTestA_2</v>
      </c>
      <c r="K4" t="b">
        <f>IF(ISERROR(MATCH(t_platform_properties[[#This Row],[Platform]],t_platforms_list[Platform],0)),FALSE, TRUE)</f>
        <v>1</v>
      </c>
    </row>
    <row r="5" spans="1:11" x14ac:dyDescent="0.25">
      <c r="A5" t="s">
        <v>161</v>
      </c>
      <c r="B5">
        <v>3</v>
      </c>
      <c r="C5">
        <v>20</v>
      </c>
      <c r="E5">
        <v>560</v>
      </c>
      <c r="F5">
        <v>1.1000000000000001</v>
      </c>
      <c r="G5">
        <v>1.1000000000000001</v>
      </c>
      <c r="H5">
        <v>1.1000000000000001</v>
      </c>
      <c r="I5">
        <v>5</v>
      </c>
      <c r="J5" s="1" t="str">
        <f>t_platform_properties[[#This Row],[Platform]]&amp;"_"&amp;t_platform_properties[[#This Row],[Sea state]]</f>
        <v>CICTestA_3</v>
      </c>
      <c r="K5" t="b">
        <f>IF(ISERROR(MATCH(t_platform_properties[[#This Row],[Platform]],t_platforms_list[Platform],0)),FALSE, TRUE)</f>
        <v>1</v>
      </c>
    </row>
    <row r="6" spans="1:11" x14ac:dyDescent="0.25">
      <c r="A6" t="s">
        <v>161</v>
      </c>
      <c r="B6">
        <v>4</v>
      </c>
      <c r="C6">
        <v>20</v>
      </c>
      <c r="E6">
        <v>560</v>
      </c>
      <c r="F6">
        <v>1.1000000000000001</v>
      </c>
      <c r="G6">
        <v>1.1000000000000001</v>
      </c>
      <c r="H6">
        <v>1.1000000000000001</v>
      </c>
      <c r="I6">
        <v>5</v>
      </c>
      <c r="J6" s="1" t="str">
        <f>t_platform_properties[[#This Row],[Platform]]&amp;"_"&amp;t_platform_properties[[#This Row],[Sea state]]</f>
        <v>CICTestA_4</v>
      </c>
      <c r="K6" t="b">
        <f>IF(ISERROR(MATCH(t_platform_properties[[#This Row],[Platform]],t_platforms_list[Platform],0)),FALSE, TRUE)</f>
        <v>1</v>
      </c>
    </row>
    <row r="7" spans="1:11" x14ac:dyDescent="0.25">
      <c r="A7" t="s">
        <v>161</v>
      </c>
      <c r="B7">
        <v>5</v>
      </c>
      <c r="C7">
        <v>15</v>
      </c>
      <c r="E7">
        <v>480</v>
      </c>
      <c r="F7">
        <v>1.1000000000000001</v>
      </c>
      <c r="G7">
        <v>1.1000000000000001</v>
      </c>
      <c r="H7">
        <v>1.1000000000000001</v>
      </c>
      <c r="I7">
        <v>5</v>
      </c>
      <c r="J7" s="1" t="str">
        <f>t_platform_properties[[#This Row],[Platform]]&amp;"_"&amp;t_platform_properties[[#This Row],[Sea state]]</f>
        <v>CICTestA_5</v>
      </c>
      <c r="K7" t="b">
        <f>IF(ISERROR(MATCH(t_platform_properties[[#This Row],[Platform]],t_platforms_list[Platform],0)),FALSE, TRUE)</f>
        <v>1</v>
      </c>
    </row>
    <row r="8" spans="1:11" x14ac:dyDescent="0.25">
      <c r="A8" t="s">
        <v>161</v>
      </c>
      <c r="B8">
        <v>6</v>
      </c>
      <c r="C8">
        <v>15</v>
      </c>
      <c r="E8">
        <v>480</v>
      </c>
      <c r="F8">
        <v>1.1000000000000001</v>
      </c>
      <c r="G8">
        <v>1.1000000000000001</v>
      </c>
      <c r="H8">
        <v>1.1000000000000001</v>
      </c>
      <c r="I8">
        <v>5</v>
      </c>
      <c r="J8" s="1" t="str">
        <f>t_platform_properties[[#This Row],[Platform]]&amp;"_"&amp;t_platform_properties[[#This Row],[Sea state]]</f>
        <v>CICTestA_6</v>
      </c>
      <c r="K8" t="b">
        <f>IF(ISERROR(MATCH(t_platform_properties[[#This Row],[Platform]],t_platforms_list[Platform],0)),FALSE, TRUE)</f>
        <v>1</v>
      </c>
    </row>
    <row r="9" spans="1:11" x14ac:dyDescent="0.25">
      <c r="A9" t="s">
        <v>161</v>
      </c>
      <c r="B9">
        <v>7</v>
      </c>
      <c r="C9">
        <v>5</v>
      </c>
      <c r="E9">
        <v>320</v>
      </c>
      <c r="F9">
        <v>1.1000000000000001</v>
      </c>
      <c r="G9">
        <v>1.1000000000000001</v>
      </c>
      <c r="H9">
        <v>1.1000000000000001</v>
      </c>
      <c r="I9">
        <v>5</v>
      </c>
      <c r="J9" s="1" t="str">
        <f>t_platform_properties[[#This Row],[Platform]]&amp;"_"&amp;t_platform_properties[[#This Row],[Sea state]]</f>
        <v>CICTestA_7</v>
      </c>
      <c r="K9" t="b">
        <f>IF(ISERROR(MATCH(t_platform_properties[[#This Row],[Platform]],t_platforms_list[Platform],0)),FALSE, TRUE)</f>
        <v>1</v>
      </c>
    </row>
    <row r="10" spans="1:11" x14ac:dyDescent="0.25">
      <c r="A10" t="s">
        <v>161</v>
      </c>
      <c r="B10">
        <v>8</v>
      </c>
      <c r="C10">
        <v>0</v>
      </c>
      <c r="E10">
        <v>0</v>
      </c>
      <c r="F10">
        <v>1.1000000000000001</v>
      </c>
      <c r="G10">
        <v>1.1000000000000001</v>
      </c>
      <c r="H10">
        <v>1.1000000000000001</v>
      </c>
      <c r="I10">
        <v>5</v>
      </c>
      <c r="J10" s="1" t="str">
        <f>t_platform_properties[[#This Row],[Platform]]&amp;"_"&amp;t_platform_properties[[#This Row],[Sea state]]</f>
        <v>CICTestA_8</v>
      </c>
      <c r="K10" t="b">
        <f>IF(ISERROR(MATCH(t_platform_properties[[#This Row],[Platform]],t_platforms_list[Platform],0)),FALSE, TRUE)</f>
        <v>1</v>
      </c>
    </row>
    <row r="11" spans="1:11" x14ac:dyDescent="0.25">
      <c r="A11" t="s">
        <v>161</v>
      </c>
      <c r="B11">
        <v>9</v>
      </c>
      <c r="C11">
        <v>0</v>
      </c>
      <c r="E11">
        <v>0</v>
      </c>
      <c r="F11">
        <v>1.1000000000000001</v>
      </c>
      <c r="G11">
        <v>1.1000000000000001</v>
      </c>
      <c r="H11">
        <v>1.1000000000000001</v>
      </c>
      <c r="I11">
        <v>5</v>
      </c>
      <c r="J11" s="1" t="str">
        <f>t_platform_properties[[#This Row],[Platform]]&amp;"_"&amp;t_platform_properties[[#This Row],[Sea state]]</f>
        <v>CICTestA_9</v>
      </c>
      <c r="K11" t="b">
        <f>IF(ISERROR(MATCH(t_platform_properties[[#This Row],[Platform]],t_platforms_list[Platform],0)),FALSE, TRUE)</f>
        <v>1</v>
      </c>
    </row>
    <row r="12" spans="1:11" x14ac:dyDescent="0.25">
      <c r="A12" t="s">
        <v>162</v>
      </c>
      <c r="B12">
        <v>0</v>
      </c>
      <c r="C12">
        <v>25</v>
      </c>
      <c r="E12">
        <v>100</v>
      </c>
      <c r="F12">
        <v>1.1000000000000001</v>
      </c>
      <c r="G12">
        <v>1.1000000000000001</v>
      </c>
      <c r="H12">
        <v>1.1000000000000001</v>
      </c>
      <c r="I12">
        <v>5</v>
      </c>
      <c r="J12" s="1" t="str">
        <f>t_platform_properties[[#This Row],[Platform]]&amp;"_"&amp;t_platform_properties[[#This Row],[Sea state]]</f>
        <v>FIACTestA_0</v>
      </c>
      <c r="K12" t="b">
        <f>IF(ISERROR(MATCH(t_platform_properties[[#This Row],[Platform]],t_platforms_list[Platform],0)),FALSE, TRUE)</f>
        <v>1</v>
      </c>
    </row>
    <row r="13" spans="1:11" x14ac:dyDescent="0.25">
      <c r="A13" t="s">
        <v>162</v>
      </c>
      <c r="B13">
        <v>1</v>
      </c>
      <c r="C13">
        <v>25</v>
      </c>
      <c r="E13">
        <v>100</v>
      </c>
      <c r="F13">
        <v>1.1000000000000001</v>
      </c>
      <c r="G13">
        <v>1.1000000000000001</v>
      </c>
      <c r="H13">
        <v>1.1000000000000001</v>
      </c>
      <c r="I13">
        <v>5</v>
      </c>
      <c r="J13" s="1" t="str">
        <f>t_platform_properties[[#This Row],[Platform]]&amp;"_"&amp;t_platform_properties[[#This Row],[Sea state]]</f>
        <v>FIACTestA_1</v>
      </c>
      <c r="K13" t="b">
        <f>IF(ISERROR(MATCH(t_platform_properties[[#This Row],[Platform]],t_platforms_list[Platform],0)),FALSE, TRUE)</f>
        <v>1</v>
      </c>
    </row>
    <row r="14" spans="1:11" x14ac:dyDescent="0.25">
      <c r="A14" t="s">
        <v>162</v>
      </c>
      <c r="B14">
        <v>2</v>
      </c>
      <c r="C14">
        <v>25</v>
      </c>
      <c r="E14">
        <v>100</v>
      </c>
      <c r="F14">
        <v>1.1000000000000001</v>
      </c>
      <c r="G14">
        <v>1.1000000000000001</v>
      </c>
      <c r="H14">
        <v>1.1000000000000001</v>
      </c>
      <c r="I14">
        <v>5</v>
      </c>
      <c r="J14" s="1" t="str">
        <f>t_platform_properties[[#This Row],[Platform]]&amp;"_"&amp;t_platform_properties[[#This Row],[Sea state]]</f>
        <v>FIACTestA_2</v>
      </c>
      <c r="K14" t="b">
        <f>IF(ISERROR(MATCH(t_platform_properties[[#This Row],[Platform]],t_platforms_list[Platform],0)),FALSE, TRUE)</f>
        <v>1</v>
      </c>
    </row>
    <row r="15" spans="1:11" x14ac:dyDescent="0.25">
      <c r="A15" t="s">
        <v>162</v>
      </c>
      <c r="B15">
        <v>3</v>
      </c>
      <c r="C15">
        <v>25</v>
      </c>
      <c r="E15">
        <v>100</v>
      </c>
      <c r="F15">
        <v>1.1000000000000001</v>
      </c>
      <c r="G15">
        <v>1.1000000000000001</v>
      </c>
      <c r="H15">
        <v>1.1000000000000001</v>
      </c>
      <c r="I15">
        <v>5</v>
      </c>
      <c r="J15" s="1" t="str">
        <f>t_platform_properties[[#This Row],[Platform]]&amp;"_"&amp;t_platform_properties[[#This Row],[Sea state]]</f>
        <v>FIACTestA_3</v>
      </c>
      <c r="K15" t="b">
        <f>IF(ISERROR(MATCH(t_platform_properties[[#This Row],[Platform]],t_platforms_list[Platform],0)),FALSE, TRUE)</f>
        <v>1</v>
      </c>
    </row>
    <row r="16" spans="1:11" x14ac:dyDescent="0.25">
      <c r="A16" t="s">
        <v>162</v>
      </c>
      <c r="B16">
        <v>4</v>
      </c>
      <c r="C16">
        <v>25</v>
      </c>
      <c r="E16">
        <v>100</v>
      </c>
      <c r="F16">
        <v>1.1000000000000001</v>
      </c>
      <c r="G16">
        <v>1.1000000000000001</v>
      </c>
      <c r="H16">
        <v>1.1000000000000001</v>
      </c>
      <c r="I16">
        <v>5</v>
      </c>
      <c r="J16" s="1" t="str">
        <f>t_platform_properties[[#This Row],[Platform]]&amp;"_"&amp;t_platform_properties[[#This Row],[Sea state]]</f>
        <v>FIACTestA_4</v>
      </c>
      <c r="K16" t="b">
        <f>IF(ISERROR(MATCH(t_platform_properties[[#This Row],[Platform]],t_platforms_list[Platform],0)),FALSE, TRUE)</f>
        <v>1</v>
      </c>
    </row>
    <row r="17" spans="1:11" x14ac:dyDescent="0.25">
      <c r="A17" t="s">
        <v>162</v>
      </c>
      <c r="B17">
        <v>5</v>
      </c>
      <c r="C17">
        <v>25</v>
      </c>
      <c r="E17">
        <v>100</v>
      </c>
      <c r="F17">
        <v>1.1000000000000001</v>
      </c>
      <c r="G17">
        <v>1.1000000000000001</v>
      </c>
      <c r="H17">
        <v>1.1000000000000001</v>
      </c>
      <c r="I17">
        <v>5</v>
      </c>
      <c r="J17" s="1" t="str">
        <f>t_platform_properties[[#This Row],[Platform]]&amp;"_"&amp;t_platform_properties[[#This Row],[Sea state]]</f>
        <v>FIACTestA_5</v>
      </c>
      <c r="K17" t="b">
        <f>IF(ISERROR(MATCH(t_platform_properties[[#This Row],[Platform]],t_platforms_list[Platform],0)),FALSE, TRUE)</f>
        <v>1</v>
      </c>
    </row>
    <row r="18" spans="1:11" x14ac:dyDescent="0.25">
      <c r="A18" t="s">
        <v>162</v>
      </c>
      <c r="B18">
        <v>6</v>
      </c>
      <c r="C18">
        <v>25</v>
      </c>
      <c r="E18">
        <v>100</v>
      </c>
      <c r="F18">
        <v>1.1000000000000001</v>
      </c>
      <c r="G18">
        <v>1.1000000000000001</v>
      </c>
      <c r="H18">
        <v>1.1000000000000001</v>
      </c>
      <c r="I18">
        <v>5</v>
      </c>
      <c r="J18" s="1" t="str">
        <f>t_platform_properties[[#This Row],[Platform]]&amp;"_"&amp;t_platform_properties[[#This Row],[Sea state]]</f>
        <v>FIACTestA_6</v>
      </c>
      <c r="K18" t="b">
        <f>IF(ISERROR(MATCH(t_platform_properties[[#This Row],[Platform]],t_platforms_list[Platform],0)),FALSE, TRUE)</f>
        <v>1</v>
      </c>
    </row>
    <row r="19" spans="1:11" x14ac:dyDescent="0.25">
      <c r="A19" t="s">
        <v>162</v>
      </c>
      <c r="B19">
        <v>7</v>
      </c>
      <c r="C19">
        <v>25</v>
      </c>
      <c r="E19">
        <v>100</v>
      </c>
      <c r="F19">
        <v>1.1000000000000001</v>
      </c>
      <c r="G19">
        <v>1.1000000000000001</v>
      </c>
      <c r="H19">
        <v>1.1000000000000001</v>
      </c>
      <c r="I19">
        <v>5</v>
      </c>
      <c r="J19" s="1" t="str">
        <f>t_platform_properties[[#This Row],[Platform]]&amp;"_"&amp;t_platform_properties[[#This Row],[Sea state]]</f>
        <v>FIACTestA_7</v>
      </c>
      <c r="K19" t="b">
        <f>IF(ISERROR(MATCH(t_platform_properties[[#This Row],[Platform]],t_platforms_list[Platform],0)),FALSE, TRUE)</f>
        <v>1</v>
      </c>
    </row>
    <row r="20" spans="1:11" x14ac:dyDescent="0.25">
      <c r="A20" t="s">
        <v>162</v>
      </c>
      <c r="B20">
        <v>8</v>
      </c>
      <c r="C20">
        <v>25</v>
      </c>
      <c r="E20">
        <v>100</v>
      </c>
      <c r="F20">
        <v>1.1000000000000001</v>
      </c>
      <c r="G20">
        <v>1.1000000000000001</v>
      </c>
      <c r="H20">
        <v>1.1000000000000001</v>
      </c>
      <c r="I20">
        <v>5</v>
      </c>
      <c r="J20" s="1" t="str">
        <f>t_platform_properties[[#This Row],[Platform]]&amp;"_"&amp;t_platform_properties[[#This Row],[Sea state]]</f>
        <v>FIACTestA_8</v>
      </c>
      <c r="K20" t="b">
        <f>IF(ISERROR(MATCH(t_platform_properties[[#This Row],[Platform]],t_platforms_list[Platform],0)),FALSE, TRUE)</f>
        <v>1</v>
      </c>
    </row>
    <row r="21" spans="1:11" x14ac:dyDescent="0.25">
      <c r="A21" t="s">
        <v>162</v>
      </c>
      <c r="B21">
        <v>9</v>
      </c>
      <c r="C21">
        <v>25</v>
      </c>
      <c r="E21">
        <v>100</v>
      </c>
      <c r="F21">
        <v>1.1000000000000001</v>
      </c>
      <c r="G21">
        <v>1.1000000000000001</v>
      </c>
      <c r="H21">
        <v>1.1000000000000001</v>
      </c>
      <c r="I21">
        <v>5</v>
      </c>
      <c r="J21" s="1" t="str">
        <f>t_platform_properties[[#This Row],[Platform]]&amp;"_"&amp;t_platform_properties[[#This Row],[Sea state]]</f>
        <v>FIACTestA_9</v>
      </c>
      <c r="K21" t="b">
        <f>IF(ISERROR(MATCH(t_platform_properties[[#This Row],[Platform]],t_platforms_list[Platform],0)),FALSE, TRUE)</f>
        <v>1</v>
      </c>
    </row>
  </sheetData>
  <conditionalFormatting sqref="K2:K21">
    <cfRule type="cellIs" dxfId="10" priority="1" operator="equal">
      <formula>TRUE</formula>
    </cfRule>
    <cfRule type="cellIs" dxfId="9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7" bestFit="1" customWidth="1"/>
    <col min="2" max="2" width="19.140625" bestFit="1" customWidth="1"/>
    <col min="3" max="3" width="28.140625" bestFit="1" customWidth="1"/>
    <col min="4" max="4" width="14.28515625" bestFit="1" customWidth="1"/>
  </cols>
  <sheetData>
    <row r="1" spans="1:4" x14ac:dyDescent="0.25">
      <c r="A1" t="s">
        <v>29</v>
      </c>
      <c r="B1" t="s">
        <v>30</v>
      </c>
      <c r="C1" t="s">
        <v>178</v>
      </c>
      <c r="D1" t="s">
        <v>31</v>
      </c>
    </row>
    <row r="2" spans="1:4" x14ac:dyDescent="0.25">
      <c r="A2" t="s">
        <v>163</v>
      </c>
      <c r="B2">
        <v>1</v>
      </c>
      <c r="C2">
        <v>1</v>
      </c>
      <c r="D2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D3"/>
  <sheetViews>
    <sheetView workbookViewId="0">
      <selection activeCell="A4" sqref="A4:XFD11"/>
    </sheetView>
  </sheetViews>
  <sheetFormatPr defaultRowHeight="15" x14ac:dyDescent="0.25"/>
  <cols>
    <col min="1" max="1" width="14.140625" customWidth="1"/>
    <col min="2" max="2" width="18.5703125" bestFit="1" customWidth="1"/>
    <col min="3" max="3" width="19.42578125" bestFit="1" customWidth="1"/>
    <col min="4" max="4" width="15.140625" bestFit="1" customWidth="1"/>
  </cols>
  <sheetData>
    <row r="1" spans="1:4" x14ac:dyDescent="0.25">
      <c r="A1" t="s">
        <v>0</v>
      </c>
      <c r="B1" t="s">
        <v>29</v>
      </c>
      <c r="C1" t="s">
        <v>41</v>
      </c>
      <c r="D1" t="s">
        <v>42</v>
      </c>
    </row>
    <row r="2" spans="1:4" x14ac:dyDescent="0.25">
      <c r="A2" t="s">
        <v>162</v>
      </c>
      <c r="B2" t="s">
        <v>163</v>
      </c>
      <c r="C2" t="str">
        <f>t_platform_sensors[[#This Row],[Platform]]&amp;"_"&amp;t_platform_sensors[[#This Row],[Sensor]]</f>
        <v>FIACTestA_SensorTestA</v>
      </c>
      <c r="D2" t="b">
        <f>IF(ISERROR(MATCH(t_platform_sensors[[#This Row],[Sensor]],t_sensors_list[Sensor],0)),FALSE, TRUE)</f>
        <v>1</v>
      </c>
    </row>
    <row r="3" spans="1:4" x14ac:dyDescent="0.25">
      <c r="A3" t="s">
        <v>161</v>
      </c>
      <c r="B3" t="s">
        <v>163</v>
      </c>
      <c r="C3" t="str">
        <f>t_platform_sensors[[#This Row],[Platform]]&amp;"_"&amp;t_platform_sensors[[#This Row],[Sensor]]</f>
        <v>CICTestA_SensorTestA</v>
      </c>
      <c r="D3" t="b">
        <f>IF(ISERROR(MATCH(t_platform_sensors[[#This Row],[Sensor]],t_sensors_list[Sensor],0)),FALSE, TRUE)</f>
        <v>1</v>
      </c>
    </row>
  </sheetData>
  <conditionalFormatting sqref="D2:D3">
    <cfRule type="cellIs" dxfId="8" priority="1" operator="equal">
      <formula>TRUE</formula>
    </cfRule>
    <cfRule type="cellIs" dxfId="7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E1"/>
  <sheetViews>
    <sheetView workbookViewId="0">
      <selection activeCell="A2" sqref="A2:XFD11"/>
    </sheetView>
  </sheetViews>
  <sheetFormatPr defaultRowHeight="15" x14ac:dyDescent="0.25"/>
  <cols>
    <col min="1" max="1" width="25.140625" bestFit="1" customWidth="1"/>
    <col min="2" max="2" width="17" bestFit="1" customWidth="1"/>
    <col min="3" max="3" width="21.5703125" bestFit="1" customWidth="1"/>
  </cols>
  <sheetData>
    <row r="1" spans="1: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</row>
  </sheetData>
  <conditionalFormatting sqref="E2">
    <cfRule type="cellIs" dxfId="6" priority="1" operator="equal">
      <formula>TRUE</formula>
    </cfRule>
    <cfRule type="cellIs" dxfId="5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D1"/>
  <sheetViews>
    <sheetView workbookViewId="0">
      <selection activeCell="C1" sqref="C1:C1048576"/>
    </sheetView>
  </sheetViews>
  <sheetFormatPr defaultRowHeight="15" x14ac:dyDescent="0.25"/>
  <cols>
    <col min="1" max="1" width="14.140625" customWidth="1"/>
    <col min="2" max="2" width="18.5703125" bestFit="1" customWidth="1"/>
    <col min="3" max="3" width="16.7109375" bestFit="1" customWidth="1"/>
    <col min="4" max="4" width="17" bestFit="1" customWidth="1"/>
  </cols>
  <sheetData>
    <row r="1" spans="1:4" x14ac:dyDescent="0.25">
      <c r="A1" t="s">
        <v>0</v>
      </c>
      <c r="B1" t="s">
        <v>43</v>
      </c>
      <c r="C1" t="s">
        <v>28</v>
      </c>
      <c r="D1" t="s">
        <v>58</v>
      </c>
    </row>
  </sheetData>
  <conditionalFormatting sqref="C2:D2">
    <cfRule type="cellIs" dxfId="4" priority="1" operator="equal">
      <formula>TRUE</formula>
    </cfRule>
    <cfRule type="cellIs" dxfId="3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"/>
  <sheetViews>
    <sheetView workbookViewId="0"/>
  </sheetViews>
  <sheetFormatPr defaultRowHeight="15" x14ac:dyDescent="0.25"/>
  <cols>
    <col min="1" max="1" width="25.140625" bestFit="1" customWidth="1"/>
    <col min="2" max="2" width="17.5703125" customWidth="1"/>
    <col min="3" max="3" width="15.85546875" bestFit="1" customWidth="1"/>
    <col min="4" max="4" width="16.140625" bestFit="1" customWidth="1"/>
    <col min="5" max="5" width="16.7109375" bestFit="1" customWidth="1"/>
  </cols>
  <sheetData>
    <row r="1" spans="1:5" x14ac:dyDescent="0.25">
      <c r="A1" t="s">
        <v>43</v>
      </c>
      <c r="B1" t="s">
        <v>0</v>
      </c>
      <c r="C1" t="s">
        <v>59</v>
      </c>
      <c r="D1" t="s">
        <v>58</v>
      </c>
      <c r="E1" t="s">
        <v>28</v>
      </c>
    </row>
  </sheetData>
  <conditionalFormatting sqref="D2:E2">
    <cfRule type="cellIs" dxfId="2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2"/>
  <sheetViews>
    <sheetView workbookViewId="0">
      <selection activeCell="A2" sqref="A2"/>
    </sheetView>
  </sheetViews>
  <sheetFormatPr defaultRowHeight="15" x14ac:dyDescent="0.25"/>
  <cols>
    <col min="1" max="1" width="29.28515625" customWidth="1"/>
    <col min="3" max="3" width="17.7109375" bestFit="1" customWidth="1"/>
    <col min="4" max="4" width="27.42578125" bestFit="1" customWidth="1"/>
    <col min="5" max="5" width="18.42578125" bestFit="1" customWidth="1"/>
  </cols>
  <sheetData>
    <row r="1" spans="1:5" x14ac:dyDescent="0.25">
      <c r="A1" t="s">
        <v>66</v>
      </c>
      <c r="B1" t="s">
        <v>21</v>
      </c>
      <c r="C1" t="s">
        <v>67</v>
      </c>
      <c r="D1" t="s">
        <v>68</v>
      </c>
      <c r="E1" t="s">
        <v>69</v>
      </c>
    </row>
    <row r="2" spans="1:5" x14ac:dyDescent="0.25">
      <c r="A2" s="2" t="s">
        <v>164</v>
      </c>
      <c r="B2">
        <v>2</v>
      </c>
      <c r="C2" t="b">
        <v>0</v>
      </c>
      <c r="D2">
        <v>1</v>
      </c>
      <c r="E2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5"/>
  <sheetViews>
    <sheetView workbookViewId="0">
      <selection activeCell="I5" sqref="I5"/>
    </sheetView>
  </sheetViews>
  <sheetFormatPr defaultRowHeight="15" x14ac:dyDescent="0.25"/>
  <cols>
    <col min="1" max="1" width="20" bestFit="1" customWidth="1"/>
    <col min="2" max="2" width="10.5703125" bestFit="1" customWidth="1"/>
    <col min="3" max="3" width="8.85546875" bestFit="1" customWidth="1"/>
    <col min="4" max="4" width="10.42578125" bestFit="1" customWidth="1"/>
    <col min="5" max="5" width="10.42578125" customWidth="1"/>
    <col min="6" max="6" width="46.28515625" bestFit="1" customWidth="1"/>
    <col min="7" max="7" width="6.42578125" bestFit="1" customWidth="1"/>
    <col min="8" max="8" width="20.42578125" customWidth="1"/>
    <col min="9" max="9" width="32.42578125" bestFit="1" customWidth="1"/>
  </cols>
  <sheetData>
    <row r="1" spans="1:9" x14ac:dyDescent="0.25">
      <c r="A1" t="s">
        <v>66</v>
      </c>
      <c r="B1" t="s">
        <v>0</v>
      </c>
      <c r="C1" t="s">
        <v>70</v>
      </c>
      <c r="D1" t="s">
        <v>71</v>
      </c>
      <c r="E1" t="s">
        <v>72</v>
      </c>
      <c r="F1" t="s">
        <v>11</v>
      </c>
      <c r="G1" t="s">
        <v>73</v>
      </c>
      <c r="H1" t="s">
        <v>74</v>
      </c>
      <c r="I1" t="s">
        <v>75</v>
      </c>
    </row>
    <row r="2" spans="1:9" x14ac:dyDescent="0.25">
      <c r="A2" s="2" t="s">
        <v>164</v>
      </c>
      <c r="B2" t="s">
        <v>161</v>
      </c>
      <c r="C2" t="s">
        <v>76</v>
      </c>
      <c r="D2" t="b">
        <v>0</v>
      </c>
      <c r="E2" t="s">
        <v>77</v>
      </c>
      <c r="F2" t="s">
        <v>14</v>
      </c>
      <c r="G2">
        <v>1</v>
      </c>
      <c r="H2" t="s">
        <v>165</v>
      </c>
      <c r="I2" t="s">
        <v>169</v>
      </c>
    </row>
    <row r="3" spans="1:9" x14ac:dyDescent="0.25">
      <c r="A3" s="2" t="s">
        <v>164</v>
      </c>
      <c r="B3" t="s">
        <v>161</v>
      </c>
      <c r="C3" t="s">
        <v>76</v>
      </c>
      <c r="D3" t="b">
        <v>0</v>
      </c>
      <c r="E3" t="s">
        <v>77</v>
      </c>
      <c r="F3" t="s">
        <v>14</v>
      </c>
      <c r="G3">
        <v>2</v>
      </c>
      <c r="H3" t="s">
        <v>166</v>
      </c>
      <c r="I3" t="s">
        <v>170</v>
      </c>
    </row>
    <row r="4" spans="1:9" x14ac:dyDescent="0.25">
      <c r="A4" s="2" t="s">
        <v>164</v>
      </c>
      <c r="B4" t="s">
        <v>161</v>
      </c>
      <c r="C4" t="s">
        <v>76</v>
      </c>
      <c r="D4" t="b">
        <v>0</v>
      </c>
      <c r="E4" t="s">
        <v>77</v>
      </c>
      <c r="F4" t="s">
        <v>14</v>
      </c>
      <c r="G4">
        <v>3</v>
      </c>
      <c r="H4" t="s">
        <v>167</v>
      </c>
      <c r="I4" t="s">
        <v>171</v>
      </c>
    </row>
    <row r="5" spans="1:9" x14ac:dyDescent="0.25">
      <c r="A5" s="2" t="s">
        <v>164</v>
      </c>
      <c r="B5" t="s">
        <v>162</v>
      </c>
      <c r="C5" t="s">
        <v>78</v>
      </c>
      <c r="D5" t="b">
        <v>0</v>
      </c>
      <c r="E5" t="s">
        <v>79</v>
      </c>
      <c r="F5" t="s">
        <v>19</v>
      </c>
      <c r="G5">
        <v>4</v>
      </c>
      <c r="H5" t="s">
        <v>168</v>
      </c>
      <c r="I5" t="s">
        <v>172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G21"/>
  <sheetViews>
    <sheetView workbookViewId="0">
      <selection activeCell="F18" sqref="F18"/>
    </sheetView>
  </sheetViews>
  <sheetFormatPr defaultRowHeight="15" x14ac:dyDescent="0.25"/>
  <cols>
    <col min="1" max="1" width="32.42578125" bestFit="1" customWidth="1"/>
    <col min="2" max="6" width="14.140625" customWidth="1"/>
  </cols>
  <sheetData>
    <row r="1" spans="1:7" x14ac:dyDescent="0.25">
      <c r="A1" t="s">
        <v>75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25">
      <c r="A2" t="s">
        <v>169</v>
      </c>
      <c r="B2">
        <v>1</v>
      </c>
      <c r="C2">
        <v>53.312570000000001</v>
      </c>
      <c r="D2">
        <v>2.1792189999999998</v>
      </c>
      <c r="E2">
        <v>0</v>
      </c>
    </row>
    <row r="3" spans="1:7" x14ac:dyDescent="0.25">
      <c r="A3" t="s">
        <v>169</v>
      </c>
      <c r="B3">
        <v>2</v>
      </c>
      <c r="C3">
        <v>53.072319999999998</v>
      </c>
      <c r="D3">
        <v>1.6570199999999999</v>
      </c>
      <c r="E3">
        <v>0</v>
      </c>
    </row>
    <row r="4" spans="1:7" x14ac:dyDescent="0.25">
      <c r="A4" t="s">
        <v>169</v>
      </c>
      <c r="B4">
        <v>3</v>
      </c>
      <c r="C4">
        <v>52.946435999999999</v>
      </c>
      <c r="D4">
        <v>1.2057100000000001</v>
      </c>
      <c r="E4">
        <v>0</v>
      </c>
      <c r="F4" t="s">
        <v>173</v>
      </c>
    </row>
    <row r="5" spans="1:7" x14ac:dyDescent="0.25">
      <c r="A5" t="s">
        <v>169</v>
      </c>
      <c r="B5">
        <v>4</v>
      </c>
      <c r="C5">
        <v>52.946435999999999</v>
      </c>
      <c r="D5">
        <v>1.2057100000000001</v>
      </c>
      <c r="E5">
        <v>0</v>
      </c>
    </row>
    <row r="6" spans="1:7" x14ac:dyDescent="0.25">
      <c r="A6" t="s">
        <v>169</v>
      </c>
      <c r="B6">
        <v>5</v>
      </c>
      <c r="C6">
        <v>53.072319999999998</v>
      </c>
      <c r="D6">
        <v>1.6570199999999999</v>
      </c>
      <c r="E6">
        <v>0</v>
      </c>
    </row>
    <row r="7" spans="1:7" x14ac:dyDescent="0.25">
      <c r="A7" t="s">
        <v>169</v>
      </c>
      <c r="B7">
        <v>6</v>
      </c>
      <c r="C7">
        <v>53.312570000000001</v>
      </c>
      <c r="D7">
        <v>2.1792189999999998</v>
      </c>
      <c r="E7">
        <v>0</v>
      </c>
    </row>
    <row r="8" spans="1:7" x14ac:dyDescent="0.25">
      <c r="A8" t="s">
        <v>170</v>
      </c>
      <c r="B8">
        <v>1</v>
      </c>
      <c r="C8">
        <v>53.312570000000001</v>
      </c>
      <c r="D8">
        <v>2.1792189999999998</v>
      </c>
      <c r="E8">
        <v>0</v>
      </c>
    </row>
    <row r="9" spans="1:7" x14ac:dyDescent="0.25">
      <c r="A9" t="s">
        <v>170</v>
      </c>
      <c r="B9">
        <v>2</v>
      </c>
      <c r="C9">
        <v>53.072319999999998</v>
      </c>
      <c r="D9">
        <v>1.6570199999999999</v>
      </c>
      <c r="E9">
        <v>0</v>
      </c>
    </row>
    <row r="10" spans="1:7" x14ac:dyDescent="0.25">
      <c r="A10" t="s">
        <v>170</v>
      </c>
      <c r="B10">
        <v>3</v>
      </c>
      <c r="C10">
        <v>52.932586999999998</v>
      </c>
      <c r="D10">
        <v>1.302789</v>
      </c>
      <c r="E10">
        <v>0</v>
      </c>
      <c r="F10" t="s">
        <v>173</v>
      </c>
    </row>
    <row r="11" spans="1:7" x14ac:dyDescent="0.25">
      <c r="A11" t="s">
        <v>170</v>
      </c>
      <c r="B11">
        <v>4</v>
      </c>
      <c r="C11">
        <v>52.932586999999998</v>
      </c>
      <c r="D11">
        <v>1.302789</v>
      </c>
      <c r="E11">
        <v>0</v>
      </c>
    </row>
    <row r="12" spans="1:7" x14ac:dyDescent="0.25">
      <c r="A12" t="s">
        <v>170</v>
      </c>
      <c r="B12">
        <v>5</v>
      </c>
      <c r="C12">
        <v>53.072319999999998</v>
      </c>
      <c r="D12">
        <v>1.6570199999999999</v>
      </c>
      <c r="E12">
        <v>0</v>
      </c>
    </row>
    <row r="13" spans="1:7" x14ac:dyDescent="0.25">
      <c r="A13" t="s">
        <v>170</v>
      </c>
      <c r="B13">
        <v>6</v>
      </c>
      <c r="C13">
        <v>53.312570000000001</v>
      </c>
      <c r="D13">
        <v>2.1792189999999998</v>
      </c>
      <c r="E13">
        <v>0</v>
      </c>
    </row>
    <row r="14" spans="1:7" x14ac:dyDescent="0.25">
      <c r="A14" t="s">
        <v>171</v>
      </c>
      <c r="B14">
        <v>1</v>
      </c>
      <c r="C14">
        <v>53.312570000000001</v>
      </c>
      <c r="D14">
        <v>2.1792189999999998</v>
      </c>
      <c r="E14">
        <v>0</v>
      </c>
    </row>
    <row r="15" spans="1:7" x14ac:dyDescent="0.25">
      <c r="A15" t="s">
        <v>171</v>
      </c>
      <c r="B15">
        <v>2</v>
      </c>
      <c r="C15">
        <v>53.072319999999998</v>
      </c>
      <c r="D15">
        <v>1.6570199999999999</v>
      </c>
      <c r="E15">
        <v>0</v>
      </c>
    </row>
    <row r="16" spans="1:7" x14ac:dyDescent="0.25">
      <c r="A16" t="s">
        <v>171</v>
      </c>
      <c r="B16">
        <v>3</v>
      </c>
      <c r="C16">
        <v>52.786329000000002</v>
      </c>
      <c r="D16">
        <v>1.6087050000000001</v>
      </c>
      <c r="E16">
        <v>0</v>
      </c>
      <c r="F16" t="s">
        <v>173</v>
      </c>
    </row>
    <row r="17" spans="1:5" x14ac:dyDescent="0.25">
      <c r="A17" t="s">
        <v>171</v>
      </c>
      <c r="B17">
        <v>4</v>
      </c>
      <c r="C17">
        <v>52.786329000000002</v>
      </c>
      <c r="D17">
        <v>1.6087050000000001</v>
      </c>
      <c r="E17">
        <v>0</v>
      </c>
    </row>
    <row r="18" spans="1:5" x14ac:dyDescent="0.25">
      <c r="A18" t="s">
        <v>171</v>
      </c>
      <c r="B18">
        <v>5</v>
      </c>
      <c r="C18">
        <v>53.072319999999998</v>
      </c>
      <c r="D18">
        <v>1.6570199999999999</v>
      </c>
      <c r="E18">
        <v>0</v>
      </c>
    </row>
    <row r="19" spans="1:5" x14ac:dyDescent="0.25">
      <c r="A19" t="s">
        <v>171</v>
      </c>
      <c r="B19">
        <v>6</v>
      </c>
      <c r="C19">
        <v>53.312570000000001</v>
      </c>
      <c r="D19">
        <v>2.1792189999999998</v>
      </c>
      <c r="E19">
        <v>0</v>
      </c>
    </row>
    <row r="20" spans="1:5" x14ac:dyDescent="0.25">
      <c r="A20" t="s">
        <v>172</v>
      </c>
      <c r="B20">
        <v>1</v>
      </c>
      <c r="C20">
        <v>53.134979999999999</v>
      </c>
      <c r="D20">
        <v>1.3659300000000001</v>
      </c>
      <c r="E20">
        <v>0</v>
      </c>
    </row>
    <row r="21" spans="1:5" x14ac:dyDescent="0.25">
      <c r="A21" t="s">
        <v>172</v>
      </c>
      <c r="B21">
        <v>2</v>
      </c>
      <c r="C21">
        <v>52.800840999999998</v>
      </c>
      <c r="D21">
        <v>1.954091</v>
      </c>
      <c r="E21">
        <v>0</v>
      </c>
    </row>
  </sheetData>
  <pageMargins left="0.7" right="0.7" top="0.75" bottom="0.75" header="0.3" footer="0.3"/>
  <pageSetup paperSize="9" orientation="portrait" horizontalDpi="360" verticalDpi="36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E20"/>
  <sheetViews>
    <sheetView workbookViewId="0"/>
  </sheetViews>
  <sheetFormatPr defaultRowHeight="15" x14ac:dyDescent="0.25"/>
  <sheetData>
    <row r="1" spans="1:5" x14ac:dyDescent="0.25">
      <c r="A1" t="s">
        <v>73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>
        <f t="shared" ref="A2:A20" si="0">ROW()-1</f>
        <v>1</v>
      </c>
      <c r="B2">
        <v>11</v>
      </c>
      <c r="C2">
        <v>100</v>
      </c>
      <c r="D2">
        <v>47</v>
      </c>
      <c r="E2">
        <v>59</v>
      </c>
    </row>
    <row r="3" spans="1:5" x14ac:dyDescent="0.25">
      <c r="A3">
        <f t="shared" si="0"/>
        <v>2</v>
      </c>
      <c r="B3">
        <v>17</v>
      </c>
      <c r="C3">
        <v>99</v>
      </c>
      <c r="D3">
        <v>45</v>
      </c>
      <c r="E3">
        <v>65</v>
      </c>
    </row>
    <row r="4" spans="1:5" x14ac:dyDescent="0.25">
      <c r="A4">
        <f t="shared" si="0"/>
        <v>3</v>
      </c>
      <c r="B4">
        <v>9</v>
      </c>
      <c r="C4">
        <v>70</v>
      </c>
      <c r="D4">
        <v>28</v>
      </c>
      <c r="E4">
        <v>73</v>
      </c>
    </row>
    <row r="5" spans="1:5" x14ac:dyDescent="0.25">
      <c r="A5">
        <f t="shared" si="0"/>
        <v>4</v>
      </c>
      <c r="B5">
        <v>13</v>
      </c>
      <c r="C5">
        <v>67</v>
      </c>
      <c r="D5">
        <v>17</v>
      </c>
      <c r="E5">
        <v>81</v>
      </c>
    </row>
    <row r="6" spans="1:5" x14ac:dyDescent="0.25">
      <c r="A6">
        <f t="shared" si="0"/>
        <v>5</v>
      </c>
      <c r="B6">
        <v>14</v>
      </c>
      <c r="C6">
        <v>65</v>
      </c>
      <c r="D6">
        <v>36</v>
      </c>
      <c r="E6">
        <v>71</v>
      </c>
    </row>
    <row r="7" spans="1:5" x14ac:dyDescent="0.25">
      <c r="A7">
        <f t="shared" si="0"/>
        <v>6</v>
      </c>
      <c r="B7">
        <v>16</v>
      </c>
      <c r="C7">
        <v>64</v>
      </c>
      <c r="D7">
        <v>60</v>
      </c>
      <c r="E7">
        <v>68</v>
      </c>
    </row>
    <row r="8" spans="1:5" x14ac:dyDescent="0.25">
      <c r="A8">
        <f t="shared" si="0"/>
        <v>7</v>
      </c>
      <c r="B8">
        <v>5</v>
      </c>
      <c r="C8">
        <v>61</v>
      </c>
      <c r="D8">
        <v>47</v>
      </c>
      <c r="E8">
        <v>73</v>
      </c>
    </row>
    <row r="9" spans="1:5" x14ac:dyDescent="0.25">
      <c r="A9">
        <f t="shared" si="0"/>
        <v>8</v>
      </c>
      <c r="B9">
        <v>3</v>
      </c>
      <c r="C9">
        <v>59</v>
      </c>
      <c r="D9">
        <v>50</v>
      </c>
      <c r="E9">
        <v>69</v>
      </c>
    </row>
    <row r="10" spans="1:5" x14ac:dyDescent="0.25">
      <c r="A10">
        <f t="shared" si="0"/>
        <v>9</v>
      </c>
      <c r="B10">
        <v>7</v>
      </c>
      <c r="C10">
        <v>58</v>
      </c>
      <c r="D10">
        <v>27</v>
      </c>
      <c r="E10">
        <v>63</v>
      </c>
    </row>
    <row r="11" spans="1:5" x14ac:dyDescent="0.25">
      <c r="A11">
        <f t="shared" si="0"/>
        <v>10</v>
      </c>
      <c r="B11">
        <v>6</v>
      </c>
      <c r="C11">
        <v>54</v>
      </c>
      <c r="D11">
        <v>41</v>
      </c>
      <c r="E11">
        <v>56</v>
      </c>
    </row>
    <row r="12" spans="1:5" x14ac:dyDescent="0.25">
      <c r="A12">
        <f t="shared" si="0"/>
        <v>11</v>
      </c>
      <c r="B12">
        <v>12</v>
      </c>
      <c r="C12">
        <v>54</v>
      </c>
      <c r="D12">
        <v>32</v>
      </c>
      <c r="E12">
        <v>83</v>
      </c>
    </row>
    <row r="13" spans="1:5" x14ac:dyDescent="0.25">
      <c r="A13">
        <f t="shared" si="0"/>
        <v>12</v>
      </c>
      <c r="B13">
        <v>15</v>
      </c>
      <c r="C13">
        <v>53</v>
      </c>
      <c r="D13">
        <v>26</v>
      </c>
      <c r="E13">
        <v>82</v>
      </c>
    </row>
    <row r="14" spans="1:5" x14ac:dyDescent="0.25">
      <c r="A14">
        <f t="shared" si="0"/>
        <v>13</v>
      </c>
      <c r="B14">
        <v>2</v>
      </c>
      <c r="C14">
        <v>46</v>
      </c>
      <c r="D14">
        <v>23</v>
      </c>
      <c r="E14">
        <v>53</v>
      </c>
    </row>
    <row r="15" spans="1:5" x14ac:dyDescent="0.25">
      <c r="A15">
        <f t="shared" si="0"/>
        <v>14</v>
      </c>
      <c r="B15">
        <v>8</v>
      </c>
      <c r="C15">
        <v>41</v>
      </c>
      <c r="D15">
        <v>42</v>
      </c>
      <c r="E15">
        <v>81</v>
      </c>
    </row>
    <row r="16" spans="1:5" x14ac:dyDescent="0.25">
      <c r="A16">
        <f t="shared" si="0"/>
        <v>15</v>
      </c>
      <c r="B16">
        <v>1</v>
      </c>
      <c r="C16">
        <v>32</v>
      </c>
      <c r="D16">
        <v>24</v>
      </c>
      <c r="E16">
        <v>84</v>
      </c>
    </row>
    <row r="17" spans="1:5" x14ac:dyDescent="0.25">
      <c r="A17">
        <f t="shared" si="0"/>
        <v>16</v>
      </c>
      <c r="B17">
        <v>19</v>
      </c>
      <c r="C17">
        <v>28</v>
      </c>
      <c r="D17">
        <v>53</v>
      </c>
      <c r="E17">
        <v>48</v>
      </c>
    </row>
    <row r="18" spans="1:5" x14ac:dyDescent="0.25">
      <c r="A18">
        <f t="shared" si="0"/>
        <v>17</v>
      </c>
      <c r="B18">
        <v>4</v>
      </c>
      <c r="C18">
        <v>27</v>
      </c>
      <c r="D18">
        <v>60</v>
      </c>
      <c r="E18">
        <v>40</v>
      </c>
    </row>
    <row r="19" spans="1:5" x14ac:dyDescent="0.25">
      <c r="A19">
        <f t="shared" si="0"/>
        <v>18</v>
      </c>
      <c r="B19">
        <v>18</v>
      </c>
      <c r="C19">
        <v>25</v>
      </c>
      <c r="D19">
        <v>33</v>
      </c>
      <c r="E19">
        <v>66</v>
      </c>
    </row>
    <row r="20" spans="1:5" x14ac:dyDescent="0.25">
      <c r="A20">
        <f t="shared" si="0"/>
        <v>19</v>
      </c>
      <c r="B20">
        <v>10</v>
      </c>
      <c r="C20">
        <v>20</v>
      </c>
      <c r="D20">
        <v>19</v>
      </c>
      <c r="E20">
        <v>70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F25"/>
  <sheetViews>
    <sheetView workbookViewId="0"/>
  </sheetViews>
  <sheetFormatPr defaultRowHeight="15" x14ac:dyDescent="0.25"/>
  <cols>
    <col min="2" max="6" width="31.5703125" customWidth="1"/>
  </cols>
  <sheetData>
    <row r="1" spans="1:6" x14ac:dyDescent="0.25">
      <c r="A1" t="s">
        <v>93</v>
      </c>
    </row>
    <row r="2" spans="1:6" x14ac:dyDescent="0.25">
      <c r="B2" t="s">
        <v>94</v>
      </c>
      <c r="C2" t="s">
        <v>95</v>
      </c>
      <c r="D2" t="s">
        <v>96</v>
      </c>
      <c r="E2" t="s">
        <v>97</v>
      </c>
      <c r="F2" t="s">
        <v>98</v>
      </c>
    </row>
    <row r="3" spans="1:6" x14ac:dyDescent="0.25">
      <c r="B3" t="s">
        <v>99</v>
      </c>
      <c r="C3" t="s">
        <v>20</v>
      </c>
      <c r="D3" t="s">
        <v>100</v>
      </c>
      <c r="E3" t="s">
        <v>40</v>
      </c>
      <c r="F3" t="s">
        <v>48</v>
      </c>
    </row>
    <row r="4" spans="1:6" x14ac:dyDescent="0.25">
      <c r="B4" t="s">
        <v>18</v>
      </c>
      <c r="C4" t="s">
        <v>16</v>
      </c>
      <c r="E4" t="s">
        <v>32</v>
      </c>
      <c r="F4" t="s">
        <v>49</v>
      </c>
    </row>
    <row r="5" spans="1:6" x14ac:dyDescent="0.25">
      <c r="B5" t="s">
        <v>101</v>
      </c>
      <c r="C5" t="s">
        <v>17</v>
      </c>
      <c r="E5" t="s">
        <v>34</v>
      </c>
      <c r="F5" t="s">
        <v>50</v>
      </c>
    </row>
    <row r="6" spans="1:6" x14ac:dyDescent="0.25">
      <c r="B6" t="s">
        <v>102</v>
      </c>
      <c r="C6" t="s">
        <v>15</v>
      </c>
      <c r="E6" t="s">
        <v>35</v>
      </c>
      <c r="F6" t="s">
        <v>51</v>
      </c>
    </row>
    <row r="7" spans="1:6" x14ac:dyDescent="0.25">
      <c r="B7" t="s">
        <v>103</v>
      </c>
      <c r="C7" t="s">
        <v>13</v>
      </c>
      <c r="E7" t="s">
        <v>36</v>
      </c>
      <c r="F7" t="s">
        <v>52</v>
      </c>
    </row>
    <row r="8" spans="1:6" x14ac:dyDescent="0.25">
      <c r="B8" t="s">
        <v>104</v>
      </c>
      <c r="C8" t="s">
        <v>103</v>
      </c>
      <c r="E8" t="s">
        <v>37</v>
      </c>
      <c r="F8" t="s">
        <v>53</v>
      </c>
    </row>
    <row r="9" spans="1:6" x14ac:dyDescent="0.25">
      <c r="B9" t="s">
        <v>105</v>
      </c>
      <c r="C9" t="s">
        <v>104</v>
      </c>
      <c r="E9" t="s">
        <v>38</v>
      </c>
      <c r="F9" t="s">
        <v>54</v>
      </c>
    </row>
    <row r="10" spans="1:6" x14ac:dyDescent="0.25">
      <c r="B10" t="s">
        <v>106</v>
      </c>
      <c r="C10" t="s">
        <v>105</v>
      </c>
      <c r="E10" t="s">
        <v>39</v>
      </c>
      <c r="F10" t="s">
        <v>55</v>
      </c>
    </row>
    <row r="11" spans="1:6" x14ac:dyDescent="0.25">
      <c r="B11" t="s">
        <v>107</v>
      </c>
      <c r="C11" t="s">
        <v>101</v>
      </c>
      <c r="F11" t="s">
        <v>56</v>
      </c>
    </row>
    <row r="12" spans="1:6" x14ac:dyDescent="0.25">
      <c r="C12" t="s">
        <v>102</v>
      </c>
      <c r="F12" t="s">
        <v>108</v>
      </c>
    </row>
    <row r="13" spans="1:6" x14ac:dyDescent="0.25">
      <c r="C13" t="s">
        <v>109</v>
      </c>
    </row>
    <row r="14" spans="1:6" x14ac:dyDescent="0.25">
      <c r="C14" t="s">
        <v>110</v>
      </c>
    </row>
    <row r="16" spans="1:6" x14ac:dyDescent="0.25">
      <c r="A16" t="s">
        <v>111</v>
      </c>
    </row>
    <row r="17" spans="2:6" x14ac:dyDescent="0.25"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2:6" x14ac:dyDescent="0.25">
      <c r="B18" t="s">
        <v>112</v>
      </c>
      <c r="C18" t="s">
        <v>112</v>
      </c>
      <c r="E18" t="s">
        <v>113</v>
      </c>
      <c r="F18" t="s">
        <v>114</v>
      </c>
    </row>
    <row r="19" spans="2:6" x14ac:dyDescent="0.25">
      <c r="B19" t="s">
        <v>115</v>
      </c>
      <c r="C19" t="s">
        <v>115</v>
      </c>
      <c r="E19" t="s">
        <v>116</v>
      </c>
      <c r="F19" t="s">
        <v>117</v>
      </c>
    </row>
    <row r="20" spans="2:6" x14ac:dyDescent="0.25">
      <c r="B20" t="s">
        <v>118</v>
      </c>
      <c r="C20" t="s">
        <v>118</v>
      </c>
      <c r="E20" t="s">
        <v>119</v>
      </c>
      <c r="F20" t="s">
        <v>120</v>
      </c>
    </row>
    <row r="21" spans="2:6" x14ac:dyDescent="0.25">
      <c r="B21" t="s">
        <v>121</v>
      </c>
      <c r="C21" t="s">
        <v>121</v>
      </c>
      <c r="E21" t="s">
        <v>122</v>
      </c>
      <c r="F21" t="s">
        <v>123</v>
      </c>
    </row>
    <row r="22" spans="2:6" x14ac:dyDescent="0.25">
      <c r="B22" t="s">
        <v>124</v>
      </c>
      <c r="C22" t="s">
        <v>125</v>
      </c>
      <c r="F22" t="s">
        <v>126</v>
      </c>
    </row>
    <row r="23" spans="2:6" x14ac:dyDescent="0.25">
      <c r="B23" t="s">
        <v>127</v>
      </c>
      <c r="C23" t="s">
        <v>128</v>
      </c>
    </row>
    <row r="24" spans="2:6" x14ac:dyDescent="0.25">
      <c r="B24" t="s">
        <v>129</v>
      </c>
    </row>
    <row r="25" spans="2:6" x14ac:dyDescent="0.25">
      <c r="B25" t="s">
        <v>114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I57"/>
  <sheetViews>
    <sheetView zoomScaleNormal="100" workbookViewId="0"/>
  </sheetViews>
  <sheetFormatPr defaultRowHeight="15" x14ac:dyDescent="0.25"/>
  <cols>
    <col min="1" max="1" width="12.28515625" bestFit="1" customWidth="1"/>
    <col min="2" max="2" width="17.85546875" customWidth="1"/>
    <col min="3" max="3" width="28.140625" bestFit="1" customWidth="1"/>
    <col min="4" max="4" width="22.85546875" hidden="1" customWidth="1"/>
    <col min="5" max="5" width="31.5703125" hidden="1" customWidth="1"/>
    <col min="6" max="6" width="38.42578125" hidden="1" customWidth="1"/>
    <col min="7" max="9" width="12.5703125" customWidth="1"/>
  </cols>
  <sheetData>
    <row r="1" spans="1:9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97</v>
      </c>
      <c r="I1" t="s">
        <v>98</v>
      </c>
    </row>
    <row r="2" spans="1:9" x14ac:dyDescent="0.25">
      <c r="A2" t="s">
        <v>137</v>
      </c>
      <c r="B2" t="s">
        <v>136</v>
      </c>
      <c r="C2" t="s">
        <v>0</v>
      </c>
      <c r="D2" t="s">
        <v>138</v>
      </c>
      <c r="E2" t="s">
        <v>139</v>
      </c>
    </row>
    <row r="3" spans="1:9" x14ac:dyDescent="0.25">
      <c r="A3" t="s">
        <v>137</v>
      </c>
      <c r="B3" t="s">
        <v>136</v>
      </c>
      <c r="C3" t="s">
        <v>1</v>
      </c>
      <c r="D3" t="s">
        <v>138</v>
      </c>
      <c r="E3" t="s">
        <v>139</v>
      </c>
      <c r="G3" t="s">
        <v>140</v>
      </c>
    </row>
    <row r="4" spans="1:9" x14ac:dyDescent="0.25">
      <c r="A4" t="s">
        <v>137</v>
      </c>
      <c r="B4" t="s">
        <v>136</v>
      </c>
      <c r="C4" t="s">
        <v>2</v>
      </c>
      <c r="D4" t="s">
        <v>138</v>
      </c>
      <c r="E4" t="s">
        <v>139</v>
      </c>
      <c r="G4" t="s">
        <v>140</v>
      </c>
    </row>
    <row r="5" spans="1:9" x14ac:dyDescent="0.25">
      <c r="A5" t="s">
        <v>137</v>
      </c>
      <c r="B5" t="s">
        <v>141</v>
      </c>
      <c r="C5" t="s">
        <v>0</v>
      </c>
      <c r="D5" t="s">
        <v>138</v>
      </c>
      <c r="E5" t="s">
        <v>142</v>
      </c>
    </row>
    <row r="6" spans="1:9" x14ac:dyDescent="0.25">
      <c r="A6" t="s">
        <v>137</v>
      </c>
      <c r="B6" t="s">
        <v>141</v>
      </c>
      <c r="C6" t="s">
        <v>21</v>
      </c>
      <c r="D6" t="s">
        <v>138</v>
      </c>
      <c r="E6" t="s">
        <v>142</v>
      </c>
    </row>
    <row r="7" spans="1:9" x14ac:dyDescent="0.25">
      <c r="A7" t="s">
        <v>137</v>
      </c>
      <c r="B7" t="s">
        <v>141</v>
      </c>
      <c r="C7" t="s">
        <v>27</v>
      </c>
      <c r="D7" t="s">
        <v>138</v>
      </c>
      <c r="E7" t="s">
        <v>142</v>
      </c>
    </row>
    <row r="8" spans="1:9" x14ac:dyDescent="0.25">
      <c r="A8" t="s">
        <v>137</v>
      </c>
      <c r="B8" t="s">
        <v>141</v>
      </c>
      <c r="C8" t="s">
        <v>22</v>
      </c>
      <c r="D8" t="s">
        <v>138</v>
      </c>
      <c r="E8" t="s">
        <v>142</v>
      </c>
      <c r="G8" t="s">
        <v>140</v>
      </c>
    </row>
    <row r="9" spans="1:9" x14ac:dyDescent="0.25">
      <c r="A9" t="s">
        <v>137</v>
      </c>
      <c r="B9" t="s">
        <v>141</v>
      </c>
      <c r="C9" t="s">
        <v>23</v>
      </c>
      <c r="D9" t="s">
        <v>138</v>
      </c>
      <c r="E9" t="s">
        <v>142</v>
      </c>
      <c r="G9" t="s">
        <v>140</v>
      </c>
    </row>
    <row r="10" spans="1:9" x14ac:dyDescent="0.25">
      <c r="A10" t="s">
        <v>137</v>
      </c>
      <c r="B10" t="s">
        <v>141</v>
      </c>
      <c r="C10" t="s">
        <v>24</v>
      </c>
      <c r="D10" t="s">
        <v>138</v>
      </c>
      <c r="E10" t="s">
        <v>142</v>
      </c>
      <c r="G10" t="s">
        <v>140</v>
      </c>
    </row>
    <row r="11" spans="1:9" x14ac:dyDescent="0.25">
      <c r="A11" t="s">
        <v>137</v>
      </c>
      <c r="B11" t="s">
        <v>141</v>
      </c>
      <c r="C11" t="s">
        <v>25</v>
      </c>
      <c r="D11" t="s">
        <v>138</v>
      </c>
      <c r="E11" t="s">
        <v>142</v>
      </c>
      <c r="G11" t="s">
        <v>140</v>
      </c>
    </row>
    <row r="12" spans="1:9" x14ac:dyDescent="0.25">
      <c r="A12" t="s">
        <v>137</v>
      </c>
      <c r="B12" t="s">
        <v>141</v>
      </c>
      <c r="C12" t="s">
        <v>26</v>
      </c>
      <c r="D12" t="s">
        <v>138</v>
      </c>
      <c r="E12" t="s">
        <v>142</v>
      </c>
      <c r="G12" t="s">
        <v>140</v>
      </c>
    </row>
    <row r="13" spans="1:9" x14ac:dyDescent="0.25">
      <c r="A13" t="s">
        <v>137</v>
      </c>
      <c r="B13" t="s">
        <v>143</v>
      </c>
      <c r="C13" t="s">
        <v>0</v>
      </c>
    </row>
    <row r="14" spans="1:9" x14ac:dyDescent="0.25">
      <c r="A14" t="s">
        <v>137</v>
      </c>
      <c r="B14" t="s">
        <v>143</v>
      </c>
      <c r="C14" t="s">
        <v>29</v>
      </c>
    </row>
    <row r="15" spans="1:9" x14ac:dyDescent="0.25">
      <c r="A15" t="s">
        <v>137</v>
      </c>
      <c r="B15" t="s">
        <v>97</v>
      </c>
      <c r="C15" t="s">
        <v>29</v>
      </c>
    </row>
    <row r="16" spans="1:9" x14ac:dyDescent="0.25">
      <c r="A16" t="s">
        <v>137</v>
      </c>
      <c r="B16" t="s">
        <v>97</v>
      </c>
      <c r="C16" t="s">
        <v>144</v>
      </c>
      <c r="H16" t="s">
        <v>140</v>
      </c>
    </row>
    <row r="17" spans="1:9" x14ac:dyDescent="0.25">
      <c r="A17" t="s">
        <v>137</v>
      </c>
      <c r="B17" t="s">
        <v>97</v>
      </c>
      <c r="C17" t="s">
        <v>145</v>
      </c>
      <c r="H17" t="s">
        <v>140</v>
      </c>
    </row>
    <row r="18" spans="1:9" x14ac:dyDescent="0.25">
      <c r="A18" t="s">
        <v>137</v>
      </c>
      <c r="B18" t="s">
        <v>97</v>
      </c>
      <c r="C18" t="s">
        <v>146</v>
      </c>
      <c r="H18" t="s">
        <v>140</v>
      </c>
    </row>
    <row r="19" spans="1:9" x14ac:dyDescent="0.25">
      <c r="A19" t="s">
        <v>137</v>
      </c>
      <c r="B19" t="s">
        <v>147</v>
      </c>
      <c r="C19" t="s">
        <v>0</v>
      </c>
    </row>
    <row r="20" spans="1:9" x14ac:dyDescent="0.25">
      <c r="A20" t="s">
        <v>137</v>
      </c>
      <c r="B20" t="s">
        <v>147</v>
      </c>
      <c r="C20" t="s">
        <v>43</v>
      </c>
    </row>
    <row r="21" spans="1:9" x14ac:dyDescent="0.25">
      <c r="A21" t="s">
        <v>137</v>
      </c>
      <c r="B21" t="s">
        <v>147</v>
      </c>
      <c r="C21" t="s">
        <v>57</v>
      </c>
      <c r="I21" t="s">
        <v>140</v>
      </c>
    </row>
    <row r="22" spans="1:9" x14ac:dyDescent="0.25">
      <c r="A22" t="s">
        <v>137</v>
      </c>
      <c r="B22" t="s">
        <v>98</v>
      </c>
      <c r="C22" t="s">
        <v>43</v>
      </c>
    </row>
    <row r="23" spans="1:9" x14ac:dyDescent="0.25">
      <c r="A23" t="s">
        <v>137</v>
      </c>
      <c r="B23" t="s">
        <v>98</v>
      </c>
      <c r="C23" t="s">
        <v>44</v>
      </c>
      <c r="I23" t="s">
        <v>140</v>
      </c>
    </row>
    <row r="24" spans="1:9" x14ac:dyDescent="0.25">
      <c r="A24" t="s">
        <v>137</v>
      </c>
      <c r="B24" t="s">
        <v>98</v>
      </c>
      <c r="C24" t="s">
        <v>45</v>
      </c>
      <c r="I24" t="s">
        <v>140</v>
      </c>
    </row>
    <row r="25" spans="1:9" x14ac:dyDescent="0.25">
      <c r="A25" t="s">
        <v>137</v>
      </c>
      <c r="B25" t="s">
        <v>148</v>
      </c>
      <c r="C25" t="s">
        <v>43</v>
      </c>
    </row>
    <row r="26" spans="1:9" x14ac:dyDescent="0.25">
      <c r="A26" t="s">
        <v>137</v>
      </c>
      <c r="B26" t="s">
        <v>148</v>
      </c>
      <c r="C26" t="s">
        <v>0</v>
      </c>
    </row>
    <row r="27" spans="1:9" x14ac:dyDescent="0.25">
      <c r="A27" t="s">
        <v>137</v>
      </c>
      <c r="B27" t="s">
        <v>148</v>
      </c>
      <c r="C27" t="s">
        <v>59</v>
      </c>
      <c r="I27" t="s">
        <v>140</v>
      </c>
    </row>
    <row r="28" spans="1:9" x14ac:dyDescent="0.25">
      <c r="A28" t="s">
        <v>137</v>
      </c>
      <c r="B28" t="s">
        <v>149</v>
      </c>
      <c r="C28" t="s">
        <v>0</v>
      </c>
    </row>
    <row r="29" spans="1:9" x14ac:dyDescent="0.25">
      <c r="A29" t="s">
        <v>137</v>
      </c>
      <c r="B29" t="s">
        <v>149</v>
      </c>
      <c r="C29" t="s">
        <v>60</v>
      </c>
      <c r="G29" t="s">
        <v>140</v>
      </c>
    </row>
    <row r="30" spans="1:9" x14ac:dyDescent="0.25">
      <c r="A30" t="s">
        <v>137</v>
      </c>
      <c r="B30" t="s">
        <v>150</v>
      </c>
      <c r="C30" t="s">
        <v>61</v>
      </c>
      <c r="D30" t="s">
        <v>138</v>
      </c>
      <c r="E30" t="s">
        <v>151</v>
      </c>
    </row>
    <row r="31" spans="1:9" x14ac:dyDescent="0.25">
      <c r="A31" t="s">
        <v>137</v>
      </c>
      <c r="B31" t="s">
        <v>150</v>
      </c>
      <c r="C31" t="s">
        <v>62</v>
      </c>
      <c r="D31" t="s">
        <v>138</v>
      </c>
      <c r="E31" t="s">
        <v>151</v>
      </c>
    </row>
    <row r="32" spans="1:9" x14ac:dyDescent="0.25">
      <c r="A32" t="s">
        <v>137</v>
      </c>
      <c r="B32" t="s">
        <v>150</v>
      </c>
      <c r="C32" t="s">
        <v>63</v>
      </c>
      <c r="D32" t="s">
        <v>138</v>
      </c>
      <c r="E32" t="s">
        <v>151</v>
      </c>
    </row>
    <row r="33" spans="1:5" x14ac:dyDescent="0.25">
      <c r="A33" t="s">
        <v>137</v>
      </c>
      <c r="B33" t="s">
        <v>150</v>
      </c>
      <c r="C33" t="s">
        <v>64</v>
      </c>
      <c r="D33" t="s">
        <v>138</v>
      </c>
      <c r="E33" t="s">
        <v>151</v>
      </c>
    </row>
    <row r="34" spans="1:5" x14ac:dyDescent="0.25">
      <c r="A34" t="s">
        <v>137</v>
      </c>
      <c r="B34" t="s">
        <v>150</v>
      </c>
      <c r="C34" t="s">
        <v>65</v>
      </c>
      <c r="D34" t="s">
        <v>138</v>
      </c>
      <c r="E34" t="s">
        <v>151</v>
      </c>
    </row>
    <row r="35" spans="1:5" x14ac:dyDescent="0.25">
      <c r="A35" t="s">
        <v>152</v>
      </c>
      <c r="B35" t="s">
        <v>153</v>
      </c>
      <c r="C35" t="s">
        <v>66</v>
      </c>
    </row>
    <row r="36" spans="1:5" x14ac:dyDescent="0.25">
      <c r="A36" t="s">
        <v>152</v>
      </c>
      <c r="B36" t="s">
        <v>153</v>
      </c>
      <c r="C36" t="s">
        <v>21</v>
      </c>
    </row>
    <row r="37" spans="1:5" x14ac:dyDescent="0.25">
      <c r="A37" t="s">
        <v>152</v>
      </c>
      <c r="B37" t="s">
        <v>153</v>
      </c>
      <c r="C37" t="s">
        <v>67</v>
      </c>
    </row>
    <row r="38" spans="1:5" x14ac:dyDescent="0.25">
      <c r="A38" t="s">
        <v>152</v>
      </c>
      <c r="B38" t="s">
        <v>153</v>
      </c>
      <c r="C38" t="s">
        <v>68</v>
      </c>
    </row>
    <row r="39" spans="1:5" x14ac:dyDescent="0.25">
      <c r="A39" t="s">
        <v>152</v>
      </c>
      <c r="B39" t="s">
        <v>154</v>
      </c>
      <c r="C39" t="s">
        <v>66</v>
      </c>
    </row>
    <row r="40" spans="1:5" x14ac:dyDescent="0.25">
      <c r="A40" t="s">
        <v>152</v>
      </c>
      <c r="B40" t="s">
        <v>154</v>
      </c>
      <c r="C40" t="s">
        <v>0</v>
      </c>
    </row>
    <row r="41" spans="1:5" x14ac:dyDescent="0.25">
      <c r="A41" t="s">
        <v>152</v>
      </c>
      <c r="B41" t="s">
        <v>154</v>
      </c>
      <c r="C41" t="s">
        <v>70</v>
      </c>
    </row>
    <row r="42" spans="1:5" x14ac:dyDescent="0.25">
      <c r="A42" t="s">
        <v>152</v>
      </c>
      <c r="B42" t="s">
        <v>154</v>
      </c>
      <c r="C42" t="s">
        <v>71</v>
      </c>
    </row>
    <row r="43" spans="1:5" x14ac:dyDescent="0.25">
      <c r="A43" t="s">
        <v>152</v>
      </c>
      <c r="B43" t="s">
        <v>154</v>
      </c>
      <c r="C43" t="s">
        <v>155</v>
      </c>
    </row>
    <row r="44" spans="1:5" x14ac:dyDescent="0.25">
      <c r="A44" t="s">
        <v>152</v>
      </c>
      <c r="B44" t="s">
        <v>154</v>
      </c>
      <c r="C44" t="s">
        <v>75</v>
      </c>
    </row>
    <row r="45" spans="1:5" x14ac:dyDescent="0.25">
      <c r="A45" t="s">
        <v>152</v>
      </c>
      <c r="B45" t="s">
        <v>156</v>
      </c>
      <c r="C45" t="s">
        <v>75</v>
      </c>
    </row>
    <row r="46" spans="1:5" x14ac:dyDescent="0.25">
      <c r="A46" t="s">
        <v>152</v>
      </c>
      <c r="B46" t="s">
        <v>156</v>
      </c>
      <c r="C46" t="s">
        <v>157</v>
      </c>
    </row>
    <row r="47" spans="1:5" x14ac:dyDescent="0.25">
      <c r="A47" t="s">
        <v>152</v>
      </c>
      <c r="B47" t="s">
        <v>156</v>
      </c>
      <c r="C47" t="s">
        <v>158</v>
      </c>
    </row>
    <row r="48" spans="1:5" x14ac:dyDescent="0.25">
      <c r="A48" t="s">
        <v>152</v>
      </c>
      <c r="B48" t="s">
        <v>156</v>
      </c>
      <c r="C48" t="s">
        <v>86</v>
      </c>
    </row>
    <row r="49" spans="1:3" x14ac:dyDescent="0.25">
      <c r="A49" t="s">
        <v>152</v>
      </c>
      <c r="B49" t="s">
        <v>159</v>
      </c>
      <c r="C49" t="s">
        <v>86</v>
      </c>
    </row>
    <row r="50" spans="1:3" x14ac:dyDescent="0.25">
      <c r="A50" t="s">
        <v>152</v>
      </c>
      <c r="B50" t="s">
        <v>159</v>
      </c>
      <c r="C50" t="s">
        <v>80</v>
      </c>
    </row>
    <row r="51" spans="1:3" x14ac:dyDescent="0.25">
      <c r="A51" t="s">
        <v>152</v>
      </c>
      <c r="B51" t="s">
        <v>159</v>
      </c>
      <c r="C51" t="s">
        <v>81</v>
      </c>
    </row>
    <row r="52" spans="1:3" x14ac:dyDescent="0.25">
      <c r="A52" t="s">
        <v>152</v>
      </c>
      <c r="B52" t="s">
        <v>159</v>
      </c>
      <c r="C52" t="s">
        <v>82</v>
      </c>
    </row>
    <row r="53" spans="1:3" x14ac:dyDescent="0.25">
      <c r="A53" t="s">
        <v>152</v>
      </c>
      <c r="B53" t="s">
        <v>159</v>
      </c>
      <c r="C53" t="s">
        <v>83</v>
      </c>
    </row>
    <row r="54" spans="1:3" x14ac:dyDescent="0.25">
      <c r="A54" t="s">
        <v>152</v>
      </c>
      <c r="B54" t="s">
        <v>160</v>
      </c>
      <c r="C54" t="s">
        <v>86</v>
      </c>
    </row>
    <row r="55" spans="1:3" x14ac:dyDescent="0.25">
      <c r="A55" t="s">
        <v>152</v>
      </c>
      <c r="B55" t="s">
        <v>160</v>
      </c>
      <c r="C55" t="s">
        <v>61</v>
      </c>
    </row>
    <row r="56" spans="1:3" x14ac:dyDescent="0.25">
      <c r="A56" t="s">
        <v>152</v>
      </c>
      <c r="B56" t="s">
        <v>160</v>
      </c>
      <c r="C56" t="s">
        <v>87</v>
      </c>
    </row>
    <row r="57" spans="1:3" x14ac:dyDescent="0.25">
      <c r="A57" t="s">
        <v>152</v>
      </c>
      <c r="B57" t="s">
        <v>160</v>
      </c>
      <c r="C57" t="s">
        <v>88</v>
      </c>
    </row>
  </sheetData>
  <conditionalFormatting sqref="G1:I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D5EAAD4361A46B86C0B49381A8C3E" ma:contentTypeVersion="17" ma:contentTypeDescription="Create a new document." ma:contentTypeScope="" ma:versionID="054ead6eab2f67b8e39a52258bd13f31">
  <xsd:schema xmlns:xsd="http://www.w3.org/2001/XMLSchema" xmlns:xs="http://www.w3.org/2001/XMLSchema" xmlns:p="http://schemas.microsoft.com/office/2006/metadata/properties" xmlns:ns2="7995641b-a6b4-4b75-8395-c71c38ee7c7c" xmlns:ns3="9adfa1c3-7d15-48f8-8f28-b3acd401cf8e" targetNamespace="http://schemas.microsoft.com/office/2006/metadata/properties" ma:root="true" ma:fieldsID="9b42d1cd6ce31e41c577fbb91e291d4d" ns2:_="" ns3:_="">
    <xsd:import namespace="7995641b-a6b4-4b75-8395-c71c38ee7c7c"/>
    <xsd:import namespace="9adfa1c3-7d15-48f8-8f28-b3acd401cf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5641b-a6b4-4b75-8395-c71c38ee7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af24e02-9b84-4599-914f-9b49837d2e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a1c3-7d15-48f8-8f28-b3acd401cf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37c7cb8-f308-43f0-aff8-18fa3be9afde}" ma:internalName="TaxCatchAll" ma:showField="CatchAllData" ma:web="9adfa1c3-7d15-48f8-8f28-b3acd401cf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15B898-B464-41FC-BF12-F9489A820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95641b-a6b4-4b75-8395-c71c38ee7c7c"/>
    <ds:schemaRef ds:uri="9adfa1c3-7d15-48f8-8f28-b3acd401cf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8F1A86-3FBB-4557-A9ED-0B995D62CE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Properties &gt;&gt;&gt;</vt:lpstr>
      <vt:lpstr>Platform list</vt:lpstr>
      <vt:lpstr>Platform properties</vt:lpstr>
      <vt:lpstr>Sensors list</vt:lpstr>
      <vt:lpstr>Platform Sensors</vt:lpstr>
      <vt:lpstr>Effectors list</vt:lpstr>
      <vt:lpstr>Platform Effectors</vt:lpstr>
      <vt:lpstr>Effector pKill</vt:lpstr>
      <vt:lpstr>Scenario data &gt;&gt;&gt;</vt:lpstr>
      <vt:lpstr>Scenarios list</vt:lpstr>
      <vt:lpstr>Scenario entities</vt:lpstr>
      <vt:lpstr>Entity waypoints</vt:lpstr>
      <vt:lpstr>Outputs &gt;&gt;&gt;</vt:lpstr>
      <vt:lpstr>MOEs</vt:lpstr>
      <vt:lpstr>Data scope</vt:lpstr>
      <vt:lpstr>Data sourcing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Carlin McCormack</dc:creator>
  <cp:keywords/>
  <dc:description/>
  <cp:lastModifiedBy>Mike Rowlands</cp:lastModifiedBy>
  <cp:revision/>
  <dcterms:created xsi:type="dcterms:W3CDTF">2023-01-19T15:21:44Z</dcterms:created>
  <dcterms:modified xsi:type="dcterms:W3CDTF">2024-03-01T14:24:55Z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a60473-494b-4586-a1bb-b0e663054676_Enabled">
    <vt:lpwstr>true</vt:lpwstr>
  </property>
  <property fmtid="{D5CDD505-2E9C-101B-9397-08002B2CF9AE}" pid="3" name="MSIP_Label_d8a60473-494b-4586-a1bb-b0e663054676_SetDate">
    <vt:lpwstr>2023-06-01T11:52:14Z</vt:lpwstr>
  </property>
  <property fmtid="{D5CDD505-2E9C-101B-9397-08002B2CF9AE}" pid="4" name="MSIP_Label_d8a60473-494b-4586-a1bb-b0e663054676_Method">
    <vt:lpwstr>Privileged</vt:lpwstr>
  </property>
  <property fmtid="{D5CDD505-2E9C-101B-9397-08002B2CF9AE}" pid="5" name="MSIP_Label_d8a60473-494b-4586-a1bb-b0e663054676_Name">
    <vt:lpwstr>MOD-1-O-‘UNMARKED’</vt:lpwstr>
  </property>
  <property fmtid="{D5CDD505-2E9C-101B-9397-08002B2CF9AE}" pid="6" name="MSIP_Label_d8a60473-494b-4586-a1bb-b0e663054676_SiteId">
    <vt:lpwstr>be7760ed-5953-484b-ae95-d0a16dfa09e5</vt:lpwstr>
  </property>
  <property fmtid="{D5CDD505-2E9C-101B-9397-08002B2CF9AE}" pid="7" name="MSIP_Label_d8a60473-494b-4586-a1bb-b0e663054676_ActionId">
    <vt:lpwstr>3c00562d-c6a5-40d7-b632-1c1b3dcdf252</vt:lpwstr>
  </property>
  <property fmtid="{D5CDD505-2E9C-101B-9397-08002B2CF9AE}" pid="8" name="MSIP_Label_d8a60473-494b-4586-a1bb-b0e663054676_ContentBits">
    <vt:lpwstr>0</vt:lpwstr>
  </property>
</Properties>
</file>