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06E25013-51A5-4182-92E2-B2FBEB501BDC}" xr6:coauthVersionLast="47" xr6:coauthVersionMax="47" xr10:uidLastSave="{00000000-0000-0000-0000-000000000000}"/>
  <bookViews>
    <workbookView xWindow="-120" yWindow="-16320" windowWidth="29040" windowHeight="15720" firstSheet="8" activeTab="11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3" l="1"/>
  <c r="I3" i="13" s="1"/>
  <c r="H2" i="13"/>
  <c r="I2" i="13" s="1"/>
  <c r="C5" i="5" l="1"/>
  <c r="C4" i="5"/>
  <c r="D5" i="5"/>
  <c r="D4" i="5"/>
  <c r="C3" i="5"/>
  <c r="C2" i="5"/>
  <c r="D66" i="8"/>
  <c r="D62" i="8"/>
  <c r="D63" i="8"/>
  <c r="D65" i="8"/>
  <c r="D69" i="8"/>
  <c r="D71" i="8"/>
  <c r="D64" i="8"/>
  <c r="D68" i="8"/>
  <c r="D70" i="8"/>
  <c r="D67" i="8"/>
  <c r="E66" i="8"/>
  <c r="E62" i="8"/>
  <c r="E63" i="8"/>
  <c r="E65" i="8"/>
  <c r="E69" i="8"/>
  <c r="E71" i="8"/>
  <c r="E64" i="8"/>
  <c r="E68" i="8"/>
  <c r="E70" i="8"/>
  <c r="E67" i="8"/>
  <c r="D2" i="5"/>
  <c r="D3" i="5"/>
  <c r="M11" i="2" l="1"/>
  <c r="D36" i="8" l="1"/>
  <c r="D32" i="8"/>
  <c r="D33" i="8"/>
  <c r="D35" i="8"/>
  <c r="D39" i="8"/>
  <c r="D41" i="8"/>
  <c r="D34" i="8"/>
  <c r="D38" i="8"/>
  <c r="D40" i="8"/>
  <c r="D37" i="8"/>
  <c r="E36" i="8"/>
  <c r="E32" i="8"/>
  <c r="E33" i="8"/>
  <c r="E35" i="8"/>
  <c r="E39" i="8"/>
  <c r="E41" i="8"/>
  <c r="E34" i="8"/>
  <c r="E38" i="8"/>
  <c r="E40" i="8"/>
  <c r="E37" i="8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M10" i="2"/>
  <c r="D45" i="8" l="1"/>
  <c r="D55" i="8"/>
  <c r="D5" i="8"/>
  <c r="D25" i="8"/>
  <c r="D85" i="8"/>
  <c r="D75" i="8"/>
  <c r="D95" i="8"/>
  <c r="D15" i="8"/>
  <c r="D44" i="8"/>
  <c r="D54" i="8"/>
  <c r="D4" i="8"/>
  <c r="D24" i="8"/>
  <c r="D84" i="8"/>
  <c r="D74" i="8"/>
  <c r="D94" i="8"/>
  <c r="D14" i="8"/>
  <c r="E45" i="8"/>
  <c r="E55" i="8"/>
  <c r="E5" i="8"/>
  <c r="E25" i="8"/>
  <c r="E85" i="8"/>
  <c r="E75" i="8"/>
  <c r="E95" i="8"/>
  <c r="E15" i="8"/>
  <c r="E44" i="8"/>
  <c r="E54" i="8"/>
  <c r="E4" i="8"/>
  <c r="E24" i="8"/>
  <c r="E84" i="8"/>
  <c r="E74" i="8"/>
  <c r="E94" i="8"/>
  <c r="E14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18" i="8"/>
  <c r="D18" i="8"/>
  <c r="E16" i="8"/>
  <c r="D16" i="8"/>
  <c r="E17" i="8"/>
  <c r="D17" i="8"/>
  <c r="E13" i="8"/>
  <c r="D13" i="8"/>
  <c r="E20" i="8"/>
  <c r="D20" i="8"/>
  <c r="E21" i="8"/>
  <c r="D21" i="8"/>
  <c r="E19" i="8"/>
  <c r="D19" i="8"/>
  <c r="E12" i="8"/>
  <c r="D12" i="8"/>
  <c r="E98" i="8"/>
  <c r="D98" i="8"/>
  <c r="E96" i="8"/>
  <c r="D96" i="8"/>
  <c r="E97" i="8"/>
  <c r="D97" i="8"/>
  <c r="E93" i="8"/>
  <c r="D93" i="8"/>
  <c r="E100" i="8"/>
  <c r="D100" i="8"/>
  <c r="E101" i="8"/>
  <c r="D101" i="8"/>
  <c r="E99" i="8"/>
  <c r="D99" i="8"/>
  <c r="E92" i="8"/>
  <c r="D92" i="8"/>
  <c r="E78" i="8"/>
  <c r="D78" i="8"/>
  <c r="E76" i="8"/>
  <c r="D76" i="8"/>
  <c r="E77" i="8"/>
  <c r="D77" i="8"/>
  <c r="E73" i="8"/>
  <c r="D73" i="8"/>
  <c r="E80" i="8"/>
  <c r="D80" i="8"/>
  <c r="E81" i="8"/>
  <c r="D81" i="8"/>
  <c r="E79" i="8"/>
  <c r="D79" i="8"/>
  <c r="E72" i="8"/>
  <c r="D72" i="8"/>
  <c r="E88" i="8"/>
  <c r="D88" i="8"/>
  <c r="E86" i="8"/>
  <c r="D86" i="8"/>
  <c r="E87" i="8"/>
  <c r="D87" i="8"/>
  <c r="E83" i="8"/>
  <c r="D83" i="8"/>
  <c r="E90" i="8"/>
  <c r="D90" i="8"/>
  <c r="E91" i="8"/>
  <c r="D91" i="8"/>
  <c r="E89" i="8"/>
  <c r="D89" i="8"/>
  <c r="E82" i="8"/>
  <c r="D82" i="8"/>
  <c r="E28" i="8"/>
  <c r="D28" i="8"/>
  <c r="E26" i="8"/>
  <c r="D26" i="8"/>
  <c r="E27" i="8"/>
  <c r="D27" i="8"/>
  <c r="E23" i="8"/>
  <c r="D23" i="8"/>
  <c r="E30" i="8"/>
  <c r="D30" i="8"/>
  <c r="E31" i="8"/>
  <c r="D31" i="8"/>
  <c r="E29" i="8"/>
  <c r="D29" i="8"/>
  <c r="E22" i="8"/>
  <c r="D22" i="8"/>
  <c r="E8" i="8"/>
  <c r="D8" i="8"/>
  <c r="E6" i="8"/>
  <c r="D6" i="8"/>
  <c r="E7" i="8"/>
  <c r="D7" i="8"/>
  <c r="E3" i="8"/>
  <c r="D3" i="8"/>
  <c r="E10" i="8"/>
  <c r="D10" i="8"/>
  <c r="E11" i="8"/>
  <c r="D11" i="8"/>
  <c r="E9" i="8"/>
  <c r="D9" i="8"/>
  <c r="E2" i="8"/>
  <c r="D2" i="8"/>
  <c r="E58" i="8"/>
  <c r="D58" i="8"/>
  <c r="E56" i="8"/>
  <c r="D56" i="8"/>
  <c r="E57" i="8"/>
  <c r="D57" i="8"/>
  <c r="E53" i="8"/>
  <c r="D53" i="8"/>
  <c r="E60" i="8"/>
  <c r="D60" i="8"/>
  <c r="E61" i="8"/>
  <c r="D61" i="8"/>
  <c r="E59" i="8"/>
  <c r="D59" i="8"/>
  <c r="E52" i="8"/>
  <c r="D52" i="8"/>
  <c r="E48" i="8"/>
  <c r="D48" i="8"/>
  <c r="E46" i="8"/>
  <c r="D46" i="8"/>
  <c r="E47" i="8"/>
  <c r="D47" i="8"/>
  <c r="E43" i="8"/>
  <c r="D43" i="8"/>
  <c r="E50" i="8"/>
  <c r="D50" i="8"/>
  <c r="E51" i="8"/>
  <c r="D51" i="8"/>
  <c r="E49" i="8"/>
  <c r="D49" i="8"/>
  <c r="E42" i="8"/>
  <c r="D42" i="8"/>
  <c r="D5" i="7"/>
  <c r="C5" i="7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<sst xmlns="http://schemas.openxmlformats.org/spreadsheetml/2006/main" count="764" uniqueCount="188">
  <si>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</si>
  <si>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</si>
  <si>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</si>
  <si>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</si>
  <si>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</si>
  <si>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</si>
  <si>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</si>
  <si>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</si>
  <si>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</si>
  <si>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</si>
  <si>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</si>
  <si>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</si>
  <si>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</si>
  <si>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</si>
  <si>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30033000001203080006 - Landing Craft</t>
  </si>
  <si>
    <t>Surface - Landing craft</t>
  </si>
  <si>
    <t>30063000001202051309 - Corvette</t>
  </si>
  <si>
    <t>CIC</t>
  </si>
  <si>
    <t>CUC</t>
  </si>
  <si>
    <t>FIAC</t>
  </si>
  <si>
    <t>Surface - Other</t>
  </si>
  <si>
    <t>MRSS</t>
  </si>
  <si>
    <t>30033000001203010006 - Amphibious Command Ship</t>
  </si>
  <si>
    <t>CIC_spoof</t>
  </si>
  <si>
    <t>30061500002203000000 - Radar</t>
  </si>
  <si>
    <t>Land - Installation</t>
  </si>
  <si>
    <t>Artillery battery</t>
  </si>
  <si>
    <t>30061500001113030000 - Heavy</t>
  </si>
  <si>
    <t>Helo</t>
  </si>
  <si>
    <t>30060100001102000100 - Attack - Rotary Wing - Not Applicable</t>
  </si>
  <si>
    <t>Air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</si>
  <si>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</si>
  <si>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</si>
  <si>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</si>
  <si>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</si>
  <si>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</si>
  <si>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</si>
  <si>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</si>
  <si>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</si>
  <si>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</si>
  <si>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</si>
  <si>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</si>
  <si>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</si>
  <si>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SensorTestA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</si>
  <si>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</si>
  <si>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</si>
  <si>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</si>
  <si>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</si>
  <si>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</si>
  <si>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</si>
  <si>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</si>
  <si>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</si>
  <si>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</si>
  <si>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</si>
  <si>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</si>
  <si>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</si>
  <si>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</si>
  <si>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</si>
  <si>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</si>
  <si>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</si>
  <si>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</si>
  <si>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</si>
  <si>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</si>
  <si>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</si>
  <si>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</si>
  <si>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</si>
  <si>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</si>
  <si>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</si>
  <si>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</si>
  <si>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</si>
  <si>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</si>
  <si>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</si>
  <si>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</si>
  <si>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</si>
  <si>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</si>
  <si>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</si>
  <si>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</si>
  <si>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</si>
  <si>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</si>
  <si>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</si>
  <si>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</si>
  <si>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</si>
  <si>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</si>
  <si>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</si>
  <si>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</si>
  <si>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</si>
  <si>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</si>
  <si>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</si>
  <si>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</si>
  <si>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</si>
  <si>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</si>
  <si>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</si>
  <si>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</si>
  <si>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</si>
  <si>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</si>
  <si>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</si>
  <si>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</si>
  <si>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</si>
  <si>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</si>
  <si>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</si>
  <si>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</si>
  <si>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</si>
  <si>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</si>
  <si>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</si>
  <si>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</si>
  <si>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</si>
  <si>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</si>
  <si>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</si>
  <si>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</si>
  <si>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</si>
  <si>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</si>
  <si>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</si>
  <si>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</si>
  <si>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</si>
  <si>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</si>
  <si>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</si>
  <si>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</si>
  <si>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</si>
  <si>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</si>
  <si>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</si>
  <si>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</si>
  <si>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</si>
  <si>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</si>
  <si>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</si>
  <si>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</si>
  <si>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</si>
  <si>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</si>
  <si>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</si>
  <si>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</si>
  <si>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</si>
  <si>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</si>
  <si>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</si>
  <si>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</si>
  <si>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</si>
  <si>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</si>
  <si>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</si>
  <si>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</si>
  <si>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</si>
  <si>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</si>
  <si>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</si>
  <si>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</si>
  <si>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</si>
  <si>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</si>
  <si>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</si>
  <si>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</si>
  <si>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</si>
  <si>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</si>
  <si>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</si>
  <si>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</si>
  <si>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</si>
  <si>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</si>
  <si>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</si>
  <si>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</si>
  <si>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</si>
  <si>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</si>
  <si>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</si>
  <si>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</si>
  <si>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</si>
  <si>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</si>
  <si>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</si>
  <si>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</si>
  <si>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</si>
  <si>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</si>
  <si>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</si>
  <si>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</si>
  <si>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</si>
  <si>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</si>
  <si>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</si>
  <si>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</si>
  <si>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</si>
  <si>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</si>
  <si>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</si>
  <si>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</si>
  <si>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</si>
  <si>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</si>
  <si>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</si>
  <si>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</si>
  <si>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Patrol</t>
  </si>
  <si>
    <t>CICTestD2</t>
  </si>
  <si>
    <t>Radar station TestD</t>
  </si>
  <si>
    <t>Coastal radar TestD</t>
  </si>
  <si>
    <t>Sensor EOIR TestD</t>
  </si>
  <si>
    <t>FIACTestD2</t>
  </si>
  <si>
    <t>Red slower</t>
  </si>
  <si>
    <t>Red slower_FIACTestD2_2</t>
  </si>
  <si>
    <t>CICTestD</t>
  </si>
  <si>
    <t>Red slower_CICTestD_1</t>
  </si>
  <si>
    <t>Patrol speed (kts)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</si>
</sst>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1" totalsRowShown="0">
  <autoFilter ref="A1:M11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2"/>
    <tableColumn id="8" xr3:uid="{00000000-0010-0000-0000-000008000000}" name="Width (m)" dataDxfId="31"/>
    <tableColumn id="9" xr3:uid="{00000000-0010-0000-0000-000009000000}" name="Height (m)" dataDxfId="30"/>
    <tableColumn id="10" xr3:uid="{00000000-0010-0000-0000-00000A000000}" name="Scramble time (m)" dataDxfId="29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28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8" totalsRowShown="0">
  <autoFilter ref="A1:G8" xr:uid="{00000000-0009-0000-0100-00000C000000}"/>
  <tableColumns count="7">
    <tableColumn id="1" xr3:uid="{00000000-0010-0000-0B00-000001000000}" name="Scenario_Platform_UID" dataDxfId="16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5"/>
    <tableColumn id="4" xr3:uid="{00000000-0010-0000-0D00-000004000000}" name="MOE 2" dataDxfId="14"/>
    <tableColumn id="5" xr3:uid="{00000000-0010-0000-0D00-000005000000}" name="MOE 3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101" totalsRowShown="0">
  <autoFilter ref="A1:K10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0775AFD7-96B2-4B97-8632-24FE70AAA419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7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6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11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5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5" totalsRowShown="0">
  <autoFilter ref="A1:D5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4"/>
    <tableColumn id="3" xr3:uid="{00000000-0010-0000-0300-000003000000}" name="Sensor in list?" dataDxfId="23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1" totalsRowShown="0">
  <autoFilter ref="A1:E11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2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5" totalsRowShown="0">
  <autoFilter ref="A1:D5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1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0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01" totalsRowShown="0">
  <autoFilter ref="A1:E101" xr:uid="{00000000-0009-0000-0100-000007000000}"/>
  <sortState xmlns:xlrd2="http://schemas.microsoft.com/office/spreadsheetml/2017/richdata2" ref="A2:E101">
    <sortCondition descending="1" ref="B1:B101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19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18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3" totalsRowShown="0">
  <autoFilter ref="A1:I3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7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"/>
    </sheetView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80</v>
      </c>
      <c r="B1" t="s">
        <v>31</v>
      </c>
      <c r="C1" t="s">
        <v>81</v>
      </c>
      <c r="D1" t="s">
        <v>82</v>
      </c>
      <c r="E1" t="s">
        <v>83</v>
      </c>
    </row>
    <row r="2" spans="1:5" x14ac:dyDescent="0.25">
      <c r="A2" s="2" t="s">
        <v>183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3"/>
  <sheetViews>
    <sheetView workbookViewId="0">
      <selection activeCell="I3" sqref="I3"/>
    </sheetView>
  </sheetViews>
  <sheetFormatPr defaultRowHeight="15" x14ac:dyDescent="0.25"/>
  <cols>
    <col min="1" max="1" width="37.140625" bestFit="1" customWidth="1"/>
    <col min="2" max="2" width="18.140625" bestFit="1" customWidth="1"/>
    <col min="3" max="3" width="8.85546875" bestFit="1" customWidth="1"/>
    <col min="4" max="4" width="10.42578125" bestFit="1" customWidth="1"/>
    <col min="5" max="5" width="10.42578125" customWidth="1"/>
    <col min="6" max="6" width="46.28515625" bestFit="1" customWidth="1"/>
    <col min="7" max="7" width="6.42578125" bestFit="1" customWidth="1"/>
    <col min="8" max="8" width="20.42578125" customWidth="1"/>
    <col min="9" max="9" width="54.28515625" bestFit="1" customWidth="1"/>
  </cols>
  <sheetData>
    <row r="1" spans="1:9" x14ac:dyDescent="0.25">
      <c r="A1" t="s">
        <v>80</v>
      </c>
      <c r="B1" t="s">
        <v>0</v>
      </c>
      <c r="C1" t="s">
        <v>84</v>
      </c>
      <c r="D1" t="s">
        <v>85</v>
      </c>
      <c r="E1" t="s">
        <v>86</v>
      </c>
      <c r="F1" t="s">
        <v>11</v>
      </c>
      <c r="G1" t="s">
        <v>87</v>
      </c>
      <c r="H1" t="s">
        <v>88</v>
      </c>
      <c r="I1" t="s">
        <v>89</v>
      </c>
    </row>
    <row r="2" spans="1:9" x14ac:dyDescent="0.25">
      <c r="A2" s="2" t="s">
        <v>183</v>
      </c>
      <c r="B2" t="s">
        <v>185</v>
      </c>
      <c r="C2" t="s">
        <v>90</v>
      </c>
      <c r="D2" t="b">
        <v>0</v>
      </c>
      <c r="E2" t="s">
        <v>91</v>
      </c>
      <c r="F2" t="s">
        <v>14</v>
      </c>
      <c r="G2">
        <v>1</v>
      </c>
      <c r="H2" t="str">
        <f>t_scenario_entities[[#This Row],[Platform]]&amp;"_"&amp;t_scenario_entities[[#This Row],[UID]]</f>
        <v>CICTestD_1</v>
      </c>
      <c r="I2" s="2" t="str">
        <f>t_scenario_entities[[#This Row],[Scenario]]&amp;"_"&amp;t_scenario_entities[[#This Row],[Platform_UID]]</f>
        <v>Red slower_CICTestD_1</v>
      </c>
    </row>
    <row r="3" spans="1:9" x14ac:dyDescent="0.25">
      <c r="A3" s="2" t="s">
        <v>183</v>
      </c>
      <c r="B3" t="s">
        <v>182</v>
      </c>
      <c r="C3" t="s">
        <v>92</v>
      </c>
      <c r="D3" t="b">
        <v>0</v>
      </c>
      <c r="E3" t="s">
        <v>177</v>
      </c>
      <c r="F3" t="s">
        <v>16</v>
      </c>
      <c r="G3">
        <v>2</v>
      </c>
      <c r="H3" t="str">
        <f>t_scenario_entities[[#This Row],[Platform]]&amp;"_"&amp;t_scenario_entities[[#This Row],[UID]]</f>
        <v>FIACTestD2_2</v>
      </c>
      <c r="I3" s="2" t="str">
        <f>t_scenario_entities[[#This Row],[Scenario]]&amp;"_"&amp;t_scenario_entities[[#This Row],[Platform_UID]]</f>
        <v>Red slower_FIACTestD2_2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7"/>
  <sheetViews>
    <sheetView tabSelected="1" workbookViewId="0">
      <selection activeCell="E7" sqref="E7"/>
    </sheetView>
  </sheetViews>
  <sheetFormatPr defaultRowHeight="15" x14ac:dyDescent="0.25"/>
  <cols>
    <col min="1" max="1" width="56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89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</row>
    <row r="2" spans="1:7" x14ac:dyDescent="0.25">
      <c r="A2" s="2" t="s">
        <v>186</v>
      </c>
      <c r="B2">
        <v>1</v>
      </c>
      <c r="C2">
        <v>53.054808999999999</v>
      </c>
      <c r="D2">
        <v>2.315712</v>
      </c>
      <c r="E2">
        <v>0</v>
      </c>
    </row>
    <row r="3" spans="1:7" x14ac:dyDescent="0.25">
      <c r="A3" s="2" t="s">
        <v>186</v>
      </c>
      <c r="B3">
        <v>2</v>
      </c>
      <c r="C3">
        <v>53.192967000000003</v>
      </c>
      <c r="D3">
        <v>1.9096470000000001</v>
      </c>
      <c r="E3">
        <v>0</v>
      </c>
    </row>
    <row r="4" spans="1:7" x14ac:dyDescent="0.25">
      <c r="A4" s="2" t="s">
        <v>186</v>
      </c>
      <c r="B4">
        <v>3</v>
      </c>
      <c r="C4">
        <v>53.332608999999998</v>
      </c>
      <c r="D4">
        <v>1.60615</v>
      </c>
      <c r="E4">
        <v>0</v>
      </c>
    </row>
    <row r="5" spans="1:7" x14ac:dyDescent="0.25">
      <c r="A5" s="2" t="s">
        <v>186</v>
      </c>
      <c r="B5">
        <v>4</v>
      </c>
      <c r="C5">
        <v>53.391902999999999</v>
      </c>
      <c r="D5">
        <v>1.9971080000000001</v>
      </c>
      <c r="E5">
        <v>0</v>
      </c>
    </row>
    <row r="6" spans="1:7" x14ac:dyDescent="0.25">
      <c r="A6" s="2" t="s">
        <v>186</v>
      </c>
      <c r="B6">
        <v>5</v>
      </c>
      <c r="C6">
        <v>53.418101</v>
      </c>
      <c r="D6">
        <v>2.4145889999999999</v>
      </c>
      <c r="E6">
        <v>0</v>
      </c>
    </row>
    <row r="7" spans="1:7" x14ac:dyDescent="0.25">
      <c r="A7" t="s">
        <v>184</v>
      </c>
      <c r="B7">
        <v>1</v>
      </c>
      <c r="C7">
        <v>53.033343000000002</v>
      </c>
      <c r="D7">
        <v>1.7924880000000001</v>
      </c>
      <c r="E7">
        <v>50</v>
      </c>
    </row>
  </sheetData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87</v>
      </c>
      <c r="B1" t="s">
        <v>102</v>
      </c>
      <c r="C1" t="s">
        <v>103</v>
      </c>
      <c r="D1" t="s">
        <v>104</v>
      </c>
      <c r="E1" t="s">
        <v>105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106</v>
      </c>
    </row>
    <row r="2" spans="1:6" x14ac:dyDescent="0.25">
      <c r="B2" t="s">
        <v>107</v>
      </c>
      <c r="C2" t="s">
        <v>108</v>
      </c>
      <c r="D2" t="s">
        <v>109</v>
      </c>
      <c r="E2" t="s">
        <v>110</v>
      </c>
      <c r="F2" t="s">
        <v>111</v>
      </c>
    </row>
    <row r="3" spans="1:6" x14ac:dyDescent="0.25">
      <c r="B3" t="s">
        <v>112</v>
      </c>
      <c r="C3" t="s">
        <v>21</v>
      </c>
      <c r="D3" t="s">
        <v>113</v>
      </c>
      <c r="E3" t="s">
        <v>53</v>
      </c>
      <c r="F3" t="s">
        <v>61</v>
      </c>
    </row>
    <row r="4" spans="1:6" x14ac:dyDescent="0.25">
      <c r="B4" t="s">
        <v>19</v>
      </c>
      <c r="C4" t="s">
        <v>17</v>
      </c>
      <c r="E4" t="s">
        <v>114</v>
      </c>
      <c r="F4" t="s">
        <v>62</v>
      </c>
    </row>
    <row r="5" spans="1:6" x14ac:dyDescent="0.25">
      <c r="B5" t="s">
        <v>115</v>
      </c>
      <c r="C5" t="s">
        <v>18</v>
      </c>
      <c r="E5" t="s">
        <v>45</v>
      </c>
      <c r="F5" t="s">
        <v>63</v>
      </c>
    </row>
    <row r="6" spans="1:6" x14ac:dyDescent="0.25">
      <c r="B6" t="s">
        <v>116</v>
      </c>
      <c r="C6" t="s">
        <v>117</v>
      </c>
      <c r="E6" t="s">
        <v>47</v>
      </c>
      <c r="F6" t="s">
        <v>64</v>
      </c>
    </row>
    <row r="7" spans="1:6" x14ac:dyDescent="0.25">
      <c r="B7" t="s">
        <v>118</v>
      </c>
      <c r="C7" t="s">
        <v>119</v>
      </c>
      <c r="E7" t="s">
        <v>48</v>
      </c>
      <c r="F7" t="s">
        <v>65</v>
      </c>
    </row>
    <row r="8" spans="1:6" x14ac:dyDescent="0.25">
      <c r="B8" t="s">
        <v>120</v>
      </c>
      <c r="C8" t="s">
        <v>118</v>
      </c>
      <c r="E8" t="s">
        <v>49</v>
      </c>
      <c r="F8" t="s">
        <v>66</v>
      </c>
    </row>
    <row r="9" spans="1:6" x14ac:dyDescent="0.25">
      <c r="B9" t="s">
        <v>121</v>
      </c>
      <c r="C9" t="s">
        <v>120</v>
      </c>
      <c r="E9" t="s">
        <v>50</v>
      </c>
      <c r="F9" t="s">
        <v>67</v>
      </c>
    </row>
    <row r="10" spans="1:6" x14ac:dyDescent="0.25">
      <c r="B10" t="s">
        <v>122</v>
      </c>
      <c r="C10" t="s">
        <v>121</v>
      </c>
      <c r="E10" t="s">
        <v>52</v>
      </c>
      <c r="F10" t="s">
        <v>68</v>
      </c>
    </row>
    <row r="11" spans="1:6" x14ac:dyDescent="0.25">
      <c r="B11" t="s">
        <v>123</v>
      </c>
      <c r="C11" t="s">
        <v>115</v>
      </c>
      <c r="F11" t="s">
        <v>69</v>
      </c>
    </row>
    <row r="12" spans="1:6" x14ac:dyDescent="0.25">
      <c r="C12" t="s">
        <v>116</v>
      </c>
      <c r="F12" t="s">
        <v>124</v>
      </c>
    </row>
    <row r="13" spans="1:6" x14ac:dyDescent="0.25">
      <c r="C13" t="s">
        <v>125</v>
      </c>
    </row>
    <row r="14" spans="1:6" x14ac:dyDescent="0.25">
      <c r="C14" t="s">
        <v>126</v>
      </c>
    </row>
    <row r="16" spans="1:6" x14ac:dyDescent="0.25">
      <c r="A16" t="s">
        <v>127</v>
      </c>
    </row>
    <row r="17" spans="2:6" x14ac:dyDescent="0.25">
      <c r="B17" t="s">
        <v>107</v>
      </c>
      <c r="C17" t="s">
        <v>108</v>
      </c>
      <c r="D17" t="s">
        <v>109</v>
      </c>
      <c r="E17" t="s">
        <v>110</v>
      </c>
      <c r="F17" t="s">
        <v>111</v>
      </c>
    </row>
    <row r="18" spans="2:6" x14ac:dyDescent="0.25">
      <c r="B18" t="s">
        <v>128</v>
      </c>
      <c r="C18" t="s">
        <v>128</v>
      </c>
      <c r="E18" t="s">
        <v>129</v>
      </c>
      <c r="F18" t="s">
        <v>130</v>
      </c>
    </row>
    <row r="19" spans="2:6" x14ac:dyDescent="0.25">
      <c r="B19" t="s">
        <v>131</v>
      </c>
      <c r="C19" t="s">
        <v>131</v>
      </c>
      <c r="E19" t="s">
        <v>132</v>
      </c>
      <c r="F19" t="s">
        <v>133</v>
      </c>
    </row>
    <row r="20" spans="2:6" x14ac:dyDescent="0.25">
      <c r="B20" t="s">
        <v>134</v>
      </c>
      <c r="C20" t="s">
        <v>134</v>
      </c>
      <c r="E20" t="s">
        <v>135</v>
      </c>
      <c r="F20" t="s">
        <v>136</v>
      </c>
    </row>
    <row r="21" spans="2:6" x14ac:dyDescent="0.25">
      <c r="B21" t="s">
        <v>137</v>
      </c>
      <c r="C21" t="s">
        <v>137</v>
      </c>
      <c r="E21" t="s">
        <v>138</v>
      </c>
      <c r="F21" t="s">
        <v>139</v>
      </c>
    </row>
    <row r="22" spans="2:6" x14ac:dyDescent="0.25">
      <c r="B22" t="s">
        <v>140</v>
      </c>
      <c r="C22" t="s">
        <v>141</v>
      </c>
      <c r="F22" t="s">
        <v>142</v>
      </c>
    </row>
    <row r="23" spans="2:6" x14ac:dyDescent="0.25">
      <c r="B23" t="s">
        <v>143</v>
      </c>
      <c r="C23" t="s">
        <v>144</v>
      </c>
    </row>
    <row r="24" spans="2:6" x14ac:dyDescent="0.25">
      <c r="B24" t="s">
        <v>145</v>
      </c>
    </row>
    <row r="25" spans="2:6" x14ac:dyDescent="0.25">
      <c r="B25" t="s">
        <v>130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110</v>
      </c>
      <c r="I1" t="s">
        <v>111</v>
      </c>
    </row>
    <row r="2" spans="1:9" x14ac:dyDescent="0.25">
      <c r="A2" t="s">
        <v>153</v>
      </c>
      <c r="B2" t="s">
        <v>152</v>
      </c>
      <c r="C2" t="s">
        <v>0</v>
      </c>
      <c r="D2" t="s">
        <v>154</v>
      </c>
      <c r="E2" t="s">
        <v>155</v>
      </c>
    </row>
    <row r="3" spans="1:9" x14ac:dyDescent="0.25">
      <c r="A3" t="s">
        <v>153</v>
      </c>
      <c r="B3" t="s">
        <v>152</v>
      </c>
      <c r="C3" t="s">
        <v>1</v>
      </c>
      <c r="D3" t="s">
        <v>154</v>
      </c>
      <c r="E3" t="s">
        <v>155</v>
      </c>
      <c r="G3" t="s">
        <v>156</v>
      </c>
    </row>
    <row r="4" spans="1:9" x14ac:dyDescent="0.25">
      <c r="A4" t="s">
        <v>153</v>
      </c>
      <c r="B4" t="s">
        <v>152</v>
      </c>
      <c r="C4" t="s">
        <v>2</v>
      </c>
      <c r="D4" t="s">
        <v>154</v>
      </c>
      <c r="E4" t="s">
        <v>155</v>
      </c>
      <c r="G4" t="s">
        <v>156</v>
      </c>
    </row>
    <row r="5" spans="1:9" x14ac:dyDescent="0.25">
      <c r="A5" t="s">
        <v>153</v>
      </c>
      <c r="B5" t="s">
        <v>157</v>
      </c>
      <c r="C5" t="s">
        <v>0</v>
      </c>
      <c r="D5" t="s">
        <v>154</v>
      </c>
      <c r="E5" t="s">
        <v>158</v>
      </c>
    </row>
    <row r="6" spans="1:9" x14ac:dyDescent="0.25">
      <c r="A6" t="s">
        <v>153</v>
      </c>
      <c r="B6" t="s">
        <v>157</v>
      </c>
      <c r="C6" t="s">
        <v>31</v>
      </c>
      <c r="D6" t="s">
        <v>154</v>
      </c>
      <c r="E6" t="s">
        <v>158</v>
      </c>
    </row>
    <row r="7" spans="1:9" x14ac:dyDescent="0.25">
      <c r="A7" t="s">
        <v>153</v>
      </c>
      <c r="B7" t="s">
        <v>157</v>
      </c>
      <c r="C7" t="s">
        <v>37</v>
      </c>
      <c r="D7" t="s">
        <v>154</v>
      </c>
      <c r="E7" t="s">
        <v>158</v>
      </c>
    </row>
    <row r="8" spans="1:9" x14ac:dyDescent="0.25">
      <c r="A8" t="s">
        <v>153</v>
      </c>
      <c r="B8" t="s">
        <v>157</v>
      </c>
      <c r="C8" t="s">
        <v>32</v>
      </c>
      <c r="D8" t="s">
        <v>154</v>
      </c>
      <c r="E8" t="s">
        <v>158</v>
      </c>
      <c r="G8" t="s">
        <v>156</v>
      </c>
    </row>
    <row r="9" spans="1:9" x14ac:dyDescent="0.25">
      <c r="A9" t="s">
        <v>153</v>
      </c>
      <c r="B9" t="s">
        <v>157</v>
      </c>
      <c r="C9" t="s">
        <v>33</v>
      </c>
      <c r="D9" t="s">
        <v>154</v>
      </c>
      <c r="E9" t="s">
        <v>158</v>
      </c>
      <c r="G9" t="s">
        <v>156</v>
      </c>
    </row>
    <row r="10" spans="1:9" x14ac:dyDescent="0.25">
      <c r="A10" t="s">
        <v>153</v>
      </c>
      <c r="B10" t="s">
        <v>157</v>
      </c>
      <c r="C10" t="s">
        <v>34</v>
      </c>
      <c r="D10" t="s">
        <v>154</v>
      </c>
      <c r="E10" t="s">
        <v>158</v>
      </c>
      <c r="G10" t="s">
        <v>156</v>
      </c>
    </row>
    <row r="11" spans="1:9" x14ac:dyDescent="0.25">
      <c r="A11" t="s">
        <v>153</v>
      </c>
      <c r="B11" t="s">
        <v>157</v>
      </c>
      <c r="C11" t="s">
        <v>35</v>
      </c>
      <c r="D11" t="s">
        <v>154</v>
      </c>
      <c r="E11" t="s">
        <v>158</v>
      </c>
      <c r="G11" t="s">
        <v>156</v>
      </c>
    </row>
    <row r="12" spans="1:9" x14ac:dyDescent="0.25">
      <c r="A12" t="s">
        <v>153</v>
      </c>
      <c r="B12" t="s">
        <v>157</v>
      </c>
      <c r="C12" t="s">
        <v>36</v>
      </c>
      <c r="D12" t="s">
        <v>154</v>
      </c>
      <c r="E12" t="s">
        <v>158</v>
      </c>
      <c r="G12" t="s">
        <v>156</v>
      </c>
    </row>
    <row r="13" spans="1:9" x14ac:dyDescent="0.25">
      <c r="A13" t="s">
        <v>153</v>
      </c>
      <c r="B13" t="s">
        <v>159</v>
      </c>
      <c r="C13" t="s">
        <v>0</v>
      </c>
    </row>
    <row r="14" spans="1:9" x14ac:dyDescent="0.25">
      <c r="A14" t="s">
        <v>153</v>
      </c>
      <c r="B14" t="s">
        <v>159</v>
      </c>
      <c r="C14" t="s">
        <v>39</v>
      </c>
    </row>
    <row r="15" spans="1:9" x14ac:dyDescent="0.25">
      <c r="A15" t="s">
        <v>153</v>
      </c>
      <c r="B15" t="s">
        <v>110</v>
      </c>
      <c r="C15" t="s">
        <v>39</v>
      </c>
    </row>
    <row r="16" spans="1:9" x14ac:dyDescent="0.25">
      <c r="A16" t="s">
        <v>153</v>
      </c>
      <c r="B16" t="s">
        <v>110</v>
      </c>
      <c r="C16" t="s">
        <v>160</v>
      </c>
      <c r="H16" t="s">
        <v>156</v>
      </c>
    </row>
    <row r="17" spans="1:9" x14ac:dyDescent="0.25">
      <c r="A17" t="s">
        <v>153</v>
      </c>
      <c r="B17" t="s">
        <v>110</v>
      </c>
      <c r="C17" t="s">
        <v>161</v>
      </c>
      <c r="H17" t="s">
        <v>156</v>
      </c>
    </row>
    <row r="18" spans="1:9" x14ac:dyDescent="0.25">
      <c r="A18" t="s">
        <v>153</v>
      </c>
      <c r="B18" t="s">
        <v>110</v>
      </c>
      <c r="C18" t="s">
        <v>162</v>
      </c>
      <c r="H18" t="s">
        <v>156</v>
      </c>
    </row>
    <row r="19" spans="1:9" x14ac:dyDescent="0.25">
      <c r="A19" t="s">
        <v>153</v>
      </c>
      <c r="B19" t="s">
        <v>163</v>
      </c>
      <c r="C19" t="s">
        <v>0</v>
      </c>
    </row>
    <row r="20" spans="1:9" x14ac:dyDescent="0.25">
      <c r="A20" t="s">
        <v>153</v>
      </c>
      <c r="B20" t="s">
        <v>163</v>
      </c>
      <c r="C20" t="s">
        <v>56</v>
      </c>
    </row>
    <row r="21" spans="1:9" x14ac:dyDescent="0.25">
      <c r="A21" t="s">
        <v>153</v>
      </c>
      <c r="B21" t="s">
        <v>163</v>
      </c>
      <c r="C21" t="s">
        <v>71</v>
      </c>
      <c r="I21" t="s">
        <v>156</v>
      </c>
    </row>
    <row r="22" spans="1:9" x14ac:dyDescent="0.25">
      <c r="A22" t="s">
        <v>153</v>
      </c>
      <c r="B22" t="s">
        <v>111</v>
      </c>
      <c r="C22" t="s">
        <v>56</v>
      </c>
    </row>
    <row r="23" spans="1:9" x14ac:dyDescent="0.25">
      <c r="A23" t="s">
        <v>153</v>
      </c>
      <c r="B23" t="s">
        <v>111</v>
      </c>
      <c r="C23" t="s">
        <v>57</v>
      </c>
      <c r="I23" t="s">
        <v>156</v>
      </c>
    </row>
    <row r="24" spans="1:9" x14ac:dyDescent="0.25">
      <c r="A24" t="s">
        <v>153</v>
      </c>
      <c r="B24" t="s">
        <v>111</v>
      </c>
      <c r="C24" t="s">
        <v>58</v>
      </c>
      <c r="I24" t="s">
        <v>156</v>
      </c>
    </row>
    <row r="25" spans="1:9" x14ac:dyDescent="0.25">
      <c r="A25" t="s">
        <v>153</v>
      </c>
      <c r="B25" t="s">
        <v>164</v>
      </c>
      <c r="C25" t="s">
        <v>56</v>
      </c>
    </row>
    <row r="26" spans="1:9" x14ac:dyDescent="0.25">
      <c r="A26" t="s">
        <v>153</v>
      </c>
      <c r="B26" t="s">
        <v>164</v>
      </c>
      <c r="C26" t="s">
        <v>0</v>
      </c>
    </row>
    <row r="27" spans="1:9" x14ac:dyDescent="0.25">
      <c r="A27" t="s">
        <v>153</v>
      </c>
      <c r="B27" t="s">
        <v>164</v>
      </c>
      <c r="C27" t="s">
        <v>73</v>
      </c>
      <c r="I27" t="s">
        <v>156</v>
      </c>
    </row>
    <row r="28" spans="1:9" x14ac:dyDescent="0.25">
      <c r="A28" t="s">
        <v>153</v>
      </c>
      <c r="B28" t="s">
        <v>165</v>
      </c>
      <c r="C28" t="s">
        <v>0</v>
      </c>
    </row>
    <row r="29" spans="1:9" x14ac:dyDescent="0.25">
      <c r="A29" t="s">
        <v>153</v>
      </c>
      <c r="B29" t="s">
        <v>165</v>
      </c>
      <c r="C29" t="s">
        <v>74</v>
      </c>
      <c r="G29" t="s">
        <v>156</v>
      </c>
    </row>
    <row r="30" spans="1:9" x14ac:dyDescent="0.25">
      <c r="A30" t="s">
        <v>153</v>
      </c>
      <c r="B30" t="s">
        <v>166</v>
      </c>
      <c r="C30" t="s">
        <v>75</v>
      </c>
      <c r="D30" t="s">
        <v>154</v>
      </c>
      <c r="E30" t="s">
        <v>167</v>
      </c>
    </row>
    <row r="31" spans="1:9" x14ac:dyDescent="0.25">
      <c r="A31" t="s">
        <v>153</v>
      </c>
      <c r="B31" t="s">
        <v>166</v>
      </c>
      <c r="C31" t="s">
        <v>76</v>
      </c>
      <c r="D31" t="s">
        <v>154</v>
      </c>
      <c r="E31" t="s">
        <v>167</v>
      </c>
    </row>
    <row r="32" spans="1:9" x14ac:dyDescent="0.25">
      <c r="A32" t="s">
        <v>153</v>
      </c>
      <c r="B32" t="s">
        <v>166</v>
      </c>
      <c r="C32" t="s">
        <v>77</v>
      </c>
      <c r="D32" t="s">
        <v>154</v>
      </c>
      <c r="E32" t="s">
        <v>167</v>
      </c>
    </row>
    <row r="33" spans="1:5" x14ac:dyDescent="0.25">
      <c r="A33" t="s">
        <v>153</v>
      </c>
      <c r="B33" t="s">
        <v>166</v>
      </c>
      <c r="C33" t="s">
        <v>78</v>
      </c>
      <c r="D33" t="s">
        <v>154</v>
      </c>
      <c r="E33" t="s">
        <v>167</v>
      </c>
    </row>
    <row r="34" spans="1:5" x14ac:dyDescent="0.25">
      <c r="A34" t="s">
        <v>153</v>
      </c>
      <c r="B34" t="s">
        <v>166</v>
      </c>
      <c r="C34" t="s">
        <v>79</v>
      </c>
      <c r="D34" t="s">
        <v>154</v>
      </c>
      <c r="E34" t="s">
        <v>167</v>
      </c>
    </row>
    <row r="35" spans="1:5" x14ac:dyDescent="0.25">
      <c r="A35" t="s">
        <v>168</v>
      </c>
      <c r="B35" t="s">
        <v>169</v>
      </c>
      <c r="C35" t="s">
        <v>80</v>
      </c>
    </row>
    <row r="36" spans="1:5" x14ac:dyDescent="0.25">
      <c r="A36" t="s">
        <v>168</v>
      </c>
      <c r="B36" t="s">
        <v>169</v>
      </c>
      <c r="C36" t="s">
        <v>31</v>
      </c>
    </row>
    <row r="37" spans="1:5" x14ac:dyDescent="0.25">
      <c r="A37" t="s">
        <v>168</v>
      </c>
      <c r="B37" t="s">
        <v>169</v>
      </c>
      <c r="C37" t="s">
        <v>81</v>
      </c>
    </row>
    <row r="38" spans="1:5" x14ac:dyDescent="0.25">
      <c r="A38" t="s">
        <v>168</v>
      </c>
      <c r="B38" t="s">
        <v>169</v>
      </c>
      <c r="C38" t="s">
        <v>82</v>
      </c>
    </row>
    <row r="39" spans="1:5" x14ac:dyDescent="0.25">
      <c r="A39" t="s">
        <v>168</v>
      </c>
      <c r="B39" t="s">
        <v>170</v>
      </c>
      <c r="C39" t="s">
        <v>80</v>
      </c>
    </row>
    <row r="40" spans="1:5" x14ac:dyDescent="0.25">
      <c r="A40" t="s">
        <v>168</v>
      </c>
      <c r="B40" t="s">
        <v>170</v>
      </c>
      <c r="C40" t="s">
        <v>0</v>
      </c>
    </row>
    <row r="41" spans="1:5" x14ac:dyDescent="0.25">
      <c r="A41" t="s">
        <v>168</v>
      </c>
      <c r="B41" t="s">
        <v>170</v>
      </c>
      <c r="C41" t="s">
        <v>84</v>
      </c>
    </row>
    <row r="42" spans="1:5" x14ac:dyDescent="0.25">
      <c r="A42" t="s">
        <v>168</v>
      </c>
      <c r="B42" t="s">
        <v>170</v>
      </c>
      <c r="C42" t="s">
        <v>85</v>
      </c>
    </row>
    <row r="43" spans="1:5" x14ac:dyDescent="0.25">
      <c r="A43" t="s">
        <v>168</v>
      </c>
      <c r="B43" t="s">
        <v>170</v>
      </c>
      <c r="C43" t="s">
        <v>171</v>
      </c>
    </row>
    <row r="44" spans="1:5" x14ac:dyDescent="0.25">
      <c r="A44" t="s">
        <v>168</v>
      </c>
      <c r="B44" t="s">
        <v>170</v>
      </c>
      <c r="C44" t="s">
        <v>89</v>
      </c>
    </row>
    <row r="45" spans="1:5" x14ac:dyDescent="0.25">
      <c r="A45" t="s">
        <v>168</v>
      </c>
      <c r="B45" t="s">
        <v>172</v>
      </c>
      <c r="C45" t="s">
        <v>89</v>
      </c>
    </row>
    <row r="46" spans="1:5" x14ac:dyDescent="0.25">
      <c r="A46" t="s">
        <v>168</v>
      </c>
      <c r="B46" t="s">
        <v>172</v>
      </c>
      <c r="C46" t="s">
        <v>173</v>
      </c>
    </row>
    <row r="47" spans="1:5" x14ac:dyDescent="0.25">
      <c r="A47" t="s">
        <v>168</v>
      </c>
      <c r="B47" t="s">
        <v>172</v>
      </c>
      <c r="C47" t="s">
        <v>174</v>
      </c>
    </row>
    <row r="48" spans="1:5" x14ac:dyDescent="0.25">
      <c r="A48" t="s">
        <v>168</v>
      </c>
      <c r="B48" t="s">
        <v>172</v>
      </c>
      <c r="C48" t="s">
        <v>99</v>
      </c>
    </row>
    <row r="49" spans="1:3" x14ac:dyDescent="0.25">
      <c r="A49" t="s">
        <v>168</v>
      </c>
      <c r="B49" t="s">
        <v>175</v>
      </c>
      <c r="C49" t="s">
        <v>99</v>
      </c>
    </row>
    <row r="50" spans="1:3" x14ac:dyDescent="0.25">
      <c r="A50" t="s">
        <v>168</v>
      </c>
      <c r="B50" t="s">
        <v>175</v>
      </c>
      <c r="C50" t="s">
        <v>93</v>
      </c>
    </row>
    <row r="51" spans="1:3" x14ac:dyDescent="0.25">
      <c r="A51" t="s">
        <v>168</v>
      </c>
      <c r="B51" t="s">
        <v>175</v>
      </c>
      <c r="C51" t="s">
        <v>94</v>
      </c>
    </row>
    <row r="52" spans="1:3" x14ac:dyDescent="0.25">
      <c r="A52" t="s">
        <v>168</v>
      </c>
      <c r="B52" t="s">
        <v>175</v>
      </c>
      <c r="C52" t="s">
        <v>95</v>
      </c>
    </row>
    <row r="53" spans="1:3" x14ac:dyDescent="0.25">
      <c r="A53" t="s">
        <v>168</v>
      </c>
      <c r="B53" t="s">
        <v>175</v>
      </c>
      <c r="C53" t="s">
        <v>96</v>
      </c>
    </row>
    <row r="54" spans="1:3" x14ac:dyDescent="0.25">
      <c r="A54" t="s">
        <v>168</v>
      </c>
      <c r="B54" t="s">
        <v>176</v>
      </c>
      <c r="C54" t="s">
        <v>99</v>
      </c>
    </row>
    <row r="55" spans="1:3" x14ac:dyDescent="0.25">
      <c r="A55" t="s">
        <v>168</v>
      </c>
      <c r="B55" t="s">
        <v>176</v>
      </c>
      <c r="C55" t="s">
        <v>75</v>
      </c>
    </row>
    <row r="56" spans="1:3" x14ac:dyDescent="0.25">
      <c r="A56" t="s">
        <v>168</v>
      </c>
      <c r="B56" t="s">
        <v>176</v>
      </c>
      <c r="C56" t="s">
        <v>100</v>
      </c>
    </row>
    <row r="57" spans="1:3" x14ac:dyDescent="0.25">
      <c r="A57" t="s">
        <v>168</v>
      </c>
      <c r="B57" t="s">
        <v>176</v>
      </c>
      <c r="C57" t="s">
        <v>101</v>
      </c>
    </row>
  </sheetData>
  <conditionalFormatting sqref="G1:I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1"/>
  <sheetViews>
    <sheetView workbookViewId="0">
      <selection activeCell="D1" sqref="D1:E1048576"/>
    </sheetView>
  </sheetViews>
  <sheetFormatPr defaultRowHeight="15" x14ac:dyDescent="0.25"/>
  <cols>
    <col min="1" max="1" width="18.28515625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26.5703125" bestFit="1" customWidth="1"/>
    <col min="9" max="9" width="25.85546875" bestFit="1" customWidth="1"/>
    <col min="10" max="10" width="20.28515625" bestFit="1" customWidth="1"/>
    <col min="11" max="11" width="56.7109375" bestFit="1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17</v>
      </c>
      <c r="B2">
        <v>35</v>
      </c>
      <c r="C2">
        <v>1</v>
      </c>
      <c r="D2">
        <v>1</v>
      </c>
      <c r="E2">
        <v>1</v>
      </c>
      <c r="F2">
        <v>2.5</v>
      </c>
      <c r="G2">
        <v>5</v>
      </c>
      <c r="H2">
        <v>30</v>
      </c>
      <c r="I2">
        <v>30</v>
      </c>
      <c r="J2">
        <v>30</v>
      </c>
      <c r="K2" t="s">
        <v>14</v>
      </c>
      <c r="L2" t="s">
        <v>15</v>
      </c>
      <c r="M2">
        <f>COUNTIF('Platform properties'!A:A,t_platforms_list[[#This Row],[Platform]])</f>
        <v>10</v>
      </c>
    </row>
    <row r="3" spans="1:13" x14ac:dyDescent="0.25">
      <c r="A3" t="s">
        <v>18</v>
      </c>
      <c r="B3">
        <v>120</v>
      </c>
      <c r="C3">
        <v>4</v>
      </c>
      <c r="D3">
        <v>1</v>
      </c>
      <c r="E3">
        <v>1</v>
      </c>
      <c r="F3">
        <v>3</v>
      </c>
      <c r="G3">
        <v>5</v>
      </c>
      <c r="H3">
        <v>30</v>
      </c>
      <c r="I3">
        <v>30</v>
      </c>
      <c r="J3">
        <v>30</v>
      </c>
      <c r="K3" t="s">
        <v>14</v>
      </c>
      <c r="L3" t="s">
        <v>15</v>
      </c>
      <c r="M3">
        <f>COUNTIF('Platform properties'!A:A,t_platforms_list[[#This Row],[Platform]])</f>
        <v>10</v>
      </c>
    </row>
    <row r="4" spans="1:13" x14ac:dyDescent="0.25">
      <c r="A4" t="s">
        <v>19</v>
      </c>
      <c r="B4">
        <v>0</v>
      </c>
      <c r="C4">
        <v>0</v>
      </c>
      <c r="D4">
        <v>1</v>
      </c>
      <c r="E4">
        <v>1</v>
      </c>
      <c r="F4">
        <v>3</v>
      </c>
      <c r="G4">
        <v>5</v>
      </c>
      <c r="H4">
        <v>30</v>
      </c>
      <c r="I4">
        <v>30</v>
      </c>
      <c r="J4">
        <v>30</v>
      </c>
      <c r="K4" t="s">
        <v>16</v>
      </c>
      <c r="L4" t="s">
        <v>20</v>
      </c>
      <c r="M4">
        <f>COUNTIF('Platform properties'!A:A,t_platforms_list[[#This Row],[Platform]])</f>
        <v>10</v>
      </c>
    </row>
    <row r="5" spans="1:13" x14ac:dyDescent="0.25">
      <c r="A5" t="s">
        <v>21</v>
      </c>
      <c r="B5">
        <v>9999</v>
      </c>
      <c r="C5">
        <v>9999</v>
      </c>
      <c r="D5">
        <v>1</v>
      </c>
      <c r="E5">
        <v>1</v>
      </c>
      <c r="F5">
        <v>28</v>
      </c>
      <c r="G5">
        <v>0</v>
      </c>
      <c r="H5">
        <v>30</v>
      </c>
      <c r="I5">
        <v>30</v>
      </c>
      <c r="J5">
        <v>30</v>
      </c>
      <c r="K5" t="s">
        <v>22</v>
      </c>
      <c r="L5" t="s">
        <v>20</v>
      </c>
      <c r="M5">
        <f>COUNTIF('Platform properties'!A:A,t_platforms_list[[#This Row],[Platform]])</f>
        <v>10</v>
      </c>
    </row>
    <row r="6" spans="1:13" x14ac:dyDescent="0.25">
      <c r="A6" t="s">
        <v>23</v>
      </c>
      <c r="B6">
        <v>0</v>
      </c>
      <c r="C6">
        <v>0</v>
      </c>
      <c r="D6">
        <v>1</v>
      </c>
      <c r="E6">
        <v>1</v>
      </c>
      <c r="F6">
        <v>2.5</v>
      </c>
      <c r="G6">
        <v>5</v>
      </c>
      <c r="H6">
        <v>30</v>
      </c>
      <c r="I6">
        <v>30</v>
      </c>
      <c r="J6">
        <v>30</v>
      </c>
      <c r="K6" t="s">
        <v>14</v>
      </c>
      <c r="L6" t="s">
        <v>20</v>
      </c>
      <c r="M6">
        <f>COUNTIF('Platform properties'!A:A,t_platforms_list[[#This Row],[Platform]])</f>
        <v>10</v>
      </c>
    </row>
    <row r="7" spans="1:13" x14ac:dyDescent="0.25">
      <c r="A7" t="s">
        <v>179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50</v>
      </c>
      <c r="J7">
        <v>100</v>
      </c>
      <c r="K7" t="s">
        <v>24</v>
      </c>
      <c r="L7" t="s">
        <v>25</v>
      </c>
      <c r="M7">
        <f>COUNTIF('Platform properties'!A:A,t_platforms_list[[#This Row],[Platform]])</f>
        <v>10</v>
      </c>
    </row>
    <row r="8" spans="1:13" x14ac:dyDescent="0.25">
      <c r="A8" t="s">
        <v>26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30</v>
      </c>
      <c r="I8">
        <v>30</v>
      </c>
      <c r="J8">
        <v>30</v>
      </c>
      <c r="K8" t="s">
        <v>27</v>
      </c>
      <c r="L8" t="s">
        <v>25</v>
      </c>
      <c r="M8">
        <f>COUNTIF('Platform properties'!A:A,t_platforms_list[[#This Row],[Platform]])</f>
        <v>10</v>
      </c>
    </row>
    <row r="9" spans="1:13" x14ac:dyDescent="0.25">
      <c r="A9" t="s">
        <v>28</v>
      </c>
      <c r="B9">
        <v>0</v>
      </c>
      <c r="C9">
        <v>0</v>
      </c>
      <c r="D9">
        <v>1</v>
      </c>
      <c r="E9">
        <v>1</v>
      </c>
      <c r="F9">
        <v>5</v>
      </c>
      <c r="G9">
        <v>15</v>
      </c>
      <c r="H9">
        <v>30</v>
      </c>
      <c r="I9">
        <v>30</v>
      </c>
      <c r="J9">
        <v>30</v>
      </c>
      <c r="K9" t="s">
        <v>29</v>
      </c>
      <c r="L9" t="s">
        <v>30</v>
      </c>
      <c r="M9">
        <f>COUNTIF('Platform properties'!A:A,t_platforms_list[[#This Row],[Platform]])</f>
        <v>10</v>
      </c>
    </row>
    <row r="10" spans="1:13" x14ac:dyDescent="0.25">
      <c r="A10" t="s">
        <v>182</v>
      </c>
      <c r="B10">
        <v>0</v>
      </c>
      <c r="C10">
        <v>0</v>
      </c>
      <c r="D10">
        <v>1</v>
      </c>
      <c r="E10">
        <v>1</v>
      </c>
      <c r="F10">
        <v>3</v>
      </c>
      <c r="G10">
        <v>5</v>
      </c>
      <c r="H10">
        <v>30</v>
      </c>
      <c r="I10">
        <v>30</v>
      </c>
      <c r="J10">
        <v>30</v>
      </c>
      <c r="K10" t="s">
        <v>16</v>
      </c>
      <c r="L10" t="s">
        <v>20</v>
      </c>
      <c r="M10">
        <f>COUNTIF('Platform properties'!A:A,t_platforms_list[[#This Row],[Platform]])</f>
        <v>10</v>
      </c>
    </row>
    <row r="11" spans="1:13" x14ac:dyDescent="0.25">
      <c r="A11" t="s">
        <v>185</v>
      </c>
      <c r="B11">
        <v>35</v>
      </c>
      <c r="C11">
        <v>1</v>
      </c>
      <c r="D11">
        <v>1</v>
      </c>
      <c r="E11">
        <v>1</v>
      </c>
      <c r="F11">
        <v>2.5</v>
      </c>
      <c r="G11">
        <v>5</v>
      </c>
      <c r="H11">
        <v>30</v>
      </c>
      <c r="I11">
        <v>30</v>
      </c>
      <c r="J11">
        <v>30</v>
      </c>
      <c r="K11" t="s">
        <v>14</v>
      </c>
      <c r="L11" t="s">
        <v>15</v>
      </c>
      <c r="M11">
        <f>COUNTIF('Platform properties'!A:A,t_platforms_list[[#This Row],[Platform]])</f>
        <v>10</v>
      </c>
    </row>
  </sheetData>
  <conditionalFormatting sqref="M2:M11">
    <cfRule type="cellIs" dxfId="12" priority="1" operator="equal">
      <formula>10</formula>
    </cfRule>
    <cfRule type="expression" dxfId="11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01"/>
  <sheetViews>
    <sheetView workbookViewId="0">
      <selection activeCell="D2" sqref="D2"/>
    </sheetView>
  </sheetViews>
  <sheetFormatPr defaultRowHeight="15" x14ac:dyDescent="0.25"/>
  <cols>
    <col min="1" max="1" width="18.28515625" bestFit="1" customWidth="1"/>
    <col min="2" max="2" width="10.7109375" bestFit="1" customWidth="1"/>
    <col min="4" max="4" width="12.42578125" bestFit="1" customWidth="1"/>
    <col min="5" max="5" width="12.5703125" bestFit="1" customWidth="1"/>
    <col min="6" max="6" width="15.140625" bestFit="1" customWidth="1"/>
    <col min="7" max="7" width="17.7109375" bestFit="1" customWidth="1"/>
    <col min="8" max="8" width="17.7109375" customWidth="1"/>
    <col min="9" max="9" width="17.28515625" bestFit="1" customWidth="1"/>
    <col min="10" max="10" width="19.42578125" bestFit="1" customWidth="1"/>
    <col min="11" max="14" width="12.140625" bestFit="1" customWidth="1"/>
  </cols>
  <sheetData>
    <row r="1" spans="1:11" x14ac:dyDescent="0.25">
      <c r="A1" t="s">
        <v>0</v>
      </c>
      <c r="B1" t="s">
        <v>31</v>
      </c>
      <c r="C1" t="s">
        <v>32</v>
      </c>
      <c r="D1" t="s">
        <v>187</v>
      </c>
      <c r="E1" t="s">
        <v>33</v>
      </c>
      <c r="F1" t="s">
        <v>34</v>
      </c>
      <c r="G1" t="s">
        <v>35</v>
      </c>
      <c r="H1" t="s">
        <v>36</v>
      </c>
      <c r="I1" t="s">
        <v>3</v>
      </c>
      <c r="J1" t="s">
        <v>37</v>
      </c>
      <c r="K1" t="s">
        <v>38</v>
      </c>
    </row>
    <row r="2" spans="1:11" x14ac:dyDescent="0.25">
      <c r="A2" t="s">
        <v>17</v>
      </c>
      <c r="B2">
        <v>0</v>
      </c>
      <c r="C2">
        <v>25</v>
      </c>
      <c r="E2">
        <v>640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CIC_0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17</v>
      </c>
      <c r="B3">
        <v>1</v>
      </c>
      <c r="C3">
        <v>25</v>
      </c>
      <c r="E3">
        <v>640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CIC_1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17</v>
      </c>
      <c r="B4">
        <v>2</v>
      </c>
      <c r="C4">
        <v>25</v>
      </c>
      <c r="E4">
        <v>640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CIC_2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17</v>
      </c>
      <c r="B5">
        <v>3</v>
      </c>
      <c r="C5">
        <v>20</v>
      </c>
      <c r="E5">
        <v>560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CIC_3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17</v>
      </c>
      <c r="B6">
        <v>4</v>
      </c>
      <c r="C6">
        <v>20</v>
      </c>
      <c r="E6">
        <v>560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CIC_4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17</v>
      </c>
      <c r="B7">
        <v>5</v>
      </c>
      <c r="C7">
        <v>15</v>
      </c>
      <c r="E7">
        <v>480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CIC_5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17</v>
      </c>
      <c r="B8">
        <v>6</v>
      </c>
      <c r="C8">
        <v>15</v>
      </c>
      <c r="E8">
        <v>480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CIC_6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17</v>
      </c>
      <c r="B9">
        <v>7</v>
      </c>
      <c r="C9">
        <v>5</v>
      </c>
      <c r="E9">
        <v>320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CIC_7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17</v>
      </c>
      <c r="B10">
        <v>8</v>
      </c>
      <c r="C10">
        <v>0</v>
      </c>
      <c r="E10">
        <v>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CIC_8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17</v>
      </c>
      <c r="B11">
        <v>9</v>
      </c>
      <c r="C11">
        <v>0</v>
      </c>
      <c r="E11">
        <v>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CIC_9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18</v>
      </c>
      <c r="B12">
        <v>0</v>
      </c>
      <c r="C12">
        <v>25</v>
      </c>
      <c r="E12">
        <v>640</v>
      </c>
      <c r="F12">
        <v>1.1000000000000001</v>
      </c>
      <c r="G12">
        <v>1.1000000000000001</v>
      </c>
      <c r="H12">
        <v>1.1000000000000001</v>
      </c>
      <c r="I12">
        <v>5</v>
      </c>
      <c r="J12" s="1" t="str">
        <f>t_platform_properties[[#This Row],[Platform]]&amp;"_"&amp;t_platform_properties[[#This Row],[Sea state]]</f>
        <v>CUC_0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18</v>
      </c>
      <c r="B13">
        <v>1</v>
      </c>
      <c r="C13">
        <v>25</v>
      </c>
      <c r="E13">
        <v>640</v>
      </c>
      <c r="F13">
        <v>1.1000000000000001</v>
      </c>
      <c r="G13">
        <v>1.1000000000000001</v>
      </c>
      <c r="H13">
        <v>1.1000000000000001</v>
      </c>
      <c r="I13">
        <v>5</v>
      </c>
      <c r="J13" s="1" t="str">
        <f>t_platform_properties[[#This Row],[Platform]]&amp;"_"&amp;t_platform_properties[[#This Row],[Sea state]]</f>
        <v>CUC_1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18</v>
      </c>
      <c r="B14">
        <v>2</v>
      </c>
      <c r="C14">
        <v>25</v>
      </c>
      <c r="E14">
        <v>640</v>
      </c>
      <c r="F14">
        <v>1.1000000000000001</v>
      </c>
      <c r="G14">
        <v>1.1000000000000001</v>
      </c>
      <c r="H14">
        <v>1.1000000000000001</v>
      </c>
      <c r="I14">
        <v>5</v>
      </c>
      <c r="J14" s="1" t="str">
        <f>t_platform_properties[[#This Row],[Platform]]&amp;"_"&amp;t_platform_properties[[#This Row],[Sea state]]</f>
        <v>CUC_2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18</v>
      </c>
      <c r="B15">
        <v>3</v>
      </c>
      <c r="C15">
        <v>20</v>
      </c>
      <c r="E15">
        <v>560</v>
      </c>
      <c r="F15">
        <v>1.1000000000000001</v>
      </c>
      <c r="G15">
        <v>1.1000000000000001</v>
      </c>
      <c r="H15">
        <v>1.1000000000000001</v>
      </c>
      <c r="I15">
        <v>5</v>
      </c>
      <c r="J15" s="1" t="str">
        <f>t_platform_properties[[#This Row],[Platform]]&amp;"_"&amp;t_platform_properties[[#This Row],[Sea state]]</f>
        <v>CUC_3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18</v>
      </c>
      <c r="B16">
        <v>4</v>
      </c>
      <c r="C16">
        <v>20</v>
      </c>
      <c r="E16">
        <v>560</v>
      </c>
      <c r="F16">
        <v>1.1000000000000001</v>
      </c>
      <c r="G16">
        <v>1.1000000000000001</v>
      </c>
      <c r="H16">
        <v>1.1000000000000001</v>
      </c>
      <c r="I16">
        <v>5</v>
      </c>
      <c r="J16" s="1" t="str">
        <f>t_platform_properties[[#This Row],[Platform]]&amp;"_"&amp;t_platform_properties[[#This Row],[Sea state]]</f>
        <v>CUC_4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18</v>
      </c>
      <c r="B17">
        <v>5</v>
      </c>
      <c r="C17">
        <v>15</v>
      </c>
      <c r="E17">
        <v>480</v>
      </c>
      <c r="F17">
        <v>1.1000000000000001</v>
      </c>
      <c r="G17">
        <v>1.1000000000000001</v>
      </c>
      <c r="H17">
        <v>1.1000000000000001</v>
      </c>
      <c r="I17">
        <v>5</v>
      </c>
      <c r="J17" s="1" t="str">
        <f>t_platform_properties[[#This Row],[Platform]]&amp;"_"&amp;t_platform_properties[[#This Row],[Sea state]]</f>
        <v>CUC_5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18</v>
      </c>
      <c r="B18">
        <v>6</v>
      </c>
      <c r="C18">
        <v>15</v>
      </c>
      <c r="E18">
        <v>480</v>
      </c>
      <c r="F18">
        <v>1.1000000000000001</v>
      </c>
      <c r="G18">
        <v>1.1000000000000001</v>
      </c>
      <c r="H18">
        <v>1.1000000000000001</v>
      </c>
      <c r="I18">
        <v>5</v>
      </c>
      <c r="J18" s="1" t="str">
        <f>t_platform_properties[[#This Row],[Platform]]&amp;"_"&amp;t_platform_properties[[#This Row],[Sea state]]</f>
        <v>CUC_6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18</v>
      </c>
      <c r="B19">
        <v>7</v>
      </c>
      <c r="C19">
        <v>5</v>
      </c>
      <c r="E19">
        <v>320</v>
      </c>
      <c r="F19">
        <v>1.1000000000000001</v>
      </c>
      <c r="G19">
        <v>1.1000000000000001</v>
      </c>
      <c r="H19">
        <v>1.1000000000000001</v>
      </c>
      <c r="I19">
        <v>5</v>
      </c>
      <c r="J19" s="1" t="str">
        <f>t_platform_properties[[#This Row],[Platform]]&amp;"_"&amp;t_platform_properties[[#This Row],[Sea state]]</f>
        <v>CUC_7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18</v>
      </c>
      <c r="B20">
        <v>8</v>
      </c>
      <c r="C20">
        <v>0</v>
      </c>
      <c r="E20">
        <v>0</v>
      </c>
      <c r="F20">
        <v>1.1000000000000001</v>
      </c>
      <c r="G20">
        <v>1.1000000000000001</v>
      </c>
      <c r="H20">
        <v>1.1000000000000001</v>
      </c>
      <c r="I20">
        <v>5</v>
      </c>
      <c r="J20" s="1" t="str">
        <f>t_platform_properties[[#This Row],[Platform]]&amp;"_"&amp;t_platform_properties[[#This Row],[Sea state]]</f>
        <v>CUC_8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18</v>
      </c>
      <c r="B21">
        <v>9</v>
      </c>
      <c r="C21">
        <v>0</v>
      </c>
      <c r="E21">
        <v>0</v>
      </c>
      <c r="F21">
        <v>1.1000000000000001</v>
      </c>
      <c r="G21">
        <v>1.1000000000000001</v>
      </c>
      <c r="H21">
        <v>1.1000000000000001</v>
      </c>
      <c r="I21">
        <v>5</v>
      </c>
      <c r="J21" s="1" t="str">
        <f>t_platform_properties[[#This Row],[Platform]]&amp;"_"&amp;t_platform_properties[[#This Row],[Sea state]]</f>
        <v>CUC_9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21</v>
      </c>
      <c r="B22">
        <v>0</v>
      </c>
      <c r="C22">
        <v>18</v>
      </c>
      <c r="E22">
        <v>9999</v>
      </c>
      <c r="F22">
        <v>5</v>
      </c>
      <c r="G22">
        <v>5</v>
      </c>
      <c r="H22">
        <v>5</v>
      </c>
      <c r="I22">
        <v>20</v>
      </c>
      <c r="J22" s="1" t="str">
        <f>t_platform_properties[[#This Row],[Platform]]&amp;"_"&amp;t_platform_properties[[#This Row],[Sea state]]</f>
        <v>MRSS_0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21</v>
      </c>
      <c r="B23">
        <v>1</v>
      </c>
      <c r="C23">
        <v>18</v>
      </c>
      <c r="E23">
        <v>9999</v>
      </c>
      <c r="F23">
        <v>5</v>
      </c>
      <c r="G23">
        <v>5</v>
      </c>
      <c r="H23">
        <v>5</v>
      </c>
      <c r="I23">
        <v>20</v>
      </c>
      <c r="J23" s="1" t="str">
        <f>t_platform_properties[[#This Row],[Platform]]&amp;"_"&amp;t_platform_properties[[#This Row],[Sea state]]</f>
        <v>MRSS_1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21</v>
      </c>
      <c r="B24">
        <v>2</v>
      </c>
      <c r="C24">
        <v>18</v>
      </c>
      <c r="E24">
        <v>9999</v>
      </c>
      <c r="F24">
        <v>5</v>
      </c>
      <c r="G24">
        <v>5</v>
      </c>
      <c r="H24">
        <v>5</v>
      </c>
      <c r="I24">
        <v>20</v>
      </c>
      <c r="J24" s="1" t="str">
        <f>t_platform_properties[[#This Row],[Platform]]&amp;"_"&amp;t_platform_properties[[#This Row],[Sea state]]</f>
        <v>MRSS_2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21</v>
      </c>
      <c r="B25">
        <v>3</v>
      </c>
      <c r="C25">
        <v>18</v>
      </c>
      <c r="E25">
        <v>9999</v>
      </c>
      <c r="F25">
        <v>5</v>
      </c>
      <c r="G25">
        <v>5</v>
      </c>
      <c r="H25">
        <v>5</v>
      </c>
      <c r="I25">
        <v>20</v>
      </c>
      <c r="J25" s="1" t="str">
        <f>t_platform_properties[[#This Row],[Platform]]&amp;"_"&amp;t_platform_properties[[#This Row],[Sea state]]</f>
        <v>MRSS_3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21</v>
      </c>
      <c r="B26">
        <v>4</v>
      </c>
      <c r="C26">
        <v>18</v>
      </c>
      <c r="E26">
        <v>9999</v>
      </c>
      <c r="F26">
        <v>5</v>
      </c>
      <c r="G26">
        <v>5</v>
      </c>
      <c r="H26">
        <v>5</v>
      </c>
      <c r="I26">
        <v>20</v>
      </c>
      <c r="J26" s="1" t="str">
        <f>t_platform_properties[[#This Row],[Platform]]&amp;"_"&amp;t_platform_properties[[#This Row],[Sea state]]</f>
        <v>MRSS_4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21</v>
      </c>
      <c r="B27">
        <v>5</v>
      </c>
      <c r="C27">
        <v>18</v>
      </c>
      <c r="E27">
        <v>9999</v>
      </c>
      <c r="F27">
        <v>5</v>
      </c>
      <c r="G27">
        <v>5</v>
      </c>
      <c r="H27">
        <v>5</v>
      </c>
      <c r="I27">
        <v>20</v>
      </c>
      <c r="J27" s="1" t="str">
        <f>t_platform_properties[[#This Row],[Platform]]&amp;"_"&amp;t_platform_properties[[#This Row],[Sea state]]</f>
        <v>MRSS_5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21</v>
      </c>
      <c r="B28">
        <v>6</v>
      </c>
      <c r="C28">
        <v>18</v>
      </c>
      <c r="E28">
        <v>9999</v>
      </c>
      <c r="F28">
        <v>5</v>
      </c>
      <c r="G28">
        <v>5</v>
      </c>
      <c r="H28">
        <v>5</v>
      </c>
      <c r="I28">
        <v>20</v>
      </c>
      <c r="J28" s="1" t="str">
        <f>t_platform_properties[[#This Row],[Platform]]&amp;"_"&amp;t_platform_properties[[#This Row],[Sea state]]</f>
        <v>MRSS_6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21</v>
      </c>
      <c r="B29">
        <v>7</v>
      </c>
      <c r="C29">
        <v>18</v>
      </c>
      <c r="E29">
        <v>9999</v>
      </c>
      <c r="F29">
        <v>5</v>
      </c>
      <c r="G29">
        <v>5</v>
      </c>
      <c r="H29">
        <v>5</v>
      </c>
      <c r="I29">
        <v>20</v>
      </c>
      <c r="J29" s="1" t="str">
        <f>t_platform_properties[[#This Row],[Platform]]&amp;"_"&amp;t_platform_properties[[#This Row],[Sea state]]</f>
        <v>MRSS_7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21</v>
      </c>
      <c r="B30">
        <v>8</v>
      </c>
      <c r="C30">
        <v>18</v>
      </c>
      <c r="E30">
        <v>9999</v>
      </c>
      <c r="F30">
        <v>5</v>
      </c>
      <c r="G30">
        <v>5</v>
      </c>
      <c r="H30">
        <v>5</v>
      </c>
      <c r="I30">
        <v>20</v>
      </c>
      <c r="J30" s="1" t="str">
        <f>t_platform_properties[[#This Row],[Platform]]&amp;"_"&amp;t_platform_properties[[#This Row],[Sea state]]</f>
        <v>MRSS_8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21</v>
      </c>
      <c r="B31">
        <v>9</v>
      </c>
      <c r="C31">
        <v>18</v>
      </c>
      <c r="E31">
        <v>9999</v>
      </c>
      <c r="F31">
        <v>5</v>
      </c>
      <c r="G31">
        <v>5</v>
      </c>
      <c r="H31">
        <v>5</v>
      </c>
      <c r="I31">
        <v>20</v>
      </c>
      <c r="J31" s="1" t="str">
        <f>t_platform_properties[[#This Row],[Platform]]&amp;"_"&amp;t_platform_properties[[#This Row],[Sea state]]</f>
        <v>MRSS_9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19</v>
      </c>
      <c r="B32">
        <v>0</v>
      </c>
      <c r="C32">
        <v>25</v>
      </c>
      <c r="E32">
        <v>100</v>
      </c>
      <c r="F32">
        <v>1.1000000000000001</v>
      </c>
      <c r="G32">
        <v>1.1000000000000001</v>
      </c>
      <c r="H32">
        <v>1.1000000000000001</v>
      </c>
      <c r="I32">
        <v>5</v>
      </c>
      <c r="J32" s="1" t="str">
        <f>t_platform_properties[[#This Row],[Platform]]&amp;"_"&amp;t_platform_properties[[#This Row],[Sea state]]</f>
        <v>FIAC_0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19</v>
      </c>
      <c r="B33">
        <v>1</v>
      </c>
      <c r="C33">
        <v>25</v>
      </c>
      <c r="E33">
        <v>100</v>
      </c>
      <c r="F33">
        <v>1.1000000000000001</v>
      </c>
      <c r="G33">
        <v>1.1000000000000001</v>
      </c>
      <c r="H33">
        <v>1.1000000000000001</v>
      </c>
      <c r="I33">
        <v>5</v>
      </c>
      <c r="J33" s="1" t="str">
        <f>t_platform_properties[[#This Row],[Platform]]&amp;"_"&amp;t_platform_properties[[#This Row],[Sea state]]</f>
        <v>FIAC_1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19</v>
      </c>
      <c r="B34">
        <v>2</v>
      </c>
      <c r="C34">
        <v>25</v>
      </c>
      <c r="E34">
        <v>100</v>
      </c>
      <c r="F34">
        <v>1.1000000000000001</v>
      </c>
      <c r="G34">
        <v>1.1000000000000001</v>
      </c>
      <c r="H34">
        <v>1.1000000000000001</v>
      </c>
      <c r="I34">
        <v>5</v>
      </c>
      <c r="J34" s="1" t="str">
        <f>t_platform_properties[[#This Row],[Platform]]&amp;"_"&amp;t_platform_properties[[#This Row],[Sea state]]</f>
        <v>FIAC_2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19</v>
      </c>
      <c r="B35">
        <v>3</v>
      </c>
      <c r="C35">
        <v>25</v>
      </c>
      <c r="E35">
        <v>100</v>
      </c>
      <c r="F35">
        <v>1.1000000000000001</v>
      </c>
      <c r="G35">
        <v>1.1000000000000001</v>
      </c>
      <c r="H35">
        <v>1.1000000000000001</v>
      </c>
      <c r="I35">
        <v>5</v>
      </c>
      <c r="J35" s="1" t="str">
        <f>t_platform_properties[[#This Row],[Platform]]&amp;"_"&amp;t_platform_properties[[#This Row],[Sea state]]</f>
        <v>FIAC_3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19</v>
      </c>
      <c r="B36">
        <v>4</v>
      </c>
      <c r="C36">
        <v>25</v>
      </c>
      <c r="E36">
        <v>100</v>
      </c>
      <c r="F36">
        <v>1.1000000000000001</v>
      </c>
      <c r="G36">
        <v>1.1000000000000001</v>
      </c>
      <c r="H36">
        <v>1.1000000000000001</v>
      </c>
      <c r="I36">
        <v>5</v>
      </c>
      <c r="J36" s="1" t="str">
        <f>t_platform_properties[[#This Row],[Platform]]&amp;"_"&amp;t_platform_properties[[#This Row],[Sea state]]</f>
        <v>FIAC_4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19</v>
      </c>
      <c r="B37">
        <v>5</v>
      </c>
      <c r="C37">
        <v>25</v>
      </c>
      <c r="E37">
        <v>100</v>
      </c>
      <c r="F37">
        <v>1.1000000000000001</v>
      </c>
      <c r="G37">
        <v>1.1000000000000001</v>
      </c>
      <c r="H37">
        <v>1.1000000000000001</v>
      </c>
      <c r="I37">
        <v>5</v>
      </c>
      <c r="J37" s="1" t="str">
        <f>t_platform_properties[[#This Row],[Platform]]&amp;"_"&amp;t_platform_properties[[#This Row],[Sea state]]</f>
        <v>FIAC_5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19</v>
      </c>
      <c r="B38">
        <v>6</v>
      </c>
      <c r="C38">
        <v>25</v>
      </c>
      <c r="E38">
        <v>100</v>
      </c>
      <c r="F38">
        <v>1.1000000000000001</v>
      </c>
      <c r="G38">
        <v>1.1000000000000001</v>
      </c>
      <c r="H38">
        <v>1.1000000000000001</v>
      </c>
      <c r="I38">
        <v>5</v>
      </c>
      <c r="J38" s="1" t="str">
        <f>t_platform_properties[[#This Row],[Platform]]&amp;"_"&amp;t_platform_properties[[#This Row],[Sea state]]</f>
        <v>FIAC_6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19</v>
      </c>
      <c r="B39">
        <v>7</v>
      </c>
      <c r="C39">
        <v>25</v>
      </c>
      <c r="E39">
        <v>100</v>
      </c>
      <c r="F39">
        <v>1.1000000000000001</v>
      </c>
      <c r="G39">
        <v>1.1000000000000001</v>
      </c>
      <c r="H39">
        <v>1.1000000000000001</v>
      </c>
      <c r="I39">
        <v>5</v>
      </c>
      <c r="J39" s="1" t="str">
        <f>t_platform_properties[[#This Row],[Platform]]&amp;"_"&amp;t_platform_properties[[#This Row],[Sea state]]</f>
        <v>FIAC_7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19</v>
      </c>
      <c r="B40">
        <v>8</v>
      </c>
      <c r="C40">
        <v>25</v>
      </c>
      <c r="E40">
        <v>100</v>
      </c>
      <c r="F40">
        <v>1.1000000000000001</v>
      </c>
      <c r="G40">
        <v>1.1000000000000001</v>
      </c>
      <c r="H40">
        <v>1.1000000000000001</v>
      </c>
      <c r="I40">
        <v>5</v>
      </c>
      <c r="J40" s="1" t="str">
        <f>t_platform_properties[[#This Row],[Platform]]&amp;"_"&amp;t_platform_properties[[#This Row],[Sea state]]</f>
        <v>FIAC_8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19</v>
      </c>
      <c r="B41">
        <v>9</v>
      </c>
      <c r="C41">
        <v>25</v>
      </c>
      <c r="E41">
        <v>100</v>
      </c>
      <c r="F41">
        <v>1.1000000000000001</v>
      </c>
      <c r="G41">
        <v>1.1000000000000001</v>
      </c>
      <c r="H41">
        <v>1.1000000000000001</v>
      </c>
      <c r="I41">
        <v>5</v>
      </c>
      <c r="J41" s="1" t="str">
        <f>t_platform_properties[[#This Row],[Platform]]&amp;"_"&amp;t_platform_properties[[#This Row],[Sea state]]</f>
        <v>FIAC_9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23</v>
      </c>
      <c r="B42">
        <v>0</v>
      </c>
      <c r="C42">
        <v>25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-1</v>
      </c>
      <c r="J42" s="1" t="str">
        <f>t_platform_properties[[#This Row],[Platform]]&amp;"_"&amp;t_platform_properties[[#This Row],[Sea state]]</f>
        <v>CIC_spoof_0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23</v>
      </c>
      <c r="B43">
        <v>1</v>
      </c>
      <c r="C43">
        <v>25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-1</v>
      </c>
      <c r="J43" s="1" t="str">
        <f>t_platform_properties[[#This Row],[Platform]]&amp;"_"&amp;t_platform_properties[[#This Row],[Sea state]]</f>
        <v>CIC_spoof_1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23</v>
      </c>
      <c r="B44">
        <v>2</v>
      </c>
      <c r="C44">
        <v>25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-1</v>
      </c>
      <c r="J44" s="1" t="str">
        <f>t_platform_properties[[#This Row],[Platform]]&amp;"_"&amp;t_platform_properties[[#This Row],[Sea state]]</f>
        <v>CIC_spoof_2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23</v>
      </c>
      <c r="B45">
        <v>3</v>
      </c>
      <c r="C45">
        <v>20</v>
      </c>
      <c r="E45">
        <v>560</v>
      </c>
      <c r="F45">
        <v>1.1000000000000001</v>
      </c>
      <c r="G45">
        <v>1.1000000000000001</v>
      </c>
      <c r="H45">
        <v>1.1000000000000001</v>
      </c>
      <c r="I45">
        <v>-1</v>
      </c>
      <c r="J45" s="1" t="str">
        <f>t_platform_properties[[#This Row],[Platform]]&amp;"_"&amp;t_platform_properties[[#This Row],[Sea state]]</f>
        <v>CIC_spoof_3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23</v>
      </c>
      <c r="B46">
        <v>4</v>
      </c>
      <c r="C46">
        <v>20</v>
      </c>
      <c r="E46">
        <v>560</v>
      </c>
      <c r="F46">
        <v>1.1000000000000001</v>
      </c>
      <c r="G46">
        <v>1.1000000000000001</v>
      </c>
      <c r="H46">
        <v>1.1000000000000001</v>
      </c>
      <c r="I46">
        <v>-1</v>
      </c>
      <c r="J46" s="1" t="str">
        <f>t_platform_properties[[#This Row],[Platform]]&amp;"_"&amp;t_platform_properties[[#This Row],[Sea state]]</f>
        <v>CIC_spoof_4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23</v>
      </c>
      <c r="B47">
        <v>5</v>
      </c>
      <c r="C47">
        <v>15</v>
      </c>
      <c r="E47">
        <v>480</v>
      </c>
      <c r="F47">
        <v>1.1000000000000001</v>
      </c>
      <c r="G47">
        <v>1.1000000000000001</v>
      </c>
      <c r="H47">
        <v>1.1000000000000001</v>
      </c>
      <c r="I47">
        <v>-1</v>
      </c>
      <c r="J47" s="1" t="str">
        <f>t_platform_properties[[#This Row],[Platform]]&amp;"_"&amp;t_platform_properties[[#This Row],[Sea state]]</f>
        <v>CIC_spoof_5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23</v>
      </c>
      <c r="B48">
        <v>6</v>
      </c>
      <c r="C48">
        <v>15</v>
      </c>
      <c r="E48">
        <v>480</v>
      </c>
      <c r="F48">
        <v>1.1000000000000001</v>
      </c>
      <c r="G48">
        <v>1.1000000000000001</v>
      </c>
      <c r="H48">
        <v>1.1000000000000001</v>
      </c>
      <c r="I48">
        <v>-1</v>
      </c>
      <c r="J48" s="1" t="str">
        <f>t_platform_properties[[#This Row],[Platform]]&amp;"_"&amp;t_platform_properties[[#This Row],[Sea state]]</f>
        <v>CIC_spoof_6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23</v>
      </c>
      <c r="B49">
        <v>7</v>
      </c>
      <c r="C49">
        <v>5</v>
      </c>
      <c r="E49">
        <v>320</v>
      </c>
      <c r="F49">
        <v>1.1000000000000001</v>
      </c>
      <c r="G49">
        <v>1.1000000000000001</v>
      </c>
      <c r="H49">
        <v>1.1000000000000001</v>
      </c>
      <c r="I49">
        <v>-1</v>
      </c>
      <c r="J49" s="1" t="str">
        <f>t_platform_properties[[#This Row],[Platform]]&amp;"_"&amp;t_platform_properties[[#This Row],[Sea state]]</f>
        <v>CIC_spoof_7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23</v>
      </c>
      <c r="B50">
        <v>8</v>
      </c>
      <c r="C50">
        <v>0</v>
      </c>
      <c r="E50">
        <v>0</v>
      </c>
      <c r="F50">
        <v>1.1000000000000001</v>
      </c>
      <c r="G50">
        <v>1.1000000000000001</v>
      </c>
      <c r="H50">
        <v>1.1000000000000001</v>
      </c>
      <c r="I50">
        <v>-1</v>
      </c>
      <c r="J50" s="1" t="str">
        <f>t_platform_properties[[#This Row],[Platform]]&amp;"_"&amp;t_platform_properties[[#This Row],[Sea state]]</f>
        <v>CIC_spoof_8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23</v>
      </c>
      <c r="B51">
        <v>9</v>
      </c>
      <c r="C51">
        <v>0</v>
      </c>
      <c r="E51">
        <v>0</v>
      </c>
      <c r="F51">
        <v>1.1000000000000001</v>
      </c>
      <c r="G51">
        <v>1.1000000000000001</v>
      </c>
      <c r="H51">
        <v>1.1000000000000001</v>
      </c>
      <c r="I51">
        <v>-1</v>
      </c>
      <c r="J51" s="1" t="str">
        <f>t_platform_properties[[#This Row],[Platform]]&amp;"_"&amp;t_platform_properties[[#This Row],[Sea state]]</f>
        <v>CIC_spoof_9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179</v>
      </c>
      <c r="B52">
        <v>0</v>
      </c>
      <c r="C52">
        <v>0</v>
      </c>
      <c r="E52">
        <v>0</v>
      </c>
      <c r="F52">
        <v>99</v>
      </c>
      <c r="G52">
        <v>99</v>
      </c>
      <c r="H52">
        <v>99</v>
      </c>
      <c r="I52">
        <v>-1</v>
      </c>
      <c r="J52" s="1" t="str">
        <f>t_platform_properties[[#This Row],[Platform]]&amp;"_"&amp;t_platform_properties[[#This Row],[Sea state]]</f>
        <v>Radar station TestD_0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179</v>
      </c>
      <c r="B53">
        <v>1</v>
      </c>
      <c r="C53">
        <v>0</v>
      </c>
      <c r="E53">
        <v>0</v>
      </c>
      <c r="F53">
        <v>99</v>
      </c>
      <c r="G53">
        <v>99</v>
      </c>
      <c r="H53">
        <v>99</v>
      </c>
      <c r="I53">
        <v>-1</v>
      </c>
      <c r="J53" s="1" t="str">
        <f>t_platform_properties[[#This Row],[Platform]]&amp;"_"&amp;t_platform_properties[[#This Row],[Sea state]]</f>
        <v>Radar station TestD_1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179</v>
      </c>
      <c r="B54">
        <v>2</v>
      </c>
      <c r="C54">
        <v>0</v>
      </c>
      <c r="E54">
        <v>0</v>
      </c>
      <c r="F54">
        <v>99</v>
      </c>
      <c r="G54">
        <v>99</v>
      </c>
      <c r="H54">
        <v>99</v>
      </c>
      <c r="I54">
        <v>-1</v>
      </c>
      <c r="J54" s="1" t="str">
        <f>t_platform_properties[[#This Row],[Platform]]&amp;"_"&amp;t_platform_properties[[#This Row],[Sea state]]</f>
        <v>Radar station TestD_2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179</v>
      </c>
      <c r="B55">
        <v>3</v>
      </c>
      <c r="C55">
        <v>0</v>
      </c>
      <c r="E55">
        <v>0</v>
      </c>
      <c r="F55">
        <v>99</v>
      </c>
      <c r="G55">
        <v>99</v>
      </c>
      <c r="H55">
        <v>99</v>
      </c>
      <c r="I55">
        <v>-1</v>
      </c>
      <c r="J55" s="1" t="str">
        <f>t_platform_properties[[#This Row],[Platform]]&amp;"_"&amp;t_platform_properties[[#This Row],[Sea state]]</f>
        <v>Radar station TestD_3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179</v>
      </c>
      <c r="B56">
        <v>4</v>
      </c>
      <c r="C56">
        <v>0</v>
      </c>
      <c r="E56">
        <v>0</v>
      </c>
      <c r="F56">
        <v>99</v>
      </c>
      <c r="G56">
        <v>99</v>
      </c>
      <c r="H56">
        <v>99</v>
      </c>
      <c r="I56">
        <v>-1</v>
      </c>
      <c r="J56" s="1" t="str">
        <f>t_platform_properties[[#This Row],[Platform]]&amp;"_"&amp;t_platform_properties[[#This Row],[Sea state]]</f>
        <v>Radar station TestD_4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179</v>
      </c>
      <c r="B57">
        <v>5</v>
      </c>
      <c r="C57">
        <v>0</v>
      </c>
      <c r="E57">
        <v>0</v>
      </c>
      <c r="F57">
        <v>99</v>
      </c>
      <c r="G57">
        <v>99</v>
      </c>
      <c r="H57">
        <v>99</v>
      </c>
      <c r="I57">
        <v>-1</v>
      </c>
      <c r="J57" s="1" t="str">
        <f>t_platform_properties[[#This Row],[Platform]]&amp;"_"&amp;t_platform_properties[[#This Row],[Sea state]]</f>
        <v>Radar station TestD_5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179</v>
      </c>
      <c r="B58">
        <v>6</v>
      </c>
      <c r="C58">
        <v>0</v>
      </c>
      <c r="E58">
        <v>0</v>
      </c>
      <c r="F58">
        <v>99</v>
      </c>
      <c r="G58">
        <v>99</v>
      </c>
      <c r="H58">
        <v>99</v>
      </c>
      <c r="I58">
        <v>-1</v>
      </c>
      <c r="J58" s="1" t="str">
        <f>t_platform_properties[[#This Row],[Platform]]&amp;"_"&amp;t_platform_properties[[#This Row],[Sea state]]</f>
        <v>Radar station TestD_6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179</v>
      </c>
      <c r="B59">
        <v>7</v>
      </c>
      <c r="C59">
        <v>0</v>
      </c>
      <c r="E59">
        <v>0</v>
      </c>
      <c r="F59">
        <v>99</v>
      </c>
      <c r="G59">
        <v>99</v>
      </c>
      <c r="H59">
        <v>99</v>
      </c>
      <c r="I59">
        <v>-1</v>
      </c>
      <c r="J59" s="1" t="str">
        <f>t_platform_properties[[#This Row],[Platform]]&amp;"_"&amp;t_platform_properties[[#This Row],[Sea state]]</f>
        <v>Radar station TestD_7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179</v>
      </c>
      <c r="B60">
        <v>8</v>
      </c>
      <c r="C60">
        <v>0</v>
      </c>
      <c r="E60">
        <v>0</v>
      </c>
      <c r="F60">
        <v>99</v>
      </c>
      <c r="G60">
        <v>99</v>
      </c>
      <c r="H60">
        <v>99</v>
      </c>
      <c r="I60">
        <v>-1</v>
      </c>
      <c r="J60" s="1" t="str">
        <f>t_platform_properties[[#This Row],[Platform]]&amp;"_"&amp;t_platform_properties[[#This Row],[Sea state]]</f>
        <v>Radar station TestD_8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179</v>
      </c>
      <c r="B61">
        <v>9</v>
      </c>
      <c r="C61">
        <v>0</v>
      </c>
      <c r="E61">
        <v>0</v>
      </c>
      <c r="F61">
        <v>99</v>
      </c>
      <c r="G61">
        <v>99</v>
      </c>
      <c r="H61">
        <v>99</v>
      </c>
      <c r="I61">
        <v>-1</v>
      </c>
      <c r="J61" s="1" t="str">
        <f>t_platform_properties[[#This Row],[Platform]]&amp;"_"&amp;t_platform_properties[[#This Row],[Sea state]]</f>
        <v>Radar station TestD_9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26</v>
      </c>
      <c r="B62">
        <v>0</v>
      </c>
      <c r="C62">
        <v>0</v>
      </c>
      <c r="E62">
        <v>0</v>
      </c>
      <c r="F62">
        <v>1</v>
      </c>
      <c r="G62">
        <v>1</v>
      </c>
      <c r="H62">
        <v>55</v>
      </c>
      <c r="I62">
        <v>-1</v>
      </c>
      <c r="J62" s="1" t="str">
        <f>t_platform_properties[[#This Row],[Platform]]&amp;"_"&amp;t_platform_properties[[#This Row],[Sea state]]</f>
        <v>Artillery battery_0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26</v>
      </c>
      <c r="B63">
        <v>1</v>
      </c>
      <c r="C63">
        <v>0</v>
      </c>
      <c r="E63">
        <v>0</v>
      </c>
      <c r="F63">
        <v>1</v>
      </c>
      <c r="G63">
        <v>1</v>
      </c>
      <c r="H63">
        <v>55</v>
      </c>
      <c r="I63">
        <v>-1</v>
      </c>
      <c r="J63" s="1" t="str">
        <f>t_platform_properties[[#This Row],[Platform]]&amp;"_"&amp;t_platform_properties[[#This Row],[Sea state]]</f>
        <v>Artillery battery_1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26</v>
      </c>
      <c r="B64">
        <v>2</v>
      </c>
      <c r="C64">
        <v>0</v>
      </c>
      <c r="E64">
        <v>0</v>
      </c>
      <c r="F64">
        <v>1</v>
      </c>
      <c r="G64">
        <v>1</v>
      </c>
      <c r="H64">
        <v>55</v>
      </c>
      <c r="I64">
        <v>-1</v>
      </c>
      <c r="J64" s="1" t="str">
        <f>t_platform_properties[[#This Row],[Platform]]&amp;"_"&amp;t_platform_properties[[#This Row],[Sea state]]</f>
        <v>Artillery battery_2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26</v>
      </c>
      <c r="B65">
        <v>3</v>
      </c>
      <c r="C65">
        <v>0</v>
      </c>
      <c r="E65">
        <v>0</v>
      </c>
      <c r="F65">
        <v>1</v>
      </c>
      <c r="G65">
        <v>1</v>
      </c>
      <c r="H65">
        <v>55</v>
      </c>
      <c r="I65">
        <v>-1</v>
      </c>
      <c r="J65" s="1" t="str">
        <f>t_platform_properties[[#This Row],[Platform]]&amp;"_"&amp;t_platform_properties[[#This Row],[Sea state]]</f>
        <v>Artillery battery_3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26</v>
      </c>
      <c r="B66">
        <v>4</v>
      </c>
      <c r="C66">
        <v>0</v>
      </c>
      <c r="E66">
        <v>0</v>
      </c>
      <c r="F66">
        <v>1</v>
      </c>
      <c r="G66">
        <v>1</v>
      </c>
      <c r="H66">
        <v>55</v>
      </c>
      <c r="I66">
        <v>-1</v>
      </c>
      <c r="J66" s="1" t="str">
        <f>t_platform_properties[[#This Row],[Platform]]&amp;"_"&amp;t_platform_properties[[#This Row],[Sea state]]</f>
        <v>Artillery battery_4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26</v>
      </c>
      <c r="B67">
        <v>5</v>
      </c>
      <c r="C67">
        <v>0</v>
      </c>
      <c r="E67">
        <v>0</v>
      </c>
      <c r="F67">
        <v>1</v>
      </c>
      <c r="G67">
        <v>1</v>
      </c>
      <c r="H67">
        <v>55</v>
      </c>
      <c r="I67">
        <v>-1</v>
      </c>
      <c r="J67" s="1" t="str">
        <f>t_platform_properties[[#This Row],[Platform]]&amp;"_"&amp;t_platform_properties[[#This Row],[Sea state]]</f>
        <v>Artillery battery_5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26</v>
      </c>
      <c r="B68">
        <v>6</v>
      </c>
      <c r="C68">
        <v>0</v>
      </c>
      <c r="E68">
        <v>0</v>
      </c>
      <c r="F68">
        <v>1</v>
      </c>
      <c r="G68">
        <v>1</v>
      </c>
      <c r="H68">
        <v>55</v>
      </c>
      <c r="I68">
        <v>-1</v>
      </c>
      <c r="J68" s="1" t="str">
        <f>t_platform_properties[[#This Row],[Platform]]&amp;"_"&amp;t_platform_properties[[#This Row],[Sea state]]</f>
        <v>Artillery battery_6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26</v>
      </c>
      <c r="B69">
        <v>7</v>
      </c>
      <c r="C69">
        <v>0</v>
      </c>
      <c r="E69">
        <v>0</v>
      </c>
      <c r="F69">
        <v>1</v>
      </c>
      <c r="G69">
        <v>1</v>
      </c>
      <c r="H69">
        <v>55</v>
      </c>
      <c r="I69">
        <v>-1</v>
      </c>
      <c r="J69" s="1" t="str">
        <f>t_platform_properties[[#This Row],[Platform]]&amp;"_"&amp;t_platform_properties[[#This Row],[Sea state]]</f>
        <v>Artillery battery_7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26</v>
      </c>
      <c r="B70">
        <v>8</v>
      </c>
      <c r="C70">
        <v>0</v>
      </c>
      <c r="E70">
        <v>0</v>
      </c>
      <c r="F70">
        <v>1</v>
      </c>
      <c r="G70">
        <v>1</v>
      </c>
      <c r="H70">
        <v>55</v>
      </c>
      <c r="I70">
        <v>-1</v>
      </c>
      <c r="J70" s="1" t="str">
        <f>t_platform_properties[[#This Row],[Platform]]&amp;"_"&amp;t_platform_properties[[#This Row],[Sea state]]</f>
        <v>Artillery battery_8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26</v>
      </c>
      <c r="B71">
        <v>9</v>
      </c>
      <c r="C71">
        <v>0</v>
      </c>
      <c r="E71">
        <v>0</v>
      </c>
      <c r="F71">
        <v>1</v>
      </c>
      <c r="G71">
        <v>1</v>
      </c>
      <c r="H71">
        <v>55</v>
      </c>
      <c r="I71">
        <v>-1</v>
      </c>
      <c r="J71" s="1" t="str">
        <f>t_platform_properties[[#This Row],[Platform]]&amp;"_"&amp;t_platform_properties[[#This Row],[Sea state]]</f>
        <v>Artillery battery_9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28</v>
      </c>
      <c r="B72">
        <v>0</v>
      </c>
      <c r="C72">
        <v>50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Helo_0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28</v>
      </c>
      <c r="B73">
        <v>1</v>
      </c>
      <c r="C73">
        <v>50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Helo_1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28</v>
      </c>
      <c r="B74">
        <v>2</v>
      </c>
      <c r="C74">
        <v>50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Helo_2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28</v>
      </c>
      <c r="B75">
        <v>3</v>
      </c>
      <c r="C75">
        <v>50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Helo_3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28</v>
      </c>
      <c r="B76">
        <v>4</v>
      </c>
      <c r="C76">
        <v>50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Helo_4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28</v>
      </c>
      <c r="B77">
        <v>5</v>
      </c>
      <c r="C77">
        <v>50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Helo_5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28</v>
      </c>
      <c r="B78">
        <v>6</v>
      </c>
      <c r="C78">
        <v>50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Helo_6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28</v>
      </c>
      <c r="B79">
        <v>7</v>
      </c>
      <c r="C79">
        <v>50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Helo_7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28</v>
      </c>
      <c r="B80">
        <v>8</v>
      </c>
      <c r="C80">
        <v>50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Helo_8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28</v>
      </c>
      <c r="B81">
        <v>9</v>
      </c>
      <c r="C81">
        <v>50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Helo_9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182</v>
      </c>
      <c r="B82">
        <v>0</v>
      </c>
      <c r="C82">
        <v>20</v>
      </c>
      <c r="E82">
        <v>400</v>
      </c>
      <c r="F82">
        <v>1.1000000000000001</v>
      </c>
      <c r="G82">
        <v>1.1000000000000001</v>
      </c>
      <c r="H82">
        <v>1.1000000000000001</v>
      </c>
      <c r="I82">
        <v>5</v>
      </c>
      <c r="J82" s="1" t="str">
        <f>t_platform_properties[[#This Row],[Platform]]&amp;"_"&amp;t_platform_properties[[#This Row],[Sea state]]</f>
        <v>FIACTestD2_0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182</v>
      </c>
      <c r="B83">
        <v>1</v>
      </c>
      <c r="C83">
        <v>20</v>
      </c>
      <c r="E83">
        <v>400</v>
      </c>
      <c r="F83">
        <v>1.1000000000000001</v>
      </c>
      <c r="G83">
        <v>1.1000000000000001</v>
      </c>
      <c r="H83">
        <v>1.1000000000000001</v>
      </c>
      <c r="I83">
        <v>5</v>
      </c>
      <c r="J83" s="1" t="str">
        <f>t_platform_properties[[#This Row],[Platform]]&amp;"_"&amp;t_platform_properties[[#This Row],[Sea state]]</f>
        <v>FIACTestD2_1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182</v>
      </c>
      <c r="B84">
        <v>2</v>
      </c>
      <c r="C84">
        <v>20</v>
      </c>
      <c r="E84">
        <v>400</v>
      </c>
      <c r="F84">
        <v>1.1000000000000001</v>
      </c>
      <c r="G84">
        <v>1.1000000000000001</v>
      </c>
      <c r="H84">
        <v>1.1000000000000001</v>
      </c>
      <c r="I84">
        <v>5</v>
      </c>
      <c r="J84" s="1" t="str">
        <f>t_platform_properties[[#This Row],[Platform]]&amp;"_"&amp;t_platform_properties[[#This Row],[Sea state]]</f>
        <v>FIACTestD2_2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182</v>
      </c>
      <c r="B85">
        <v>3</v>
      </c>
      <c r="C85">
        <v>20</v>
      </c>
      <c r="E85">
        <v>400</v>
      </c>
      <c r="F85">
        <v>1.1000000000000001</v>
      </c>
      <c r="G85">
        <v>1.1000000000000001</v>
      </c>
      <c r="H85">
        <v>1.1000000000000001</v>
      </c>
      <c r="I85">
        <v>5</v>
      </c>
      <c r="J85" s="1" t="str">
        <f>t_platform_properties[[#This Row],[Platform]]&amp;"_"&amp;t_platform_properties[[#This Row],[Sea state]]</f>
        <v>FIACTestD2_3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182</v>
      </c>
      <c r="B86">
        <v>4</v>
      </c>
      <c r="C86">
        <v>20</v>
      </c>
      <c r="E86">
        <v>400</v>
      </c>
      <c r="F86">
        <v>1.1000000000000001</v>
      </c>
      <c r="G86">
        <v>1.1000000000000001</v>
      </c>
      <c r="H86">
        <v>1.1000000000000001</v>
      </c>
      <c r="I86">
        <v>5</v>
      </c>
      <c r="J86" s="1" t="str">
        <f>t_platform_properties[[#This Row],[Platform]]&amp;"_"&amp;t_platform_properties[[#This Row],[Sea state]]</f>
        <v>FIACTestD2_4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182</v>
      </c>
      <c r="B87">
        <v>5</v>
      </c>
      <c r="C87">
        <v>20</v>
      </c>
      <c r="E87">
        <v>400</v>
      </c>
      <c r="F87">
        <v>1.1000000000000001</v>
      </c>
      <c r="G87">
        <v>1.1000000000000001</v>
      </c>
      <c r="H87">
        <v>1.1000000000000001</v>
      </c>
      <c r="I87">
        <v>5</v>
      </c>
      <c r="J87" s="1" t="str">
        <f>t_platform_properties[[#This Row],[Platform]]&amp;"_"&amp;t_platform_properties[[#This Row],[Sea state]]</f>
        <v>FIACTestD2_5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182</v>
      </c>
      <c r="B88">
        <v>6</v>
      </c>
      <c r="C88">
        <v>20</v>
      </c>
      <c r="E88">
        <v>400</v>
      </c>
      <c r="F88">
        <v>1.1000000000000001</v>
      </c>
      <c r="G88">
        <v>1.1000000000000001</v>
      </c>
      <c r="H88">
        <v>1.1000000000000001</v>
      </c>
      <c r="I88">
        <v>5</v>
      </c>
      <c r="J88" s="1" t="str">
        <f>t_platform_properties[[#This Row],[Platform]]&amp;"_"&amp;t_platform_properties[[#This Row],[Sea state]]</f>
        <v>FIACTestD2_6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182</v>
      </c>
      <c r="B89">
        <v>7</v>
      </c>
      <c r="C89">
        <v>20</v>
      </c>
      <c r="E89">
        <v>400</v>
      </c>
      <c r="F89">
        <v>1.1000000000000001</v>
      </c>
      <c r="G89">
        <v>1.1000000000000001</v>
      </c>
      <c r="H89">
        <v>1.1000000000000001</v>
      </c>
      <c r="I89">
        <v>5</v>
      </c>
      <c r="J89" s="1" t="str">
        <f>t_platform_properties[[#This Row],[Platform]]&amp;"_"&amp;t_platform_properties[[#This Row],[Sea state]]</f>
        <v>FIACTestD2_7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182</v>
      </c>
      <c r="B90">
        <v>8</v>
      </c>
      <c r="C90">
        <v>20</v>
      </c>
      <c r="E90">
        <v>400</v>
      </c>
      <c r="F90">
        <v>1.1000000000000001</v>
      </c>
      <c r="G90">
        <v>1.1000000000000001</v>
      </c>
      <c r="H90">
        <v>1.1000000000000001</v>
      </c>
      <c r="I90">
        <v>5</v>
      </c>
      <c r="J90" s="1" t="str">
        <f>t_platform_properties[[#This Row],[Platform]]&amp;"_"&amp;t_platform_properties[[#This Row],[Sea state]]</f>
        <v>FIACTestD2_8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182</v>
      </c>
      <c r="B91">
        <v>9</v>
      </c>
      <c r="C91">
        <v>20</v>
      </c>
      <c r="E91">
        <v>400</v>
      </c>
      <c r="F91">
        <v>1.1000000000000001</v>
      </c>
      <c r="G91">
        <v>1.1000000000000001</v>
      </c>
      <c r="H91">
        <v>1.1000000000000001</v>
      </c>
      <c r="I91">
        <v>5</v>
      </c>
      <c r="J91" s="1" t="str">
        <f>t_platform_properties[[#This Row],[Platform]]&amp;"_"&amp;t_platform_properties[[#This Row],[Sea state]]</f>
        <v>FIACTestD2_9</v>
      </c>
      <c r="K91" t="b">
        <f>IF(ISERROR(MATCH(t_platform_properties[[#This Row],[Platform]],t_platforms_list[Platform],0)),FALSE, TRUE)</f>
        <v>1</v>
      </c>
    </row>
    <row r="92" spans="1:11" x14ac:dyDescent="0.25">
      <c r="A92" t="s">
        <v>185</v>
      </c>
      <c r="B92">
        <v>0</v>
      </c>
      <c r="C92">
        <v>60</v>
      </c>
      <c r="E92">
        <v>640</v>
      </c>
      <c r="F92">
        <v>1.1000000000000001</v>
      </c>
      <c r="G92">
        <v>1.1000000000000001</v>
      </c>
      <c r="H92">
        <v>1.1000000000000001</v>
      </c>
      <c r="I92">
        <v>5</v>
      </c>
      <c r="J92" s="1" t="str">
        <f>t_platform_properties[[#This Row],[Platform]]&amp;"_"&amp;t_platform_properties[[#This Row],[Sea state]]</f>
        <v>CICTestD_0</v>
      </c>
      <c r="K92" t="b">
        <f>IF(ISERROR(MATCH(t_platform_properties[[#This Row],[Platform]],t_platforms_list[Platform],0)),FALSE, TRUE)</f>
        <v>1</v>
      </c>
    </row>
    <row r="93" spans="1:11" x14ac:dyDescent="0.25">
      <c r="A93" t="s">
        <v>185</v>
      </c>
      <c r="B93">
        <v>1</v>
      </c>
      <c r="C93">
        <v>60</v>
      </c>
      <c r="E93">
        <v>640</v>
      </c>
      <c r="F93">
        <v>1.1000000000000001</v>
      </c>
      <c r="G93">
        <v>1.1000000000000001</v>
      </c>
      <c r="H93">
        <v>1.1000000000000001</v>
      </c>
      <c r="I93">
        <v>5</v>
      </c>
      <c r="J93" s="1" t="str">
        <f>t_platform_properties[[#This Row],[Platform]]&amp;"_"&amp;t_platform_properties[[#This Row],[Sea state]]</f>
        <v>CICTestD_1</v>
      </c>
      <c r="K93" t="b">
        <f>IF(ISERROR(MATCH(t_platform_properties[[#This Row],[Platform]],t_platforms_list[Platform],0)),FALSE, TRUE)</f>
        <v>1</v>
      </c>
    </row>
    <row r="94" spans="1:11" x14ac:dyDescent="0.25">
      <c r="A94" t="s">
        <v>185</v>
      </c>
      <c r="B94">
        <v>2</v>
      </c>
      <c r="C94">
        <v>60</v>
      </c>
      <c r="E94">
        <v>640</v>
      </c>
      <c r="F94">
        <v>1.1000000000000001</v>
      </c>
      <c r="G94">
        <v>1.1000000000000001</v>
      </c>
      <c r="H94">
        <v>1.1000000000000001</v>
      </c>
      <c r="I94">
        <v>5</v>
      </c>
      <c r="J94" s="1" t="str">
        <f>t_platform_properties[[#This Row],[Platform]]&amp;"_"&amp;t_platform_properties[[#This Row],[Sea state]]</f>
        <v>CICTestD_2</v>
      </c>
      <c r="K94" t="b">
        <f>IF(ISERROR(MATCH(t_platform_properties[[#This Row],[Platform]],t_platforms_list[Platform],0)),FALSE, TRUE)</f>
        <v>1</v>
      </c>
    </row>
    <row r="95" spans="1:11" x14ac:dyDescent="0.25">
      <c r="A95" t="s">
        <v>185</v>
      </c>
      <c r="B95">
        <v>3</v>
      </c>
      <c r="C95">
        <v>60</v>
      </c>
      <c r="E95">
        <v>640</v>
      </c>
      <c r="F95">
        <v>1.1000000000000001</v>
      </c>
      <c r="G95">
        <v>1.1000000000000001</v>
      </c>
      <c r="H95">
        <v>1.1000000000000001</v>
      </c>
      <c r="I95">
        <v>5</v>
      </c>
      <c r="J95" s="1" t="str">
        <f>t_platform_properties[[#This Row],[Platform]]&amp;"_"&amp;t_platform_properties[[#This Row],[Sea state]]</f>
        <v>CICTestD_3</v>
      </c>
      <c r="K95" t="b">
        <f>IF(ISERROR(MATCH(t_platform_properties[[#This Row],[Platform]],t_platforms_list[Platform],0)),FALSE, TRUE)</f>
        <v>1</v>
      </c>
    </row>
    <row r="96" spans="1:11" x14ac:dyDescent="0.25">
      <c r="A96" t="s">
        <v>185</v>
      </c>
      <c r="B96">
        <v>4</v>
      </c>
      <c r="C96">
        <v>60</v>
      </c>
      <c r="E96">
        <v>640</v>
      </c>
      <c r="F96">
        <v>1.1000000000000001</v>
      </c>
      <c r="G96">
        <v>1.1000000000000001</v>
      </c>
      <c r="H96">
        <v>1.1000000000000001</v>
      </c>
      <c r="I96">
        <v>5</v>
      </c>
      <c r="J96" s="1" t="str">
        <f>t_platform_properties[[#This Row],[Platform]]&amp;"_"&amp;t_platform_properties[[#This Row],[Sea state]]</f>
        <v>CICTestD_4</v>
      </c>
      <c r="K96" t="b">
        <f>IF(ISERROR(MATCH(t_platform_properties[[#This Row],[Platform]],t_platforms_list[Platform],0)),FALSE, TRUE)</f>
        <v>1</v>
      </c>
    </row>
    <row r="97" spans="1:11" x14ac:dyDescent="0.25">
      <c r="A97" t="s">
        <v>185</v>
      </c>
      <c r="B97">
        <v>5</v>
      </c>
      <c r="C97">
        <v>60</v>
      </c>
      <c r="E97">
        <v>640</v>
      </c>
      <c r="F97">
        <v>1.1000000000000001</v>
      </c>
      <c r="G97">
        <v>1.1000000000000001</v>
      </c>
      <c r="H97">
        <v>1.1000000000000001</v>
      </c>
      <c r="I97">
        <v>5</v>
      </c>
      <c r="J97" s="1" t="str">
        <f>t_platform_properties[[#This Row],[Platform]]&amp;"_"&amp;t_platform_properties[[#This Row],[Sea state]]</f>
        <v>CICTestD_5</v>
      </c>
      <c r="K97" t="b">
        <f>IF(ISERROR(MATCH(t_platform_properties[[#This Row],[Platform]],t_platforms_list[Platform],0)),FALSE, TRUE)</f>
        <v>1</v>
      </c>
    </row>
    <row r="98" spans="1:11" x14ac:dyDescent="0.25">
      <c r="A98" t="s">
        <v>185</v>
      </c>
      <c r="B98">
        <v>6</v>
      </c>
      <c r="C98">
        <v>60</v>
      </c>
      <c r="E98">
        <v>640</v>
      </c>
      <c r="F98">
        <v>1.1000000000000001</v>
      </c>
      <c r="G98">
        <v>1.1000000000000001</v>
      </c>
      <c r="H98">
        <v>1.1000000000000001</v>
      </c>
      <c r="I98">
        <v>5</v>
      </c>
      <c r="J98" s="1" t="str">
        <f>t_platform_properties[[#This Row],[Platform]]&amp;"_"&amp;t_platform_properties[[#This Row],[Sea state]]</f>
        <v>CICTestD_6</v>
      </c>
      <c r="K98" t="b">
        <f>IF(ISERROR(MATCH(t_platform_properties[[#This Row],[Platform]],t_platforms_list[Platform],0)),FALSE, TRUE)</f>
        <v>1</v>
      </c>
    </row>
    <row r="99" spans="1:11" x14ac:dyDescent="0.25">
      <c r="A99" t="s">
        <v>185</v>
      </c>
      <c r="B99">
        <v>7</v>
      </c>
      <c r="C99">
        <v>60</v>
      </c>
      <c r="E99">
        <v>640</v>
      </c>
      <c r="F99">
        <v>1.1000000000000001</v>
      </c>
      <c r="G99">
        <v>1.1000000000000001</v>
      </c>
      <c r="H99">
        <v>1.1000000000000001</v>
      </c>
      <c r="I99">
        <v>5</v>
      </c>
      <c r="J99" s="1" t="str">
        <f>t_platform_properties[[#This Row],[Platform]]&amp;"_"&amp;t_platform_properties[[#This Row],[Sea state]]</f>
        <v>CICTestD_7</v>
      </c>
      <c r="K99" t="b">
        <f>IF(ISERROR(MATCH(t_platform_properties[[#This Row],[Platform]],t_platforms_list[Platform],0)),FALSE, TRUE)</f>
        <v>1</v>
      </c>
    </row>
    <row r="100" spans="1:11" x14ac:dyDescent="0.25">
      <c r="A100" t="s">
        <v>185</v>
      </c>
      <c r="B100">
        <v>8</v>
      </c>
      <c r="C100">
        <v>60</v>
      </c>
      <c r="E100">
        <v>640</v>
      </c>
      <c r="F100">
        <v>1.1000000000000001</v>
      </c>
      <c r="G100">
        <v>1.1000000000000001</v>
      </c>
      <c r="H100">
        <v>1.1000000000000001</v>
      </c>
      <c r="I100">
        <v>5</v>
      </c>
      <c r="J100" s="1" t="str">
        <f>t_platform_properties[[#This Row],[Platform]]&amp;"_"&amp;t_platform_properties[[#This Row],[Sea state]]</f>
        <v>CICTestD_8</v>
      </c>
      <c r="K100" t="b">
        <f>IF(ISERROR(MATCH(t_platform_properties[[#This Row],[Platform]],t_platforms_list[Platform],0)),FALSE, TRUE)</f>
        <v>1</v>
      </c>
    </row>
    <row r="101" spans="1:11" x14ac:dyDescent="0.25">
      <c r="A101" t="s">
        <v>185</v>
      </c>
      <c r="B101">
        <v>9</v>
      </c>
      <c r="C101">
        <v>60</v>
      </c>
      <c r="E101">
        <v>640</v>
      </c>
      <c r="F101">
        <v>1.1000000000000001</v>
      </c>
      <c r="G101">
        <v>1.1000000000000001</v>
      </c>
      <c r="H101">
        <v>1.1000000000000001</v>
      </c>
      <c r="I101">
        <v>5</v>
      </c>
      <c r="J101" s="1" t="str">
        <f>t_platform_properties[[#This Row],[Platform]]&amp;"_"&amp;t_platform_properties[[#This Row],[Sea state]]</f>
        <v>CICTestD_9</v>
      </c>
      <c r="K101" t="b">
        <f>IF(ISERROR(MATCH(t_platform_properties[[#This Row],[Platform]],t_platforms_list[Platform],0)),FALSE, TRUE)</f>
        <v>1</v>
      </c>
    </row>
  </sheetData>
  <conditionalFormatting sqref="K2:K101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11"/>
  <sheetViews>
    <sheetView workbookViewId="0">
      <selection activeCell="F11" sqref="F11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 t="s">
        <v>43</v>
      </c>
      <c r="B2">
        <v>1</v>
      </c>
      <c r="C2">
        <v>1</v>
      </c>
      <c r="D2" t="s">
        <v>44</v>
      </c>
    </row>
    <row r="3" spans="1:4" x14ac:dyDescent="0.25">
      <c r="A3" t="s">
        <v>45</v>
      </c>
      <c r="B3">
        <v>20</v>
      </c>
      <c r="C3">
        <v>10</v>
      </c>
      <c r="D3" t="s">
        <v>46</v>
      </c>
    </row>
    <row r="4" spans="1:4" x14ac:dyDescent="0.25">
      <c r="A4" t="s">
        <v>47</v>
      </c>
      <c r="B4">
        <v>30</v>
      </c>
      <c r="C4">
        <v>15</v>
      </c>
      <c r="D4" t="s">
        <v>46</v>
      </c>
    </row>
    <row r="5" spans="1:4" x14ac:dyDescent="0.25">
      <c r="A5" t="s">
        <v>48</v>
      </c>
      <c r="B5">
        <v>10</v>
      </c>
      <c r="C5">
        <v>5</v>
      </c>
      <c r="D5" t="s">
        <v>46</v>
      </c>
    </row>
    <row r="6" spans="1:4" x14ac:dyDescent="0.25">
      <c r="A6" t="s">
        <v>49</v>
      </c>
      <c r="B6">
        <v>5</v>
      </c>
      <c r="C6">
        <v>2.5</v>
      </c>
      <c r="D6" t="s">
        <v>46</v>
      </c>
    </row>
    <row r="7" spans="1:4" x14ac:dyDescent="0.25">
      <c r="A7" t="s">
        <v>50</v>
      </c>
      <c r="B7">
        <v>2</v>
      </c>
      <c r="C7">
        <v>1</v>
      </c>
      <c r="D7" t="s">
        <v>51</v>
      </c>
    </row>
    <row r="8" spans="1:4" x14ac:dyDescent="0.25">
      <c r="A8" t="s">
        <v>52</v>
      </c>
      <c r="B8">
        <v>300</v>
      </c>
      <c r="C8">
        <v>150</v>
      </c>
      <c r="D8" t="s">
        <v>44</v>
      </c>
    </row>
    <row r="9" spans="1:4" x14ac:dyDescent="0.25">
      <c r="A9" t="s">
        <v>53</v>
      </c>
      <c r="B9">
        <v>177</v>
      </c>
      <c r="C9">
        <v>88.5</v>
      </c>
      <c r="D9" t="s">
        <v>44</v>
      </c>
    </row>
    <row r="10" spans="1:4" x14ac:dyDescent="0.25">
      <c r="A10" t="s">
        <v>180</v>
      </c>
      <c r="B10">
        <v>100</v>
      </c>
      <c r="C10">
        <v>100</v>
      </c>
      <c r="D10" t="s">
        <v>46</v>
      </c>
    </row>
    <row r="11" spans="1:4" x14ac:dyDescent="0.25">
      <c r="A11" t="s">
        <v>181</v>
      </c>
      <c r="B11">
        <v>25</v>
      </c>
      <c r="C11">
        <v>25</v>
      </c>
      <c r="D11" t="s">
        <v>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5"/>
  <sheetViews>
    <sheetView workbookViewId="0">
      <selection activeCell="B3" sqref="B3"/>
    </sheetView>
  </sheetViews>
  <sheetFormatPr defaultRowHeight="15" x14ac:dyDescent="0.25"/>
  <cols>
    <col min="1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39</v>
      </c>
      <c r="C1" t="s">
        <v>54</v>
      </c>
      <c r="D1" t="s">
        <v>55</v>
      </c>
    </row>
    <row r="2" spans="1:4" x14ac:dyDescent="0.25">
      <c r="A2" t="s">
        <v>179</v>
      </c>
      <c r="B2" t="s">
        <v>180</v>
      </c>
      <c r="C2" t="str">
        <f>t_platform_sensors[[#This Row],[Platform]]&amp;"_"&amp;t_platform_sensors[[#This Row],[Sensor]]</f>
        <v>Radar station TestD_Coastal radar TestD</v>
      </c>
      <c r="D2" t="b">
        <f>IF(ISERROR(MATCH(t_platform_sensors[[#This Row],[Sensor]],t_sensors_list[Sensor],0)),FALSE, TRUE)</f>
        <v>1</v>
      </c>
    </row>
    <row r="3" spans="1:4" x14ac:dyDescent="0.25">
      <c r="A3" t="s">
        <v>182</v>
      </c>
      <c r="B3" t="s">
        <v>181</v>
      </c>
      <c r="C3" t="str">
        <f>t_platform_sensors[[#This Row],[Platform]]&amp;"_"&amp;t_platform_sensors[[#This Row],[Sensor]]</f>
        <v>FIACTestD2_Sensor EOIR TestD</v>
      </c>
      <c r="D3" t="b">
        <f>IF(ISERROR(MATCH(t_platform_sensors[[#This Row],[Sensor]],t_sensors_list[Sensor],0)),FALSE, TRUE)</f>
        <v>1</v>
      </c>
    </row>
    <row r="4" spans="1:4" x14ac:dyDescent="0.25">
      <c r="A4" t="s">
        <v>185</v>
      </c>
      <c r="B4" t="s">
        <v>43</v>
      </c>
      <c r="C4" t="str">
        <f>t_platform_sensors[[#This Row],[Platform]]&amp;"_"&amp;t_platform_sensors[[#This Row],[Sensor]]</f>
        <v>CICTestD_SensorTestA</v>
      </c>
      <c r="D4" t="b">
        <f>IF(ISERROR(MATCH(t_platform_sensors[[#This Row],[Sensor]],t_sensors_list[Sensor],0)),FALSE, TRUE)</f>
        <v>1</v>
      </c>
    </row>
    <row r="5" spans="1:4" x14ac:dyDescent="0.25">
      <c r="A5" t="s">
        <v>178</v>
      </c>
      <c r="B5" t="s">
        <v>43</v>
      </c>
      <c r="C5" t="str">
        <f>t_platform_sensors[[#This Row],[Platform]]&amp;"_"&amp;t_platform_sensors[[#This Row],[Sensor]]</f>
        <v>CICTestD2_SensorTestA</v>
      </c>
      <c r="D5" t="b">
        <f>IF(ISERROR(MATCH(t_platform_sensors[[#This Row],[Sensor]],t_sensors_list[Sensor],0)),FALSE, TRUE)</f>
        <v>1</v>
      </c>
    </row>
  </sheetData>
  <conditionalFormatting sqref="D2:D5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1"/>
  <sheetViews>
    <sheetView workbookViewId="0">
      <selection activeCell="A2" sqref="A2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</row>
    <row r="2" spans="1:5" x14ac:dyDescent="0.25">
      <c r="A2" t="s">
        <v>61</v>
      </c>
      <c r="B2">
        <v>1.5</v>
      </c>
      <c r="C2">
        <v>0.75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62</v>
      </c>
      <c r="B3">
        <v>4</v>
      </c>
      <c r="C3">
        <v>2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63</v>
      </c>
      <c r="B4">
        <v>7</v>
      </c>
      <c r="C4">
        <v>3.5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64</v>
      </c>
      <c r="B5">
        <v>4</v>
      </c>
      <c r="C5">
        <v>2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65</v>
      </c>
      <c r="B6">
        <v>100</v>
      </c>
      <c r="C6">
        <v>50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66</v>
      </c>
      <c r="B7">
        <v>8</v>
      </c>
      <c r="C7">
        <v>4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67</v>
      </c>
      <c r="B8">
        <v>20</v>
      </c>
      <c r="C8">
        <v>10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68</v>
      </c>
      <c r="B9">
        <v>5</v>
      </c>
      <c r="C9">
        <v>2.5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69</v>
      </c>
      <c r="B10">
        <v>500</v>
      </c>
      <c r="C10">
        <v>250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70</v>
      </c>
      <c r="B11">
        <v>37</v>
      </c>
      <c r="C11">
        <v>18.5</v>
      </c>
      <c r="D11">
        <v>10</v>
      </c>
      <c r="E11" t="b">
        <f>COUNTIFS(t_effector_pkill[Effector],t_effectors_list[[#This Row],[Effector]])=COUNTA(t_platforms_list[Platform])</f>
        <v>1</v>
      </c>
    </row>
  </sheetData>
  <conditionalFormatting sqref="E2:E11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5"/>
  <sheetViews>
    <sheetView workbookViewId="0">
      <selection activeCell="C1" sqref="C1:C1048576"/>
    </sheetView>
  </sheetViews>
  <sheetFormatPr defaultRowHeight="15" x14ac:dyDescent="0.25"/>
  <cols>
    <col min="1" max="1" width="14.140625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56</v>
      </c>
      <c r="C1" t="s">
        <v>38</v>
      </c>
      <c r="D1" t="s">
        <v>72</v>
      </c>
    </row>
    <row r="2" spans="1:4" x14ac:dyDescent="0.25">
      <c r="A2" t="s">
        <v>19</v>
      </c>
      <c r="B2" t="s">
        <v>64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21</v>
      </c>
      <c r="B3" t="s">
        <v>65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28</v>
      </c>
      <c r="B4" t="s">
        <v>66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26</v>
      </c>
      <c r="B5" t="s">
        <v>65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</sheetData>
  <conditionalFormatting sqref="C2:D5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01"/>
  <sheetViews>
    <sheetView workbookViewId="0">
      <selection activeCell="A111" sqref="A102:XFD111"/>
    </sheetView>
  </sheetViews>
  <sheetFormatPr defaultRowHeight="15" x14ac:dyDescent="0.25"/>
  <cols>
    <col min="1" max="1" width="25.140625" bestFit="1" customWidth="1"/>
    <col min="2" max="2" width="18.28515625" bestFit="1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56</v>
      </c>
      <c r="B1" t="s">
        <v>0</v>
      </c>
      <c r="C1" t="s">
        <v>73</v>
      </c>
      <c r="D1" t="s">
        <v>72</v>
      </c>
      <c r="E1" t="s">
        <v>38</v>
      </c>
    </row>
    <row r="2" spans="1:5" x14ac:dyDescent="0.25">
      <c r="A2" t="s">
        <v>62</v>
      </c>
      <c r="B2" t="s">
        <v>179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63</v>
      </c>
      <c r="B3" t="s">
        <v>179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67</v>
      </c>
      <c r="B4" t="s">
        <v>179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64</v>
      </c>
      <c r="B5" t="s">
        <v>179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61</v>
      </c>
      <c r="B6" t="s">
        <v>179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70</v>
      </c>
      <c r="B7" t="s">
        <v>179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68</v>
      </c>
      <c r="B8" t="s">
        <v>179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65</v>
      </c>
      <c r="B9" t="s">
        <v>179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69</v>
      </c>
      <c r="B10" t="s">
        <v>179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66</v>
      </c>
      <c r="B11" t="s">
        <v>179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62</v>
      </c>
      <c r="B12" t="s">
        <v>21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63</v>
      </c>
      <c r="B13" t="s">
        <v>21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67</v>
      </c>
      <c r="B14" t="s">
        <v>21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64</v>
      </c>
      <c r="B15" t="s">
        <v>21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61</v>
      </c>
      <c r="B16" t="s">
        <v>21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70</v>
      </c>
      <c r="B17" t="s">
        <v>21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68</v>
      </c>
      <c r="B18" t="s">
        <v>21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65</v>
      </c>
      <c r="B19" t="s">
        <v>21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69</v>
      </c>
      <c r="B20" t="s">
        <v>21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66</v>
      </c>
      <c r="B21" t="s">
        <v>21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62</v>
      </c>
      <c r="B22" t="s">
        <v>28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63</v>
      </c>
      <c r="B23" t="s">
        <v>28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67</v>
      </c>
      <c r="B24" t="s">
        <v>28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64</v>
      </c>
      <c r="B25" t="s">
        <v>28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61</v>
      </c>
      <c r="B26" t="s">
        <v>28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70</v>
      </c>
      <c r="B27" t="s">
        <v>28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68</v>
      </c>
      <c r="B28" t="s">
        <v>28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65</v>
      </c>
      <c r="B29" t="s">
        <v>28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69</v>
      </c>
      <c r="B30" t="s">
        <v>28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66</v>
      </c>
      <c r="B31" t="s">
        <v>28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62</v>
      </c>
      <c r="B32" t="s">
        <v>182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63</v>
      </c>
      <c r="B33" t="s">
        <v>182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67</v>
      </c>
      <c r="B34" t="s">
        <v>182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64</v>
      </c>
      <c r="B35" t="s">
        <v>182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61</v>
      </c>
      <c r="B36" t="s">
        <v>182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70</v>
      </c>
      <c r="B37" t="s">
        <v>182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68</v>
      </c>
      <c r="B38" t="s">
        <v>182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65</v>
      </c>
      <c r="B39" t="s">
        <v>182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69</v>
      </c>
      <c r="B40" t="s">
        <v>182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66</v>
      </c>
      <c r="B41" t="s">
        <v>182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62</v>
      </c>
      <c r="B42" t="s">
        <v>19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63</v>
      </c>
      <c r="B43" t="s">
        <v>19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67</v>
      </c>
      <c r="B44" t="s">
        <v>19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64</v>
      </c>
      <c r="B45" t="s">
        <v>19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61</v>
      </c>
      <c r="B46" t="s">
        <v>19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70</v>
      </c>
      <c r="B47" t="s">
        <v>19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68</v>
      </c>
      <c r="B48" t="s">
        <v>19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65</v>
      </c>
      <c r="B49" t="s">
        <v>19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69</v>
      </c>
      <c r="B50" t="s">
        <v>19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66</v>
      </c>
      <c r="B51" t="s">
        <v>19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62</v>
      </c>
      <c r="B52" t="s">
        <v>18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63</v>
      </c>
      <c r="B53" t="s">
        <v>18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67</v>
      </c>
      <c r="B54" t="s">
        <v>18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64</v>
      </c>
      <c r="B55" t="s">
        <v>18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61</v>
      </c>
      <c r="B56" t="s">
        <v>18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70</v>
      </c>
      <c r="B57" t="s">
        <v>18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68</v>
      </c>
      <c r="B58" t="s">
        <v>18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65</v>
      </c>
      <c r="B59" t="s">
        <v>18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69</v>
      </c>
      <c r="B60" t="s">
        <v>18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66</v>
      </c>
      <c r="B61" t="s">
        <v>18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62</v>
      </c>
      <c r="B62" t="s">
        <v>185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63</v>
      </c>
      <c r="B63" t="s">
        <v>185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67</v>
      </c>
      <c r="B64" t="s">
        <v>185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64</v>
      </c>
      <c r="B65" t="s">
        <v>185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61</v>
      </c>
      <c r="B66" t="s">
        <v>185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70</v>
      </c>
      <c r="B67" t="s">
        <v>185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68</v>
      </c>
      <c r="B68" t="s">
        <v>185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65</v>
      </c>
      <c r="B69" t="s">
        <v>185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69</v>
      </c>
      <c r="B70" t="s">
        <v>185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66</v>
      </c>
      <c r="B71" t="s">
        <v>185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62</v>
      </c>
      <c r="B72" t="s">
        <v>23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63</v>
      </c>
      <c r="B73" t="s">
        <v>23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67</v>
      </c>
      <c r="B74" t="s">
        <v>23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64</v>
      </c>
      <c r="B75" t="s">
        <v>23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61</v>
      </c>
      <c r="B76" t="s">
        <v>23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70</v>
      </c>
      <c r="B77" t="s">
        <v>23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68</v>
      </c>
      <c r="B78" t="s">
        <v>23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65</v>
      </c>
      <c r="B79" t="s">
        <v>23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69</v>
      </c>
      <c r="B80" t="s">
        <v>23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66</v>
      </c>
      <c r="B81" t="s">
        <v>23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62</v>
      </c>
      <c r="B82" t="s">
        <v>17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63</v>
      </c>
      <c r="B83" t="s">
        <v>17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67</v>
      </c>
      <c r="B84" t="s">
        <v>17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64</v>
      </c>
      <c r="B85" t="s">
        <v>17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61</v>
      </c>
      <c r="B86" t="s">
        <v>17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70</v>
      </c>
      <c r="B87" t="s">
        <v>17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68</v>
      </c>
      <c r="B88" t="s">
        <v>17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65</v>
      </c>
      <c r="B89" t="s">
        <v>17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69</v>
      </c>
      <c r="B90" t="s">
        <v>17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66</v>
      </c>
      <c r="B91" t="s">
        <v>17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62</v>
      </c>
      <c r="B92" t="s">
        <v>26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63</v>
      </c>
      <c r="B93" t="s">
        <v>26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67</v>
      </c>
      <c r="B94" t="s">
        <v>26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64</v>
      </c>
      <c r="B95" t="s">
        <v>26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61</v>
      </c>
      <c r="B96" t="s">
        <v>26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70</v>
      </c>
      <c r="B97" t="s">
        <v>26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68</v>
      </c>
      <c r="B98" t="s">
        <v>26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65</v>
      </c>
      <c r="B99" t="s">
        <v>26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69</v>
      </c>
      <c r="B100" t="s">
        <v>26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  <row r="101" spans="1:5" x14ac:dyDescent="0.25">
      <c r="A101" t="s">
        <v>66</v>
      </c>
      <c r="B101" t="s">
        <v>26</v>
      </c>
      <c r="C101">
        <v>1</v>
      </c>
      <c r="D101" t="b">
        <f>IF(ISERROR(MATCH(t_effector_pkill[[#This Row],[Effector]],t_effectors_list[Effector],0)),FALSE, TRUE)</f>
        <v>1</v>
      </c>
      <c r="E101" t="b">
        <f>IF(ISERROR(MATCH(t_effector_pkill[[#This Row],[Platform]],t_platforms_list[Platform],0)),FALSE, TRUE)</f>
        <v>1</v>
      </c>
    </row>
  </sheetData>
  <conditionalFormatting sqref="D2:E101">
    <cfRule type="cellIs" dxfId="2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31FF5D-B70F-4DD3-98E7-89F593D0F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F330C2-845C-4776-90E2-F5F6B03AD7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2024-03-06T14:15:06Z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