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repos\STORM\src\data\"/>
    </mc:Choice>
  </mc:AlternateContent>
  <xr:revisionPtr revIDLastSave="0" documentId="13_ncr:1_{B7FFE6B9-9455-4CE9-B703-88CF389F4057}" xr6:coauthVersionLast="47" xr6:coauthVersionMax="47" xr10:uidLastSave="{00000000-0000-0000-0000-000000000000}"/>
  <bookViews>
    <workbookView xWindow="-120" yWindow="-16320" windowWidth="29040" windowHeight="15720" activeTab="1" xr2:uid="{25DA211B-22B5-4A2C-A1D8-4A86F27630CB}"/>
  </bookViews>
  <sheets>
    <sheet name="Properties &gt;&gt;&gt;" sheetId="1" r:id="rId1"/>
    <sheet name="Platform list" sheetId="2" r:id="rId2"/>
    <sheet name="Platform properties" sheetId="3" r:id="rId3"/>
    <sheet name="Sensors list" sheetId="4" r:id="rId4"/>
    <sheet name="Platform Sensors" sheetId="5" r:id="rId5"/>
    <sheet name="Effectors list" sheetId="6" r:id="rId6"/>
    <sheet name="Platform Effectors" sheetId="7" r:id="rId7"/>
    <sheet name="Effector pKill" sheetId="8" r:id="rId8"/>
    <sheet name="Scenario data &gt;&gt;&gt;" sheetId="11" r:id="rId9"/>
    <sheet name="Scenarios list" sheetId="12" r:id="rId10"/>
    <sheet name="Scenario entities" sheetId="13" r:id="rId11"/>
    <sheet name="Entity waypoints" sheetId="14" r:id="rId12"/>
    <sheet name="Outputs &gt;&gt;&gt;" sheetId="16" r:id="rId13"/>
    <sheet name="MOEs" sheetId="17" r:id="rId14"/>
    <sheet name="Data scope" sheetId="18" r:id="rId15"/>
    <sheet name="Data sourcing" sheetId="19" r:id="rId16"/>
  </sheets>
  <definedNames>
    <definedName name="ScenarioEntities">_xlfn._xlws.FILTER(t_scenario_entities[Scenario_Platform_UID],t_scenario_entities[Scenario]=#REF!)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2" i="8" l="1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C6" i="7"/>
  <c r="D6" i="7"/>
  <c r="E12" i="6"/>
  <c r="C14" i="5"/>
  <c r="D14" i="5"/>
  <c r="J82" i="3"/>
  <c r="J83" i="3"/>
  <c r="J84" i="3"/>
  <c r="J85" i="3"/>
  <c r="J86" i="3"/>
  <c r="J87" i="3"/>
  <c r="J88" i="3"/>
  <c r="J89" i="3"/>
  <c r="J90" i="3"/>
  <c r="J91" i="3"/>
  <c r="K82" i="3"/>
  <c r="K83" i="3"/>
  <c r="K84" i="3"/>
  <c r="K85" i="3"/>
  <c r="K86" i="3"/>
  <c r="K87" i="3"/>
  <c r="K88" i="3"/>
  <c r="K89" i="3"/>
  <c r="K90" i="3"/>
  <c r="K91" i="3"/>
  <c r="M10" i="2"/>
  <c r="D72" i="8"/>
  <c r="D73" i="8"/>
  <c r="D74" i="8"/>
  <c r="D75" i="8"/>
  <c r="D76" i="8"/>
  <c r="D77" i="8"/>
  <c r="D78" i="8"/>
  <c r="D79" i="8"/>
  <c r="D80" i="8"/>
  <c r="D81" i="8"/>
  <c r="E72" i="8"/>
  <c r="E73" i="8"/>
  <c r="E74" i="8"/>
  <c r="E75" i="8"/>
  <c r="E76" i="8"/>
  <c r="E77" i="8"/>
  <c r="E78" i="8"/>
  <c r="E79" i="8"/>
  <c r="E80" i="8"/>
  <c r="E81" i="8"/>
  <c r="C5" i="7"/>
  <c r="D5" i="7"/>
  <c r="C13" i="5"/>
  <c r="C12" i="5"/>
  <c r="D12" i="5"/>
  <c r="D13" i="5"/>
  <c r="J72" i="3"/>
  <c r="J73" i="3"/>
  <c r="J74" i="3"/>
  <c r="J75" i="3"/>
  <c r="J76" i="3"/>
  <c r="J77" i="3"/>
  <c r="J78" i="3"/>
  <c r="J79" i="3"/>
  <c r="J80" i="3"/>
  <c r="J81" i="3"/>
  <c r="K72" i="3"/>
  <c r="K73" i="3"/>
  <c r="K74" i="3"/>
  <c r="K75" i="3"/>
  <c r="K76" i="3"/>
  <c r="K77" i="3"/>
  <c r="K78" i="3"/>
  <c r="K79" i="3"/>
  <c r="K80" i="3"/>
  <c r="K81" i="3"/>
  <c r="M9" i="2"/>
  <c r="C11" i="5"/>
  <c r="C10" i="5"/>
  <c r="C9" i="5"/>
  <c r="C8" i="5"/>
  <c r="C7" i="5"/>
  <c r="C6" i="5"/>
  <c r="C5" i="5"/>
  <c r="C4" i="5"/>
  <c r="C3" i="5"/>
  <c r="C2" i="5"/>
  <c r="D61" i="8"/>
  <c r="D40" i="8"/>
  <c r="D20" i="8"/>
  <c r="D31" i="8"/>
  <c r="D41" i="8"/>
  <c r="D71" i="8"/>
  <c r="D70" i="8"/>
  <c r="D51" i="8"/>
  <c r="D21" i="8"/>
  <c r="D11" i="8"/>
  <c r="E61" i="8"/>
  <c r="E40" i="8"/>
  <c r="E20" i="8"/>
  <c r="E31" i="8"/>
  <c r="E41" i="8"/>
  <c r="E71" i="8"/>
  <c r="E70" i="8"/>
  <c r="E51" i="8"/>
  <c r="E21" i="8"/>
  <c r="E11" i="8"/>
  <c r="D11" i="5"/>
  <c r="D66" i="8" l="1"/>
  <c r="D6" i="8"/>
  <c r="D46" i="8"/>
  <c r="D16" i="8"/>
  <c r="D7" i="8"/>
  <c r="D37" i="8"/>
  <c r="D36" i="8"/>
  <c r="D57" i="8"/>
  <c r="D47" i="8"/>
  <c r="D27" i="8"/>
  <c r="E66" i="8"/>
  <c r="E6" i="8"/>
  <c r="E46" i="8"/>
  <c r="E16" i="8"/>
  <c r="E7" i="8"/>
  <c r="E37" i="8"/>
  <c r="E36" i="8"/>
  <c r="E57" i="8"/>
  <c r="E47" i="8"/>
  <c r="E27" i="8"/>
  <c r="D3" i="5" l="1"/>
  <c r="D2" i="5"/>
  <c r="D58" i="8"/>
  <c r="D39" i="8"/>
  <c r="D42" i="8"/>
  <c r="D5" i="8"/>
  <c r="D63" i="8"/>
  <c r="D28" i="8"/>
  <c r="D49" i="8"/>
  <c r="D2" i="8"/>
  <c r="D55" i="8"/>
  <c r="D13" i="8"/>
  <c r="E58" i="8"/>
  <c r="E39" i="8"/>
  <c r="E42" i="8"/>
  <c r="E5" i="8"/>
  <c r="E63" i="8"/>
  <c r="E28" i="8"/>
  <c r="E49" i="8"/>
  <c r="E2" i="8"/>
  <c r="E55" i="8"/>
  <c r="E13" i="8"/>
  <c r="A20" i="17" l="1"/>
  <c r="A19" i="17"/>
  <c r="A18" i="17"/>
  <c r="A17" i="17"/>
  <c r="A16" i="17"/>
  <c r="A15" i="17"/>
  <c r="A14" i="17"/>
  <c r="A13" i="17"/>
  <c r="A12" i="17"/>
  <c r="A11" i="17"/>
  <c r="A10" i="17"/>
  <c r="A9" i="17"/>
  <c r="A8" i="17"/>
  <c r="A7" i="17"/>
  <c r="A6" i="17"/>
  <c r="A5" i="17"/>
  <c r="A4" i="17"/>
  <c r="A3" i="17"/>
  <c r="A2" i="17"/>
  <c r="E4" i="8"/>
  <c r="D4" i="8"/>
  <c r="E24" i="8"/>
  <c r="D24" i="8"/>
  <c r="E54" i="8"/>
  <c r="D54" i="8"/>
  <c r="E33" i="8"/>
  <c r="D33" i="8"/>
  <c r="E34" i="8"/>
  <c r="D34" i="8"/>
  <c r="E14" i="8"/>
  <c r="D14" i="8"/>
  <c r="E44" i="8"/>
  <c r="D44" i="8"/>
  <c r="E43" i="8"/>
  <c r="D43" i="8"/>
  <c r="E15" i="8"/>
  <c r="D15" i="8"/>
  <c r="E45" i="8"/>
  <c r="D45" i="8"/>
  <c r="E35" i="8"/>
  <c r="D35" i="8"/>
  <c r="E25" i="8"/>
  <c r="D25" i="8"/>
  <c r="E26" i="8"/>
  <c r="D26" i="8"/>
  <c r="E56" i="8"/>
  <c r="D56" i="8"/>
  <c r="E65" i="8"/>
  <c r="D65" i="8"/>
  <c r="E64" i="8"/>
  <c r="D64" i="8"/>
  <c r="E62" i="8"/>
  <c r="D62" i="8"/>
  <c r="E32" i="8"/>
  <c r="D32" i="8"/>
  <c r="E12" i="8"/>
  <c r="D12" i="8"/>
  <c r="E52" i="8"/>
  <c r="D52" i="8"/>
  <c r="E53" i="8"/>
  <c r="D53" i="8"/>
  <c r="E3" i="8"/>
  <c r="D3" i="8"/>
  <c r="E23" i="8"/>
  <c r="D23" i="8"/>
  <c r="E22" i="8"/>
  <c r="D22" i="8"/>
  <c r="E30" i="8"/>
  <c r="D30" i="8"/>
  <c r="E19" i="8"/>
  <c r="D19" i="8"/>
  <c r="E69" i="8"/>
  <c r="D69" i="8"/>
  <c r="E9" i="8"/>
  <c r="D9" i="8"/>
  <c r="E10" i="8"/>
  <c r="D10" i="8"/>
  <c r="E50" i="8"/>
  <c r="D50" i="8"/>
  <c r="E60" i="8"/>
  <c r="D60" i="8"/>
  <c r="E59" i="8"/>
  <c r="D59" i="8"/>
  <c r="E38" i="8"/>
  <c r="D38" i="8"/>
  <c r="E8" i="8"/>
  <c r="D8" i="8"/>
  <c r="E48" i="8"/>
  <c r="D48" i="8"/>
  <c r="E67" i="8"/>
  <c r="D67" i="8"/>
  <c r="E68" i="8"/>
  <c r="D68" i="8"/>
  <c r="E29" i="8"/>
  <c r="D29" i="8"/>
  <c r="E18" i="8"/>
  <c r="D18" i="8"/>
  <c r="E17" i="8"/>
  <c r="D17" i="8"/>
  <c r="D4" i="7"/>
  <c r="C4" i="7"/>
  <c r="D3" i="7"/>
  <c r="C3" i="7"/>
  <c r="D2" i="7"/>
  <c r="C2" i="7"/>
  <c r="E11" i="6"/>
  <c r="E10" i="6"/>
  <c r="E9" i="6"/>
  <c r="E8" i="6"/>
  <c r="E7" i="6"/>
  <c r="E6" i="6"/>
  <c r="E5" i="6"/>
  <c r="E4" i="6"/>
  <c r="E3" i="6"/>
  <c r="E2" i="6"/>
  <c r="D10" i="5"/>
  <c r="D9" i="5"/>
  <c r="D8" i="5"/>
  <c r="D7" i="5"/>
  <c r="D6" i="5"/>
  <c r="D5" i="5"/>
  <c r="D4" i="5"/>
  <c r="K71" i="3"/>
  <c r="J71" i="3"/>
  <c r="K70" i="3"/>
  <c r="J70" i="3"/>
  <c r="K69" i="3"/>
  <c r="J69" i="3"/>
  <c r="K68" i="3"/>
  <c r="J68" i="3"/>
  <c r="K67" i="3"/>
  <c r="J67" i="3"/>
  <c r="K66" i="3"/>
  <c r="J66" i="3"/>
  <c r="K65" i="3"/>
  <c r="J65" i="3"/>
  <c r="K64" i="3"/>
  <c r="J64" i="3"/>
  <c r="K63" i="3"/>
  <c r="J63" i="3"/>
  <c r="K62" i="3"/>
  <c r="J62" i="3"/>
  <c r="K61" i="3"/>
  <c r="J61" i="3"/>
  <c r="K60" i="3"/>
  <c r="J60" i="3"/>
  <c r="K59" i="3"/>
  <c r="J59" i="3"/>
  <c r="K58" i="3"/>
  <c r="J58" i="3"/>
  <c r="K57" i="3"/>
  <c r="J57" i="3"/>
  <c r="K56" i="3"/>
  <c r="J56" i="3"/>
  <c r="K55" i="3"/>
  <c r="J55" i="3"/>
  <c r="K54" i="3"/>
  <c r="J54" i="3"/>
  <c r="K53" i="3"/>
  <c r="J53" i="3"/>
  <c r="K52" i="3"/>
  <c r="J52" i="3"/>
  <c r="K51" i="3"/>
  <c r="J51" i="3"/>
  <c r="K50" i="3"/>
  <c r="J50" i="3"/>
  <c r="K49" i="3"/>
  <c r="J49" i="3"/>
  <c r="K48" i="3"/>
  <c r="J48" i="3"/>
  <c r="K47" i="3"/>
  <c r="J47" i="3"/>
  <c r="K46" i="3"/>
  <c r="J46" i="3"/>
  <c r="K45" i="3"/>
  <c r="J45" i="3"/>
  <c r="K44" i="3"/>
  <c r="J44" i="3"/>
  <c r="K43" i="3"/>
  <c r="J43" i="3"/>
  <c r="K42" i="3"/>
  <c r="J42" i="3"/>
  <c r="K41" i="3"/>
  <c r="J41" i="3"/>
  <c r="K40" i="3"/>
  <c r="J40" i="3"/>
  <c r="K39" i="3"/>
  <c r="J39" i="3"/>
  <c r="K38" i="3"/>
  <c r="J38" i="3"/>
  <c r="K37" i="3"/>
  <c r="J37" i="3"/>
  <c r="K36" i="3"/>
  <c r="J36" i="3"/>
  <c r="K35" i="3"/>
  <c r="J35" i="3"/>
  <c r="K34" i="3"/>
  <c r="J34" i="3"/>
  <c r="K33" i="3"/>
  <c r="J33" i="3"/>
  <c r="K32" i="3"/>
  <c r="J32" i="3"/>
  <c r="K31" i="3"/>
  <c r="J31" i="3"/>
  <c r="K30" i="3"/>
  <c r="J30" i="3"/>
  <c r="K29" i="3"/>
  <c r="J29" i="3"/>
  <c r="K28" i="3"/>
  <c r="J28" i="3"/>
  <c r="K27" i="3"/>
  <c r="J27" i="3"/>
  <c r="K26" i="3"/>
  <c r="J26" i="3"/>
  <c r="K25" i="3"/>
  <c r="J25" i="3"/>
  <c r="K24" i="3"/>
  <c r="J24" i="3"/>
  <c r="K23" i="3"/>
  <c r="J23" i="3"/>
  <c r="K22" i="3"/>
  <c r="J22" i="3"/>
  <c r="K21" i="3"/>
  <c r="J21" i="3"/>
  <c r="K20" i="3"/>
  <c r="J20" i="3"/>
  <c r="K19" i="3"/>
  <c r="J19" i="3"/>
  <c r="K18" i="3"/>
  <c r="J18" i="3"/>
  <c r="K17" i="3"/>
  <c r="J17" i="3"/>
  <c r="K16" i="3"/>
  <c r="J16" i="3"/>
  <c r="K15" i="3"/>
  <c r="J15" i="3"/>
  <c r="K14" i="3"/>
  <c r="J14" i="3"/>
  <c r="K13" i="3"/>
  <c r="J13" i="3"/>
  <c r="K12" i="3"/>
  <c r="J12" i="3"/>
  <c r="K11" i="3"/>
  <c r="J11" i="3"/>
  <c r="K10" i="3"/>
  <c r="J10" i="3"/>
  <c r="K9" i="3"/>
  <c r="J9" i="3"/>
  <c r="K8" i="3"/>
  <c r="J8" i="3"/>
  <c r="K7" i="3"/>
  <c r="J7" i="3"/>
  <c r="K6" i="3"/>
  <c r="J6" i="3"/>
  <c r="K5" i="3"/>
  <c r="J5" i="3"/>
  <c r="K4" i="3"/>
  <c r="J4" i="3"/>
  <c r="K3" i="3"/>
  <c r="J3" i="3"/>
  <c r="K2" i="3"/>
  <c r="J2" i="3"/>
  <c r="M8" i="2"/>
  <c r="M7" i="2"/>
  <c r="M6" i="2"/>
  <c r="M5" i="2"/>
  <c r="M4" i="2"/>
  <c r="M3" i="2"/>
  <c r="M2" i="2"/>
</calcChain>
</file>

<file path=xl/sharedStrings.xml><?xml version="1.0" encoding="utf-8"?>
<sst xmlns="http://schemas.openxmlformats.org/spreadsheetml/2006/main" count="778" uniqueCount="201">
  <si>
    <t>Platform</t>
  </si>
  <si>
    <t>Capacity (pax)</t>
  </si>
  <si>
    <t>Capacity (vehicles)</t>
  </si>
  <si>
    <t>Unload time (mins)</t>
  </si>
  <si>
    <t>Length (m)</t>
  </si>
  <si>
    <t>Width (m)</t>
  </si>
  <si>
    <t>Height (m)</t>
  </si>
  <si>
    <t>Scramble time (m)</t>
  </si>
  <si>
    <t>Msg send delay min (min)</t>
  </si>
  <si>
    <t>Msg send delay ML (min)</t>
  </si>
  <si>
    <t>Msg send delay max (min)</t>
  </si>
  <si>
    <t>Custom icon</t>
  </si>
  <si>
    <t>Platform type</t>
  </si>
  <si>
    <t>Check properties</t>
  </si>
  <si>
    <t>30033000001203080006 - Landing Craft</t>
  </si>
  <si>
    <t>Surface - Landing craft</t>
  </si>
  <si>
    <t>30063000001202051309 - Corvette</t>
  </si>
  <si>
    <t>CIC</t>
  </si>
  <si>
    <t>CUC</t>
  </si>
  <si>
    <t>FIAC</t>
  </si>
  <si>
    <t>Surface - Other</t>
  </si>
  <si>
    <t>MRSS</t>
  </si>
  <si>
    <t>30061500002203000000 - Radar</t>
  </si>
  <si>
    <t>Land - Installation</t>
  </si>
  <si>
    <t>30061500001113030000 - Heavy</t>
  </si>
  <si>
    <t>Sea state</t>
  </si>
  <si>
    <t>Speed (kts)</t>
  </si>
  <si>
    <t>Range (km)</t>
  </si>
  <si>
    <t>Signature (EO)</t>
  </si>
  <si>
    <t>Signature (Radar)</t>
  </si>
  <si>
    <t>Signature (Aural)</t>
  </si>
  <si>
    <t>Platform_Sea State</t>
  </si>
  <si>
    <t>Platform in list?</t>
  </si>
  <si>
    <t>Sensor</t>
  </si>
  <si>
    <t>Detection radius (km)</t>
  </si>
  <si>
    <t>Optimum detection radius (km)</t>
  </si>
  <si>
    <t>Detection type</t>
  </si>
  <si>
    <t>Radar</t>
  </si>
  <si>
    <t>Coastal EOIR</t>
  </si>
  <si>
    <t>EO/IR</t>
  </si>
  <si>
    <t>Airborne EOIR</t>
  </si>
  <si>
    <t>Man-portable EOIR</t>
  </si>
  <si>
    <t>Person - Visual</t>
  </si>
  <si>
    <t>Person - Aural</t>
  </si>
  <si>
    <t>Aural</t>
  </si>
  <si>
    <t>ESM</t>
  </si>
  <si>
    <t>Coastal radar</t>
  </si>
  <si>
    <t>Platform_Sensor</t>
  </si>
  <si>
    <t>Sensor in list?</t>
  </si>
  <si>
    <t>Effector</t>
  </si>
  <si>
    <t>Max Range (km)</t>
  </si>
  <si>
    <t>Optimum Range (km)</t>
  </si>
  <si>
    <t>Ammo</t>
  </si>
  <si>
    <t>Effector pkill complete?</t>
  </si>
  <si>
    <t>HMG</t>
  </si>
  <si>
    <t>30mm cannon</t>
  </si>
  <si>
    <t>40mm cannon</t>
  </si>
  <si>
    <t>ATGW</t>
  </si>
  <si>
    <t>Subsonic ASM</t>
  </si>
  <si>
    <t>Unguided rockets</t>
  </si>
  <si>
    <t>Artillery (static targets only)</t>
  </si>
  <si>
    <t>Mortar (static targets only)</t>
  </si>
  <si>
    <t>TPS</t>
  </si>
  <si>
    <t>MIFS</t>
  </si>
  <si>
    <t>Weight of fire</t>
  </si>
  <si>
    <t>Effector in list?</t>
  </si>
  <si>
    <t>pKill / timestep</t>
  </si>
  <si>
    <t>Utility</t>
  </si>
  <si>
    <t>Cargo type</t>
  </si>
  <si>
    <t>Mass (kg)</t>
  </si>
  <si>
    <t>Loading time (Loading ramp) (s)</t>
  </si>
  <si>
    <t>Loading time (Well dock) (s)</t>
  </si>
  <si>
    <t>Unloading time (s)</t>
  </si>
  <si>
    <t>Scenario</t>
  </si>
  <si>
    <t>Degraded comms</t>
  </si>
  <si>
    <t>Simulation timestep (minutes)</t>
  </si>
  <si>
    <t>Required loiter (hrs)</t>
  </si>
  <si>
    <t>Colour</t>
  </si>
  <si>
    <t>Spoofed</t>
  </si>
  <si>
    <t>Stance</t>
  </si>
  <si>
    <t>UID</t>
  </si>
  <si>
    <t>Platform_UID</t>
  </si>
  <si>
    <t>Scenario_Platform_UID</t>
  </si>
  <si>
    <t>blue</t>
  </si>
  <si>
    <t>Transport</t>
  </si>
  <si>
    <t>red</t>
  </si>
  <si>
    <t>Waypoint ID</t>
  </si>
  <si>
    <t>Latitude</t>
  </si>
  <si>
    <t>Longitude</t>
  </si>
  <si>
    <t>Altitude</t>
  </si>
  <si>
    <t>Activate stance</t>
  </si>
  <si>
    <t>Wait time (min)</t>
  </si>
  <si>
    <t>Scenario_Platform_UID_Task</t>
  </si>
  <si>
    <t>Quantity</t>
  </si>
  <si>
    <t>Equipment</t>
  </si>
  <si>
    <t>Run ID</t>
  </si>
  <si>
    <t>MOE 1</t>
  </si>
  <si>
    <t>MOE 2</t>
  </si>
  <si>
    <t>MOE 3</t>
  </si>
  <si>
    <t>Initial requirement</t>
  </si>
  <si>
    <t>Platforms - Red</t>
  </si>
  <si>
    <t>Platforms - Blue</t>
  </si>
  <si>
    <t>Platforms - Neutral</t>
  </si>
  <si>
    <t>Sensors</t>
  </si>
  <si>
    <t>Effectors</t>
  </si>
  <si>
    <t>FAC</t>
  </si>
  <si>
    <t>Fishing boat / Dhow (no data needed)</t>
  </si>
  <si>
    <t>Airborne radar</t>
  </si>
  <si>
    <t>Attack helicopter</t>
  </si>
  <si>
    <t>Surveillance helicopter</t>
  </si>
  <si>
    <t>LCU</t>
  </si>
  <si>
    <t>UAS - Class 1</t>
  </si>
  <si>
    <t>LCVP</t>
  </si>
  <si>
    <t>UAS - Class 2</t>
  </si>
  <si>
    <t>UAS - Class 3</t>
  </si>
  <si>
    <t>Shore platform (no data needed)</t>
  </si>
  <si>
    <t>infantry unit</t>
  </si>
  <si>
    <t>MIFPA</t>
  </si>
  <si>
    <t>Offshore Raiding Craft</t>
  </si>
  <si>
    <t>Commando unit (no data needed)</t>
  </si>
  <si>
    <t>Potential / planned follow-on requirement</t>
  </si>
  <si>
    <t>Fast jet</t>
  </si>
  <si>
    <t>Underwater sensors</t>
  </si>
  <si>
    <t>Mine</t>
  </si>
  <si>
    <t>Frigate</t>
  </si>
  <si>
    <t>Wake detection</t>
  </si>
  <si>
    <t>Ship local air defence</t>
  </si>
  <si>
    <t>OPV</t>
  </si>
  <si>
    <t>Satellite - Radar</t>
  </si>
  <si>
    <t>Ship area air defence</t>
  </si>
  <si>
    <t>Submarine</t>
  </si>
  <si>
    <t>Satellite - EO</t>
  </si>
  <si>
    <t>Ship CIWS</t>
  </si>
  <si>
    <t>Satellite</t>
  </si>
  <si>
    <t>Transport helicopter</t>
  </si>
  <si>
    <t>Bomb</t>
  </si>
  <si>
    <t>Corvette</t>
  </si>
  <si>
    <t>USSV</t>
  </si>
  <si>
    <t>MPA</t>
  </si>
  <si>
    <t>Section</t>
  </si>
  <si>
    <t>Worksheet</t>
  </si>
  <si>
    <t>Header</t>
  </si>
  <si>
    <t>Difficulty to obtain</t>
  </si>
  <si>
    <t>Source</t>
  </si>
  <si>
    <t>Notes</t>
  </si>
  <si>
    <t>Platforms</t>
  </si>
  <si>
    <t>Properties</t>
  </si>
  <si>
    <t>Simple</t>
  </si>
  <si>
    <t>Rick Williams, MWC assumption sets</t>
  </si>
  <si>
    <t>Y</t>
  </si>
  <si>
    <t>Platform properties</t>
  </si>
  <si>
    <t>MWC - Natalie Anders</t>
  </si>
  <si>
    <t>Platform Sensors</t>
  </si>
  <si>
    <t>Detection radius (EO) (km)</t>
  </si>
  <si>
    <t>Detection radius (Radar) (km)</t>
  </si>
  <si>
    <t>Detection radius (Aural) (km)</t>
  </si>
  <si>
    <t>Platform Effectors</t>
  </si>
  <si>
    <t>Effector pKill</t>
  </si>
  <si>
    <t>Platform Utilities</t>
  </si>
  <si>
    <t>Cargo</t>
  </si>
  <si>
    <t>Nat, Rick</t>
  </si>
  <si>
    <t>Scenario data</t>
  </si>
  <si>
    <t>Scenarios</t>
  </si>
  <si>
    <t>Scenario entities</t>
  </si>
  <si>
    <t>Icon</t>
  </si>
  <si>
    <t>Entity tasks</t>
  </si>
  <si>
    <t>Task</t>
  </si>
  <si>
    <t>Task ID</t>
  </si>
  <si>
    <t>Entity waypoints</t>
  </si>
  <si>
    <t>Entity load_unload</t>
  </si>
  <si>
    <t>FIAC TestE</t>
  </si>
  <si>
    <t>Radar station TestE</t>
  </si>
  <si>
    <t>Artillery battery TestE</t>
  </si>
  <si>
    <t>30060100001102001800 - Recon - Rotary Wing - Not Applicable</t>
  </si>
  <si>
    <t>CIC TestE</t>
  </si>
  <si>
    <t>30060100001103001800 - Recon - Unmanned Aircraft (UA) _ Unmanned Aerial Vehicle (UAV) _ Unmanned Aircraft System (UAS) _ Remotely Piloted Vehicle (RPV) - Not Applicable</t>
  </si>
  <si>
    <t>Airborne Radar</t>
  </si>
  <si>
    <t>Sensor EOIR</t>
  </si>
  <si>
    <t>Sensor Radar</t>
  </si>
  <si>
    <t>CIC TestE_1</t>
  </si>
  <si>
    <t>Visual</t>
  </si>
  <si>
    <t>Air - Helo</t>
  </si>
  <si>
    <t>Air - UAV</t>
  </si>
  <si>
    <t>30060100001102000100 - Attack - Rotary Wing - Not Applicable</t>
  </si>
  <si>
    <t>30060100001103000100 - Attack - Unmanned Aircraft (UA) _ Unmanned Aerial Vehicle (UAV) _ Unmanned Aircraft System (UAS) _ Remotely Piloted Vehicle (RPV) - Not Applicable</t>
  </si>
  <si>
    <t>Search</t>
  </si>
  <si>
    <t>Artillery battery TestE_3</t>
  </si>
  <si>
    <t>Helo Recon TestE</t>
  </si>
  <si>
    <t>Helo Attack TestE</t>
  </si>
  <si>
    <t>UAV Recon TestE</t>
  </si>
  <si>
    <t>UAV Attack TestE</t>
  </si>
  <si>
    <t>Artillery battery FCS TestE</t>
  </si>
  <si>
    <t>Subsonic ASM FCS</t>
  </si>
  <si>
    <t>5 - Radar Battery</t>
  </si>
  <si>
    <t>5 - Radar Battery_CIC TestE_1</t>
  </si>
  <si>
    <t>5 - Radar Battery_Radar station TestE_2</t>
  </si>
  <si>
    <t>5 - Radar Battery_Artillery battery TestE_3</t>
  </si>
  <si>
    <t>Radar station TestE_2</t>
  </si>
  <si>
    <t>Artillery</t>
  </si>
  <si>
    <t>Patrol speed (kts)</t>
  </si>
  <si>
    <t>Land - Artillery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</si>
</sst>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quotePrefix="1"/>
  </cellXfs>
  <cellStyles count="1">
    <cellStyle name="Normal" xfId="0" builtinId="0"/>
  </cellStyles>
  <dxfs count="3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fill>
        <patternFill patternType="solid">
          <fgColor indexed="64"/>
          <bgColor theme="9" tint="0.79998168889431442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_platforms_list" displayName="t_platforms_list" ref="A1:M10" totalsRowShown="0">
  <autoFilter ref="A1:M10" xr:uid="{00000000-0009-0000-0100-000001000000}"/>
  <tableColumns count="13">
    <tableColumn id="2" xr3:uid="{00000000-0010-0000-0000-000002000000}" name="Platform"/>
    <tableColumn id="3" xr3:uid="{00000000-0010-0000-0000-000003000000}" name="Capacity (pax)"/>
    <tableColumn id="4" xr3:uid="{00000000-0010-0000-0000-000004000000}" name="Capacity (vehicles)"/>
    <tableColumn id="7" xr3:uid="{00000000-0010-0000-0000-000007000000}" name="Length (m)" dataDxfId="32"/>
    <tableColumn id="8" xr3:uid="{00000000-0010-0000-0000-000008000000}" name="Width (m)" dataDxfId="31"/>
    <tableColumn id="9" xr3:uid="{00000000-0010-0000-0000-000009000000}" name="Height (m)" dataDxfId="30"/>
    <tableColumn id="10" xr3:uid="{00000000-0010-0000-0000-00000A000000}" name="Scramble time (m)" dataDxfId="29"/>
    <tableColumn id="11" xr3:uid="{00000000-0010-0000-0000-00000B000000}" name="Msg send delay min (min)"/>
    <tableColumn id="12" xr3:uid="{00000000-0010-0000-0000-00000C000000}" name="Msg send delay ML (min)"/>
    <tableColumn id="13" xr3:uid="{00000000-0010-0000-0000-00000D000000}" name="Msg send delay max (min)"/>
    <tableColumn id="14" xr3:uid="{00000000-0010-0000-0000-00000E000000}" name="Custom icon"/>
    <tableColumn id="15" xr3:uid="{7DF384AB-15EA-4FB2-90E2-491B9C712A96}" name="Platform type"/>
    <tableColumn id="1" xr3:uid="{00000000-0010-0000-0000-000001000000}" name="Check properties" dataDxfId="28">
      <calculatedColumnFormula>COUNTIF('Platform properties'!A:A,t_platforms_list[[#This Row],[Platform]])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t_entity_waypoints" displayName="t_entity_waypoints" ref="A1:G8" totalsRowShown="0">
  <autoFilter ref="A1:G8" xr:uid="{00000000-0009-0000-0100-00000C000000}"/>
  <tableColumns count="7">
    <tableColumn id="1" xr3:uid="{00000000-0010-0000-0B00-000001000000}" name="Scenario_Platform_UID" dataDxfId="16"/>
    <tableColumn id="5" xr3:uid="{00000000-0010-0000-0B00-000005000000}" name="Waypoint ID"/>
    <tableColumn id="2" xr3:uid="{00000000-0010-0000-0B00-000002000000}" name="Latitude"/>
    <tableColumn id="3" xr3:uid="{00000000-0010-0000-0B00-000003000000}" name="Longitude"/>
    <tableColumn id="6" xr3:uid="{00000000-0010-0000-0B00-000006000000}" name="Altitude"/>
    <tableColumn id="7" xr3:uid="{00000000-0010-0000-0B00-000007000000}" name="Activate stance"/>
    <tableColumn id="4" xr3:uid="{D6EDA773-F508-480D-88DB-7F29F2F74AED}" name="Wait time (min)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D000000}" name="t_moes" displayName="t_moes" ref="A1:E20" totalsRowShown="0">
  <autoFilter ref="A1:E20" xr:uid="{00000000-0009-0000-0100-00000E000000}"/>
  <sortState xmlns:xlrd2="http://schemas.microsoft.com/office/spreadsheetml/2017/richdata2" ref="A2:E20">
    <sortCondition descending="1" ref="C9:C20"/>
  </sortState>
  <tableColumns count="5">
    <tableColumn id="1" xr3:uid="{00000000-0010-0000-0D00-000001000000}" name="UID">
      <calculatedColumnFormula>ROW()-1</calculatedColumnFormula>
    </tableColumn>
    <tableColumn id="2" xr3:uid="{00000000-0010-0000-0D00-000002000000}" name="Run ID"/>
    <tableColumn id="3" xr3:uid="{00000000-0010-0000-0D00-000003000000}" name="MOE 1" dataDxfId="15"/>
    <tableColumn id="4" xr3:uid="{00000000-0010-0000-0D00-000004000000}" name="MOE 2" dataDxfId="14"/>
    <tableColumn id="5" xr3:uid="{00000000-0010-0000-0D00-000005000000}" name="MOE 3" dataDxfId="13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Table17" displayName="Table17" ref="B2:F14" totalsRowShown="0">
  <autoFilter ref="B2:F14" xr:uid="{00000000-0009-0000-0100-00000F000000}"/>
  <tableColumns count="5">
    <tableColumn id="1" xr3:uid="{00000000-0010-0000-0E00-000001000000}" name="Platforms - Red"/>
    <tableColumn id="4" xr3:uid="{00000000-0010-0000-0E00-000004000000}" name="Platforms - Blue"/>
    <tableColumn id="5" xr3:uid="{00000000-0010-0000-0E00-000005000000}" name="Platforms - Neutral"/>
    <tableColumn id="2" xr3:uid="{00000000-0010-0000-0E00-000002000000}" name="Sensors"/>
    <tableColumn id="3" xr3:uid="{00000000-0010-0000-0E00-000003000000}" name="Effectors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F000000}" name="Table1719" displayName="Table1719" ref="B17:F25" totalsRowShown="0">
  <autoFilter ref="B17:F25" xr:uid="{00000000-0009-0000-0100-000010000000}"/>
  <tableColumns count="5">
    <tableColumn id="1" xr3:uid="{00000000-0010-0000-0F00-000001000000}" name="Platforms - Red"/>
    <tableColumn id="4" xr3:uid="{00000000-0010-0000-0F00-000004000000}" name="Platforms - Blue"/>
    <tableColumn id="5" xr3:uid="{00000000-0010-0000-0F00-000005000000}" name="Platforms - Neutral"/>
    <tableColumn id="2" xr3:uid="{00000000-0010-0000-0F00-000002000000}" name="Sensors"/>
    <tableColumn id="3" xr3:uid="{00000000-0010-0000-0F00-000003000000}" name="Effectors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0000000}" name="Table16" displayName="Table16" ref="A1:I57" totalsRowShown="0">
  <autoFilter ref="A1:I57" xr:uid="{00000000-0009-0000-0100-000011000000}"/>
  <tableColumns count="9">
    <tableColumn id="4" xr3:uid="{00000000-0010-0000-1000-000004000000}" name="Section"/>
    <tableColumn id="1" xr3:uid="{00000000-0010-0000-1000-000001000000}" name="Worksheet"/>
    <tableColumn id="2" xr3:uid="{00000000-0010-0000-1000-000002000000}" name="Header"/>
    <tableColumn id="3" xr3:uid="{00000000-0010-0000-1000-000003000000}" name="Difficulty to obtain"/>
    <tableColumn id="5" xr3:uid="{00000000-0010-0000-1000-000005000000}" name="Source"/>
    <tableColumn id="6" xr3:uid="{00000000-0010-0000-1000-000006000000}" name="Notes"/>
    <tableColumn id="7" xr3:uid="{00000000-0010-0000-1000-000007000000}" name="Platforms"/>
    <tableColumn id="8" xr3:uid="{00000000-0010-0000-1000-000008000000}" name="Sensors"/>
    <tableColumn id="9" xr3:uid="{00000000-0010-0000-1000-000009000000}" name="Effector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_platform_properties" displayName="t_platform_properties" ref="A1:K91" totalsRowShown="0">
  <autoFilter ref="A1:K91" xr:uid="{00000000-0009-0000-0100-000002000000}"/>
  <tableColumns count="11">
    <tableColumn id="1" xr3:uid="{00000000-0010-0000-0100-000001000000}" name="Platform"/>
    <tableColumn id="2" xr3:uid="{00000000-0010-0000-0100-000002000000}" name="Sea state"/>
    <tableColumn id="3" xr3:uid="{00000000-0010-0000-0100-000003000000}" name="Speed (kts)"/>
    <tableColumn id="11" xr3:uid="{F60E94D9-CC98-449D-8466-201422E8CD2A}" name="Patrol speed (kts)"/>
    <tableColumn id="4" xr3:uid="{00000000-0010-0000-0100-000004000000}" name="Range (km)"/>
    <tableColumn id="5" xr3:uid="{00000000-0010-0000-0100-000005000000}" name="Signature (EO)"/>
    <tableColumn id="6" xr3:uid="{00000000-0010-0000-0100-000006000000}" name="Signature (Radar)"/>
    <tableColumn id="7" xr3:uid="{00000000-0010-0000-0100-000007000000}" name="Signature (Aural)"/>
    <tableColumn id="10" xr3:uid="{00000000-0010-0000-0100-00000A000000}" name="Unload time (mins)"/>
    <tableColumn id="8" xr3:uid="{00000000-0010-0000-0100-000008000000}" name="Platform_Sea State" dataDxfId="27">
      <calculatedColumnFormula>t_platform_properties[[#This Row],[Platform]]&amp;"_"&amp;t_platform_properties[[#This Row],[Sea state]]</calculatedColumnFormula>
    </tableColumn>
    <tableColumn id="9" xr3:uid="{00000000-0010-0000-0100-000009000000}" name="Platform in list?" dataDxfId="26">
      <calculatedColumnFormula>IF(ISERROR(MATCH(t_platform_properties[[#This Row],[Platform]],t_platforms_list[Platform],0)),FALSE, TRUE)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_sensors_list" displayName="t_sensors_list" ref="A1:D9" totalsRowShown="0">
  <tableColumns count="4">
    <tableColumn id="2" xr3:uid="{00000000-0010-0000-0200-000002000000}" name="Sensor"/>
    <tableColumn id="1" xr3:uid="{00000000-0010-0000-0200-000001000000}" name="Detection radius (km)"/>
    <tableColumn id="3" xr3:uid="{00000000-0010-0000-0200-000003000000}" name="Optimum detection radius (km)" dataDxfId="25"/>
    <tableColumn id="6" xr3:uid="{00000000-0010-0000-0200-000006000000}" name="Detection typ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_platform_sensors" displayName="t_platform_sensors" ref="A1:D14" totalsRowShown="0">
  <autoFilter ref="A1:D14" xr:uid="{00000000-0009-0000-0100-000004000000}"/>
  <tableColumns count="4">
    <tableColumn id="2" xr3:uid="{00000000-0010-0000-0300-000002000000}" name="Platform"/>
    <tableColumn id="4" xr3:uid="{00000000-0010-0000-0300-000004000000}" name="Sensor"/>
    <tableColumn id="1" xr3:uid="{00000000-0010-0000-0300-000001000000}" name="Platform_Sensor" dataDxfId="24"/>
    <tableColumn id="3" xr3:uid="{00000000-0010-0000-0300-000003000000}" name="Sensor in list?" dataDxfId="23">
      <calculatedColumnFormula>IF(ISERROR(MATCH(t_platform_sensors[[#This Row],[Sensor]],t_sensors_list[Sensor],0)),FALSE, TRUE)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_effectors_list" displayName="t_effectors_list" ref="A1:E12" totalsRowShown="0">
  <autoFilter ref="A1:E12" xr:uid="{00000000-0009-0000-0100-000005000000}"/>
  <tableColumns count="5">
    <tableColumn id="2" xr3:uid="{00000000-0010-0000-0400-000002000000}" name="Effector"/>
    <tableColumn id="3" xr3:uid="{00000000-0010-0000-0400-000003000000}" name="Max Range (km)"/>
    <tableColumn id="4" xr3:uid="{00000000-0010-0000-0400-000004000000}" name="Optimum Range (km)"/>
    <tableColumn id="1" xr3:uid="{00000000-0010-0000-0400-000001000000}" name="Ammo"/>
    <tableColumn id="5" xr3:uid="{00000000-0010-0000-0400-000005000000}" name="Effector pkill complete?" dataDxfId="22">
      <calculatedColumnFormula>COUNTIFS(t_effector_pkill[Effector],t_effectors_list[[#This Row],[Effector]])=COUNTA(t_platforms_list[Platform])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_platform_effectors" displayName="t_platform_effectors" ref="A1:D6" totalsRowShown="0">
  <autoFilter ref="A1:D6" xr:uid="{00000000-0009-0000-0100-000006000000}"/>
  <tableColumns count="4">
    <tableColumn id="2" xr3:uid="{00000000-0010-0000-0500-000002000000}" name="Platform"/>
    <tableColumn id="4" xr3:uid="{00000000-0010-0000-0500-000004000000}" name="Effector"/>
    <tableColumn id="5" xr3:uid="{00000000-0010-0000-0500-000005000000}" name="Platform in list?" dataDxfId="21">
      <calculatedColumnFormula>IF(ISERROR(MATCH(t_platform_effectors[[#This Row],[Platform]],t_platforms_list[Platform],0)),FALSE, TRUE)</calculatedColumnFormula>
    </tableColumn>
    <tableColumn id="6" xr3:uid="{00000000-0010-0000-0500-000006000000}" name="Effector in list?" dataDxfId="20">
      <calculatedColumnFormula>IF(ISERROR(MATCH(t_platform_effectors[[#This Row],[Effector]],t_effectors_list[Effector],0)),FALSE, TRUE)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_effector_pkill" displayName="t_effector_pkill" ref="A1:E100" totalsRowShown="0">
  <autoFilter ref="A1:E100" xr:uid="{00000000-0009-0000-0100-000007000000}"/>
  <sortState xmlns:xlrd2="http://schemas.microsoft.com/office/spreadsheetml/2017/richdata2" ref="A2:E71">
    <sortCondition ref="B1:B71"/>
  </sortState>
  <tableColumns count="5">
    <tableColumn id="2" xr3:uid="{00000000-0010-0000-0600-000002000000}" name="Effector"/>
    <tableColumn id="3" xr3:uid="{00000000-0010-0000-0600-000003000000}" name="Platform"/>
    <tableColumn id="4" xr3:uid="{00000000-0010-0000-0600-000004000000}" name="pKill / timestep"/>
    <tableColumn id="1" xr3:uid="{00000000-0010-0000-0600-000001000000}" name="Effector in list?" dataDxfId="19">
      <calculatedColumnFormula>IF(ISERROR(MATCH(t_effector_pkill[[#This Row],[Effector]],t_effectors_list[Effector],0)),FALSE, TRUE)</calculatedColumnFormula>
    </tableColumn>
    <tableColumn id="5" xr3:uid="{00000000-0010-0000-0600-000005000000}" name="Platform in list?" dataDxfId="18">
      <calculatedColumnFormula>IF(ISERROR(MATCH(t_effector_pkill[[#This Row],[Platform]],t_platforms_list[Platform],0)),FALSE, TRUE)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_scenarios_list" displayName="t_scenarios_list" ref="A1:E2" totalsRowShown="0">
  <tableColumns count="5">
    <tableColumn id="2" xr3:uid="{00000000-0010-0000-0900-000002000000}" name="Scenario"/>
    <tableColumn id="3" xr3:uid="{00000000-0010-0000-0900-000003000000}" name="Sea state"/>
    <tableColumn id="4" xr3:uid="{00000000-0010-0000-0900-000004000000}" name="Degraded comms"/>
    <tableColumn id="5" xr3:uid="{00000000-0010-0000-0900-000005000000}" name="Simulation timestep (minutes)"/>
    <tableColumn id="1" xr3:uid="{00000000-0010-0000-0900-000001000000}" name="Required loiter (hrs)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t_scenario_entities" displayName="t_scenario_entities" ref="A1:I4" totalsRowShown="0">
  <autoFilter ref="A1:I4" xr:uid="{00000000-0009-0000-0100-00000B000000}"/>
  <tableColumns count="9">
    <tableColumn id="2" xr3:uid="{00000000-0010-0000-0A00-000002000000}" name="Scenario"/>
    <tableColumn id="3" xr3:uid="{00000000-0010-0000-0A00-000003000000}" name="Platform"/>
    <tableColumn id="4" xr3:uid="{00000000-0010-0000-0A00-000004000000}" name="Colour"/>
    <tableColumn id="8" xr3:uid="{00000000-0010-0000-0A00-000008000000}" name="Spoofed"/>
    <tableColumn id="5" xr3:uid="{00000000-0010-0000-0A00-000005000000}" name="Stance"/>
    <tableColumn id="7" xr3:uid="{00000000-0010-0000-0A00-000007000000}" name="Custom icon"/>
    <tableColumn id="1" xr3:uid="{00000000-0010-0000-0A00-000001000000}" name="UID" dataDxfId="17"/>
    <tableColumn id="9" xr3:uid="{00000000-0010-0000-0A00-000009000000}" name="Platform_UID"/>
    <tableColumn id="6" xr3:uid="{00000000-0010-0000-0A00-000006000000}" name="Scenario_Platform_UI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table" Target="../tables/table1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E2"/>
  <sheetViews>
    <sheetView workbookViewId="0"/>
  </sheetViews>
  <sheetFormatPr defaultRowHeight="15" x14ac:dyDescent="0.25"/>
  <cols>
    <col min="1" max="1" width="37.140625" bestFit="1" customWidth="1"/>
    <col min="3" max="3" width="17.7109375" bestFit="1" customWidth="1"/>
    <col min="4" max="4" width="27.42578125" bestFit="1" customWidth="1"/>
    <col min="5" max="5" width="18.42578125" bestFit="1" customWidth="1"/>
  </cols>
  <sheetData>
    <row r="1" spans="1:5" x14ac:dyDescent="0.25">
      <c r="A1" t="s">
        <v>73</v>
      </c>
      <c r="B1" t="s">
        <v>25</v>
      </c>
      <c r="C1" t="s">
        <v>74</v>
      </c>
      <c r="D1" t="s">
        <v>75</v>
      </c>
      <c r="E1" t="s">
        <v>76</v>
      </c>
    </row>
    <row r="2" spans="1:5" x14ac:dyDescent="0.25">
      <c r="A2" s="2" t="s">
        <v>193</v>
      </c>
      <c r="B2">
        <v>3</v>
      </c>
      <c r="C2" t="b">
        <v>0</v>
      </c>
      <c r="D2">
        <v>1</v>
      </c>
      <c r="E2">
        <v>1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I4"/>
  <sheetViews>
    <sheetView topLeftCell="C1" workbookViewId="0">
      <selection activeCell="I4" sqref="I4"/>
    </sheetView>
  </sheetViews>
  <sheetFormatPr defaultRowHeight="15" x14ac:dyDescent="0.25"/>
  <cols>
    <col min="1" max="1" width="37.140625" bestFit="1" customWidth="1"/>
    <col min="2" max="2" width="20.5703125" bestFit="1" customWidth="1"/>
    <col min="3" max="3" width="8.85546875" bestFit="1" customWidth="1"/>
    <col min="4" max="4" width="10.42578125" bestFit="1" customWidth="1"/>
    <col min="5" max="5" width="16.7109375" bestFit="1" customWidth="1"/>
    <col min="6" max="6" width="61.85546875" customWidth="1"/>
    <col min="7" max="7" width="6.42578125" bestFit="1" customWidth="1"/>
    <col min="8" max="8" width="20.42578125" customWidth="1"/>
    <col min="9" max="9" width="50.5703125" bestFit="1" customWidth="1"/>
  </cols>
  <sheetData>
    <row r="1" spans="1:9" x14ac:dyDescent="0.25">
      <c r="A1" t="s">
        <v>73</v>
      </c>
      <c r="B1" t="s">
        <v>0</v>
      </c>
      <c r="C1" t="s">
        <v>77</v>
      </c>
      <c r="D1" t="s">
        <v>78</v>
      </c>
      <c r="E1" t="s">
        <v>79</v>
      </c>
      <c r="F1" t="s">
        <v>11</v>
      </c>
      <c r="G1" t="s">
        <v>80</v>
      </c>
      <c r="H1" t="s">
        <v>81</v>
      </c>
      <c r="I1" t="s">
        <v>82</v>
      </c>
    </row>
    <row r="2" spans="1:9" x14ac:dyDescent="0.25">
      <c r="A2" s="2" t="s">
        <v>193</v>
      </c>
      <c r="B2" t="s">
        <v>174</v>
      </c>
      <c r="C2" t="s">
        <v>83</v>
      </c>
      <c r="D2" t="b">
        <v>0</v>
      </c>
      <c r="E2" t="s">
        <v>84</v>
      </c>
      <c r="F2" t="s">
        <v>14</v>
      </c>
      <c r="G2">
        <v>1</v>
      </c>
      <c r="H2" t="s">
        <v>179</v>
      </c>
      <c r="I2" s="2" t="s">
        <v>194</v>
      </c>
    </row>
    <row r="3" spans="1:9" x14ac:dyDescent="0.25">
      <c r="A3" s="2" t="s">
        <v>193</v>
      </c>
      <c r="B3" t="s">
        <v>171</v>
      </c>
      <c r="C3" t="s">
        <v>85</v>
      </c>
      <c r="D3" t="b">
        <v>0</v>
      </c>
      <c r="E3" t="s">
        <v>185</v>
      </c>
      <c r="F3" t="s">
        <v>22</v>
      </c>
      <c r="G3">
        <v>2</v>
      </c>
      <c r="H3" t="s">
        <v>197</v>
      </c>
      <c r="I3" s="2" t="s">
        <v>195</v>
      </c>
    </row>
    <row r="4" spans="1:9" x14ac:dyDescent="0.25">
      <c r="A4" s="2" t="s">
        <v>193</v>
      </c>
      <c r="B4" t="s">
        <v>172</v>
      </c>
      <c r="C4" t="s">
        <v>85</v>
      </c>
      <c r="D4" t="b">
        <v>0</v>
      </c>
      <c r="E4" t="s">
        <v>198</v>
      </c>
      <c r="F4" t="s">
        <v>24</v>
      </c>
      <c r="G4">
        <v>3</v>
      </c>
      <c r="H4" t="s">
        <v>186</v>
      </c>
      <c r="I4" t="s">
        <v>196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5"/>
  <dimension ref="A1:G8"/>
  <sheetViews>
    <sheetView workbookViewId="0">
      <selection activeCell="A8" sqref="A8"/>
    </sheetView>
  </sheetViews>
  <sheetFormatPr defaultRowHeight="15" x14ac:dyDescent="0.25"/>
  <cols>
    <col min="1" max="1" width="56" bestFit="1" customWidth="1"/>
    <col min="2" max="5" width="14.140625" customWidth="1"/>
    <col min="6" max="6" width="16.85546875" bestFit="1" customWidth="1"/>
    <col min="7" max="7" width="17.5703125" bestFit="1" customWidth="1"/>
  </cols>
  <sheetData>
    <row r="1" spans="1:7" x14ac:dyDescent="0.25">
      <c r="A1" t="s">
        <v>82</v>
      </c>
      <c r="B1" t="s">
        <v>86</v>
      </c>
      <c r="C1" t="s">
        <v>87</v>
      </c>
      <c r="D1" t="s">
        <v>88</v>
      </c>
      <c r="E1" t="s">
        <v>89</v>
      </c>
      <c r="F1" t="s">
        <v>90</v>
      </c>
      <c r="G1" t="s">
        <v>91</v>
      </c>
    </row>
    <row r="2" spans="1:7" x14ac:dyDescent="0.25">
      <c r="A2" t="s">
        <v>194</v>
      </c>
      <c r="B2">
        <v>1</v>
      </c>
      <c r="C2">
        <v>51.715010999999997</v>
      </c>
      <c r="D2">
        <v>1.858063</v>
      </c>
      <c r="E2">
        <v>0</v>
      </c>
    </row>
    <row r="3" spans="1:7" x14ac:dyDescent="0.25">
      <c r="A3" t="s">
        <v>194</v>
      </c>
      <c r="B3">
        <v>2</v>
      </c>
      <c r="C3">
        <v>51.308498</v>
      </c>
      <c r="D3">
        <v>1.4970589999999999</v>
      </c>
      <c r="E3">
        <v>0</v>
      </c>
    </row>
    <row r="4" spans="1:7" x14ac:dyDescent="0.25">
      <c r="A4" t="s">
        <v>194</v>
      </c>
      <c r="B4">
        <v>3</v>
      </c>
      <c r="C4">
        <v>51.163184999999999</v>
      </c>
      <c r="D4">
        <v>1.5217780000000001</v>
      </c>
      <c r="E4">
        <v>0</v>
      </c>
    </row>
    <row r="5" spans="1:7" x14ac:dyDescent="0.25">
      <c r="A5" t="s">
        <v>194</v>
      </c>
      <c r="B5">
        <v>4</v>
      </c>
      <c r="C5">
        <v>50.886521000000002</v>
      </c>
      <c r="D5">
        <v>1.511307</v>
      </c>
      <c r="E5">
        <v>0</v>
      </c>
    </row>
    <row r="6" spans="1:7" x14ac:dyDescent="0.25">
      <c r="A6" t="s">
        <v>194</v>
      </c>
      <c r="B6">
        <v>5</v>
      </c>
      <c r="C6">
        <v>50.872656999999997</v>
      </c>
      <c r="D6">
        <v>1.599197</v>
      </c>
      <c r="E6">
        <v>0</v>
      </c>
    </row>
    <row r="7" spans="1:7" x14ac:dyDescent="0.25">
      <c r="A7" s="2" t="s">
        <v>195</v>
      </c>
      <c r="B7">
        <v>1</v>
      </c>
      <c r="C7">
        <v>51.275863999999999</v>
      </c>
      <c r="D7">
        <v>1.376209</v>
      </c>
      <c r="E7">
        <v>31.39</v>
      </c>
    </row>
    <row r="8" spans="1:7" x14ac:dyDescent="0.25">
      <c r="A8" t="s">
        <v>196</v>
      </c>
      <c r="B8">
        <v>1</v>
      </c>
      <c r="C8">
        <v>51.13458</v>
      </c>
      <c r="D8">
        <v>1.355288</v>
      </c>
      <c r="E8">
        <v>31.39</v>
      </c>
    </row>
  </sheetData>
  <phoneticPr fontId="1" type="noConversion"/>
  <pageMargins left="0.7" right="0.7" top="0.75" bottom="0.75" header="0.3" footer="0.3"/>
  <pageSetup paperSize="9" orientation="portrait" horizontalDpi="360" verticalDpi="360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7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8"/>
  <dimension ref="A1:E20"/>
  <sheetViews>
    <sheetView workbookViewId="0"/>
  </sheetViews>
  <sheetFormatPr defaultRowHeight="15" x14ac:dyDescent="0.25"/>
  <sheetData>
    <row r="1" spans="1:5" x14ac:dyDescent="0.25">
      <c r="A1" t="s">
        <v>80</v>
      </c>
      <c r="B1" t="s">
        <v>95</v>
      </c>
      <c r="C1" t="s">
        <v>96</v>
      </c>
      <c r="D1" t="s">
        <v>97</v>
      </c>
      <c r="E1" t="s">
        <v>98</v>
      </c>
    </row>
    <row r="2" spans="1:5" x14ac:dyDescent="0.25">
      <c r="A2">
        <f t="shared" ref="A2:A20" si="0">ROW()-1</f>
        <v>1</v>
      </c>
      <c r="B2">
        <v>11</v>
      </c>
      <c r="C2">
        <v>100</v>
      </c>
      <c r="D2">
        <v>47</v>
      </c>
      <c r="E2">
        <v>59</v>
      </c>
    </row>
    <row r="3" spans="1:5" x14ac:dyDescent="0.25">
      <c r="A3">
        <f t="shared" si="0"/>
        <v>2</v>
      </c>
      <c r="B3">
        <v>17</v>
      </c>
      <c r="C3">
        <v>99</v>
      </c>
      <c r="D3">
        <v>45</v>
      </c>
      <c r="E3">
        <v>65</v>
      </c>
    </row>
    <row r="4" spans="1:5" x14ac:dyDescent="0.25">
      <c r="A4">
        <f t="shared" si="0"/>
        <v>3</v>
      </c>
      <c r="B4">
        <v>9</v>
      </c>
      <c r="C4">
        <v>70</v>
      </c>
      <c r="D4">
        <v>28</v>
      </c>
      <c r="E4">
        <v>73</v>
      </c>
    </row>
    <row r="5" spans="1:5" x14ac:dyDescent="0.25">
      <c r="A5">
        <f t="shared" si="0"/>
        <v>4</v>
      </c>
      <c r="B5">
        <v>13</v>
      </c>
      <c r="C5">
        <v>67</v>
      </c>
      <c r="D5">
        <v>17</v>
      </c>
      <c r="E5">
        <v>81</v>
      </c>
    </row>
    <row r="6" spans="1:5" x14ac:dyDescent="0.25">
      <c r="A6">
        <f t="shared" si="0"/>
        <v>5</v>
      </c>
      <c r="B6">
        <v>14</v>
      </c>
      <c r="C6">
        <v>65</v>
      </c>
      <c r="D6">
        <v>36</v>
      </c>
      <c r="E6">
        <v>71</v>
      </c>
    </row>
    <row r="7" spans="1:5" x14ac:dyDescent="0.25">
      <c r="A7">
        <f t="shared" si="0"/>
        <v>6</v>
      </c>
      <c r="B7">
        <v>16</v>
      </c>
      <c r="C7">
        <v>64</v>
      </c>
      <c r="D7">
        <v>60</v>
      </c>
      <c r="E7">
        <v>68</v>
      </c>
    </row>
    <row r="8" spans="1:5" x14ac:dyDescent="0.25">
      <c r="A8">
        <f t="shared" si="0"/>
        <v>7</v>
      </c>
      <c r="B8">
        <v>5</v>
      </c>
      <c r="C8">
        <v>61</v>
      </c>
      <c r="D8">
        <v>47</v>
      </c>
      <c r="E8">
        <v>73</v>
      </c>
    </row>
    <row r="9" spans="1:5" x14ac:dyDescent="0.25">
      <c r="A9">
        <f t="shared" si="0"/>
        <v>8</v>
      </c>
      <c r="B9">
        <v>3</v>
      </c>
      <c r="C9">
        <v>59</v>
      </c>
      <c r="D9">
        <v>50</v>
      </c>
      <c r="E9">
        <v>69</v>
      </c>
    </row>
    <row r="10" spans="1:5" x14ac:dyDescent="0.25">
      <c r="A10">
        <f t="shared" si="0"/>
        <v>9</v>
      </c>
      <c r="B10">
        <v>7</v>
      </c>
      <c r="C10">
        <v>58</v>
      </c>
      <c r="D10">
        <v>27</v>
      </c>
      <c r="E10">
        <v>63</v>
      </c>
    </row>
    <row r="11" spans="1:5" x14ac:dyDescent="0.25">
      <c r="A11">
        <f t="shared" si="0"/>
        <v>10</v>
      </c>
      <c r="B11">
        <v>6</v>
      </c>
      <c r="C11">
        <v>54</v>
      </c>
      <c r="D11">
        <v>41</v>
      </c>
      <c r="E11">
        <v>56</v>
      </c>
    </row>
    <row r="12" spans="1:5" x14ac:dyDescent="0.25">
      <c r="A12">
        <f t="shared" si="0"/>
        <v>11</v>
      </c>
      <c r="B12">
        <v>12</v>
      </c>
      <c r="C12">
        <v>54</v>
      </c>
      <c r="D12">
        <v>32</v>
      </c>
      <c r="E12">
        <v>83</v>
      </c>
    </row>
    <row r="13" spans="1:5" x14ac:dyDescent="0.25">
      <c r="A13">
        <f t="shared" si="0"/>
        <v>12</v>
      </c>
      <c r="B13">
        <v>15</v>
      </c>
      <c r="C13">
        <v>53</v>
      </c>
      <c r="D13">
        <v>26</v>
      </c>
      <c r="E13">
        <v>82</v>
      </c>
    </row>
    <row r="14" spans="1:5" x14ac:dyDescent="0.25">
      <c r="A14">
        <f t="shared" si="0"/>
        <v>13</v>
      </c>
      <c r="B14">
        <v>2</v>
      </c>
      <c r="C14">
        <v>46</v>
      </c>
      <c r="D14">
        <v>23</v>
      </c>
      <c r="E14">
        <v>53</v>
      </c>
    </row>
    <row r="15" spans="1:5" x14ac:dyDescent="0.25">
      <c r="A15">
        <f t="shared" si="0"/>
        <v>14</v>
      </c>
      <c r="B15">
        <v>8</v>
      </c>
      <c r="C15">
        <v>41</v>
      </c>
      <c r="D15">
        <v>42</v>
      </c>
      <c r="E15">
        <v>81</v>
      </c>
    </row>
    <row r="16" spans="1:5" x14ac:dyDescent="0.25">
      <c r="A16">
        <f t="shared" si="0"/>
        <v>15</v>
      </c>
      <c r="B16">
        <v>1</v>
      </c>
      <c r="C16">
        <v>32</v>
      </c>
      <c r="D16">
        <v>24</v>
      </c>
      <c r="E16">
        <v>84</v>
      </c>
    </row>
    <row r="17" spans="1:5" x14ac:dyDescent="0.25">
      <c r="A17">
        <f t="shared" si="0"/>
        <v>16</v>
      </c>
      <c r="B17">
        <v>19</v>
      </c>
      <c r="C17">
        <v>28</v>
      </c>
      <c r="D17">
        <v>53</v>
      </c>
      <c r="E17">
        <v>48</v>
      </c>
    </row>
    <row r="18" spans="1:5" x14ac:dyDescent="0.25">
      <c r="A18">
        <f t="shared" si="0"/>
        <v>17</v>
      </c>
      <c r="B18">
        <v>4</v>
      </c>
      <c r="C18">
        <v>27</v>
      </c>
      <c r="D18">
        <v>60</v>
      </c>
      <c r="E18">
        <v>40</v>
      </c>
    </row>
    <row r="19" spans="1:5" x14ac:dyDescent="0.25">
      <c r="A19">
        <f t="shared" si="0"/>
        <v>18</v>
      </c>
      <c r="B19">
        <v>18</v>
      </c>
      <c r="C19">
        <v>25</v>
      </c>
      <c r="D19">
        <v>33</v>
      </c>
      <c r="E19">
        <v>66</v>
      </c>
    </row>
    <row r="20" spans="1:5" x14ac:dyDescent="0.25">
      <c r="A20">
        <f t="shared" si="0"/>
        <v>19</v>
      </c>
      <c r="B20">
        <v>10</v>
      </c>
      <c r="C20">
        <v>20</v>
      </c>
      <c r="D20">
        <v>19</v>
      </c>
      <c r="E20">
        <v>70</v>
      </c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9"/>
  <dimension ref="A1:F25"/>
  <sheetViews>
    <sheetView workbookViewId="0"/>
  </sheetViews>
  <sheetFormatPr defaultRowHeight="15" x14ac:dyDescent="0.25"/>
  <cols>
    <col min="2" max="6" width="31.5703125" customWidth="1"/>
  </cols>
  <sheetData>
    <row r="1" spans="1:6" x14ac:dyDescent="0.25">
      <c r="A1" t="s">
        <v>99</v>
      </c>
    </row>
    <row r="2" spans="1:6" x14ac:dyDescent="0.25">
      <c r="B2" t="s">
        <v>100</v>
      </c>
      <c r="C2" t="s">
        <v>101</v>
      </c>
      <c r="D2" t="s">
        <v>102</v>
      </c>
      <c r="E2" t="s">
        <v>103</v>
      </c>
      <c r="F2" t="s">
        <v>104</v>
      </c>
    </row>
    <row r="3" spans="1:6" x14ac:dyDescent="0.25">
      <c r="B3" t="s">
        <v>105</v>
      </c>
      <c r="C3" t="s">
        <v>21</v>
      </c>
      <c r="D3" t="s">
        <v>106</v>
      </c>
      <c r="E3" t="s">
        <v>46</v>
      </c>
      <c r="F3" t="s">
        <v>54</v>
      </c>
    </row>
    <row r="4" spans="1:6" x14ac:dyDescent="0.25">
      <c r="B4" t="s">
        <v>19</v>
      </c>
      <c r="C4" t="s">
        <v>17</v>
      </c>
      <c r="E4" t="s">
        <v>107</v>
      </c>
      <c r="F4" t="s">
        <v>55</v>
      </c>
    </row>
    <row r="5" spans="1:6" x14ac:dyDescent="0.25">
      <c r="B5" t="s">
        <v>108</v>
      </c>
      <c r="C5" t="s">
        <v>18</v>
      </c>
      <c r="E5" t="s">
        <v>38</v>
      </c>
      <c r="F5" t="s">
        <v>56</v>
      </c>
    </row>
    <row r="6" spans="1:6" x14ac:dyDescent="0.25">
      <c r="B6" t="s">
        <v>109</v>
      </c>
      <c r="C6" t="s">
        <v>110</v>
      </c>
      <c r="E6" t="s">
        <v>40</v>
      </c>
      <c r="F6" t="s">
        <v>57</v>
      </c>
    </row>
    <row r="7" spans="1:6" x14ac:dyDescent="0.25">
      <c r="B7" t="s">
        <v>111</v>
      </c>
      <c r="C7" t="s">
        <v>112</v>
      </c>
      <c r="E7" t="s">
        <v>41</v>
      </c>
      <c r="F7" t="s">
        <v>58</v>
      </c>
    </row>
    <row r="8" spans="1:6" x14ac:dyDescent="0.25">
      <c r="B8" t="s">
        <v>113</v>
      </c>
      <c r="C8" t="s">
        <v>111</v>
      </c>
      <c r="E8" t="s">
        <v>42</v>
      </c>
      <c r="F8" t="s">
        <v>59</v>
      </c>
    </row>
    <row r="9" spans="1:6" x14ac:dyDescent="0.25">
      <c r="B9" t="s">
        <v>114</v>
      </c>
      <c r="C9" t="s">
        <v>113</v>
      </c>
      <c r="E9" t="s">
        <v>43</v>
      </c>
      <c r="F9" t="s">
        <v>60</v>
      </c>
    </row>
    <row r="10" spans="1:6" x14ac:dyDescent="0.25">
      <c r="B10" t="s">
        <v>115</v>
      </c>
      <c r="C10" t="s">
        <v>114</v>
      </c>
      <c r="E10" t="s">
        <v>45</v>
      </c>
      <c r="F10" t="s">
        <v>61</v>
      </c>
    </row>
    <row r="11" spans="1:6" x14ac:dyDescent="0.25">
      <c r="B11" t="s">
        <v>116</v>
      </c>
      <c r="C11" t="s">
        <v>108</v>
      </c>
      <c r="F11" t="s">
        <v>62</v>
      </c>
    </row>
    <row r="12" spans="1:6" x14ac:dyDescent="0.25">
      <c r="C12" t="s">
        <v>109</v>
      </c>
      <c r="F12" t="s">
        <v>117</v>
      </c>
    </row>
    <row r="13" spans="1:6" x14ac:dyDescent="0.25">
      <c r="C13" t="s">
        <v>118</v>
      </c>
    </row>
    <row r="14" spans="1:6" x14ac:dyDescent="0.25">
      <c r="C14" t="s">
        <v>119</v>
      </c>
    </row>
    <row r="16" spans="1:6" x14ac:dyDescent="0.25">
      <c r="A16" t="s">
        <v>120</v>
      </c>
    </row>
    <row r="17" spans="2:6" x14ac:dyDescent="0.25">
      <c r="B17" t="s">
        <v>100</v>
      </c>
      <c r="C17" t="s">
        <v>101</v>
      </c>
      <c r="D17" t="s">
        <v>102</v>
      </c>
      <c r="E17" t="s">
        <v>103</v>
      </c>
      <c r="F17" t="s">
        <v>104</v>
      </c>
    </row>
    <row r="18" spans="2:6" x14ac:dyDescent="0.25">
      <c r="B18" t="s">
        <v>121</v>
      </c>
      <c r="C18" t="s">
        <v>121</v>
      </c>
      <c r="E18" t="s">
        <v>122</v>
      </c>
      <c r="F18" t="s">
        <v>123</v>
      </c>
    </row>
    <row r="19" spans="2:6" x14ac:dyDescent="0.25">
      <c r="B19" t="s">
        <v>124</v>
      </c>
      <c r="C19" t="s">
        <v>124</v>
      </c>
      <c r="E19" t="s">
        <v>125</v>
      </c>
      <c r="F19" t="s">
        <v>126</v>
      </c>
    </row>
    <row r="20" spans="2:6" x14ac:dyDescent="0.25">
      <c r="B20" t="s">
        <v>127</v>
      </c>
      <c r="C20" t="s">
        <v>127</v>
      </c>
      <c r="E20" t="s">
        <v>128</v>
      </c>
      <c r="F20" t="s">
        <v>129</v>
      </c>
    </row>
    <row r="21" spans="2:6" x14ac:dyDescent="0.25">
      <c r="B21" t="s">
        <v>130</v>
      </c>
      <c r="C21" t="s">
        <v>130</v>
      </c>
      <c r="E21" t="s">
        <v>131</v>
      </c>
      <c r="F21" t="s">
        <v>132</v>
      </c>
    </row>
    <row r="22" spans="2:6" x14ac:dyDescent="0.25">
      <c r="B22" t="s">
        <v>133</v>
      </c>
      <c r="C22" t="s">
        <v>134</v>
      </c>
      <c r="F22" t="s">
        <v>135</v>
      </c>
    </row>
    <row r="23" spans="2:6" x14ac:dyDescent="0.25">
      <c r="B23" t="s">
        <v>136</v>
      </c>
      <c r="C23" t="s">
        <v>137</v>
      </c>
    </row>
    <row r="24" spans="2:6" x14ac:dyDescent="0.25">
      <c r="B24" t="s">
        <v>138</v>
      </c>
    </row>
    <row r="25" spans="2:6" x14ac:dyDescent="0.25">
      <c r="B25" t="s">
        <v>123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20"/>
  <dimension ref="A1:I57"/>
  <sheetViews>
    <sheetView workbookViewId="0"/>
  </sheetViews>
  <sheetFormatPr defaultRowHeight="15" x14ac:dyDescent="0.25"/>
  <cols>
    <col min="1" max="1" width="12.28515625" bestFit="1" customWidth="1"/>
    <col min="2" max="2" width="17.85546875" customWidth="1"/>
    <col min="3" max="3" width="28.140625" bestFit="1" customWidth="1"/>
    <col min="4" max="4" width="22.85546875" hidden="1" customWidth="1"/>
    <col min="5" max="5" width="31.5703125" hidden="1" customWidth="1"/>
    <col min="6" max="6" width="38.42578125" hidden="1" customWidth="1"/>
    <col min="7" max="9" width="12.5703125" customWidth="1"/>
  </cols>
  <sheetData>
    <row r="1" spans="1:9" x14ac:dyDescent="0.25">
      <c r="A1" t="s">
        <v>139</v>
      </c>
      <c r="B1" t="s">
        <v>140</v>
      </c>
      <c r="C1" t="s">
        <v>141</v>
      </c>
      <c r="D1" t="s">
        <v>142</v>
      </c>
      <c r="E1" t="s">
        <v>143</v>
      </c>
      <c r="F1" t="s">
        <v>144</v>
      </c>
      <c r="G1" t="s">
        <v>145</v>
      </c>
      <c r="H1" t="s">
        <v>103</v>
      </c>
      <c r="I1" t="s">
        <v>104</v>
      </c>
    </row>
    <row r="2" spans="1:9" x14ac:dyDescent="0.25">
      <c r="A2" t="s">
        <v>146</v>
      </c>
      <c r="B2" t="s">
        <v>145</v>
      </c>
      <c r="C2" t="s">
        <v>0</v>
      </c>
      <c r="D2" t="s">
        <v>147</v>
      </c>
      <c r="E2" t="s">
        <v>148</v>
      </c>
    </row>
    <row r="3" spans="1:9" x14ac:dyDescent="0.25">
      <c r="A3" t="s">
        <v>146</v>
      </c>
      <c r="B3" t="s">
        <v>145</v>
      </c>
      <c r="C3" t="s">
        <v>1</v>
      </c>
      <c r="D3" t="s">
        <v>147</v>
      </c>
      <c r="E3" t="s">
        <v>148</v>
      </c>
      <c r="G3" t="s">
        <v>149</v>
      </c>
    </row>
    <row r="4" spans="1:9" x14ac:dyDescent="0.25">
      <c r="A4" t="s">
        <v>146</v>
      </c>
      <c r="B4" t="s">
        <v>145</v>
      </c>
      <c r="C4" t="s">
        <v>2</v>
      </c>
      <c r="D4" t="s">
        <v>147</v>
      </c>
      <c r="E4" t="s">
        <v>148</v>
      </c>
      <c r="G4" t="s">
        <v>149</v>
      </c>
    </row>
    <row r="5" spans="1:9" x14ac:dyDescent="0.25">
      <c r="A5" t="s">
        <v>146</v>
      </c>
      <c r="B5" t="s">
        <v>150</v>
      </c>
      <c r="C5" t="s">
        <v>0</v>
      </c>
      <c r="D5" t="s">
        <v>147</v>
      </c>
      <c r="E5" t="s">
        <v>151</v>
      </c>
    </row>
    <row r="6" spans="1:9" x14ac:dyDescent="0.25">
      <c r="A6" t="s">
        <v>146</v>
      </c>
      <c r="B6" t="s">
        <v>150</v>
      </c>
      <c r="C6" t="s">
        <v>25</v>
      </c>
      <c r="D6" t="s">
        <v>147</v>
      </c>
      <c r="E6" t="s">
        <v>151</v>
      </c>
    </row>
    <row r="7" spans="1:9" x14ac:dyDescent="0.25">
      <c r="A7" t="s">
        <v>146</v>
      </c>
      <c r="B7" t="s">
        <v>150</v>
      </c>
      <c r="C7" t="s">
        <v>31</v>
      </c>
      <c r="D7" t="s">
        <v>147</v>
      </c>
      <c r="E7" t="s">
        <v>151</v>
      </c>
    </row>
    <row r="8" spans="1:9" x14ac:dyDescent="0.25">
      <c r="A8" t="s">
        <v>146</v>
      </c>
      <c r="B8" t="s">
        <v>150</v>
      </c>
      <c r="C8" t="s">
        <v>26</v>
      </c>
      <c r="D8" t="s">
        <v>147</v>
      </c>
      <c r="E8" t="s">
        <v>151</v>
      </c>
      <c r="G8" t="s">
        <v>149</v>
      </c>
    </row>
    <row r="9" spans="1:9" x14ac:dyDescent="0.25">
      <c r="A9" t="s">
        <v>146</v>
      </c>
      <c r="B9" t="s">
        <v>150</v>
      </c>
      <c r="C9" t="s">
        <v>27</v>
      </c>
      <c r="D9" t="s">
        <v>147</v>
      </c>
      <c r="E9" t="s">
        <v>151</v>
      </c>
      <c r="G9" t="s">
        <v>149</v>
      </c>
    </row>
    <row r="10" spans="1:9" x14ac:dyDescent="0.25">
      <c r="A10" t="s">
        <v>146</v>
      </c>
      <c r="B10" t="s">
        <v>150</v>
      </c>
      <c r="C10" t="s">
        <v>28</v>
      </c>
      <c r="D10" t="s">
        <v>147</v>
      </c>
      <c r="E10" t="s">
        <v>151</v>
      </c>
      <c r="G10" t="s">
        <v>149</v>
      </c>
    </row>
    <row r="11" spans="1:9" x14ac:dyDescent="0.25">
      <c r="A11" t="s">
        <v>146</v>
      </c>
      <c r="B11" t="s">
        <v>150</v>
      </c>
      <c r="C11" t="s">
        <v>29</v>
      </c>
      <c r="D11" t="s">
        <v>147</v>
      </c>
      <c r="E11" t="s">
        <v>151</v>
      </c>
      <c r="G11" t="s">
        <v>149</v>
      </c>
    </row>
    <row r="12" spans="1:9" x14ac:dyDescent="0.25">
      <c r="A12" t="s">
        <v>146</v>
      </c>
      <c r="B12" t="s">
        <v>150</v>
      </c>
      <c r="C12" t="s">
        <v>30</v>
      </c>
      <c r="D12" t="s">
        <v>147</v>
      </c>
      <c r="E12" t="s">
        <v>151</v>
      </c>
      <c r="G12" t="s">
        <v>149</v>
      </c>
    </row>
    <row r="13" spans="1:9" x14ac:dyDescent="0.25">
      <c r="A13" t="s">
        <v>146</v>
      </c>
      <c r="B13" t="s">
        <v>152</v>
      </c>
      <c r="C13" t="s">
        <v>0</v>
      </c>
    </row>
    <row r="14" spans="1:9" x14ac:dyDescent="0.25">
      <c r="A14" t="s">
        <v>146</v>
      </c>
      <c r="B14" t="s">
        <v>152</v>
      </c>
      <c r="C14" t="s">
        <v>33</v>
      </c>
    </row>
    <row r="15" spans="1:9" x14ac:dyDescent="0.25">
      <c r="A15" t="s">
        <v>146</v>
      </c>
      <c r="B15" t="s">
        <v>103</v>
      </c>
      <c r="C15" t="s">
        <v>33</v>
      </c>
    </row>
    <row r="16" spans="1:9" x14ac:dyDescent="0.25">
      <c r="A16" t="s">
        <v>146</v>
      </c>
      <c r="B16" t="s">
        <v>103</v>
      </c>
      <c r="C16" t="s">
        <v>153</v>
      </c>
      <c r="H16" t="s">
        <v>149</v>
      </c>
    </row>
    <row r="17" spans="1:9" x14ac:dyDescent="0.25">
      <c r="A17" t="s">
        <v>146</v>
      </c>
      <c r="B17" t="s">
        <v>103</v>
      </c>
      <c r="C17" t="s">
        <v>154</v>
      </c>
      <c r="H17" t="s">
        <v>149</v>
      </c>
    </row>
    <row r="18" spans="1:9" x14ac:dyDescent="0.25">
      <c r="A18" t="s">
        <v>146</v>
      </c>
      <c r="B18" t="s">
        <v>103</v>
      </c>
      <c r="C18" t="s">
        <v>155</v>
      </c>
      <c r="H18" t="s">
        <v>149</v>
      </c>
    </row>
    <row r="19" spans="1:9" x14ac:dyDescent="0.25">
      <c r="A19" t="s">
        <v>146</v>
      </c>
      <c r="B19" t="s">
        <v>156</v>
      </c>
      <c r="C19" t="s">
        <v>0</v>
      </c>
    </row>
    <row r="20" spans="1:9" x14ac:dyDescent="0.25">
      <c r="A20" t="s">
        <v>146</v>
      </c>
      <c r="B20" t="s">
        <v>156</v>
      </c>
      <c r="C20" t="s">
        <v>49</v>
      </c>
    </row>
    <row r="21" spans="1:9" x14ac:dyDescent="0.25">
      <c r="A21" t="s">
        <v>146</v>
      </c>
      <c r="B21" t="s">
        <v>156</v>
      </c>
      <c r="C21" t="s">
        <v>64</v>
      </c>
      <c r="I21" t="s">
        <v>149</v>
      </c>
    </row>
    <row r="22" spans="1:9" x14ac:dyDescent="0.25">
      <c r="A22" t="s">
        <v>146</v>
      </c>
      <c r="B22" t="s">
        <v>104</v>
      </c>
      <c r="C22" t="s">
        <v>49</v>
      </c>
    </row>
    <row r="23" spans="1:9" x14ac:dyDescent="0.25">
      <c r="A23" t="s">
        <v>146</v>
      </c>
      <c r="B23" t="s">
        <v>104</v>
      </c>
      <c r="C23" t="s">
        <v>50</v>
      </c>
      <c r="I23" t="s">
        <v>149</v>
      </c>
    </row>
    <row r="24" spans="1:9" x14ac:dyDescent="0.25">
      <c r="A24" t="s">
        <v>146</v>
      </c>
      <c r="B24" t="s">
        <v>104</v>
      </c>
      <c r="C24" t="s">
        <v>51</v>
      </c>
      <c r="I24" t="s">
        <v>149</v>
      </c>
    </row>
    <row r="25" spans="1:9" x14ac:dyDescent="0.25">
      <c r="A25" t="s">
        <v>146</v>
      </c>
      <c r="B25" t="s">
        <v>157</v>
      </c>
      <c r="C25" t="s">
        <v>49</v>
      </c>
    </row>
    <row r="26" spans="1:9" x14ac:dyDescent="0.25">
      <c r="A26" t="s">
        <v>146</v>
      </c>
      <c r="B26" t="s">
        <v>157</v>
      </c>
      <c r="C26" t="s">
        <v>0</v>
      </c>
    </row>
    <row r="27" spans="1:9" x14ac:dyDescent="0.25">
      <c r="A27" t="s">
        <v>146</v>
      </c>
      <c r="B27" t="s">
        <v>157</v>
      </c>
      <c r="C27" t="s">
        <v>66</v>
      </c>
      <c r="I27" t="s">
        <v>149</v>
      </c>
    </row>
    <row r="28" spans="1:9" x14ac:dyDescent="0.25">
      <c r="A28" t="s">
        <v>146</v>
      </c>
      <c r="B28" t="s">
        <v>158</v>
      </c>
      <c r="C28" t="s">
        <v>0</v>
      </c>
    </row>
    <row r="29" spans="1:9" x14ac:dyDescent="0.25">
      <c r="A29" t="s">
        <v>146</v>
      </c>
      <c r="B29" t="s">
        <v>158</v>
      </c>
      <c r="C29" t="s">
        <v>67</v>
      </c>
      <c r="G29" t="s">
        <v>149</v>
      </c>
    </row>
    <row r="30" spans="1:9" x14ac:dyDescent="0.25">
      <c r="A30" t="s">
        <v>146</v>
      </c>
      <c r="B30" t="s">
        <v>159</v>
      </c>
      <c r="C30" t="s">
        <v>68</v>
      </c>
      <c r="D30" t="s">
        <v>147</v>
      </c>
      <c r="E30" t="s">
        <v>160</v>
      </c>
    </row>
    <row r="31" spans="1:9" x14ac:dyDescent="0.25">
      <c r="A31" t="s">
        <v>146</v>
      </c>
      <c r="B31" t="s">
        <v>159</v>
      </c>
      <c r="C31" t="s">
        <v>69</v>
      </c>
      <c r="D31" t="s">
        <v>147</v>
      </c>
      <c r="E31" t="s">
        <v>160</v>
      </c>
    </row>
    <row r="32" spans="1:9" x14ac:dyDescent="0.25">
      <c r="A32" t="s">
        <v>146</v>
      </c>
      <c r="B32" t="s">
        <v>159</v>
      </c>
      <c r="C32" t="s">
        <v>70</v>
      </c>
      <c r="D32" t="s">
        <v>147</v>
      </c>
      <c r="E32" t="s">
        <v>160</v>
      </c>
    </row>
    <row r="33" spans="1:5" x14ac:dyDescent="0.25">
      <c r="A33" t="s">
        <v>146</v>
      </c>
      <c r="B33" t="s">
        <v>159</v>
      </c>
      <c r="C33" t="s">
        <v>71</v>
      </c>
      <c r="D33" t="s">
        <v>147</v>
      </c>
      <c r="E33" t="s">
        <v>160</v>
      </c>
    </row>
    <row r="34" spans="1:5" x14ac:dyDescent="0.25">
      <c r="A34" t="s">
        <v>146</v>
      </c>
      <c r="B34" t="s">
        <v>159</v>
      </c>
      <c r="C34" t="s">
        <v>72</v>
      </c>
      <c r="D34" t="s">
        <v>147</v>
      </c>
      <c r="E34" t="s">
        <v>160</v>
      </c>
    </row>
    <row r="35" spans="1:5" x14ac:dyDescent="0.25">
      <c r="A35" t="s">
        <v>161</v>
      </c>
      <c r="B35" t="s">
        <v>162</v>
      </c>
      <c r="C35" t="s">
        <v>73</v>
      </c>
    </row>
    <row r="36" spans="1:5" x14ac:dyDescent="0.25">
      <c r="A36" t="s">
        <v>161</v>
      </c>
      <c r="B36" t="s">
        <v>162</v>
      </c>
      <c r="C36" t="s">
        <v>25</v>
      </c>
    </row>
    <row r="37" spans="1:5" x14ac:dyDescent="0.25">
      <c r="A37" t="s">
        <v>161</v>
      </c>
      <c r="B37" t="s">
        <v>162</v>
      </c>
      <c r="C37" t="s">
        <v>74</v>
      </c>
    </row>
    <row r="38" spans="1:5" x14ac:dyDescent="0.25">
      <c r="A38" t="s">
        <v>161</v>
      </c>
      <c r="B38" t="s">
        <v>162</v>
      </c>
      <c r="C38" t="s">
        <v>75</v>
      </c>
    </row>
    <row r="39" spans="1:5" x14ac:dyDescent="0.25">
      <c r="A39" t="s">
        <v>161</v>
      </c>
      <c r="B39" t="s">
        <v>163</v>
      </c>
      <c r="C39" t="s">
        <v>73</v>
      </c>
    </row>
    <row r="40" spans="1:5" x14ac:dyDescent="0.25">
      <c r="A40" t="s">
        <v>161</v>
      </c>
      <c r="B40" t="s">
        <v>163</v>
      </c>
      <c r="C40" t="s">
        <v>0</v>
      </c>
    </row>
    <row r="41" spans="1:5" x14ac:dyDescent="0.25">
      <c r="A41" t="s">
        <v>161</v>
      </c>
      <c r="B41" t="s">
        <v>163</v>
      </c>
      <c r="C41" t="s">
        <v>77</v>
      </c>
    </row>
    <row r="42" spans="1:5" x14ac:dyDescent="0.25">
      <c r="A42" t="s">
        <v>161</v>
      </c>
      <c r="B42" t="s">
        <v>163</v>
      </c>
      <c r="C42" t="s">
        <v>78</v>
      </c>
    </row>
    <row r="43" spans="1:5" x14ac:dyDescent="0.25">
      <c r="A43" t="s">
        <v>161</v>
      </c>
      <c r="B43" t="s">
        <v>163</v>
      </c>
      <c r="C43" t="s">
        <v>164</v>
      </c>
    </row>
    <row r="44" spans="1:5" x14ac:dyDescent="0.25">
      <c r="A44" t="s">
        <v>161</v>
      </c>
      <c r="B44" t="s">
        <v>163</v>
      </c>
      <c r="C44" t="s">
        <v>82</v>
      </c>
    </row>
    <row r="45" spans="1:5" x14ac:dyDescent="0.25">
      <c r="A45" t="s">
        <v>161</v>
      </c>
      <c r="B45" t="s">
        <v>165</v>
      </c>
      <c r="C45" t="s">
        <v>82</v>
      </c>
    </row>
    <row r="46" spans="1:5" x14ac:dyDescent="0.25">
      <c r="A46" t="s">
        <v>161</v>
      </c>
      <c r="B46" t="s">
        <v>165</v>
      </c>
      <c r="C46" t="s">
        <v>166</v>
      </c>
    </row>
    <row r="47" spans="1:5" x14ac:dyDescent="0.25">
      <c r="A47" t="s">
        <v>161</v>
      </c>
      <c r="B47" t="s">
        <v>165</v>
      </c>
      <c r="C47" t="s">
        <v>167</v>
      </c>
    </row>
    <row r="48" spans="1:5" x14ac:dyDescent="0.25">
      <c r="A48" t="s">
        <v>161</v>
      </c>
      <c r="B48" t="s">
        <v>165</v>
      </c>
      <c r="C48" t="s">
        <v>92</v>
      </c>
    </row>
    <row r="49" spans="1:3" x14ac:dyDescent="0.25">
      <c r="A49" t="s">
        <v>161</v>
      </c>
      <c r="B49" t="s">
        <v>168</v>
      </c>
      <c r="C49" t="s">
        <v>92</v>
      </c>
    </row>
    <row r="50" spans="1:3" x14ac:dyDescent="0.25">
      <c r="A50" t="s">
        <v>161</v>
      </c>
      <c r="B50" t="s">
        <v>168</v>
      </c>
      <c r="C50" t="s">
        <v>86</v>
      </c>
    </row>
    <row r="51" spans="1:3" x14ac:dyDescent="0.25">
      <c r="A51" t="s">
        <v>161</v>
      </c>
      <c r="B51" t="s">
        <v>168</v>
      </c>
      <c r="C51" t="s">
        <v>87</v>
      </c>
    </row>
    <row r="52" spans="1:3" x14ac:dyDescent="0.25">
      <c r="A52" t="s">
        <v>161</v>
      </c>
      <c r="B52" t="s">
        <v>168</v>
      </c>
      <c r="C52" t="s">
        <v>88</v>
      </c>
    </row>
    <row r="53" spans="1:3" x14ac:dyDescent="0.25">
      <c r="A53" t="s">
        <v>161</v>
      </c>
      <c r="B53" t="s">
        <v>168</v>
      </c>
      <c r="C53" t="s">
        <v>89</v>
      </c>
    </row>
    <row r="54" spans="1:3" x14ac:dyDescent="0.25">
      <c r="A54" t="s">
        <v>161</v>
      </c>
      <c r="B54" t="s">
        <v>169</v>
      </c>
      <c r="C54" t="s">
        <v>92</v>
      </c>
    </row>
    <row r="55" spans="1:3" x14ac:dyDescent="0.25">
      <c r="A55" t="s">
        <v>161</v>
      </c>
      <c r="B55" t="s">
        <v>169</v>
      </c>
      <c r="C55" t="s">
        <v>68</v>
      </c>
    </row>
    <row r="56" spans="1:3" x14ac:dyDescent="0.25">
      <c r="A56" t="s">
        <v>161</v>
      </c>
      <c r="B56" t="s">
        <v>169</v>
      </c>
      <c r="C56" t="s">
        <v>93</v>
      </c>
    </row>
    <row r="57" spans="1:3" x14ac:dyDescent="0.25">
      <c r="A57" t="s">
        <v>161</v>
      </c>
      <c r="B57" t="s">
        <v>169</v>
      </c>
      <c r="C57" t="s">
        <v>94</v>
      </c>
    </row>
  </sheetData>
  <conditionalFormatting sqref="G1:I1048576">
    <cfRule type="cellIs" dxfId="0" priority="1" operator="equal">
      <formula>"Y"</formula>
    </cfRule>
  </conditionalFormatting>
  <pageMargins left="0.7" right="0.7" top="0.75" bottom="0.75" header="0.3" footer="0.3"/>
  <pageSetup paperSize="9"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M10"/>
  <sheetViews>
    <sheetView tabSelected="1" workbookViewId="0">
      <selection activeCell="L10" sqref="L10"/>
    </sheetView>
  </sheetViews>
  <sheetFormatPr defaultRowHeight="15" x14ac:dyDescent="0.25"/>
  <cols>
    <col min="1" max="1" width="18.28515625" bestFit="1" customWidth="1"/>
    <col min="2" max="2" width="15.28515625" bestFit="1" customWidth="1"/>
    <col min="3" max="3" width="19.42578125" bestFit="1" customWidth="1"/>
    <col min="5" max="5" width="17.7109375" bestFit="1" customWidth="1"/>
    <col min="7" max="7" width="19.85546875" bestFit="1" customWidth="1"/>
    <col min="8" max="8" width="18.28515625" bestFit="1" customWidth="1"/>
    <col min="9" max="9" width="19.42578125" bestFit="1" customWidth="1"/>
    <col min="10" max="10" width="20.28515625" bestFit="1" customWidth="1"/>
    <col min="11" max="11" width="32.5703125" customWidth="1"/>
    <col min="12" max="12" width="33.28515625" customWidth="1"/>
    <col min="13" max="13" width="17.710937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</row>
    <row r="2" spans="1:13" x14ac:dyDescent="0.25">
      <c r="A2" t="s">
        <v>170</v>
      </c>
      <c r="B2">
        <v>0</v>
      </c>
      <c r="C2">
        <v>0</v>
      </c>
      <c r="D2">
        <v>1</v>
      </c>
      <c r="E2">
        <v>1</v>
      </c>
      <c r="F2">
        <v>3</v>
      </c>
      <c r="G2">
        <v>5</v>
      </c>
      <c r="H2">
        <v>0</v>
      </c>
      <c r="I2">
        <v>0</v>
      </c>
      <c r="J2">
        <v>0</v>
      </c>
      <c r="K2" t="s">
        <v>16</v>
      </c>
      <c r="L2" t="s">
        <v>20</v>
      </c>
      <c r="M2">
        <f>COUNTIF('Platform properties'!A:A,t_platforms_list[[#This Row],[Platform]])</f>
        <v>10</v>
      </c>
    </row>
    <row r="3" spans="1:13" x14ac:dyDescent="0.25">
      <c r="A3" t="s">
        <v>171</v>
      </c>
      <c r="B3">
        <v>0</v>
      </c>
      <c r="C3">
        <v>0</v>
      </c>
      <c r="D3">
        <v>1</v>
      </c>
      <c r="E3">
        <v>1</v>
      </c>
      <c r="F3">
        <v>1</v>
      </c>
      <c r="G3">
        <v>0</v>
      </c>
      <c r="H3">
        <v>0</v>
      </c>
      <c r="I3">
        <v>0</v>
      </c>
      <c r="J3">
        <v>0</v>
      </c>
      <c r="K3" t="s">
        <v>22</v>
      </c>
      <c r="L3" t="s">
        <v>23</v>
      </c>
      <c r="M3">
        <f>COUNTIF('Platform properties'!A:A,t_platforms_list[[#This Row],[Platform]])</f>
        <v>10</v>
      </c>
    </row>
    <row r="4" spans="1:13" x14ac:dyDescent="0.25">
      <c r="A4" t="s">
        <v>172</v>
      </c>
      <c r="B4">
        <v>0</v>
      </c>
      <c r="C4">
        <v>0</v>
      </c>
      <c r="D4">
        <v>1</v>
      </c>
      <c r="E4">
        <v>1</v>
      </c>
      <c r="F4">
        <v>1</v>
      </c>
      <c r="G4">
        <v>0</v>
      </c>
      <c r="H4">
        <v>0</v>
      </c>
      <c r="I4">
        <v>0</v>
      </c>
      <c r="J4">
        <v>0</v>
      </c>
      <c r="K4" t="s">
        <v>24</v>
      </c>
      <c r="L4" t="s">
        <v>200</v>
      </c>
      <c r="M4">
        <f>COUNTIF('Platform properties'!A:A,t_platforms_list[[#This Row],[Platform]])</f>
        <v>10</v>
      </c>
    </row>
    <row r="5" spans="1:13" x14ac:dyDescent="0.25">
      <c r="A5" t="s">
        <v>187</v>
      </c>
      <c r="B5">
        <v>0</v>
      </c>
      <c r="C5">
        <v>0</v>
      </c>
      <c r="D5">
        <v>1</v>
      </c>
      <c r="E5">
        <v>1</v>
      </c>
      <c r="F5">
        <v>5</v>
      </c>
      <c r="G5">
        <v>1</v>
      </c>
      <c r="H5">
        <v>0</v>
      </c>
      <c r="I5">
        <v>0</v>
      </c>
      <c r="J5">
        <v>0</v>
      </c>
      <c r="K5" t="s">
        <v>173</v>
      </c>
      <c r="L5" t="s">
        <v>181</v>
      </c>
      <c r="M5">
        <f>COUNTIF('Platform properties'!A:A,t_platforms_list[[#This Row],[Platform]])</f>
        <v>10</v>
      </c>
    </row>
    <row r="6" spans="1:13" x14ac:dyDescent="0.25">
      <c r="A6" t="s">
        <v>188</v>
      </c>
      <c r="B6">
        <v>0</v>
      </c>
      <c r="C6">
        <v>0</v>
      </c>
      <c r="D6">
        <v>1</v>
      </c>
      <c r="E6">
        <v>1</v>
      </c>
      <c r="F6">
        <v>5</v>
      </c>
      <c r="G6">
        <v>1</v>
      </c>
      <c r="H6">
        <v>0</v>
      </c>
      <c r="I6">
        <v>0</v>
      </c>
      <c r="J6">
        <v>0</v>
      </c>
      <c r="K6" t="s">
        <v>183</v>
      </c>
      <c r="L6" t="s">
        <v>181</v>
      </c>
      <c r="M6">
        <f>COUNTIF('Platform properties'!A:A,t_platforms_list[[#This Row],[Platform]])</f>
        <v>10</v>
      </c>
    </row>
    <row r="7" spans="1:13" x14ac:dyDescent="0.25">
      <c r="A7" t="s">
        <v>174</v>
      </c>
      <c r="B7">
        <v>35</v>
      </c>
      <c r="C7">
        <v>1</v>
      </c>
      <c r="D7">
        <v>1</v>
      </c>
      <c r="E7">
        <v>1</v>
      </c>
      <c r="F7">
        <v>2.5</v>
      </c>
      <c r="G7">
        <v>5</v>
      </c>
      <c r="H7">
        <v>0</v>
      </c>
      <c r="I7">
        <v>0</v>
      </c>
      <c r="J7">
        <v>0</v>
      </c>
      <c r="K7" t="s">
        <v>14</v>
      </c>
      <c r="L7" t="s">
        <v>15</v>
      </c>
      <c r="M7">
        <f>COUNTIF('Platform properties'!A:A,t_platforms_list[[#This Row],[Platform]])</f>
        <v>10</v>
      </c>
    </row>
    <row r="8" spans="1:13" x14ac:dyDescent="0.25">
      <c r="A8" t="s">
        <v>189</v>
      </c>
      <c r="B8">
        <v>0</v>
      </c>
      <c r="C8">
        <v>0</v>
      </c>
      <c r="D8">
        <v>1</v>
      </c>
      <c r="E8">
        <v>1</v>
      </c>
      <c r="F8">
        <v>5</v>
      </c>
      <c r="G8">
        <v>1</v>
      </c>
      <c r="H8">
        <v>0</v>
      </c>
      <c r="I8">
        <v>0</v>
      </c>
      <c r="J8">
        <v>0</v>
      </c>
      <c r="K8" t="s">
        <v>175</v>
      </c>
      <c r="L8" t="s">
        <v>182</v>
      </c>
      <c r="M8">
        <f>COUNTIF('Platform properties'!A:A,t_platforms_list[[#This Row],[Platform]])</f>
        <v>10</v>
      </c>
    </row>
    <row r="9" spans="1:13" x14ac:dyDescent="0.25">
      <c r="A9" t="s">
        <v>190</v>
      </c>
      <c r="B9">
        <v>0</v>
      </c>
      <c r="C9">
        <v>0</v>
      </c>
      <c r="D9">
        <v>1</v>
      </c>
      <c r="E9">
        <v>1</v>
      </c>
      <c r="F9">
        <v>5</v>
      </c>
      <c r="G9">
        <v>1</v>
      </c>
      <c r="H9">
        <v>0</v>
      </c>
      <c r="I9">
        <v>0</v>
      </c>
      <c r="J9">
        <v>0</v>
      </c>
      <c r="K9" t="s">
        <v>184</v>
      </c>
      <c r="L9" t="s">
        <v>182</v>
      </c>
      <c r="M9">
        <f>COUNTIF('Platform properties'!A:A,t_platforms_list[[#This Row],[Platform]])</f>
        <v>10</v>
      </c>
    </row>
    <row r="10" spans="1:13" x14ac:dyDescent="0.25">
      <c r="A10" t="s">
        <v>191</v>
      </c>
      <c r="B10">
        <v>0</v>
      </c>
      <c r="C10">
        <v>0</v>
      </c>
      <c r="D10">
        <v>1</v>
      </c>
      <c r="E10">
        <v>1</v>
      </c>
      <c r="F10">
        <v>1</v>
      </c>
      <c r="G10">
        <v>0</v>
      </c>
      <c r="H10">
        <v>0</v>
      </c>
      <c r="I10">
        <v>0</v>
      </c>
      <c r="J10">
        <v>0</v>
      </c>
      <c r="K10" t="s">
        <v>24</v>
      </c>
      <c r="L10" t="s">
        <v>200</v>
      </c>
      <c r="M10">
        <f>COUNTIF('Platform properties'!A:A,t_platforms_list[[#This Row],[Platform]])</f>
        <v>10</v>
      </c>
    </row>
  </sheetData>
  <conditionalFormatting sqref="M2:M10">
    <cfRule type="cellIs" dxfId="12" priority="1" operator="equal">
      <formula>10</formula>
    </cfRule>
    <cfRule type="expression" dxfId="11" priority="10">
      <formula>$M2&lt;&gt;10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K91"/>
  <sheetViews>
    <sheetView workbookViewId="0">
      <selection activeCell="D52" sqref="D52:D81"/>
    </sheetView>
  </sheetViews>
  <sheetFormatPr defaultRowHeight="15" x14ac:dyDescent="0.25"/>
  <cols>
    <col min="1" max="1" width="18.28515625" bestFit="1" customWidth="1"/>
    <col min="2" max="2" width="10.7109375" bestFit="1" customWidth="1"/>
    <col min="5" max="5" width="12.42578125" bestFit="1" customWidth="1"/>
    <col min="6" max="6" width="12.5703125" bestFit="1" customWidth="1"/>
    <col min="7" max="7" width="15.140625" bestFit="1" customWidth="1"/>
    <col min="8" max="8" width="17.7109375" bestFit="1" customWidth="1"/>
    <col min="9" max="9" width="17.7109375" customWidth="1"/>
    <col min="10" max="10" width="17.28515625" bestFit="1" customWidth="1"/>
    <col min="11" max="11" width="19.42578125" bestFit="1" customWidth="1"/>
    <col min="12" max="15" width="12.140625" bestFit="1" customWidth="1"/>
  </cols>
  <sheetData>
    <row r="1" spans="1:11" x14ac:dyDescent="0.25">
      <c r="A1" t="s">
        <v>0</v>
      </c>
      <c r="B1" t="s">
        <v>25</v>
      </c>
      <c r="C1" t="s">
        <v>26</v>
      </c>
      <c r="D1" t="s">
        <v>199</v>
      </c>
      <c r="E1" t="s">
        <v>27</v>
      </c>
      <c r="F1" t="s">
        <v>28</v>
      </c>
      <c r="G1" t="s">
        <v>29</v>
      </c>
      <c r="H1" t="s">
        <v>30</v>
      </c>
      <c r="I1" t="s">
        <v>3</v>
      </c>
      <c r="J1" t="s">
        <v>31</v>
      </c>
      <c r="K1" t="s">
        <v>32</v>
      </c>
    </row>
    <row r="2" spans="1:11" x14ac:dyDescent="0.25">
      <c r="A2" t="s">
        <v>170</v>
      </c>
      <c r="B2">
        <v>0</v>
      </c>
      <c r="C2">
        <v>25</v>
      </c>
      <c r="D2">
        <v>10</v>
      </c>
      <c r="E2">
        <v>100</v>
      </c>
      <c r="F2">
        <v>1.1000000000000001</v>
      </c>
      <c r="G2">
        <v>1.1000000000000001</v>
      </c>
      <c r="H2">
        <v>1.1000000000000001</v>
      </c>
      <c r="I2">
        <v>5</v>
      </c>
      <c r="J2" s="1" t="str">
        <f>t_platform_properties[[#This Row],[Platform]]&amp;"_"&amp;t_platform_properties[[#This Row],[Sea state]]</f>
        <v>FIAC TestE_0</v>
      </c>
      <c r="K2" t="b">
        <f>IF(ISERROR(MATCH(t_platform_properties[[#This Row],[Platform]],t_platforms_list[Platform],0)),FALSE, TRUE)</f>
        <v>1</v>
      </c>
    </row>
    <row r="3" spans="1:11" x14ac:dyDescent="0.25">
      <c r="A3" t="s">
        <v>170</v>
      </c>
      <c r="B3">
        <v>1</v>
      </c>
      <c r="C3">
        <v>25</v>
      </c>
      <c r="D3">
        <v>10</v>
      </c>
      <c r="E3">
        <v>100</v>
      </c>
      <c r="F3">
        <v>1.1000000000000001</v>
      </c>
      <c r="G3">
        <v>1.1000000000000001</v>
      </c>
      <c r="H3">
        <v>1.1000000000000001</v>
      </c>
      <c r="I3">
        <v>5</v>
      </c>
      <c r="J3" s="1" t="str">
        <f>t_platform_properties[[#This Row],[Platform]]&amp;"_"&amp;t_platform_properties[[#This Row],[Sea state]]</f>
        <v>FIAC TestE_1</v>
      </c>
      <c r="K3" t="b">
        <f>IF(ISERROR(MATCH(t_platform_properties[[#This Row],[Platform]],t_platforms_list[Platform],0)),FALSE, TRUE)</f>
        <v>1</v>
      </c>
    </row>
    <row r="4" spans="1:11" x14ac:dyDescent="0.25">
      <c r="A4" t="s">
        <v>170</v>
      </c>
      <c r="B4">
        <v>2</v>
      </c>
      <c r="C4">
        <v>25</v>
      </c>
      <c r="D4">
        <v>10</v>
      </c>
      <c r="E4">
        <v>100</v>
      </c>
      <c r="F4">
        <v>1.1000000000000001</v>
      </c>
      <c r="G4">
        <v>1.1000000000000001</v>
      </c>
      <c r="H4">
        <v>1.1000000000000001</v>
      </c>
      <c r="I4">
        <v>5</v>
      </c>
      <c r="J4" s="1" t="str">
        <f>t_platform_properties[[#This Row],[Platform]]&amp;"_"&amp;t_platform_properties[[#This Row],[Sea state]]</f>
        <v>FIAC TestE_2</v>
      </c>
      <c r="K4" t="b">
        <f>IF(ISERROR(MATCH(t_platform_properties[[#This Row],[Platform]],t_platforms_list[Platform],0)),FALSE, TRUE)</f>
        <v>1</v>
      </c>
    </row>
    <row r="5" spans="1:11" x14ac:dyDescent="0.25">
      <c r="A5" t="s">
        <v>170</v>
      </c>
      <c r="B5">
        <v>3</v>
      </c>
      <c r="C5">
        <v>25</v>
      </c>
      <c r="D5">
        <v>10</v>
      </c>
      <c r="E5">
        <v>100</v>
      </c>
      <c r="F5">
        <v>1.1000000000000001</v>
      </c>
      <c r="G5">
        <v>1.1000000000000001</v>
      </c>
      <c r="H5">
        <v>1.1000000000000001</v>
      </c>
      <c r="I5">
        <v>5</v>
      </c>
      <c r="J5" s="1" t="str">
        <f>t_platform_properties[[#This Row],[Platform]]&amp;"_"&amp;t_platform_properties[[#This Row],[Sea state]]</f>
        <v>FIAC TestE_3</v>
      </c>
      <c r="K5" t="b">
        <f>IF(ISERROR(MATCH(t_platform_properties[[#This Row],[Platform]],t_platforms_list[Platform],0)),FALSE, TRUE)</f>
        <v>1</v>
      </c>
    </row>
    <row r="6" spans="1:11" x14ac:dyDescent="0.25">
      <c r="A6" t="s">
        <v>170</v>
      </c>
      <c r="B6">
        <v>4</v>
      </c>
      <c r="C6">
        <v>25</v>
      </c>
      <c r="D6">
        <v>10</v>
      </c>
      <c r="E6">
        <v>100</v>
      </c>
      <c r="F6">
        <v>1.1000000000000001</v>
      </c>
      <c r="G6">
        <v>1.1000000000000001</v>
      </c>
      <c r="H6">
        <v>1.1000000000000001</v>
      </c>
      <c r="I6">
        <v>5</v>
      </c>
      <c r="J6" s="1" t="str">
        <f>t_platform_properties[[#This Row],[Platform]]&amp;"_"&amp;t_platform_properties[[#This Row],[Sea state]]</f>
        <v>FIAC TestE_4</v>
      </c>
      <c r="K6" t="b">
        <f>IF(ISERROR(MATCH(t_platform_properties[[#This Row],[Platform]],t_platforms_list[Platform],0)),FALSE, TRUE)</f>
        <v>1</v>
      </c>
    </row>
    <row r="7" spans="1:11" x14ac:dyDescent="0.25">
      <c r="A7" t="s">
        <v>170</v>
      </c>
      <c r="B7">
        <v>5</v>
      </c>
      <c r="C7">
        <v>25</v>
      </c>
      <c r="D7">
        <v>10</v>
      </c>
      <c r="E7">
        <v>100</v>
      </c>
      <c r="F7">
        <v>1.1000000000000001</v>
      </c>
      <c r="G7">
        <v>1.1000000000000001</v>
      </c>
      <c r="H7">
        <v>1.1000000000000001</v>
      </c>
      <c r="I7">
        <v>5</v>
      </c>
      <c r="J7" s="1" t="str">
        <f>t_platform_properties[[#This Row],[Platform]]&amp;"_"&amp;t_platform_properties[[#This Row],[Sea state]]</f>
        <v>FIAC TestE_5</v>
      </c>
      <c r="K7" t="b">
        <f>IF(ISERROR(MATCH(t_platform_properties[[#This Row],[Platform]],t_platforms_list[Platform],0)),FALSE, TRUE)</f>
        <v>1</v>
      </c>
    </row>
    <row r="8" spans="1:11" x14ac:dyDescent="0.25">
      <c r="A8" t="s">
        <v>170</v>
      </c>
      <c r="B8">
        <v>6</v>
      </c>
      <c r="C8">
        <v>25</v>
      </c>
      <c r="D8">
        <v>10</v>
      </c>
      <c r="E8">
        <v>100</v>
      </c>
      <c r="F8">
        <v>1.1000000000000001</v>
      </c>
      <c r="G8">
        <v>1.1000000000000001</v>
      </c>
      <c r="H8">
        <v>1.1000000000000001</v>
      </c>
      <c r="I8">
        <v>5</v>
      </c>
      <c r="J8" s="1" t="str">
        <f>t_platform_properties[[#This Row],[Platform]]&amp;"_"&amp;t_platform_properties[[#This Row],[Sea state]]</f>
        <v>FIAC TestE_6</v>
      </c>
      <c r="K8" t="b">
        <f>IF(ISERROR(MATCH(t_platform_properties[[#This Row],[Platform]],t_platforms_list[Platform],0)),FALSE, TRUE)</f>
        <v>1</v>
      </c>
    </row>
    <row r="9" spans="1:11" x14ac:dyDescent="0.25">
      <c r="A9" t="s">
        <v>170</v>
      </c>
      <c r="B9">
        <v>7</v>
      </c>
      <c r="C9">
        <v>25</v>
      </c>
      <c r="D9">
        <v>10</v>
      </c>
      <c r="E9">
        <v>100</v>
      </c>
      <c r="F9">
        <v>1.1000000000000001</v>
      </c>
      <c r="G9">
        <v>1.1000000000000001</v>
      </c>
      <c r="H9">
        <v>1.1000000000000001</v>
      </c>
      <c r="I9">
        <v>5</v>
      </c>
      <c r="J9" s="1" t="str">
        <f>t_platform_properties[[#This Row],[Platform]]&amp;"_"&amp;t_platform_properties[[#This Row],[Sea state]]</f>
        <v>FIAC TestE_7</v>
      </c>
      <c r="K9" t="b">
        <f>IF(ISERROR(MATCH(t_platform_properties[[#This Row],[Platform]],t_platforms_list[Platform],0)),FALSE, TRUE)</f>
        <v>1</v>
      </c>
    </row>
    <row r="10" spans="1:11" x14ac:dyDescent="0.25">
      <c r="A10" t="s">
        <v>170</v>
      </c>
      <c r="B10">
        <v>8</v>
      </c>
      <c r="C10">
        <v>25</v>
      </c>
      <c r="D10">
        <v>10</v>
      </c>
      <c r="E10">
        <v>100</v>
      </c>
      <c r="F10">
        <v>1.1000000000000001</v>
      </c>
      <c r="G10">
        <v>1.1000000000000001</v>
      </c>
      <c r="H10">
        <v>1.1000000000000001</v>
      </c>
      <c r="I10">
        <v>5</v>
      </c>
      <c r="J10" s="1" t="str">
        <f>t_platform_properties[[#This Row],[Platform]]&amp;"_"&amp;t_platform_properties[[#This Row],[Sea state]]</f>
        <v>FIAC TestE_8</v>
      </c>
      <c r="K10" t="b">
        <f>IF(ISERROR(MATCH(t_platform_properties[[#This Row],[Platform]],t_platforms_list[Platform],0)),FALSE, TRUE)</f>
        <v>1</v>
      </c>
    </row>
    <row r="11" spans="1:11" x14ac:dyDescent="0.25">
      <c r="A11" t="s">
        <v>170</v>
      </c>
      <c r="B11">
        <v>9</v>
      </c>
      <c r="C11">
        <v>25</v>
      </c>
      <c r="D11">
        <v>10</v>
      </c>
      <c r="E11">
        <v>100</v>
      </c>
      <c r="F11">
        <v>1.1000000000000001</v>
      </c>
      <c r="G11">
        <v>1.1000000000000001</v>
      </c>
      <c r="H11">
        <v>1.1000000000000001</v>
      </c>
      <c r="I11">
        <v>5</v>
      </c>
      <c r="J11" s="1" t="str">
        <f>t_platform_properties[[#This Row],[Platform]]&amp;"_"&amp;t_platform_properties[[#This Row],[Sea state]]</f>
        <v>FIAC TestE_9</v>
      </c>
      <c r="K11" t="b">
        <f>IF(ISERROR(MATCH(t_platform_properties[[#This Row],[Platform]],t_platforms_list[Platform],0)),FALSE, TRUE)</f>
        <v>1</v>
      </c>
    </row>
    <row r="12" spans="1:11" x14ac:dyDescent="0.25">
      <c r="A12" t="s">
        <v>171</v>
      </c>
      <c r="B12">
        <v>0</v>
      </c>
      <c r="C12">
        <v>0</v>
      </c>
      <c r="E12">
        <v>0</v>
      </c>
      <c r="F12">
        <v>99</v>
      </c>
      <c r="G12">
        <v>99</v>
      </c>
      <c r="H12">
        <v>99</v>
      </c>
      <c r="I12">
        <v>-1</v>
      </c>
      <c r="J12" s="1" t="str">
        <f>t_platform_properties[[#This Row],[Platform]]&amp;"_"&amp;t_platform_properties[[#This Row],[Sea state]]</f>
        <v>Radar station TestE_0</v>
      </c>
      <c r="K12" t="b">
        <f>IF(ISERROR(MATCH(t_platform_properties[[#This Row],[Platform]],t_platforms_list[Platform],0)),FALSE, TRUE)</f>
        <v>1</v>
      </c>
    </row>
    <row r="13" spans="1:11" x14ac:dyDescent="0.25">
      <c r="A13" t="s">
        <v>171</v>
      </c>
      <c r="B13">
        <v>1</v>
      </c>
      <c r="C13">
        <v>0</v>
      </c>
      <c r="E13">
        <v>0</v>
      </c>
      <c r="F13">
        <v>99</v>
      </c>
      <c r="G13">
        <v>99</v>
      </c>
      <c r="H13">
        <v>99</v>
      </c>
      <c r="I13">
        <v>-1</v>
      </c>
      <c r="J13" s="1" t="str">
        <f>t_platform_properties[[#This Row],[Platform]]&amp;"_"&amp;t_platform_properties[[#This Row],[Sea state]]</f>
        <v>Radar station TestE_1</v>
      </c>
      <c r="K13" t="b">
        <f>IF(ISERROR(MATCH(t_platform_properties[[#This Row],[Platform]],t_platforms_list[Platform],0)),FALSE, TRUE)</f>
        <v>1</v>
      </c>
    </row>
    <row r="14" spans="1:11" x14ac:dyDescent="0.25">
      <c r="A14" t="s">
        <v>171</v>
      </c>
      <c r="B14">
        <v>2</v>
      </c>
      <c r="C14">
        <v>0</v>
      </c>
      <c r="E14">
        <v>0</v>
      </c>
      <c r="F14">
        <v>99</v>
      </c>
      <c r="G14">
        <v>99</v>
      </c>
      <c r="H14">
        <v>99</v>
      </c>
      <c r="I14">
        <v>-1</v>
      </c>
      <c r="J14" s="1" t="str">
        <f>t_platform_properties[[#This Row],[Platform]]&amp;"_"&amp;t_platform_properties[[#This Row],[Sea state]]</f>
        <v>Radar station TestE_2</v>
      </c>
      <c r="K14" t="b">
        <f>IF(ISERROR(MATCH(t_platform_properties[[#This Row],[Platform]],t_platforms_list[Platform],0)),FALSE, TRUE)</f>
        <v>1</v>
      </c>
    </row>
    <row r="15" spans="1:11" x14ac:dyDescent="0.25">
      <c r="A15" t="s">
        <v>171</v>
      </c>
      <c r="B15">
        <v>3</v>
      </c>
      <c r="C15">
        <v>0</v>
      </c>
      <c r="E15">
        <v>0</v>
      </c>
      <c r="F15">
        <v>99</v>
      </c>
      <c r="G15">
        <v>99</v>
      </c>
      <c r="H15">
        <v>99</v>
      </c>
      <c r="I15">
        <v>-1</v>
      </c>
      <c r="J15" s="1" t="str">
        <f>t_platform_properties[[#This Row],[Platform]]&amp;"_"&amp;t_platform_properties[[#This Row],[Sea state]]</f>
        <v>Radar station TestE_3</v>
      </c>
      <c r="K15" t="b">
        <f>IF(ISERROR(MATCH(t_platform_properties[[#This Row],[Platform]],t_platforms_list[Platform],0)),FALSE, TRUE)</f>
        <v>1</v>
      </c>
    </row>
    <row r="16" spans="1:11" x14ac:dyDescent="0.25">
      <c r="A16" t="s">
        <v>171</v>
      </c>
      <c r="B16">
        <v>4</v>
      </c>
      <c r="C16">
        <v>0</v>
      </c>
      <c r="E16">
        <v>0</v>
      </c>
      <c r="F16">
        <v>99</v>
      </c>
      <c r="G16">
        <v>99</v>
      </c>
      <c r="H16">
        <v>99</v>
      </c>
      <c r="I16">
        <v>-1</v>
      </c>
      <c r="J16" s="1" t="str">
        <f>t_platform_properties[[#This Row],[Platform]]&amp;"_"&amp;t_platform_properties[[#This Row],[Sea state]]</f>
        <v>Radar station TestE_4</v>
      </c>
      <c r="K16" t="b">
        <f>IF(ISERROR(MATCH(t_platform_properties[[#This Row],[Platform]],t_platforms_list[Platform],0)),FALSE, TRUE)</f>
        <v>1</v>
      </c>
    </row>
    <row r="17" spans="1:11" x14ac:dyDescent="0.25">
      <c r="A17" t="s">
        <v>171</v>
      </c>
      <c r="B17">
        <v>5</v>
      </c>
      <c r="C17">
        <v>0</v>
      </c>
      <c r="E17">
        <v>0</v>
      </c>
      <c r="F17">
        <v>99</v>
      </c>
      <c r="G17">
        <v>99</v>
      </c>
      <c r="H17">
        <v>99</v>
      </c>
      <c r="I17">
        <v>-1</v>
      </c>
      <c r="J17" s="1" t="str">
        <f>t_platform_properties[[#This Row],[Platform]]&amp;"_"&amp;t_platform_properties[[#This Row],[Sea state]]</f>
        <v>Radar station TestE_5</v>
      </c>
      <c r="K17" t="b">
        <f>IF(ISERROR(MATCH(t_platform_properties[[#This Row],[Platform]],t_platforms_list[Platform],0)),FALSE, TRUE)</f>
        <v>1</v>
      </c>
    </row>
    <row r="18" spans="1:11" x14ac:dyDescent="0.25">
      <c r="A18" t="s">
        <v>171</v>
      </c>
      <c r="B18">
        <v>6</v>
      </c>
      <c r="C18">
        <v>0</v>
      </c>
      <c r="E18">
        <v>0</v>
      </c>
      <c r="F18">
        <v>99</v>
      </c>
      <c r="G18">
        <v>99</v>
      </c>
      <c r="H18">
        <v>99</v>
      </c>
      <c r="I18">
        <v>-1</v>
      </c>
      <c r="J18" s="1" t="str">
        <f>t_platform_properties[[#This Row],[Platform]]&amp;"_"&amp;t_platform_properties[[#This Row],[Sea state]]</f>
        <v>Radar station TestE_6</v>
      </c>
      <c r="K18" t="b">
        <f>IF(ISERROR(MATCH(t_platform_properties[[#This Row],[Platform]],t_platforms_list[Platform],0)),FALSE, TRUE)</f>
        <v>1</v>
      </c>
    </row>
    <row r="19" spans="1:11" x14ac:dyDescent="0.25">
      <c r="A19" t="s">
        <v>171</v>
      </c>
      <c r="B19">
        <v>7</v>
      </c>
      <c r="C19">
        <v>0</v>
      </c>
      <c r="E19">
        <v>0</v>
      </c>
      <c r="F19">
        <v>99</v>
      </c>
      <c r="G19">
        <v>99</v>
      </c>
      <c r="H19">
        <v>99</v>
      </c>
      <c r="I19">
        <v>-1</v>
      </c>
      <c r="J19" s="1" t="str">
        <f>t_platform_properties[[#This Row],[Platform]]&amp;"_"&amp;t_platform_properties[[#This Row],[Sea state]]</f>
        <v>Radar station TestE_7</v>
      </c>
      <c r="K19" t="b">
        <f>IF(ISERROR(MATCH(t_platform_properties[[#This Row],[Platform]],t_platforms_list[Platform],0)),FALSE, TRUE)</f>
        <v>1</v>
      </c>
    </row>
    <row r="20" spans="1:11" x14ac:dyDescent="0.25">
      <c r="A20" t="s">
        <v>171</v>
      </c>
      <c r="B20">
        <v>8</v>
      </c>
      <c r="C20">
        <v>0</v>
      </c>
      <c r="E20">
        <v>0</v>
      </c>
      <c r="F20">
        <v>99</v>
      </c>
      <c r="G20">
        <v>99</v>
      </c>
      <c r="H20">
        <v>99</v>
      </c>
      <c r="I20">
        <v>-1</v>
      </c>
      <c r="J20" s="1" t="str">
        <f>t_platform_properties[[#This Row],[Platform]]&amp;"_"&amp;t_platform_properties[[#This Row],[Sea state]]</f>
        <v>Radar station TestE_8</v>
      </c>
      <c r="K20" t="b">
        <f>IF(ISERROR(MATCH(t_platform_properties[[#This Row],[Platform]],t_platforms_list[Platform],0)),FALSE, TRUE)</f>
        <v>1</v>
      </c>
    </row>
    <row r="21" spans="1:11" x14ac:dyDescent="0.25">
      <c r="A21" t="s">
        <v>171</v>
      </c>
      <c r="B21">
        <v>9</v>
      </c>
      <c r="C21">
        <v>0</v>
      </c>
      <c r="E21">
        <v>0</v>
      </c>
      <c r="F21">
        <v>99</v>
      </c>
      <c r="G21">
        <v>99</v>
      </c>
      <c r="H21">
        <v>99</v>
      </c>
      <c r="I21">
        <v>-1</v>
      </c>
      <c r="J21" s="1" t="str">
        <f>t_platform_properties[[#This Row],[Platform]]&amp;"_"&amp;t_platform_properties[[#This Row],[Sea state]]</f>
        <v>Radar station TestE_9</v>
      </c>
      <c r="K21" t="b">
        <f>IF(ISERROR(MATCH(t_platform_properties[[#This Row],[Platform]],t_platforms_list[Platform],0)),FALSE, TRUE)</f>
        <v>1</v>
      </c>
    </row>
    <row r="22" spans="1:11" x14ac:dyDescent="0.25">
      <c r="A22" t="s">
        <v>172</v>
      </c>
      <c r="B22">
        <v>0</v>
      </c>
      <c r="C22">
        <v>0</v>
      </c>
      <c r="E22">
        <v>0</v>
      </c>
      <c r="F22">
        <v>1</v>
      </c>
      <c r="G22">
        <v>1</v>
      </c>
      <c r="H22">
        <v>55</v>
      </c>
      <c r="I22">
        <v>-1</v>
      </c>
      <c r="J22" s="1" t="str">
        <f>t_platform_properties[[#This Row],[Platform]]&amp;"_"&amp;t_platform_properties[[#This Row],[Sea state]]</f>
        <v>Artillery battery TestE_0</v>
      </c>
      <c r="K22" t="b">
        <f>IF(ISERROR(MATCH(t_platform_properties[[#This Row],[Platform]],t_platforms_list[Platform],0)),FALSE, TRUE)</f>
        <v>1</v>
      </c>
    </row>
    <row r="23" spans="1:11" x14ac:dyDescent="0.25">
      <c r="A23" t="s">
        <v>172</v>
      </c>
      <c r="B23">
        <v>1</v>
      </c>
      <c r="C23">
        <v>0</v>
      </c>
      <c r="E23">
        <v>0</v>
      </c>
      <c r="F23">
        <v>1</v>
      </c>
      <c r="G23">
        <v>1</v>
      </c>
      <c r="H23">
        <v>55</v>
      </c>
      <c r="I23">
        <v>-1</v>
      </c>
      <c r="J23" s="1" t="str">
        <f>t_platform_properties[[#This Row],[Platform]]&amp;"_"&amp;t_platform_properties[[#This Row],[Sea state]]</f>
        <v>Artillery battery TestE_1</v>
      </c>
      <c r="K23" t="b">
        <f>IF(ISERROR(MATCH(t_platform_properties[[#This Row],[Platform]],t_platforms_list[Platform],0)),FALSE, TRUE)</f>
        <v>1</v>
      </c>
    </row>
    <row r="24" spans="1:11" x14ac:dyDescent="0.25">
      <c r="A24" t="s">
        <v>172</v>
      </c>
      <c r="B24">
        <v>2</v>
      </c>
      <c r="C24">
        <v>0</v>
      </c>
      <c r="E24">
        <v>0</v>
      </c>
      <c r="F24">
        <v>1</v>
      </c>
      <c r="G24">
        <v>1</v>
      </c>
      <c r="H24">
        <v>55</v>
      </c>
      <c r="I24">
        <v>-1</v>
      </c>
      <c r="J24" s="1" t="str">
        <f>t_platform_properties[[#This Row],[Platform]]&amp;"_"&amp;t_platform_properties[[#This Row],[Sea state]]</f>
        <v>Artillery battery TestE_2</v>
      </c>
      <c r="K24" t="b">
        <f>IF(ISERROR(MATCH(t_platform_properties[[#This Row],[Platform]],t_platforms_list[Platform],0)),FALSE, TRUE)</f>
        <v>1</v>
      </c>
    </row>
    <row r="25" spans="1:11" x14ac:dyDescent="0.25">
      <c r="A25" t="s">
        <v>172</v>
      </c>
      <c r="B25">
        <v>3</v>
      </c>
      <c r="C25">
        <v>0</v>
      </c>
      <c r="E25">
        <v>0</v>
      </c>
      <c r="F25">
        <v>1</v>
      </c>
      <c r="G25">
        <v>1</v>
      </c>
      <c r="H25">
        <v>55</v>
      </c>
      <c r="I25">
        <v>-1</v>
      </c>
      <c r="J25" s="1" t="str">
        <f>t_platform_properties[[#This Row],[Platform]]&amp;"_"&amp;t_platform_properties[[#This Row],[Sea state]]</f>
        <v>Artillery battery TestE_3</v>
      </c>
      <c r="K25" t="b">
        <f>IF(ISERROR(MATCH(t_platform_properties[[#This Row],[Platform]],t_platforms_list[Platform],0)),FALSE, TRUE)</f>
        <v>1</v>
      </c>
    </row>
    <row r="26" spans="1:11" x14ac:dyDescent="0.25">
      <c r="A26" t="s">
        <v>172</v>
      </c>
      <c r="B26">
        <v>4</v>
      </c>
      <c r="C26">
        <v>0</v>
      </c>
      <c r="E26">
        <v>0</v>
      </c>
      <c r="F26">
        <v>1</v>
      </c>
      <c r="G26">
        <v>1</v>
      </c>
      <c r="H26">
        <v>55</v>
      </c>
      <c r="I26">
        <v>-1</v>
      </c>
      <c r="J26" s="1" t="str">
        <f>t_platform_properties[[#This Row],[Platform]]&amp;"_"&amp;t_platform_properties[[#This Row],[Sea state]]</f>
        <v>Artillery battery TestE_4</v>
      </c>
      <c r="K26" t="b">
        <f>IF(ISERROR(MATCH(t_platform_properties[[#This Row],[Platform]],t_platforms_list[Platform],0)),FALSE, TRUE)</f>
        <v>1</v>
      </c>
    </row>
    <row r="27" spans="1:11" x14ac:dyDescent="0.25">
      <c r="A27" t="s">
        <v>172</v>
      </c>
      <c r="B27">
        <v>5</v>
      </c>
      <c r="C27">
        <v>0</v>
      </c>
      <c r="E27">
        <v>0</v>
      </c>
      <c r="F27">
        <v>1</v>
      </c>
      <c r="G27">
        <v>1</v>
      </c>
      <c r="H27">
        <v>55</v>
      </c>
      <c r="I27">
        <v>-1</v>
      </c>
      <c r="J27" s="1" t="str">
        <f>t_platform_properties[[#This Row],[Platform]]&amp;"_"&amp;t_platform_properties[[#This Row],[Sea state]]</f>
        <v>Artillery battery TestE_5</v>
      </c>
      <c r="K27" t="b">
        <f>IF(ISERROR(MATCH(t_platform_properties[[#This Row],[Platform]],t_platforms_list[Platform],0)),FALSE, TRUE)</f>
        <v>1</v>
      </c>
    </row>
    <row r="28" spans="1:11" x14ac:dyDescent="0.25">
      <c r="A28" t="s">
        <v>172</v>
      </c>
      <c r="B28">
        <v>6</v>
      </c>
      <c r="C28">
        <v>0</v>
      </c>
      <c r="E28">
        <v>0</v>
      </c>
      <c r="F28">
        <v>1</v>
      </c>
      <c r="G28">
        <v>1</v>
      </c>
      <c r="H28">
        <v>55</v>
      </c>
      <c r="I28">
        <v>-1</v>
      </c>
      <c r="J28" s="1" t="str">
        <f>t_platform_properties[[#This Row],[Platform]]&amp;"_"&amp;t_platform_properties[[#This Row],[Sea state]]</f>
        <v>Artillery battery TestE_6</v>
      </c>
      <c r="K28" t="b">
        <f>IF(ISERROR(MATCH(t_platform_properties[[#This Row],[Platform]],t_platforms_list[Platform],0)),FALSE, TRUE)</f>
        <v>1</v>
      </c>
    </row>
    <row r="29" spans="1:11" x14ac:dyDescent="0.25">
      <c r="A29" t="s">
        <v>172</v>
      </c>
      <c r="B29">
        <v>7</v>
      </c>
      <c r="C29">
        <v>0</v>
      </c>
      <c r="E29">
        <v>0</v>
      </c>
      <c r="F29">
        <v>1</v>
      </c>
      <c r="G29">
        <v>1</v>
      </c>
      <c r="H29">
        <v>55</v>
      </c>
      <c r="I29">
        <v>-1</v>
      </c>
      <c r="J29" s="1" t="str">
        <f>t_platform_properties[[#This Row],[Platform]]&amp;"_"&amp;t_platform_properties[[#This Row],[Sea state]]</f>
        <v>Artillery battery TestE_7</v>
      </c>
      <c r="K29" t="b">
        <f>IF(ISERROR(MATCH(t_platform_properties[[#This Row],[Platform]],t_platforms_list[Platform],0)),FALSE, TRUE)</f>
        <v>1</v>
      </c>
    </row>
    <row r="30" spans="1:11" x14ac:dyDescent="0.25">
      <c r="A30" t="s">
        <v>172</v>
      </c>
      <c r="B30">
        <v>8</v>
      </c>
      <c r="C30">
        <v>0</v>
      </c>
      <c r="E30">
        <v>0</v>
      </c>
      <c r="F30">
        <v>1</v>
      </c>
      <c r="G30">
        <v>1</v>
      </c>
      <c r="H30">
        <v>55</v>
      </c>
      <c r="I30">
        <v>-1</v>
      </c>
      <c r="J30" s="1" t="str">
        <f>t_platform_properties[[#This Row],[Platform]]&amp;"_"&amp;t_platform_properties[[#This Row],[Sea state]]</f>
        <v>Artillery battery TestE_8</v>
      </c>
      <c r="K30" t="b">
        <f>IF(ISERROR(MATCH(t_platform_properties[[#This Row],[Platform]],t_platforms_list[Platform],0)),FALSE, TRUE)</f>
        <v>1</v>
      </c>
    </row>
    <row r="31" spans="1:11" x14ac:dyDescent="0.25">
      <c r="A31" t="s">
        <v>172</v>
      </c>
      <c r="B31">
        <v>9</v>
      </c>
      <c r="C31">
        <v>0</v>
      </c>
      <c r="E31">
        <v>0</v>
      </c>
      <c r="F31">
        <v>1</v>
      </c>
      <c r="G31">
        <v>1</v>
      </c>
      <c r="H31">
        <v>55</v>
      </c>
      <c r="I31">
        <v>-1</v>
      </c>
      <c r="J31" s="1" t="str">
        <f>t_platform_properties[[#This Row],[Platform]]&amp;"_"&amp;t_platform_properties[[#This Row],[Sea state]]</f>
        <v>Artillery battery TestE_9</v>
      </c>
      <c r="K31" t="b">
        <f>IF(ISERROR(MATCH(t_platform_properties[[#This Row],[Platform]],t_platforms_list[Platform],0)),FALSE, TRUE)</f>
        <v>1</v>
      </c>
    </row>
    <row r="32" spans="1:11" x14ac:dyDescent="0.25">
      <c r="A32" t="s">
        <v>187</v>
      </c>
      <c r="B32">
        <v>0</v>
      </c>
      <c r="C32">
        <v>50</v>
      </c>
      <c r="D32">
        <v>20</v>
      </c>
      <c r="E32">
        <v>150</v>
      </c>
      <c r="F32">
        <v>1.1000000000000001</v>
      </c>
      <c r="G32">
        <v>1.1000000000000001</v>
      </c>
      <c r="H32">
        <v>30</v>
      </c>
      <c r="I32">
        <v>-1</v>
      </c>
      <c r="J32" s="1" t="str">
        <f>t_platform_properties[[#This Row],[Platform]]&amp;"_"&amp;t_platform_properties[[#This Row],[Sea state]]</f>
        <v>Helo Recon TestE_0</v>
      </c>
      <c r="K32" t="b">
        <f>IF(ISERROR(MATCH(t_platform_properties[[#This Row],[Platform]],t_platforms_list[Platform],0)),FALSE, TRUE)</f>
        <v>1</v>
      </c>
    </row>
    <row r="33" spans="1:11" x14ac:dyDescent="0.25">
      <c r="A33" t="s">
        <v>187</v>
      </c>
      <c r="B33">
        <v>1</v>
      </c>
      <c r="C33">
        <v>50</v>
      </c>
      <c r="D33">
        <v>20</v>
      </c>
      <c r="E33">
        <v>150</v>
      </c>
      <c r="F33">
        <v>1.1000000000000001</v>
      </c>
      <c r="G33">
        <v>1.1000000000000001</v>
      </c>
      <c r="H33">
        <v>30</v>
      </c>
      <c r="I33">
        <v>-1</v>
      </c>
      <c r="J33" s="1" t="str">
        <f>t_platform_properties[[#This Row],[Platform]]&amp;"_"&amp;t_platform_properties[[#This Row],[Sea state]]</f>
        <v>Helo Recon TestE_1</v>
      </c>
      <c r="K33" t="b">
        <f>IF(ISERROR(MATCH(t_platform_properties[[#This Row],[Platform]],t_platforms_list[Platform],0)),FALSE, TRUE)</f>
        <v>1</v>
      </c>
    </row>
    <row r="34" spans="1:11" x14ac:dyDescent="0.25">
      <c r="A34" t="s">
        <v>187</v>
      </c>
      <c r="B34">
        <v>2</v>
      </c>
      <c r="C34">
        <v>50</v>
      </c>
      <c r="D34">
        <v>20</v>
      </c>
      <c r="E34">
        <v>150</v>
      </c>
      <c r="F34">
        <v>1.1000000000000001</v>
      </c>
      <c r="G34">
        <v>1.1000000000000001</v>
      </c>
      <c r="H34">
        <v>30</v>
      </c>
      <c r="I34">
        <v>-1</v>
      </c>
      <c r="J34" s="1" t="str">
        <f>t_platform_properties[[#This Row],[Platform]]&amp;"_"&amp;t_platform_properties[[#This Row],[Sea state]]</f>
        <v>Helo Recon TestE_2</v>
      </c>
      <c r="K34" t="b">
        <f>IF(ISERROR(MATCH(t_platform_properties[[#This Row],[Platform]],t_platforms_list[Platform],0)),FALSE, TRUE)</f>
        <v>1</v>
      </c>
    </row>
    <row r="35" spans="1:11" x14ac:dyDescent="0.25">
      <c r="A35" t="s">
        <v>187</v>
      </c>
      <c r="B35">
        <v>3</v>
      </c>
      <c r="C35">
        <v>50</v>
      </c>
      <c r="D35">
        <v>20</v>
      </c>
      <c r="E35">
        <v>150</v>
      </c>
      <c r="F35">
        <v>1.1000000000000001</v>
      </c>
      <c r="G35">
        <v>1.1000000000000001</v>
      </c>
      <c r="H35">
        <v>30</v>
      </c>
      <c r="I35">
        <v>-1</v>
      </c>
      <c r="J35" s="1" t="str">
        <f>t_platform_properties[[#This Row],[Platform]]&amp;"_"&amp;t_platform_properties[[#This Row],[Sea state]]</f>
        <v>Helo Recon TestE_3</v>
      </c>
      <c r="K35" t="b">
        <f>IF(ISERROR(MATCH(t_platform_properties[[#This Row],[Platform]],t_platforms_list[Platform],0)),FALSE, TRUE)</f>
        <v>1</v>
      </c>
    </row>
    <row r="36" spans="1:11" x14ac:dyDescent="0.25">
      <c r="A36" t="s">
        <v>187</v>
      </c>
      <c r="B36">
        <v>4</v>
      </c>
      <c r="C36">
        <v>50</v>
      </c>
      <c r="D36">
        <v>20</v>
      </c>
      <c r="E36">
        <v>150</v>
      </c>
      <c r="F36">
        <v>1.1000000000000001</v>
      </c>
      <c r="G36">
        <v>1.1000000000000001</v>
      </c>
      <c r="H36">
        <v>30</v>
      </c>
      <c r="I36">
        <v>-1</v>
      </c>
      <c r="J36" s="1" t="str">
        <f>t_platform_properties[[#This Row],[Platform]]&amp;"_"&amp;t_platform_properties[[#This Row],[Sea state]]</f>
        <v>Helo Recon TestE_4</v>
      </c>
      <c r="K36" t="b">
        <f>IF(ISERROR(MATCH(t_platform_properties[[#This Row],[Platform]],t_platforms_list[Platform],0)),FALSE, TRUE)</f>
        <v>1</v>
      </c>
    </row>
    <row r="37" spans="1:11" x14ac:dyDescent="0.25">
      <c r="A37" t="s">
        <v>187</v>
      </c>
      <c r="B37">
        <v>5</v>
      </c>
      <c r="C37">
        <v>50</v>
      </c>
      <c r="D37">
        <v>20</v>
      </c>
      <c r="E37">
        <v>150</v>
      </c>
      <c r="F37">
        <v>1.1000000000000001</v>
      </c>
      <c r="G37">
        <v>1.1000000000000001</v>
      </c>
      <c r="H37">
        <v>30</v>
      </c>
      <c r="I37">
        <v>-1</v>
      </c>
      <c r="J37" s="1" t="str">
        <f>t_platform_properties[[#This Row],[Platform]]&amp;"_"&amp;t_platform_properties[[#This Row],[Sea state]]</f>
        <v>Helo Recon TestE_5</v>
      </c>
      <c r="K37" t="b">
        <f>IF(ISERROR(MATCH(t_platform_properties[[#This Row],[Platform]],t_platforms_list[Platform],0)),FALSE, TRUE)</f>
        <v>1</v>
      </c>
    </row>
    <row r="38" spans="1:11" x14ac:dyDescent="0.25">
      <c r="A38" t="s">
        <v>187</v>
      </c>
      <c r="B38">
        <v>6</v>
      </c>
      <c r="C38">
        <v>50</v>
      </c>
      <c r="D38">
        <v>20</v>
      </c>
      <c r="E38">
        <v>150</v>
      </c>
      <c r="F38">
        <v>1.1000000000000001</v>
      </c>
      <c r="G38">
        <v>1.1000000000000001</v>
      </c>
      <c r="H38">
        <v>30</v>
      </c>
      <c r="I38">
        <v>-1</v>
      </c>
      <c r="J38" s="1" t="str">
        <f>t_platform_properties[[#This Row],[Platform]]&amp;"_"&amp;t_platform_properties[[#This Row],[Sea state]]</f>
        <v>Helo Recon TestE_6</v>
      </c>
      <c r="K38" t="b">
        <f>IF(ISERROR(MATCH(t_platform_properties[[#This Row],[Platform]],t_platforms_list[Platform],0)),FALSE, TRUE)</f>
        <v>1</v>
      </c>
    </row>
    <row r="39" spans="1:11" x14ac:dyDescent="0.25">
      <c r="A39" t="s">
        <v>187</v>
      </c>
      <c r="B39">
        <v>7</v>
      </c>
      <c r="C39">
        <v>50</v>
      </c>
      <c r="D39">
        <v>20</v>
      </c>
      <c r="E39">
        <v>150</v>
      </c>
      <c r="F39">
        <v>1.1000000000000001</v>
      </c>
      <c r="G39">
        <v>1.1000000000000001</v>
      </c>
      <c r="H39">
        <v>30</v>
      </c>
      <c r="I39">
        <v>-1</v>
      </c>
      <c r="J39" s="1" t="str">
        <f>t_platform_properties[[#This Row],[Platform]]&amp;"_"&amp;t_platform_properties[[#This Row],[Sea state]]</f>
        <v>Helo Recon TestE_7</v>
      </c>
      <c r="K39" t="b">
        <f>IF(ISERROR(MATCH(t_platform_properties[[#This Row],[Platform]],t_platforms_list[Platform],0)),FALSE, TRUE)</f>
        <v>1</v>
      </c>
    </row>
    <row r="40" spans="1:11" x14ac:dyDescent="0.25">
      <c r="A40" t="s">
        <v>187</v>
      </c>
      <c r="B40">
        <v>8</v>
      </c>
      <c r="C40">
        <v>50</v>
      </c>
      <c r="D40">
        <v>20</v>
      </c>
      <c r="E40">
        <v>150</v>
      </c>
      <c r="F40">
        <v>1.1000000000000001</v>
      </c>
      <c r="G40">
        <v>1.1000000000000001</v>
      </c>
      <c r="H40">
        <v>30</v>
      </c>
      <c r="I40">
        <v>-1</v>
      </c>
      <c r="J40" s="1" t="str">
        <f>t_platform_properties[[#This Row],[Platform]]&amp;"_"&amp;t_platform_properties[[#This Row],[Sea state]]</f>
        <v>Helo Recon TestE_8</v>
      </c>
      <c r="K40" t="b">
        <f>IF(ISERROR(MATCH(t_platform_properties[[#This Row],[Platform]],t_platforms_list[Platform],0)),FALSE, TRUE)</f>
        <v>1</v>
      </c>
    </row>
    <row r="41" spans="1:11" x14ac:dyDescent="0.25">
      <c r="A41" t="s">
        <v>187</v>
      </c>
      <c r="B41">
        <v>9</v>
      </c>
      <c r="C41">
        <v>50</v>
      </c>
      <c r="D41">
        <v>20</v>
      </c>
      <c r="E41">
        <v>150</v>
      </c>
      <c r="F41">
        <v>1.1000000000000001</v>
      </c>
      <c r="G41">
        <v>1.1000000000000001</v>
      </c>
      <c r="H41">
        <v>30</v>
      </c>
      <c r="I41">
        <v>-1</v>
      </c>
      <c r="J41" s="1" t="str">
        <f>t_platform_properties[[#This Row],[Platform]]&amp;"_"&amp;t_platform_properties[[#This Row],[Sea state]]</f>
        <v>Helo Recon TestE_9</v>
      </c>
      <c r="K41" t="b">
        <f>IF(ISERROR(MATCH(t_platform_properties[[#This Row],[Platform]],t_platforms_list[Platform],0)),FALSE, TRUE)</f>
        <v>1</v>
      </c>
    </row>
    <row r="42" spans="1:11" x14ac:dyDescent="0.25">
      <c r="A42" t="s">
        <v>174</v>
      </c>
      <c r="B42">
        <v>0</v>
      </c>
      <c r="C42">
        <v>25</v>
      </c>
      <c r="D42">
        <v>10</v>
      </c>
      <c r="E42">
        <v>640</v>
      </c>
      <c r="F42">
        <v>1.1000000000000001</v>
      </c>
      <c r="G42">
        <v>1.1000000000000001</v>
      </c>
      <c r="H42">
        <v>1.1000000000000001</v>
      </c>
      <c r="I42">
        <v>5</v>
      </c>
      <c r="J42" s="1" t="str">
        <f>t_platform_properties[[#This Row],[Platform]]&amp;"_"&amp;t_platform_properties[[#This Row],[Sea state]]</f>
        <v>CIC TestE_0</v>
      </c>
      <c r="K42" t="b">
        <f>IF(ISERROR(MATCH(t_platform_properties[[#This Row],[Platform]],t_platforms_list[Platform],0)),FALSE, TRUE)</f>
        <v>1</v>
      </c>
    </row>
    <row r="43" spans="1:11" x14ac:dyDescent="0.25">
      <c r="A43" t="s">
        <v>174</v>
      </c>
      <c r="B43">
        <v>1</v>
      </c>
      <c r="C43">
        <v>25</v>
      </c>
      <c r="D43">
        <v>10</v>
      </c>
      <c r="E43">
        <v>640</v>
      </c>
      <c r="F43">
        <v>1.1000000000000001</v>
      </c>
      <c r="G43">
        <v>1.1000000000000001</v>
      </c>
      <c r="H43">
        <v>1.1000000000000001</v>
      </c>
      <c r="I43">
        <v>5</v>
      </c>
      <c r="J43" s="1" t="str">
        <f>t_platform_properties[[#This Row],[Platform]]&amp;"_"&amp;t_platform_properties[[#This Row],[Sea state]]</f>
        <v>CIC TestE_1</v>
      </c>
      <c r="K43" t="b">
        <f>IF(ISERROR(MATCH(t_platform_properties[[#This Row],[Platform]],t_platforms_list[Platform],0)),FALSE, TRUE)</f>
        <v>1</v>
      </c>
    </row>
    <row r="44" spans="1:11" x14ac:dyDescent="0.25">
      <c r="A44" t="s">
        <v>174</v>
      </c>
      <c r="B44">
        <v>2</v>
      </c>
      <c r="C44">
        <v>25</v>
      </c>
      <c r="D44">
        <v>10</v>
      </c>
      <c r="E44">
        <v>640</v>
      </c>
      <c r="F44">
        <v>1.1000000000000001</v>
      </c>
      <c r="G44">
        <v>1.1000000000000001</v>
      </c>
      <c r="H44">
        <v>1.1000000000000001</v>
      </c>
      <c r="I44">
        <v>5</v>
      </c>
      <c r="J44" s="1" t="str">
        <f>t_platform_properties[[#This Row],[Platform]]&amp;"_"&amp;t_platform_properties[[#This Row],[Sea state]]</f>
        <v>CIC TestE_2</v>
      </c>
      <c r="K44" t="b">
        <f>IF(ISERROR(MATCH(t_platform_properties[[#This Row],[Platform]],t_platforms_list[Platform],0)),FALSE, TRUE)</f>
        <v>1</v>
      </c>
    </row>
    <row r="45" spans="1:11" x14ac:dyDescent="0.25">
      <c r="A45" t="s">
        <v>174</v>
      </c>
      <c r="B45">
        <v>3</v>
      </c>
      <c r="C45">
        <v>25</v>
      </c>
      <c r="D45">
        <v>10</v>
      </c>
      <c r="E45">
        <v>640</v>
      </c>
      <c r="F45">
        <v>1.1000000000000001</v>
      </c>
      <c r="G45">
        <v>1.1000000000000001</v>
      </c>
      <c r="H45">
        <v>1.1000000000000001</v>
      </c>
      <c r="I45">
        <v>5</v>
      </c>
      <c r="J45" s="1" t="str">
        <f>t_platform_properties[[#This Row],[Platform]]&amp;"_"&amp;t_platform_properties[[#This Row],[Sea state]]</f>
        <v>CIC TestE_3</v>
      </c>
      <c r="K45" t="b">
        <f>IF(ISERROR(MATCH(t_platform_properties[[#This Row],[Platform]],t_platforms_list[Platform],0)),FALSE, TRUE)</f>
        <v>1</v>
      </c>
    </row>
    <row r="46" spans="1:11" x14ac:dyDescent="0.25">
      <c r="A46" t="s">
        <v>174</v>
      </c>
      <c r="B46">
        <v>4</v>
      </c>
      <c r="C46">
        <v>25</v>
      </c>
      <c r="D46">
        <v>10</v>
      </c>
      <c r="E46">
        <v>640</v>
      </c>
      <c r="F46">
        <v>1.1000000000000001</v>
      </c>
      <c r="G46">
        <v>1.1000000000000001</v>
      </c>
      <c r="H46">
        <v>1.1000000000000001</v>
      </c>
      <c r="I46">
        <v>5</v>
      </c>
      <c r="J46" s="1" t="str">
        <f>t_platform_properties[[#This Row],[Platform]]&amp;"_"&amp;t_platform_properties[[#This Row],[Sea state]]</f>
        <v>CIC TestE_4</v>
      </c>
      <c r="K46" t="b">
        <f>IF(ISERROR(MATCH(t_platform_properties[[#This Row],[Platform]],t_platforms_list[Platform],0)),FALSE, TRUE)</f>
        <v>1</v>
      </c>
    </row>
    <row r="47" spans="1:11" x14ac:dyDescent="0.25">
      <c r="A47" t="s">
        <v>174</v>
      </c>
      <c r="B47">
        <v>5</v>
      </c>
      <c r="C47">
        <v>25</v>
      </c>
      <c r="D47">
        <v>10</v>
      </c>
      <c r="E47">
        <v>640</v>
      </c>
      <c r="F47">
        <v>1.1000000000000001</v>
      </c>
      <c r="G47">
        <v>1.1000000000000001</v>
      </c>
      <c r="H47">
        <v>1.1000000000000001</v>
      </c>
      <c r="I47">
        <v>5</v>
      </c>
      <c r="J47" s="1" t="str">
        <f>t_platform_properties[[#This Row],[Platform]]&amp;"_"&amp;t_platform_properties[[#This Row],[Sea state]]</f>
        <v>CIC TestE_5</v>
      </c>
      <c r="K47" t="b">
        <f>IF(ISERROR(MATCH(t_platform_properties[[#This Row],[Platform]],t_platforms_list[Platform],0)),FALSE, TRUE)</f>
        <v>1</v>
      </c>
    </row>
    <row r="48" spans="1:11" x14ac:dyDescent="0.25">
      <c r="A48" t="s">
        <v>174</v>
      </c>
      <c r="B48">
        <v>6</v>
      </c>
      <c r="C48">
        <v>25</v>
      </c>
      <c r="D48">
        <v>10</v>
      </c>
      <c r="E48">
        <v>640</v>
      </c>
      <c r="F48">
        <v>1.1000000000000001</v>
      </c>
      <c r="G48">
        <v>1.1000000000000001</v>
      </c>
      <c r="H48">
        <v>1.1000000000000001</v>
      </c>
      <c r="I48">
        <v>5</v>
      </c>
      <c r="J48" s="1" t="str">
        <f>t_platform_properties[[#This Row],[Platform]]&amp;"_"&amp;t_platform_properties[[#This Row],[Sea state]]</f>
        <v>CIC TestE_6</v>
      </c>
      <c r="K48" t="b">
        <f>IF(ISERROR(MATCH(t_platform_properties[[#This Row],[Platform]],t_platforms_list[Platform],0)),FALSE, TRUE)</f>
        <v>1</v>
      </c>
    </row>
    <row r="49" spans="1:11" x14ac:dyDescent="0.25">
      <c r="A49" t="s">
        <v>174</v>
      </c>
      <c r="B49">
        <v>7</v>
      </c>
      <c r="C49">
        <v>25</v>
      </c>
      <c r="D49">
        <v>10</v>
      </c>
      <c r="E49">
        <v>640</v>
      </c>
      <c r="F49">
        <v>1.1000000000000001</v>
      </c>
      <c r="G49">
        <v>1.1000000000000001</v>
      </c>
      <c r="H49">
        <v>1.1000000000000001</v>
      </c>
      <c r="I49">
        <v>5</v>
      </c>
      <c r="J49" s="1" t="str">
        <f>t_platform_properties[[#This Row],[Platform]]&amp;"_"&amp;t_platform_properties[[#This Row],[Sea state]]</f>
        <v>CIC TestE_7</v>
      </c>
      <c r="K49" t="b">
        <f>IF(ISERROR(MATCH(t_platform_properties[[#This Row],[Platform]],t_platforms_list[Platform],0)),FALSE, TRUE)</f>
        <v>1</v>
      </c>
    </row>
    <row r="50" spans="1:11" x14ac:dyDescent="0.25">
      <c r="A50" t="s">
        <v>174</v>
      </c>
      <c r="B50">
        <v>8</v>
      </c>
      <c r="C50">
        <v>25</v>
      </c>
      <c r="D50">
        <v>10</v>
      </c>
      <c r="E50">
        <v>640</v>
      </c>
      <c r="F50">
        <v>1.1000000000000001</v>
      </c>
      <c r="G50">
        <v>1.1000000000000001</v>
      </c>
      <c r="H50">
        <v>1.1000000000000001</v>
      </c>
      <c r="I50">
        <v>5</v>
      </c>
      <c r="J50" s="1" t="str">
        <f>t_platform_properties[[#This Row],[Platform]]&amp;"_"&amp;t_platform_properties[[#This Row],[Sea state]]</f>
        <v>CIC TestE_8</v>
      </c>
      <c r="K50" t="b">
        <f>IF(ISERROR(MATCH(t_platform_properties[[#This Row],[Platform]],t_platforms_list[Platform],0)),FALSE, TRUE)</f>
        <v>1</v>
      </c>
    </row>
    <row r="51" spans="1:11" x14ac:dyDescent="0.25">
      <c r="A51" t="s">
        <v>174</v>
      </c>
      <c r="B51">
        <v>9</v>
      </c>
      <c r="C51">
        <v>25</v>
      </c>
      <c r="D51">
        <v>10</v>
      </c>
      <c r="E51">
        <v>640</v>
      </c>
      <c r="F51">
        <v>1.1000000000000001</v>
      </c>
      <c r="G51">
        <v>1.1000000000000001</v>
      </c>
      <c r="H51">
        <v>1.1000000000000001</v>
      </c>
      <c r="I51">
        <v>5</v>
      </c>
      <c r="J51" s="1" t="str">
        <f>t_platform_properties[[#This Row],[Platform]]&amp;"_"&amp;t_platform_properties[[#This Row],[Sea state]]</f>
        <v>CIC TestE_9</v>
      </c>
      <c r="K51" t="b">
        <f>IF(ISERROR(MATCH(t_platform_properties[[#This Row],[Platform]],t_platforms_list[Platform],0)),FALSE, TRUE)</f>
        <v>1</v>
      </c>
    </row>
    <row r="52" spans="1:11" x14ac:dyDescent="0.25">
      <c r="A52" t="s">
        <v>188</v>
      </c>
      <c r="B52">
        <v>0</v>
      </c>
      <c r="C52">
        <v>50</v>
      </c>
      <c r="D52">
        <v>20</v>
      </c>
      <c r="E52">
        <v>150</v>
      </c>
      <c r="F52">
        <v>1.1000000000000001</v>
      </c>
      <c r="G52">
        <v>1.1000000000000001</v>
      </c>
      <c r="H52">
        <v>30</v>
      </c>
      <c r="I52">
        <v>-1</v>
      </c>
      <c r="J52" s="1" t="str">
        <f>t_platform_properties[[#This Row],[Platform]]&amp;"_"&amp;t_platform_properties[[#This Row],[Sea state]]</f>
        <v>Helo Attack TestE_0</v>
      </c>
      <c r="K52" t="b">
        <f>IF(ISERROR(MATCH(t_platform_properties[[#This Row],[Platform]],t_platforms_list[Platform],0)),FALSE, TRUE)</f>
        <v>1</v>
      </c>
    </row>
    <row r="53" spans="1:11" x14ac:dyDescent="0.25">
      <c r="A53" t="s">
        <v>188</v>
      </c>
      <c r="B53">
        <v>1</v>
      </c>
      <c r="C53">
        <v>50</v>
      </c>
      <c r="D53">
        <v>20</v>
      </c>
      <c r="E53">
        <v>150</v>
      </c>
      <c r="F53">
        <v>1.1000000000000001</v>
      </c>
      <c r="G53">
        <v>1.1000000000000001</v>
      </c>
      <c r="H53">
        <v>30</v>
      </c>
      <c r="I53">
        <v>-1</v>
      </c>
      <c r="J53" s="1" t="str">
        <f>t_platform_properties[[#This Row],[Platform]]&amp;"_"&amp;t_platform_properties[[#This Row],[Sea state]]</f>
        <v>Helo Attack TestE_1</v>
      </c>
      <c r="K53" t="b">
        <f>IF(ISERROR(MATCH(t_platform_properties[[#This Row],[Platform]],t_platforms_list[Platform],0)),FALSE, TRUE)</f>
        <v>1</v>
      </c>
    </row>
    <row r="54" spans="1:11" x14ac:dyDescent="0.25">
      <c r="A54" t="s">
        <v>188</v>
      </c>
      <c r="B54">
        <v>2</v>
      </c>
      <c r="C54">
        <v>50</v>
      </c>
      <c r="D54">
        <v>20</v>
      </c>
      <c r="E54">
        <v>150</v>
      </c>
      <c r="F54">
        <v>1.1000000000000001</v>
      </c>
      <c r="G54">
        <v>1.1000000000000001</v>
      </c>
      <c r="H54">
        <v>30</v>
      </c>
      <c r="I54">
        <v>-1</v>
      </c>
      <c r="J54" s="1" t="str">
        <f>t_platform_properties[[#This Row],[Platform]]&amp;"_"&amp;t_platform_properties[[#This Row],[Sea state]]</f>
        <v>Helo Attack TestE_2</v>
      </c>
      <c r="K54" t="b">
        <f>IF(ISERROR(MATCH(t_platform_properties[[#This Row],[Platform]],t_platforms_list[Platform],0)),FALSE, TRUE)</f>
        <v>1</v>
      </c>
    </row>
    <row r="55" spans="1:11" x14ac:dyDescent="0.25">
      <c r="A55" t="s">
        <v>188</v>
      </c>
      <c r="B55">
        <v>3</v>
      </c>
      <c r="C55">
        <v>50</v>
      </c>
      <c r="D55">
        <v>20</v>
      </c>
      <c r="E55">
        <v>150</v>
      </c>
      <c r="F55">
        <v>1.1000000000000001</v>
      </c>
      <c r="G55">
        <v>1.1000000000000001</v>
      </c>
      <c r="H55">
        <v>30</v>
      </c>
      <c r="I55">
        <v>-1</v>
      </c>
      <c r="J55" s="1" t="str">
        <f>t_platform_properties[[#This Row],[Platform]]&amp;"_"&amp;t_platform_properties[[#This Row],[Sea state]]</f>
        <v>Helo Attack TestE_3</v>
      </c>
      <c r="K55" t="b">
        <f>IF(ISERROR(MATCH(t_platform_properties[[#This Row],[Platform]],t_platforms_list[Platform],0)),FALSE, TRUE)</f>
        <v>1</v>
      </c>
    </row>
    <row r="56" spans="1:11" x14ac:dyDescent="0.25">
      <c r="A56" t="s">
        <v>188</v>
      </c>
      <c r="B56">
        <v>4</v>
      </c>
      <c r="C56">
        <v>50</v>
      </c>
      <c r="D56">
        <v>20</v>
      </c>
      <c r="E56">
        <v>150</v>
      </c>
      <c r="F56">
        <v>1.1000000000000001</v>
      </c>
      <c r="G56">
        <v>1.1000000000000001</v>
      </c>
      <c r="H56">
        <v>30</v>
      </c>
      <c r="I56">
        <v>-1</v>
      </c>
      <c r="J56" s="1" t="str">
        <f>t_platform_properties[[#This Row],[Platform]]&amp;"_"&amp;t_platform_properties[[#This Row],[Sea state]]</f>
        <v>Helo Attack TestE_4</v>
      </c>
      <c r="K56" t="b">
        <f>IF(ISERROR(MATCH(t_platform_properties[[#This Row],[Platform]],t_platforms_list[Platform],0)),FALSE, TRUE)</f>
        <v>1</v>
      </c>
    </row>
    <row r="57" spans="1:11" x14ac:dyDescent="0.25">
      <c r="A57" t="s">
        <v>188</v>
      </c>
      <c r="B57">
        <v>5</v>
      </c>
      <c r="C57">
        <v>50</v>
      </c>
      <c r="D57">
        <v>20</v>
      </c>
      <c r="E57">
        <v>150</v>
      </c>
      <c r="F57">
        <v>1.1000000000000001</v>
      </c>
      <c r="G57">
        <v>1.1000000000000001</v>
      </c>
      <c r="H57">
        <v>30</v>
      </c>
      <c r="I57">
        <v>-1</v>
      </c>
      <c r="J57" s="1" t="str">
        <f>t_platform_properties[[#This Row],[Platform]]&amp;"_"&amp;t_platform_properties[[#This Row],[Sea state]]</f>
        <v>Helo Attack TestE_5</v>
      </c>
      <c r="K57" t="b">
        <f>IF(ISERROR(MATCH(t_platform_properties[[#This Row],[Platform]],t_platforms_list[Platform],0)),FALSE, TRUE)</f>
        <v>1</v>
      </c>
    </row>
    <row r="58" spans="1:11" x14ac:dyDescent="0.25">
      <c r="A58" t="s">
        <v>188</v>
      </c>
      <c r="B58">
        <v>6</v>
      </c>
      <c r="C58">
        <v>50</v>
      </c>
      <c r="D58">
        <v>20</v>
      </c>
      <c r="E58">
        <v>150</v>
      </c>
      <c r="F58">
        <v>1.1000000000000001</v>
      </c>
      <c r="G58">
        <v>1.1000000000000001</v>
      </c>
      <c r="H58">
        <v>30</v>
      </c>
      <c r="I58">
        <v>-1</v>
      </c>
      <c r="J58" s="1" t="str">
        <f>t_platform_properties[[#This Row],[Platform]]&amp;"_"&amp;t_platform_properties[[#This Row],[Sea state]]</f>
        <v>Helo Attack TestE_6</v>
      </c>
      <c r="K58" t="b">
        <f>IF(ISERROR(MATCH(t_platform_properties[[#This Row],[Platform]],t_platforms_list[Platform],0)),FALSE, TRUE)</f>
        <v>1</v>
      </c>
    </row>
    <row r="59" spans="1:11" x14ac:dyDescent="0.25">
      <c r="A59" t="s">
        <v>188</v>
      </c>
      <c r="B59">
        <v>7</v>
      </c>
      <c r="C59">
        <v>50</v>
      </c>
      <c r="D59">
        <v>20</v>
      </c>
      <c r="E59">
        <v>150</v>
      </c>
      <c r="F59">
        <v>1.1000000000000001</v>
      </c>
      <c r="G59">
        <v>1.1000000000000001</v>
      </c>
      <c r="H59">
        <v>30</v>
      </c>
      <c r="I59">
        <v>-1</v>
      </c>
      <c r="J59" s="1" t="str">
        <f>t_platform_properties[[#This Row],[Platform]]&amp;"_"&amp;t_platform_properties[[#This Row],[Sea state]]</f>
        <v>Helo Attack TestE_7</v>
      </c>
      <c r="K59" t="b">
        <f>IF(ISERROR(MATCH(t_platform_properties[[#This Row],[Platform]],t_platforms_list[Platform],0)),FALSE, TRUE)</f>
        <v>1</v>
      </c>
    </row>
    <row r="60" spans="1:11" x14ac:dyDescent="0.25">
      <c r="A60" t="s">
        <v>188</v>
      </c>
      <c r="B60">
        <v>8</v>
      </c>
      <c r="C60">
        <v>50</v>
      </c>
      <c r="D60">
        <v>20</v>
      </c>
      <c r="E60">
        <v>150</v>
      </c>
      <c r="F60">
        <v>1.1000000000000001</v>
      </c>
      <c r="G60">
        <v>1.1000000000000001</v>
      </c>
      <c r="H60">
        <v>30</v>
      </c>
      <c r="I60">
        <v>-1</v>
      </c>
      <c r="J60" s="1" t="str">
        <f>t_platform_properties[[#This Row],[Platform]]&amp;"_"&amp;t_platform_properties[[#This Row],[Sea state]]</f>
        <v>Helo Attack TestE_8</v>
      </c>
      <c r="K60" t="b">
        <f>IF(ISERROR(MATCH(t_platform_properties[[#This Row],[Platform]],t_platforms_list[Platform],0)),FALSE, TRUE)</f>
        <v>1</v>
      </c>
    </row>
    <row r="61" spans="1:11" x14ac:dyDescent="0.25">
      <c r="A61" t="s">
        <v>188</v>
      </c>
      <c r="B61">
        <v>9</v>
      </c>
      <c r="C61">
        <v>50</v>
      </c>
      <c r="D61">
        <v>20</v>
      </c>
      <c r="E61">
        <v>150</v>
      </c>
      <c r="F61">
        <v>1.1000000000000001</v>
      </c>
      <c r="G61">
        <v>1.1000000000000001</v>
      </c>
      <c r="H61">
        <v>30</v>
      </c>
      <c r="I61">
        <v>-1</v>
      </c>
      <c r="J61" s="1" t="str">
        <f>t_platform_properties[[#This Row],[Platform]]&amp;"_"&amp;t_platform_properties[[#This Row],[Sea state]]</f>
        <v>Helo Attack TestE_9</v>
      </c>
      <c r="K61" t="b">
        <f>IF(ISERROR(MATCH(t_platform_properties[[#This Row],[Platform]],t_platforms_list[Platform],0)),FALSE, TRUE)</f>
        <v>1</v>
      </c>
    </row>
    <row r="62" spans="1:11" x14ac:dyDescent="0.25">
      <c r="A62" t="s">
        <v>189</v>
      </c>
      <c r="B62">
        <v>0</v>
      </c>
      <c r="C62">
        <v>50</v>
      </c>
      <c r="D62">
        <v>20</v>
      </c>
      <c r="E62">
        <v>150</v>
      </c>
      <c r="F62">
        <v>1.1000000000000001</v>
      </c>
      <c r="G62">
        <v>1.1000000000000001</v>
      </c>
      <c r="H62">
        <v>30</v>
      </c>
      <c r="I62">
        <v>-1</v>
      </c>
      <c r="J62" s="1" t="str">
        <f>t_platform_properties[[#This Row],[Platform]]&amp;"_"&amp;t_platform_properties[[#This Row],[Sea state]]</f>
        <v>UAV Recon TestE_0</v>
      </c>
      <c r="K62" t="b">
        <f>IF(ISERROR(MATCH(t_platform_properties[[#This Row],[Platform]],t_platforms_list[Platform],0)),FALSE, TRUE)</f>
        <v>1</v>
      </c>
    </row>
    <row r="63" spans="1:11" x14ac:dyDescent="0.25">
      <c r="A63" t="s">
        <v>189</v>
      </c>
      <c r="B63">
        <v>1</v>
      </c>
      <c r="C63">
        <v>50</v>
      </c>
      <c r="D63">
        <v>20</v>
      </c>
      <c r="E63">
        <v>150</v>
      </c>
      <c r="F63">
        <v>1.1000000000000001</v>
      </c>
      <c r="G63">
        <v>1.1000000000000001</v>
      </c>
      <c r="H63">
        <v>30</v>
      </c>
      <c r="I63">
        <v>-1</v>
      </c>
      <c r="J63" s="1" t="str">
        <f>t_platform_properties[[#This Row],[Platform]]&amp;"_"&amp;t_platform_properties[[#This Row],[Sea state]]</f>
        <v>UAV Recon TestE_1</v>
      </c>
      <c r="K63" t="b">
        <f>IF(ISERROR(MATCH(t_platform_properties[[#This Row],[Platform]],t_platforms_list[Platform],0)),FALSE, TRUE)</f>
        <v>1</v>
      </c>
    </row>
    <row r="64" spans="1:11" x14ac:dyDescent="0.25">
      <c r="A64" t="s">
        <v>189</v>
      </c>
      <c r="B64">
        <v>2</v>
      </c>
      <c r="C64">
        <v>50</v>
      </c>
      <c r="D64">
        <v>20</v>
      </c>
      <c r="E64">
        <v>150</v>
      </c>
      <c r="F64">
        <v>1.1000000000000001</v>
      </c>
      <c r="G64">
        <v>1.1000000000000001</v>
      </c>
      <c r="H64">
        <v>30</v>
      </c>
      <c r="I64">
        <v>-1</v>
      </c>
      <c r="J64" s="1" t="str">
        <f>t_platform_properties[[#This Row],[Platform]]&amp;"_"&amp;t_platform_properties[[#This Row],[Sea state]]</f>
        <v>UAV Recon TestE_2</v>
      </c>
      <c r="K64" t="b">
        <f>IF(ISERROR(MATCH(t_platform_properties[[#This Row],[Platform]],t_platforms_list[Platform],0)),FALSE, TRUE)</f>
        <v>1</v>
      </c>
    </row>
    <row r="65" spans="1:11" x14ac:dyDescent="0.25">
      <c r="A65" t="s">
        <v>189</v>
      </c>
      <c r="B65">
        <v>3</v>
      </c>
      <c r="C65">
        <v>50</v>
      </c>
      <c r="D65">
        <v>20</v>
      </c>
      <c r="E65">
        <v>150</v>
      </c>
      <c r="F65">
        <v>1.1000000000000001</v>
      </c>
      <c r="G65">
        <v>1.1000000000000001</v>
      </c>
      <c r="H65">
        <v>30</v>
      </c>
      <c r="I65">
        <v>-1</v>
      </c>
      <c r="J65" s="1" t="str">
        <f>t_platform_properties[[#This Row],[Platform]]&amp;"_"&amp;t_platform_properties[[#This Row],[Sea state]]</f>
        <v>UAV Recon TestE_3</v>
      </c>
      <c r="K65" t="b">
        <f>IF(ISERROR(MATCH(t_platform_properties[[#This Row],[Platform]],t_platforms_list[Platform],0)),FALSE, TRUE)</f>
        <v>1</v>
      </c>
    </row>
    <row r="66" spans="1:11" x14ac:dyDescent="0.25">
      <c r="A66" t="s">
        <v>189</v>
      </c>
      <c r="B66">
        <v>4</v>
      </c>
      <c r="C66">
        <v>50</v>
      </c>
      <c r="D66">
        <v>20</v>
      </c>
      <c r="E66">
        <v>150</v>
      </c>
      <c r="F66">
        <v>1.1000000000000001</v>
      </c>
      <c r="G66">
        <v>1.1000000000000001</v>
      </c>
      <c r="H66">
        <v>30</v>
      </c>
      <c r="I66">
        <v>-1</v>
      </c>
      <c r="J66" s="1" t="str">
        <f>t_platform_properties[[#This Row],[Platform]]&amp;"_"&amp;t_platform_properties[[#This Row],[Sea state]]</f>
        <v>UAV Recon TestE_4</v>
      </c>
      <c r="K66" t="b">
        <f>IF(ISERROR(MATCH(t_platform_properties[[#This Row],[Platform]],t_platforms_list[Platform],0)),FALSE, TRUE)</f>
        <v>1</v>
      </c>
    </row>
    <row r="67" spans="1:11" x14ac:dyDescent="0.25">
      <c r="A67" t="s">
        <v>189</v>
      </c>
      <c r="B67">
        <v>5</v>
      </c>
      <c r="C67">
        <v>50</v>
      </c>
      <c r="D67">
        <v>20</v>
      </c>
      <c r="E67">
        <v>150</v>
      </c>
      <c r="F67">
        <v>1.1000000000000001</v>
      </c>
      <c r="G67">
        <v>1.1000000000000001</v>
      </c>
      <c r="H67">
        <v>30</v>
      </c>
      <c r="I67">
        <v>-1</v>
      </c>
      <c r="J67" s="1" t="str">
        <f>t_platform_properties[[#This Row],[Platform]]&amp;"_"&amp;t_platform_properties[[#This Row],[Sea state]]</f>
        <v>UAV Recon TestE_5</v>
      </c>
      <c r="K67" t="b">
        <f>IF(ISERROR(MATCH(t_platform_properties[[#This Row],[Platform]],t_platforms_list[Platform],0)),FALSE, TRUE)</f>
        <v>1</v>
      </c>
    </row>
    <row r="68" spans="1:11" x14ac:dyDescent="0.25">
      <c r="A68" t="s">
        <v>189</v>
      </c>
      <c r="B68">
        <v>6</v>
      </c>
      <c r="C68">
        <v>50</v>
      </c>
      <c r="D68">
        <v>20</v>
      </c>
      <c r="E68">
        <v>150</v>
      </c>
      <c r="F68">
        <v>1.1000000000000001</v>
      </c>
      <c r="G68">
        <v>1.1000000000000001</v>
      </c>
      <c r="H68">
        <v>30</v>
      </c>
      <c r="I68">
        <v>-1</v>
      </c>
      <c r="J68" s="1" t="str">
        <f>t_platform_properties[[#This Row],[Platform]]&amp;"_"&amp;t_platform_properties[[#This Row],[Sea state]]</f>
        <v>UAV Recon TestE_6</v>
      </c>
      <c r="K68" t="b">
        <f>IF(ISERROR(MATCH(t_platform_properties[[#This Row],[Platform]],t_platforms_list[Platform],0)),FALSE, TRUE)</f>
        <v>1</v>
      </c>
    </row>
    <row r="69" spans="1:11" x14ac:dyDescent="0.25">
      <c r="A69" t="s">
        <v>189</v>
      </c>
      <c r="B69">
        <v>7</v>
      </c>
      <c r="C69">
        <v>50</v>
      </c>
      <c r="D69">
        <v>20</v>
      </c>
      <c r="E69">
        <v>150</v>
      </c>
      <c r="F69">
        <v>1.1000000000000001</v>
      </c>
      <c r="G69">
        <v>1.1000000000000001</v>
      </c>
      <c r="H69">
        <v>30</v>
      </c>
      <c r="I69">
        <v>-1</v>
      </c>
      <c r="J69" s="1" t="str">
        <f>t_platform_properties[[#This Row],[Platform]]&amp;"_"&amp;t_platform_properties[[#This Row],[Sea state]]</f>
        <v>UAV Recon TestE_7</v>
      </c>
      <c r="K69" t="b">
        <f>IF(ISERROR(MATCH(t_platform_properties[[#This Row],[Platform]],t_platforms_list[Platform],0)),FALSE, TRUE)</f>
        <v>1</v>
      </c>
    </row>
    <row r="70" spans="1:11" x14ac:dyDescent="0.25">
      <c r="A70" t="s">
        <v>189</v>
      </c>
      <c r="B70">
        <v>8</v>
      </c>
      <c r="C70">
        <v>50</v>
      </c>
      <c r="D70">
        <v>20</v>
      </c>
      <c r="E70">
        <v>150</v>
      </c>
      <c r="F70">
        <v>1.1000000000000001</v>
      </c>
      <c r="G70">
        <v>1.1000000000000001</v>
      </c>
      <c r="H70">
        <v>30</v>
      </c>
      <c r="I70">
        <v>-1</v>
      </c>
      <c r="J70" s="1" t="str">
        <f>t_platform_properties[[#This Row],[Platform]]&amp;"_"&amp;t_platform_properties[[#This Row],[Sea state]]</f>
        <v>UAV Recon TestE_8</v>
      </c>
      <c r="K70" t="b">
        <f>IF(ISERROR(MATCH(t_platform_properties[[#This Row],[Platform]],t_platforms_list[Platform],0)),FALSE, TRUE)</f>
        <v>1</v>
      </c>
    </row>
    <row r="71" spans="1:11" x14ac:dyDescent="0.25">
      <c r="A71" t="s">
        <v>189</v>
      </c>
      <c r="B71">
        <v>9</v>
      </c>
      <c r="C71">
        <v>50</v>
      </c>
      <c r="D71">
        <v>20</v>
      </c>
      <c r="E71">
        <v>150</v>
      </c>
      <c r="F71">
        <v>1.1000000000000001</v>
      </c>
      <c r="G71">
        <v>1.1000000000000001</v>
      </c>
      <c r="H71">
        <v>30</v>
      </c>
      <c r="I71">
        <v>-1</v>
      </c>
      <c r="J71" s="1" t="str">
        <f>t_platform_properties[[#This Row],[Platform]]&amp;"_"&amp;t_platform_properties[[#This Row],[Sea state]]</f>
        <v>UAV Recon TestE_9</v>
      </c>
      <c r="K71" t="b">
        <f>IF(ISERROR(MATCH(t_platform_properties[[#This Row],[Platform]],t_platforms_list[Platform],0)),FALSE, TRUE)</f>
        <v>1</v>
      </c>
    </row>
    <row r="72" spans="1:11" x14ac:dyDescent="0.25">
      <c r="A72" t="s">
        <v>190</v>
      </c>
      <c r="B72">
        <v>0</v>
      </c>
      <c r="C72">
        <v>50</v>
      </c>
      <c r="D72">
        <v>20</v>
      </c>
      <c r="E72">
        <v>150</v>
      </c>
      <c r="F72">
        <v>1.1000000000000001</v>
      </c>
      <c r="G72">
        <v>1.1000000000000001</v>
      </c>
      <c r="H72">
        <v>30</v>
      </c>
      <c r="I72">
        <v>-1</v>
      </c>
      <c r="J72" s="1" t="str">
        <f>t_platform_properties[[#This Row],[Platform]]&amp;"_"&amp;t_platform_properties[[#This Row],[Sea state]]</f>
        <v>UAV Attack TestE_0</v>
      </c>
      <c r="K72" t="b">
        <f>IF(ISERROR(MATCH(t_platform_properties[[#This Row],[Platform]],t_platforms_list[Platform],0)),FALSE, TRUE)</f>
        <v>1</v>
      </c>
    </row>
    <row r="73" spans="1:11" x14ac:dyDescent="0.25">
      <c r="A73" t="s">
        <v>190</v>
      </c>
      <c r="B73">
        <v>1</v>
      </c>
      <c r="C73">
        <v>50</v>
      </c>
      <c r="D73">
        <v>20</v>
      </c>
      <c r="E73">
        <v>150</v>
      </c>
      <c r="F73">
        <v>1.1000000000000001</v>
      </c>
      <c r="G73">
        <v>1.1000000000000001</v>
      </c>
      <c r="H73">
        <v>30</v>
      </c>
      <c r="I73">
        <v>-1</v>
      </c>
      <c r="J73" s="1" t="str">
        <f>t_platform_properties[[#This Row],[Platform]]&amp;"_"&amp;t_platform_properties[[#This Row],[Sea state]]</f>
        <v>UAV Attack TestE_1</v>
      </c>
      <c r="K73" t="b">
        <f>IF(ISERROR(MATCH(t_platform_properties[[#This Row],[Platform]],t_platforms_list[Platform],0)),FALSE, TRUE)</f>
        <v>1</v>
      </c>
    </row>
    <row r="74" spans="1:11" x14ac:dyDescent="0.25">
      <c r="A74" t="s">
        <v>190</v>
      </c>
      <c r="B74">
        <v>2</v>
      </c>
      <c r="C74">
        <v>50</v>
      </c>
      <c r="D74">
        <v>20</v>
      </c>
      <c r="E74">
        <v>150</v>
      </c>
      <c r="F74">
        <v>1.1000000000000001</v>
      </c>
      <c r="G74">
        <v>1.1000000000000001</v>
      </c>
      <c r="H74">
        <v>30</v>
      </c>
      <c r="I74">
        <v>-1</v>
      </c>
      <c r="J74" s="1" t="str">
        <f>t_platform_properties[[#This Row],[Platform]]&amp;"_"&amp;t_platform_properties[[#This Row],[Sea state]]</f>
        <v>UAV Attack TestE_2</v>
      </c>
      <c r="K74" t="b">
        <f>IF(ISERROR(MATCH(t_platform_properties[[#This Row],[Platform]],t_platforms_list[Platform],0)),FALSE, TRUE)</f>
        <v>1</v>
      </c>
    </row>
    <row r="75" spans="1:11" x14ac:dyDescent="0.25">
      <c r="A75" t="s">
        <v>190</v>
      </c>
      <c r="B75">
        <v>3</v>
      </c>
      <c r="C75">
        <v>50</v>
      </c>
      <c r="D75">
        <v>20</v>
      </c>
      <c r="E75">
        <v>150</v>
      </c>
      <c r="F75">
        <v>1.1000000000000001</v>
      </c>
      <c r="G75">
        <v>1.1000000000000001</v>
      </c>
      <c r="H75">
        <v>30</v>
      </c>
      <c r="I75">
        <v>-1</v>
      </c>
      <c r="J75" s="1" t="str">
        <f>t_platform_properties[[#This Row],[Platform]]&amp;"_"&amp;t_platform_properties[[#This Row],[Sea state]]</f>
        <v>UAV Attack TestE_3</v>
      </c>
      <c r="K75" t="b">
        <f>IF(ISERROR(MATCH(t_platform_properties[[#This Row],[Platform]],t_platforms_list[Platform],0)),FALSE, TRUE)</f>
        <v>1</v>
      </c>
    </row>
    <row r="76" spans="1:11" x14ac:dyDescent="0.25">
      <c r="A76" t="s">
        <v>190</v>
      </c>
      <c r="B76">
        <v>4</v>
      </c>
      <c r="C76">
        <v>50</v>
      </c>
      <c r="D76">
        <v>20</v>
      </c>
      <c r="E76">
        <v>150</v>
      </c>
      <c r="F76">
        <v>1.1000000000000001</v>
      </c>
      <c r="G76">
        <v>1.1000000000000001</v>
      </c>
      <c r="H76">
        <v>30</v>
      </c>
      <c r="I76">
        <v>-1</v>
      </c>
      <c r="J76" s="1" t="str">
        <f>t_platform_properties[[#This Row],[Platform]]&amp;"_"&amp;t_platform_properties[[#This Row],[Sea state]]</f>
        <v>UAV Attack TestE_4</v>
      </c>
      <c r="K76" t="b">
        <f>IF(ISERROR(MATCH(t_platform_properties[[#This Row],[Platform]],t_platforms_list[Platform],0)),FALSE, TRUE)</f>
        <v>1</v>
      </c>
    </row>
    <row r="77" spans="1:11" x14ac:dyDescent="0.25">
      <c r="A77" t="s">
        <v>190</v>
      </c>
      <c r="B77">
        <v>5</v>
      </c>
      <c r="C77">
        <v>50</v>
      </c>
      <c r="D77">
        <v>20</v>
      </c>
      <c r="E77">
        <v>150</v>
      </c>
      <c r="F77">
        <v>1.1000000000000001</v>
      </c>
      <c r="G77">
        <v>1.1000000000000001</v>
      </c>
      <c r="H77">
        <v>30</v>
      </c>
      <c r="I77">
        <v>-1</v>
      </c>
      <c r="J77" s="1" t="str">
        <f>t_platform_properties[[#This Row],[Platform]]&amp;"_"&amp;t_platform_properties[[#This Row],[Sea state]]</f>
        <v>UAV Attack TestE_5</v>
      </c>
      <c r="K77" t="b">
        <f>IF(ISERROR(MATCH(t_platform_properties[[#This Row],[Platform]],t_platforms_list[Platform],0)),FALSE, TRUE)</f>
        <v>1</v>
      </c>
    </row>
    <row r="78" spans="1:11" x14ac:dyDescent="0.25">
      <c r="A78" t="s">
        <v>190</v>
      </c>
      <c r="B78">
        <v>6</v>
      </c>
      <c r="C78">
        <v>50</v>
      </c>
      <c r="D78">
        <v>20</v>
      </c>
      <c r="E78">
        <v>150</v>
      </c>
      <c r="F78">
        <v>1.1000000000000001</v>
      </c>
      <c r="G78">
        <v>1.1000000000000001</v>
      </c>
      <c r="H78">
        <v>30</v>
      </c>
      <c r="I78">
        <v>-1</v>
      </c>
      <c r="J78" s="1" t="str">
        <f>t_platform_properties[[#This Row],[Platform]]&amp;"_"&amp;t_platform_properties[[#This Row],[Sea state]]</f>
        <v>UAV Attack TestE_6</v>
      </c>
      <c r="K78" t="b">
        <f>IF(ISERROR(MATCH(t_platform_properties[[#This Row],[Platform]],t_platforms_list[Platform],0)),FALSE, TRUE)</f>
        <v>1</v>
      </c>
    </row>
    <row r="79" spans="1:11" x14ac:dyDescent="0.25">
      <c r="A79" t="s">
        <v>190</v>
      </c>
      <c r="B79">
        <v>7</v>
      </c>
      <c r="C79">
        <v>50</v>
      </c>
      <c r="D79">
        <v>20</v>
      </c>
      <c r="E79">
        <v>150</v>
      </c>
      <c r="F79">
        <v>1.1000000000000001</v>
      </c>
      <c r="G79">
        <v>1.1000000000000001</v>
      </c>
      <c r="H79">
        <v>30</v>
      </c>
      <c r="I79">
        <v>-1</v>
      </c>
      <c r="J79" s="1" t="str">
        <f>t_platform_properties[[#This Row],[Platform]]&amp;"_"&amp;t_platform_properties[[#This Row],[Sea state]]</f>
        <v>UAV Attack TestE_7</v>
      </c>
      <c r="K79" t="b">
        <f>IF(ISERROR(MATCH(t_platform_properties[[#This Row],[Platform]],t_platforms_list[Platform],0)),FALSE, TRUE)</f>
        <v>1</v>
      </c>
    </row>
    <row r="80" spans="1:11" x14ac:dyDescent="0.25">
      <c r="A80" t="s">
        <v>190</v>
      </c>
      <c r="B80">
        <v>8</v>
      </c>
      <c r="C80">
        <v>50</v>
      </c>
      <c r="D80">
        <v>20</v>
      </c>
      <c r="E80">
        <v>150</v>
      </c>
      <c r="F80">
        <v>1.1000000000000001</v>
      </c>
      <c r="G80">
        <v>1.1000000000000001</v>
      </c>
      <c r="H80">
        <v>30</v>
      </c>
      <c r="I80">
        <v>-1</v>
      </c>
      <c r="J80" s="1" t="str">
        <f>t_platform_properties[[#This Row],[Platform]]&amp;"_"&amp;t_platform_properties[[#This Row],[Sea state]]</f>
        <v>UAV Attack TestE_8</v>
      </c>
      <c r="K80" t="b">
        <f>IF(ISERROR(MATCH(t_platform_properties[[#This Row],[Platform]],t_platforms_list[Platform],0)),FALSE, TRUE)</f>
        <v>1</v>
      </c>
    </row>
    <row r="81" spans="1:11" x14ac:dyDescent="0.25">
      <c r="A81" t="s">
        <v>190</v>
      </c>
      <c r="B81">
        <v>9</v>
      </c>
      <c r="C81">
        <v>50</v>
      </c>
      <c r="D81">
        <v>20</v>
      </c>
      <c r="E81">
        <v>150</v>
      </c>
      <c r="F81">
        <v>1.1000000000000001</v>
      </c>
      <c r="G81">
        <v>1.1000000000000001</v>
      </c>
      <c r="H81">
        <v>30</v>
      </c>
      <c r="I81">
        <v>-1</v>
      </c>
      <c r="J81" s="1" t="str">
        <f>t_platform_properties[[#This Row],[Platform]]&amp;"_"&amp;t_platform_properties[[#This Row],[Sea state]]</f>
        <v>UAV Attack TestE_9</v>
      </c>
      <c r="K81" t="b">
        <f>IF(ISERROR(MATCH(t_platform_properties[[#This Row],[Platform]],t_platforms_list[Platform],0)),FALSE, TRUE)</f>
        <v>1</v>
      </c>
    </row>
    <row r="82" spans="1:11" x14ac:dyDescent="0.25">
      <c r="A82" t="s">
        <v>191</v>
      </c>
      <c r="B82">
        <v>0</v>
      </c>
      <c r="C82">
        <v>0</v>
      </c>
      <c r="E82">
        <v>0</v>
      </c>
      <c r="F82">
        <v>1</v>
      </c>
      <c r="G82">
        <v>1</v>
      </c>
      <c r="H82">
        <v>55</v>
      </c>
      <c r="I82">
        <v>-1</v>
      </c>
      <c r="J82" s="1" t="str">
        <f>t_platform_properties[[#This Row],[Platform]]&amp;"_"&amp;t_platform_properties[[#This Row],[Sea state]]</f>
        <v>Artillery battery FCS TestE_0</v>
      </c>
      <c r="K82" t="b">
        <f>IF(ISERROR(MATCH(t_platform_properties[[#This Row],[Platform]],t_platforms_list[Platform],0)),FALSE, TRUE)</f>
        <v>1</v>
      </c>
    </row>
    <row r="83" spans="1:11" x14ac:dyDescent="0.25">
      <c r="A83" t="s">
        <v>191</v>
      </c>
      <c r="B83">
        <v>1</v>
      </c>
      <c r="C83">
        <v>0</v>
      </c>
      <c r="E83">
        <v>0</v>
      </c>
      <c r="F83">
        <v>1</v>
      </c>
      <c r="G83">
        <v>1</v>
      </c>
      <c r="H83">
        <v>55</v>
      </c>
      <c r="I83">
        <v>-1</v>
      </c>
      <c r="J83" s="1" t="str">
        <f>t_platform_properties[[#This Row],[Platform]]&amp;"_"&amp;t_platform_properties[[#This Row],[Sea state]]</f>
        <v>Artillery battery FCS TestE_1</v>
      </c>
      <c r="K83" t="b">
        <f>IF(ISERROR(MATCH(t_platform_properties[[#This Row],[Platform]],t_platforms_list[Platform],0)),FALSE, TRUE)</f>
        <v>1</v>
      </c>
    </row>
    <row r="84" spans="1:11" x14ac:dyDescent="0.25">
      <c r="A84" t="s">
        <v>191</v>
      </c>
      <c r="B84">
        <v>2</v>
      </c>
      <c r="C84">
        <v>0</v>
      </c>
      <c r="E84">
        <v>0</v>
      </c>
      <c r="F84">
        <v>1</v>
      </c>
      <c r="G84">
        <v>1</v>
      </c>
      <c r="H84">
        <v>55</v>
      </c>
      <c r="I84">
        <v>-1</v>
      </c>
      <c r="J84" s="1" t="str">
        <f>t_platform_properties[[#This Row],[Platform]]&amp;"_"&amp;t_platform_properties[[#This Row],[Sea state]]</f>
        <v>Artillery battery FCS TestE_2</v>
      </c>
      <c r="K84" t="b">
        <f>IF(ISERROR(MATCH(t_platform_properties[[#This Row],[Platform]],t_platforms_list[Platform],0)),FALSE, TRUE)</f>
        <v>1</v>
      </c>
    </row>
    <row r="85" spans="1:11" x14ac:dyDescent="0.25">
      <c r="A85" t="s">
        <v>191</v>
      </c>
      <c r="B85">
        <v>3</v>
      </c>
      <c r="C85">
        <v>0</v>
      </c>
      <c r="E85">
        <v>0</v>
      </c>
      <c r="F85">
        <v>1</v>
      </c>
      <c r="G85">
        <v>1</v>
      </c>
      <c r="H85">
        <v>55</v>
      </c>
      <c r="I85">
        <v>-1</v>
      </c>
      <c r="J85" s="1" t="str">
        <f>t_platform_properties[[#This Row],[Platform]]&amp;"_"&amp;t_platform_properties[[#This Row],[Sea state]]</f>
        <v>Artillery battery FCS TestE_3</v>
      </c>
      <c r="K85" t="b">
        <f>IF(ISERROR(MATCH(t_platform_properties[[#This Row],[Platform]],t_platforms_list[Platform],0)),FALSE, TRUE)</f>
        <v>1</v>
      </c>
    </row>
    <row r="86" spans="1:11" x14ac:dyDescent="0.25">
      <c r="A86" t="s">
        <v>191</v>
      </c>
      <c r="B86">
        <v>4</v>
      </c>
      <c r="C86">
        <v>0</v>
      </c>
      <c r="E86">
        <v>0</v>
      </c>
      <c r="F86">
        <v>1</v>
      </c>
      <c r="G86">
        <v>1</v>
      </c>
      <c r="H86">
        <v>55</v>
      </c>
      <c r="I86">
        <v>-1</v>
      </c>
      <c r="J86" s="1" t="str">
        <f>t_platform_properties[[#This Row],[Platform]]&amp;"_"&amp;t_platform_properties[[#This Row],[Sea state]]</f>
        <v>Artillery battery FCS TestE_4</v>
      </c>
      <c r="K86" t="b">
        <f>IF(ISERROR(MATCH(t_platform_properties[[#This Row],[Platform]],t_platforms_list[Platform],0)),FALSE, TRUE)</f>
        <v>1</v>
      </c>
    </row>
    <row r="87" spans="1:11" x14ac:dyDescent="0.25">
      <c r="A87" t="s">
        <v>191</v>
      </c>
      <c r="B87">
        <v>5</v>
      </c>
      <c r="C87">
        <v>0</v>
      </c>
      <c r="E87">
        <v>0</v>
      </c>
      <c r="F87">
        <v>1</v>
      </c>
      <c r="G87">
        <v>1</v>
      </c>
      <c r="H87">
        <v>55</v>
      </c>
      <c r="I87">
        <v>-1</v>
      </c>
      <c r="J87" s="1" t="str">
        <f>t_platform_properties[[#This Row],[Platform]]&amp;"_"&amp;t_platform_properties[[#This Row],[Sea state]]</f>
        <v>Artillery battery FCS TestE_5</v>
      </c>
      <c r="K87" t="b">
        <f>IF(ISERROR(MATCH(t_platform_properties[[#This Row],[Platform]],t_platforms_list[Platform],0)),FALSE, TRUE)</f>
        <v>1</v>
      </c>
    </row>
    <row r="88" spans="1:11" x14ac:dyDescent="0.25">
      <c r="A88" t="s">
        <v>191</v>
      </c>
      <c r="B88">
        <v>6</v>
      </c>
      <c r="C88">
        <v>0</v>
      </c>
      <c r="E88">
        <v>0</v>
      </c>
      <c r="F88">
        <v>1</v>
      </c>
      <c r="G88">
        <v>1</v>
      </c>
      <c r="H88">
        <v>55</v>
      </c>
      <c r="I88">
        <v>-1</v>
      </c>
      <c r="J88" s="1" t="str">
        <f>t_platform_properties[[#This Row],[Platform]]&amp;"_"&amp;t_platform_properties[[#This Row],[Sea state]]</f>
        <v>Artillery battery FCS TestE_6</v>
      </c>
      <c r="K88" t="b">
        <f>IF(ISERROR(MATCH(t_platform_properties[[#This Row],[Platform]],t_platforms_list[Platform],0)),FALSE, TRUE)</f>
        <v>1</v>
      </c>
    </row>
    <row r="89" spans="1:11" x14ac:dyDescent="0.25">
      <c r="A89" t="s">
        <v>191</v>
      </c>
      <c r="B89">
        <v>7</v>
      </c>
      <c r="C89">
        <v>0</v>
      </c>
      <c r="E89">
        <v>0</v>
      </c>
      <c r="F89">
        <v>1</v>
      </c>
      <c r="G89">
        <v>1</v>
      </c>
      <c r="H89">
        <v>55</v>
      </c>
      <c r="I89">
        <v>-1</v>
      </c>
      <c r="J89" s="1" t="str">
        <f>t_platform_properties[[#This Row],[Platform]]&amp;"_"&amp;t_platform_properties[[#This Row],[Sea state]]</f>
        <v>Artillery battery FCS TestE_7</v>
      </c>
      <c r="K89" t="b">
        <f>IF(ISERROR(MATCH(t_platform_properties[[#This Row],[Platform]],t_platforms_list[Platform],0)),FALSE, TRUE)</f>
        <v>1</v>
      </c>
    </row>
    <row r="90" spans="1:11" x14ac:dyDescent="0.25">
      <c r="A90" t="s">
        <v>191</v>
      </c>
      <c r="B90">
        <v>8</v>
      </c>
      <c r="C90">
        <v>0</v>
      </c>
      <c r="E90">
        <v>0</v>
      </c>
      <c r="F90">
        <v>1</v>
      </c>
      <c r="G90">
        <v>1</v>
      </c>
      <c r="H90">
        <v>55</v>
      </c>
      <c r="I90">
        <v>-1</v>
      </c>
      <c r="J90" s="1" t="str">
        <f>t_platform_properties[[#This Row],[Platform]]&amp;"_"&amp;t_platform_properties[[#This Row],[Sea state]]</f>
        <v>Artillery battery FCS TestE_8</v>
      </c>
      <c r="K90" t="b">
        <f>IF(ISERROR(MATCH(t_platform_properties[[#This Row],[Platform]],t_platforms_list[Platform],0)),FALSE, TRUE)</f>
        <v>1</v>
      </c>
    </row>
    <row r="91" spans="1:11" x14ac:dyDescent="0.25">
      <c r="A91" t="s">
        <v>191</v>
      </c>
      <c r="B91">
        <v>9</v>
      </c>
      <c r="C91">
        <v>0</v>
      </c>
      <c r="E91">
        <v>0</v>
      </c>
      <c r="F91">
        <v>1</v>
      </c>
      <c r="G91">
        <v>1</v>
      </c>
      <c r="H91">
        <v>55</v>
      </c>
      <c r="I91">
        <v>-1</v>
      </c>
      <c r="J91" s="1" t="str">
        <f>t_platform_properties[[#This Row],[Platform]]&amp;"_"&amp;t_platform_properties[[#This Row],[Sea state]]</f>
        <v>Artillery battery FCS TestE_9</v>
      </c>
      <c r="K91" t="b">
        <f>IF(ISERROR(MATCH(t_platform_properties[[#This Row],[Platform]],t_platforms_list[Platform],0)),FALSE, TRUE)</f>
        <v>1</v>
      </c>
    </row>
  </sheetData>
  <conditionalFormatting sqref="K2:K91">
    <cfRule type="cellIs" dxfId="10" priority="1" operator="equal">
      <formula>TRUE</formula>
    </cfRule>
    <cfRule type="cellIs" dxfId="9" priority="2" operator="equal">
      <formula>FALSE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D9"/>
  <sheetViews>
    <sheetView workbookViewId="0"/>
  </sheetViews>
  <sheetFormatPr defaultRowHeight="15" x14ac:dyDescent="0.25"/>
  <cols>
    <col min="1" max="1" width="18.140625" bestFit="1" customWidth="1"/>
    <col min="2" max="2" width="20.42578125" bestFit="1" customWidth="1"/>
    <col min="3" max="3" width="29.42578125" bestFit="1" customWidth="1"/>
    <col min="4" max="4" width="14.28515625" bestFit="1" customWidth="1"/>
  </cols>
  <sheetData>
    <row r="1" spans="1:4" x14ac:dyDescent="0.25">
      <c r="A1" t="s">
        <v>33</v>
      </c>
      <c r="B1" t="s">
        <v>34</v>
      </c>
      <c r="C1" t="s">
        <v>35</v>
      </c>
      <c r="D1" t="s">
        <v>36</v>
      </c>
    </row>
    <row r="2" spans="1:4" x14ac:dyDescent="0.25">
      <c r="A2" t="s">
        <v>46</v>
      </c>
      <c r="B2">
        <v>20</v>
      </c>
      <c r="C2">
        <v>10</v>
      </c>
      <c r="D2" t="s">
        <v>37</v>
      </c>
    </row>
    <row r="3" spans="1:4" x14ac:dyDescent="0.25">
      <c r="A3" t="s">
        <v>40</v>
      </c>
      <c r="B3">
        <v>10</v>
      </c>
      <c r="C3">
        <v>5</v>
      </c>
      <c r="D3" t="s">
        <v>39</v>
      </c>
    </row>
    <row r="4" spans="1:4" x14ac:dyDescent="0.25">
      <c r="A4" t="s">
        <v>176</v>
      </c>
      <c r="B4">
        <v>20</v>
      </c>
      <c r="C4">
        <v>10</v>
      </c>
      <c r="D4" t="s">
        <v>37</v>
      </c>
    </row>
    <row r="5" spans="1:4" x14ac:dyDescent="0.25">
      <c r="A5" t="s">
        <v>41</v>
      </c>
      <c r="B5">
        <v>10</v>
      </c>
      <c r="C5">
        <v>5</v>
      </c>
      <c r="D5" t="s">
        <v>39</v>
      </c>
    </row>
    <row r="6" spans="1:4" x14ac:dyDescent="0.25">
      <c r="A6" t="s">
        <v>42</v>
      </c>
      <c r="B6">
        <v>5</v>
      </c>
      <c r="C6">
        <v>2.5</v>
      </c>
      <c r="D6" t="s">
        <v>180</v>
      </c>
    </row>
    <row r="7" spans="1:4" x14ac:dyDescent="0.25">
      <c r="A7" t="s">
        <v>43</v>
      </c>
      <c r="B7">
        <v>2</v>
      </c>
      <c r="C7">
        <v>1</v>
      </c>
      <c r="D7" t="s">
        <v>44</v>
      </c>
    </row>
    <row r="8" spans="1:4" x14ac:dyDescent="0.25">
      <c r="A8" t="s">
        <v>177</v>
      </c>
      <c r="B8">
        <v>10</v>
      </c>
      <c r="C8">
        <v>5</v>
      </c>
      <c r="D8" t="s">
        <v>39</v>
      </c>
    </row>
    <row r="9" spans="1:4" x14ac:dyDescent="0.25">
      <c r="A9" t="s">
        <v>178</v>
      </c>
      <c r="B9">
        <v>20</v>
      </c>
      <c r="C9">
        <v>10</v>
      </c>
      <c r="D9" t="s">
        <v>37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/>
  <dimension ref="A1:D14"/>
  <sheetViews>
    <sheetView workbookViewId="0"/>
  </sheetViews>
  <sheetFormatPr defaultRowHeight="15" x14ac:dyDescent="0.25"/>
  <cols>
    <col min="1" max="1" width="19.5703125" bestFit="1" customWidth="1"/>
    <col min="2" max="2" width="18.5703125" bestFit="1" customWidth="1"/>
    <col min="3" max="3" width="29.28515625" bestFit="1" customWidth="1"/>
    <col min="4" max="4" width="15.140625" bestFit="1" customWidth="1"/>
  </cols>
  <sheetData>
    <row r="1" spans="1:4" x14ac:dyDescent="0.25">
      <c r="A1" t="s">
        <v>0</v>
      </c>
      <c r="B1" t="s">
        <v>33</v>
      </c>
      <c r="C1" t="s">
        <v>47</v>
      </c>
      <c r="D1" t="s">
        <v>48</v>
      </c>
    </row>
    <row r="2" spans="1:4" x14ac:dyDescent="0.25">
      <c r="A2" t="s">
        <v>171</v>
      </c>
      <c r="B2" t="s">
        <v>46</v>
      </c>
      <c r="C2" t="str">
        <f>t_platform_sensors[[#This Row],[Platform]]&amp;"_"&amp;t_platform_sensors[[#This Row],[Sensor]]</f>
        <v>Radar station TestE_Coastal radar</v>
      </c>
      <c r="D2" t="b">
        <f>IF(ISERROR(MATCH(t_platform_sensors[[#This Row],[Sensor]],t_sensors_list[Sensor],0)),FALSE, TRUE)</f>
        <v>1</v>
      </c>
    </row>
    <row r="3" spans="1:4" x14ac:dyDescent="0.25">
      <c r="A3" t="s">
        <v>189</v>
      </c>
      <c r="B3" t="s">
        <v>176</v>
      </c>
      <c r="C3" t="str">
        <f>t_platform_sensors[[#This Row],[Platform]]&amp;"_"&amp;t_platform_sensors[[#This Row],[Sensor]]</f>
        <v>UAV Recon TestE_Airborne Radar</v>
      </c>
      <c r="D3" t="b">
        <f>IF(ISERROR(MATCH(t_platform_sensors[[#This Row],[Sensor]],t_sensors_list[Sensor],0)),FALSE, TRUE)</f>
        <v>1</v>
      </c>
    </row>
    <row r="4" spans="1:4" x14ac:dyDescent="0.25">
      <c r="A4" t="s">
        <v>189</v>
      </c>
      <c r="B4" t="s">
        <v>40</v>
      </c>
      <c r="C4" t="str">
        <f>t_platform_sensors[[#This Row],[Platform]]&amp;"_"&amp;t_platform_sensors[[#This Row],[Sensor]]</f>
        <v>UAV Recon TestE_Airborne EOIR</v>
      </c>
      <c r="D4" t="b">
        <f>IF(ISERROR(MATCH(t_platform_sensors[[#This Row],[Sensor]],t_sensors_list[Sensor],0)),FALSE, TRUE)</f>
        <v>1</v>
      </c>
    </row>
    <row r="5" spans="1:4" x14ac:dyDescent="0.25">
      <c r="A5" t="s">
        <v>187</v>
      </c>
      <c r="B5" t="s">
        <v>176</v>
      </c>
      <c r="C5" t="str">
        <f>t_platform_sensors[[#This Row],[Platform]]&amp;"_"&amp;t_platform_sensors[[#This Row],[Sensor]]</f>
        <v>Helo Recon TestE_Airborne Radar</v>
      </c>
      <c r="D5" t="b">
        <f>IF(ISERROR(MATCH(t_platform_sensors[[#This Row],[Sensor]],t_sensors_list[Sensor],0)),FALSE, TRUE)</f>
        <v>1</v>
      </c>
    </row>
    <row r="6" spans="1:4" x14ac:dyDescent="0.25">
      <c r="A6" t="s">
        <v>187</v>
      </c>
      <c r="B6" t="s">
        <v>40</v>
      </c>
      <c r="C6" t="str">
        <f>t_platform_sensors[[#This Row],[Platform]]&amp;"_"&amp;t_platform_sensors[[#This Row],[Sensor]]</f>
        <v>Helo Recon TestE_Airborne EOIR</v>
      </c>
      <c r="D6" t="b">
        <f>IF(ISERROR(MATCH(t_platform_sensors[[#This Row],[Sensor]],t_sensors_list[Sensor],0)),FALSE, TRUE)</f>
        <v>1</v>
      </c>
    </row>
    <row r="7" spans="1:4" x14ac:dyDescent="0.25">
      <c r="A7" t="s">
        <v>188</v>
      </c>
      <c r="B7" t="s">
        <v>176</v>
      </c>
      <c r="C7" t="str">
        <f>t_platform_sensors[[#This Row],[Platform]]&amp;"_"&amp;t_platform_sensors[[#This Row],[Sensor]]</f>
        <v>Helo Attack TestE_Airborne Radar</v>
      </c>
      <c r="D7" t="b">
        <f>IF(ISERROR(MATCH(t_platform_sensors[[#This Row],[Sensor]],t_sensors_list[Sensor],0)),FALSE, TRUE)</f>
        <v>1</v>
      </c>
    </row>
    <row r="8" spans="1:4" x14ac:dyDescent="0.25">
      <c r="A8" t="s">
        <v>188</v>
      </c>
      <c r="B8" t="s">
        <v>40</v>
      </c>
      <c r="C8" t="str">
        <f>t_platform_sensors[[#This Row],[Platform]]&amp;"_"&amp;t_platform_sensors[[#This Row],[Sensor]]</f>
        <v>Helo Attack TestE_Airborne EOIR</v>
      </c>
      <c r="D8" t="b">
        <f>IF(ISERROR(MATCH(t_platform_sensors[[#This Row],[Sensor]],t_sensors_list[Sensor],0)),FALSE, TRUE)</f>
        <v>1</v>
      </c>
    </row>
    <row r="9" spans="1:4" x14ac:dyDescent="0.25">
      <c r="A9" t="s">
        <v>170</v>
      </c>
      <c r="B9" t="s">
        <v>178</v>
      </c>
      <c r="C9" t="str">
        <f>t_platform_sensors[[#This Row],[Platform]]&amp;"_"&amp;t_platform_sensors[[#This Row],[Sensor]]</f>
        <v>FIAC TestE_Sensor Radar</v>
      </c>
      <c r="D9" t="b">
        <f>IF(ISERROR(MATCH(t_platform_sensors[[#This Row],[Sensor]],t_sensors_list[Sensor],0)),FALSE, TRUE)</f>
        <v>1</v>
      </c>
    </row>
    <row r="10" spans="1:4" x14ac:dyDescent="0.25">
      <c r="A10" t="s">
        <v>172</v>
      </c>
      <c r="B10" t="s">
        <v>42</v>
      </c>
      <c r="C10" t="str">
        <f>t_platform_sensors[[#This Row],[Platform]]&amp;"_"&amp;t_platform_sensors[[#This Row],[Sensor]]</f>
        <v>Artillery battery TestE_Person - Visual</v>
      </c>
      <c r="D10" t="b">
        <f>IF(ISERROR(MATCH(t_platform_sensors[[#This Row],[Sensor]],t_sensors_list[Sensor],0)),FALSE, TRUE)</f>
        <v>1</v>
      </c>
    </row>
    <row r="11" spans="1:4" x14ac:dyDescent="0.25">
      <c r="A11" t="s">
        <v>174</v>
      </c>
      <c r="B11" t="s">
        <v>42</v>
      </c>
      <c r="C11" t="str">
        <f>t_platform_sensors[[#This Row],[Platform]]&amp;"_"&amp;t_platform_sensors[[#This Row],[Sensor]]</f>
        <v>CIC TestE_Person - Visual</v>
      </c>
      <c r="D11" t="b">
        <f>IF(ISERROR(MATCH(t_platform_sensors[[#This Row],[Sensor]],t_sensors_list[Sensor],0)),FALSE, TRUE)</f>
        <v>1</v>
      </c>
    </row>
    <row r="12" spans="1:4" x14ac:dyDescent="0.25">
      <c r="A12" t="s">
        <v>190</v>
      </c>
      <c r="B12" t="s">
        <v>176</v>
      </c>
      <c r="C12" t="str">
        <f>t_platform_sensors[[#This Row],[Platform]]&amp;"_"&amp;t_platform_sensors[[#This Row],[Sensor]]</f>
        <v>UAV Attack TestE_Airborne Radar</v>
      </c>
      <c r="D12" t="b">
        <f>IF(ISERROR(MATCH(t_platform_sensors[[#This Row],[Sensor]],t_sensors_list[Sensor],0)),FALSE, TRUE)</f>
        <v>1</v>
      </c>
    </row>
    <row r="13" spans="1:4" x14ac:dyDescent="0.25">
      <c r="A13" t="s">
        <v>190</v>
      </c>
      <c r="B13" t="s">
        <v>40</v>
      </c>
      <c r="C13" t="str">
        <f>t_platform_sensors[[#This Row],[Platform]]&amp;"_"&amp;t_platform_sensors[[#This Row],[Sensor]]</f>
        <v>UAV Attack TestE_Airborne EOIR</v>
      </c>
      <c r="D13" t="b">
        <f>IF(ISERROR(MATCH(t_platform_sensors[[#This Row],[Sensor]],t_sensors_list[Sensor],0)),FALSE, TRUE)</f>
        <v>1</v>
      </c>
    </row>
    <row r="14" spans="1:4" x14ac:dyDescent="0.25">
      <c r="A14" t="s">
        <v>191</v>
      </c>
      <c r="B14" t="s">
        <v>42</v>
      </c>
      <c r="C14" t="str">
        <f>t_platform_sensors[[#This Row],[Platform]]&amp;"_"&amp;t_platform_sensors[[#This Row],[Sensor]]</f>
        <v>Artillery battery FCS TestE_Person - Visual</v>
      </c>
      <c r="D14" t="b">
        <f>IF(ISERROR(MATCH(t_platform_sensors[[#This Row],[Sensor]],t_sensors_list[Sensor],0)),FALSE, TRUE)</f>
        <v>1</v>
      </c>
    </row>
  </sheetData>
  <conditionalFormatting sqref="D2:D14">
    <cfRule type="cellIs" dxfId="8" priority="1" operator="equal">
      <formula>TRUE</formula>
    </cfRule>
    <cfRule type="cellIs" dxfId="7" priority="2" operator="equal">
      <formula>FALSE</formula>
    </cfRule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E12"/>
  <sheetViews>
    <sheetView workbookViewId="0">
      <selection activeCell="F16" sqref="F16"/>
    </sheetView>
  </sheetViews>
  <sheetFormatPr defaultRowHeight="15" x14ac:dyDescent="0.25"/>
  <cols>
    <col min="1" max="1" width="25.140625" bestFit="1" customWidth="1"/>
    <col min="2" max="2" width="17" bestFit="1" customWidth="1"/>
    <col min="3" max="3" width="21.5703125" bestFit="1" customWidth="1"/>
  </cols>
  <sheetData>
    <row r="1" spans="1:5" x14ac:dyDescent="0.25">
      <c r="A1" t="s">
        <v>49</v>
      </c>
      <c r="B1" t="s">
        <v>50</v>
      </c>
      <c r="C1" t="s">
        <v>51</v>
      </c>
      <c r="D1" t="s">
        <v>52</v>
      </c>
      <c r="E1" t="s">
        <v>53</v>
      </c>
    </row>
    <row r="2" spans="1:5" x14ac:dyDescent="0.25">
      <c r="A2" t="s">
        <v>54</v>
      </c>
      <c r="B2">
        <v>1.5</v>
      </c>
      <c r="C2">
        <v>1.5</v>
      </c>
      <c r="D2">
        <v>10</v>
      </c>
      <c r="E2" t="b">
        <f>COUNTIFS(t_effector_pkill[Effector],t_effectors_list[[#This Row],[Effector]])=COUNTA(t_platforms_list[Platform])</f>
        <v>1</v>
      </c>
    </row>
    <row r="3" spans="1:5" x14ac:dyDescent="0.25">
      <c r="A3" t="s">
        <v>55</v>
      </c>
      <c r="B3">
        <v>4</v>
      </c>
      <c r="C3">
        <v>4</v>
      </c>
      <c r="D3">
        <v>10</v>
      </c>
      <c r="E3" t="b">
        <f>COUNTIFS(t_effector_pkill[Effector],t_effectors_list[[#This Row],[Effector]])=COUNTA(t_platforms_list[Platform])</f>
        <v>1</v>
      </c>
    </row>
    <row r="4" spans="1:5" x14ac:dyDescent="0.25">
      <c r="A4" t="s">
        <v>56</v>
      </c>
      <c r="B4">
        <v>7</v>
      </c>
      <c r="C4">
        <v>7</v>
      </c>
      <c r="D4">
        <v>10</v>
      </c>
      <c r="E4" t="b">
        <f>COUNTIFS(t_effector_pkill[Effector],t_effectors_list[[#This Row],[Effector]])=COUNTA(t_platforms_list[Platform])</f>
        <v>1</v>
      </c>
    </row>
    <row r="5" spans="1:5" x14ac:dyDescent="0.25">
      <c r="A5" t="s">
        <v>57</v>
      </c>
      <c r="B5">
        <v>4</v>
      </c>
      <c r="C5">
        <v>4</v>
      </c>
      <c r="D5">
        <v>1000</v>
      </c>
      <c r="E5" t="b">
        <f>COUNTIFS(t_effector_pkill[Effector],t_effectors_list[[#This Row],[Effector]])=COUNTA(t_platforms_list[Platform])</f>
        <v>1</v>
      </c>
    </row>
    <row r="6" spans="1:5" x14ac:dyDescent="0.25">
      <c r="A6" t="s">
        <v>58</v>
      </c>
      <c r="B6">
        <v>25</v>
      </c>
      <c r="C6">
        <v>25</v>
      </c>
      <c r="D6">
        <v>1</v>
      </c>
      <c r="E6" t="b">
        <f>COUNTIFS(t_effector_pkill[Effector],t_effectors_list[[#This Row],[Effector]])=COUNTA(t_platforms_list[Platform])</f>
        <v>1</v>
      </c>
    </row>
    <row r="7" spans="1:5" x14ac:dyDescent="0.25">
      <c r="A7" t="s">
        <v>59</v>
      </c>
      <c r="B7">
        <v>8</v>
      </c>
      <c r="C7">
        <v>8</v>
      </c>
      <c r="D7">
        <v>2</v>
      </c>
      <c r="E7" t="b">
        <f>COUNTIFS(t_effector_pkill[Effector],t_effectors_list[[#This Row],[Effector]])=COUNTA(t_platforms_list[Platform])</f>
        <v>1</v>
      </c>
    </row>
    <row r="8" spans="1:5" x14ac:dyDescent="0.25">
      <c r="A8" t="s">
        <v>60</v>
      </c>
      <c r="B8">
        <v>20</v>
      </c>
      <c r="C8">
        <v>20</v>
      </c>
      <c r="D8">
        <v>10</v>
      </c>
      <c r="E8" t="b">
        <f>COUNTIFS(t_effector_pkill[Effector],t_effectors_list[[#This Row],[Effector]])=COUNTA(t_platforms_list[Platform])</f>
        <v>1</v>
      </c>
    </row>
    <row r="9" spans="1:5" x14ac:dyDescent="0.25">
      <c r="A9" t="s">
        <v>61</v>
      </c>
      <c r="B9">
        <v>5</v>
      </c>
      <c r="C9">
        <v>5</v>
      </c>
      <c r="D9">
        <v>10</v>
      </c>
      <c r="E9" t="b">
        <f>COUNTIFS(t_effector_pkill[Effector],t_effectors_list[[#This Row],[Effector]])=COUNTA(t_platforms_list[Platform])</f>
        <v>1</v>
      </c>
    </row>
    <row r="10" spans="1:5" x14ac:dyDescent="0.25">
      <c r="A10" t="s">
        <v>62</v>
      </c>
      <c r="B10">
        <v>500</v>
      </c>
      <c r="C10">
        <v>500</v>
      </c>
      <c r="D10">
        <v>1</v>
      </c>
      <c r="E10" t="b">
        <f>COUNTIFS(t_effector_pkill[Effector],t_effectors_list[[#This Row],[Effector]])=COUNTA(t_platforms_list[Platform])</f>
        <v>1</v>
      </c>
    </row>
    <row r="11" spans="1:5" x14ac:dyDescent="0.25">
      <c r="A11" t="s">
        <v>63</v>
      </c>
      <c r="B11">
        <v>37</v>
      </c>
      <c r="C11">
        <v>37</v>
      </c>
      <c r="D11">
        <v>10</v>
      </c>
      <c r="E11" t="b">
        <f>COUNTIFS(t_effector_pkill[Effector],t_effectors_list[[#This Row],[Effector]])=COUNTA(t_platforms_list[Platform])</f>
        <v>1</v>
      </c>
    </row>
    <row r="12" spans="1:5" x14ac:dyDescent="0.25">
      <c r="A12" t="s">
        <v>192</v>
      </c>
      <c r="B12">
        <v>40</v>
      </c>
      <c r="C12">
        <v>40</v>
      </c>
      <c r="D12">
        <v>10</v>
      </c>
      <c r="E12" t="b">
        <f>COUNTIFS(t_effector_pkill[Effector],t_effectors_list[[#This Row],[Effector]])=COUNTA(t_platforms_list[Platform])</f>
        <v>1</v>
      </c>
    </row>
  </sheetData>
  <conditionalFormatting sqref="E2:E12">
    <cfRule type="cellIs" dxfId="6" priority="1" operator="equal">
      <formula>TRUE</formula>
    </cfRule>
    <cfRule type="cellIs" dxfId="5" priority="2" operator="equal">
      <formula>FALSE</formula>
    </cfRule>
  </conditionalFormatting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/>
  <dimension ref="A1:D6"/>
  <sheetViews>
    <sheetView workbookViewId="0">
      <selection activeCell="C1" sqref="C1:C1048576"/>
    </sheetView>
  </sheetViews>
  <sheetFormatPr defaultRowHeight="15" x14ac:dyDescent="0.25"/>
  <cols>
    <col min="1" max="1" width="20.5703125" bestFit="1" customWidth="1"/>
    <col min="2" max="2" width="18.5703125" bestFit="1" customWidth="1"/>
    <col min="3" max="3" width="16.7109375" bestFit="1" customWidth="1"/>
    <col min="4" max="4" width="17" bestFit="1" customWidth="1"/>
  </cols>
  <sheetData>
    <row r="1" spans="1:4" x14ac:dyDescent="0.25">
      <c r="A1" t="s">
        <v>0</v>
      </c>
      <c r="B1" t="s">
        <v>49</v>
      </c>
      <c r="C1" t="s">
        <v>32</v>
      </c>
      <c r="D1" t="s">
        <v>65</v>
      </c>
    </row>
    <row r="2" spans="1:4" x14ac:dyDescent="0.25">
      <c r="A2" t="s">
        <v>170</v>
      </c>
      <c r="B2" t="s">
        <v>57</v>
      </c>
      <c r="C2" t="b">
        <f>IF(ISERROR(MATCH(t_platform_effectors[[#This Row],[Platform]],t_platforms_list[Platform],0)),FALSE, TRUE)</f>
        <v>1</v>
      </c>
      <c r="D2" t="b">
        <f>IF(ISERROR(MATCH(t_platform_effectors[[#This Row],[Effector]],t_effectors_list[Effector],0)),FALSE, TRUE)</f>
        <v>1</v>
      </c>
    </row>
    <row r="3" spans="1:4" x14ac:dyDescent="0.25">
      <c r="A3" t="s">
        <v>188</v>
      </c>
      <c r="B3" t="s">
        <v>59</v>
      </c>
      <c r="C3" t="b">
        <f>IF(ISERROR(MATCH(t_platform_effectors[[#This Row],[Platform]],t_platforms_list[Platform],0)),FALSE, TRUE)</f>
        <v>1</v>
      </c>
      <c r="D3" t="b">
        <f>IF(ISERROR(MATCH(t_platform_effectors[[#This Row],[Effector]],t_effectors_list[Effector],0)),FALSE, TRUE)</f>
        <v>1</v>
      </c>
    </row>
    <row r="4" spans="1:4" x14ac:dyDescent="0.25">
      <c r="A4" t="s">
        <v>172</v>
      </c>
      <c r="B4" t="s">
        <v>58</v>
      </c>
      <c r="C4" t="b">
        <f>IF(ISERROR(MATCH(t_platform_effectors[[#This Row],[Platform]],t_platforms_list[Platform],0)),FALSE, TRUE)</f>
        <v>1</v>
      </c>
      <c r="D4" t="b">
        <f>IF(ISERROR(MATCH(t_platform_effectors[[#This Row],[Effector]],t_effectors_list[Effector],0)),FALSE, TRUE)</f>
        <v>1</v>
      </c>
    </row>
    <row r="5" spans="1:4" x14ac:dyDescent="0.25">
      <c r="A5" t="s">
        <v>190</v>
      </c>
      <c r="B5" t="s">
        <v>59</v>
      </c>
      <c r="C5" t="b">
        <f>IF(ISERROR(MATCH(t_platform_effectors[[#This Row],[Platform]],t_platforms_list[Platform],0)),FALSE, TRUE)</f>
        <v>1</v>
      </c>
      <c r="D5" t="b">
        <f>IF(ISERROR(MATCH(t_platform_effectors[[#This Row],[Effector]],t_effectors_list[Effector],0)),FALSE, TRUE)</f>
        <v>1</v>
      </c>
    </row>
    <row r="6" spans="1:4" x14ac:dyDescent="0.25">
      <c r="A6" t="s">
        <v>191</v>
      </c>
      <c r="B6" t="s">
        <v>192</v>
      </c>
      <c r="C6" t="b">
        <f>IF(ISERROR(MATCH(t_platform_effectors[[#This Row],[Platform]],t_platforms_list[Platform],0)),FALSE, TRUE)</f>
        <v>1</v>
      </c>
      <c r="D6" t="b">
        <f>IF(ISERROR(MATCH(t_platform_effectors[[#This Row],[Effector]],t_effectors_list[Effector],0)),FALSE, TRUE)</f>
        <v>1</v>
      </c>
    </row>
  </sheetData>
  <conditionalFormatting sqref="C2:D6">
    <cfRule type="cellIs" dxfId="4" priority="1" operator="equal">
      <formula>TRUE</formula>
    </cfRule>
    <cfRule type="cellIs" dxfId="3" priority="2" operator="equal">
      <formula>FALSE</formula>
    </cfRule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E100"/>
  <sheetViews>
    <sheetView workbookViewId="0"/>
  </sheetViews>
  <sheetFormatPr defaultRowHeight="15" x14ac:dyDescent="0.25"/>
  <cols>
    <col min="1" max="1" width="25.140625" bestFit="1" customWidth="1"/>
    <col min="2" max="2" width="17.5703125" customWidth="1"/>
    <col min="3" max="3" width="15.85546875" bestFit="1" customWidth="1"/>
    <col min="4" max="4" width="16.140625" bestFit="1" customWidth="1"/>
    <col min="5" max="5" width="16.7109375" bestFit="1" customWidth="1"/>
  </cols>
  <sheetData>
    <row r="1" spans="1:5" x14ac:dyDescent="0.25">
      <c r="A1" t="s">
        <v>49</v>
      </c>
      <c r="B1" t="s">
        <v>0</v>
      </c>
      <c r="C1" t="s">
        <v>66</v>
      </c>
      <c r="D1" t="s">
        <v>65</v>
      </c>
      <c r="E1" t="s">
        <v>32</v>
      </c>
    </row>
    <row r="2" spans="1:5" x14ac:dyDescent="0.25">
      <c r="A2" t="s">
        <v>55</v>
      </c>
      <c r="B2" t="s">
        <v>172</v>
      </c>
      <c r="C2">
        <v>1</v>
      </c>
      <c r="D2" t="b">
        <f>IF(ISERROR(MATCH(t_effector_pkill[[#This Row],[Effector]],t_effectors_list[Effector],0)),FALSE, TRUE)</f>
        <v>1</v>
      </c>
      <c r="E2" t="b">
        <f>IF(ISERROR(MATCH(t_effector_pkill[[#This Row],[Platform]],t_platforms_list[Platform],0)),FALSE, TRUE)</f>
        <v>1</v>
      </c>
    </row>
    <row r="3" spans="1:5" x14ac:dyDescent="0.25">
      <c r="A3" t="s">
        <v>56</v>
      </c>
      <c r="B3" t="s">
        <v>172</v>
      </c>
      <c r="C3">
        <v>1</v>
      </c>
      <c r="D3" t="b">
        <f>IF(ISERROR(MATCH(t_effector_pkill[[#This Row],[Effector]],t_effectors_list[Effector],0)),FALSE, TRUE)</f>
        <v>1</v>
      </c>
      <c r="E3" t="b">
        <f>IF(ISERROR(MATCH(t_effector_pkill[[#This Row],[Platform]],t_platforms_list[Platform],0)),FALSE, TRUE)</f>
        <v>1</v>
      </c>
    </row>
    <row r="4" spans="1:5" x14ac:dyDescent="0.25">
      <c r="A4" t="s">
        <v>60</v>
      </c>
      <c r="B4" t="s">
        <v>172</v>
      </c>
      <c r="C4">
        <v>1</v>
      </c>
      <c r="D4" t="b">
        <f>IF(ISERROR(MATCH(t_effector_pkill[[#This Row],[Effector]],t_effectors_list[Effector],0)),FALSE, TRUE)</f>
        <v>1</v>
      </c>
      <c r="E4" t="b">
        <f>IF(ISERROR(MATCH(t_effector_pkill[[#This Row],[Platform]],t_platforms_list[Platform],0)),FALSE, TRUE)</f>
        <v>1</v>
      </c>
    </row>
    <row r="5" spans="1:5" x14ac:dyDescent="0.25">
      <c r="A5" t="s">
        <v>57</v>
      </c>
      <c r="B5" t="s">
        <v>172</v>
      </c>
      <c r="C5">
        <v>1</v>
      </c>
      <c r="D5" t="b">
        <f>IF(ISERROR(MATCH(t_effector_pkill[[#This Row],[Effector]],t_effectors_list[Effector],0)),FALSE, TRUE)</f>
        <v>1</v>
      </c>
      <c r="E5" t="b">
        <f>IF(ISERROR(MATCH(t_effector_pkill[[#This Row],[Platform]],t_platforms_list[Platform],0)),FALSE, TRUE)</f>
        <v>1</v>
      </c>
    </row>
    <row r="6" spans="1:5" x14ac:dyDescent="0.25">
      <c r="A6" t="s">
        <v>54</v>
      </c>
      <c r="B6" t="s">
        <v>172</v>
      </c>
      <c r="C6">
        <v>1</v>
      </c>
      <c r="D6" t="b">
        <f>IF(ISERROR(MATCH(t_effector_pkill[[#This Row],[Effector]],t_effectors_list[Effector],0)),FALSE, TRUE)</f>
        <v>1</v>
      </c>
      <c r="E6" t="b">
        <f>IF(ISERROR(MATCH(t_effector_pkill[[#This Row],[Platform]],t_platforms_list[Platform],0)),FALSE, TRUE)</f>
        <v>1</v>
      </c>
    </row>
    <row r="7" spans="1:5" x14ac:dyDescent="0.25">
      <c r="A7" t="s">
        <v>63</v>
      </c>
      <c r="B7" t="s">
        <v>172</v>
      </c>
      <c r="C7">
        <v>1</v>
      </c>
      <c r="D7" t="b">
        <f>IF(ISERROR(MATCH(t_effector_pkill[[#This Row],[Effector]],t_effectors_list[Effector],0)),FALSE, TRUE)</f>
        <v>1</v>
      </c>
      <c r="E7" t="b">
        <f>IF(ISERROR(MATCH(t_effector_pkill[[#This Row],[Platform]],t_platforms_list[Platform],0)),FALSE, TRUE)</f>
        <v>1</v>
      </c>
    </row>
    <row r="8" spans="1:5" x14ac:dyDescent="0.25">
      <c r="A8" t="s">
        <v>61</v>
      </c>
      <c r="B8" t="s">
        <v>172</v>
      </c>
      <c r="C8">
        <v>1</v>
      </c>
      <c r="D8" t="b">
        <f>IF(ISERROR(MATCH(t_effector_pkill[[#This Row],[Effector]],t_effectors_list[Effector],0)),FALSE, TRUE)</f>
        <v>1</v>
      </c>
      <c r="E8" t="b">
        <f>IF(ISERROR(MATCH(t_effector_pkill[[#This Row],[Platform]],t_platforms_list[Platform],0)),FALSE, TRUE)</f>
        <v>1</v>
      </c>
    </row>
    <row r="9" spans="1:5" x14ac:dyDescent="0.25">
      <c r="A9" t="s">
        <v>58</v>
      </c>
      <c r="B9" t="s">
        <v>172</v>
      </c>
      <c r="C9">
        <v>1</v>
      </c>
      <c r="D9" t="b">
        <f>IF(ISERROR(MATCH(t_effector_pkill[[#This Row],[Effector]],t_effectors_list[Effector],0)),FALSE, TRUE)</f>
        <v>1</v>
      </c>
      <c r="E9" t="b">
        <f>IF(ISERROR(MATCH(t_effector_pkill[[#This Row],[Platform]],t_platforms_list[Platform],0)),FALSE, TRUE)</f>
        <v>1</v>
      </c>
    </row>
    <row r="10" spans="1:5" x14ac:dyDescent="0.25">
      <c r="A10" t="s">
        <v>62</v>
      </c>
      <c r="B10" t="s">
        <v>172</v>
      </c>
      <c r="C10">
        <v>1</v>
      </c>
      <c r="D10" t="b">
        <f>IF(ISERROR(MATCH(t_effector_pkill[[#This Row],[Effector]],t_effectors_list[Effector],0)),FALSE, TRUE)</f>
        <v>1</v>
      </c>
      <c r="E10" t="b">
        <f>IF(ISERROR(MATCH(t_effector_pkill[[#This Row],[Platform]],t_platforms_list[Platform],0)),FALSE, TRUE)</f>
        <v>1</v>
      </c>
    </row>
    <row r="11" spans="1:5" x14ac:dyDescent="0.25">
      <c r="A11" t="s">
        <v>59</v>
      </c>
      <c r="B11" t="s">
        <v>172</v>
      </c>
      <c r="C11">
        <v>1</v>
      </c>
      <c r="D11" t="b">
        <f>IF(ISERROR(MATCH(t_effector_pkill[[#This Row],[Effector]],t_effectors_list[Effector],0)),FALSE, TRUE)</f>
        <v>1</v>
      </c>
      <c r="E11" t="b">
        <f>IF(ISERROR(MATCH(t_effector_pkill[[#This Row],[Platform]],t_platforms_list[Platform],0)),FALSE, TRUE)</f>
        <v>1</v>
      </c>
    </row>
    <row r="12" spans="1:5" x14ac:dyDescent="0.25">
      <c r="A12" t="s">
        <v>192</v>
      </c>
      <c r="B12" t="s">
        <v>172</v>
      </c>
      <c r="C12">
        <v>1</v>
      </c>
      <c r="D12" t="b">
        <f>IF(ISERROR(MATCH(t_effector_pkill[[#This Row],[Effector]],t_effectors_list[Effector],0)),FALSE, TRUE)</f>
        <v>1</v>
      </c>
      <c r="E12" t="b">
        <f>IF(ISERROR(MATCH(t_effector_pkill[[#This Row],[Platform]],t_platforms_list[Platform],0)),FALSE, TRUE)</f>
        <v>1</v>
      </c>
    </row>
    <row r="13" spans="1:5" x14ac:dyDescent="0.25">
      <c r="A13" t="s">
        <v>55</v>
      </c>
      <c r="B13" t="s">
        <v>174</v>
      </c>
      <c r="C13">
        <v>1</v>
      </c>
      <c r="D13" t="b">
        <f>IF(ISERROR(MATCH(t_effector_pkill[[#This Row],[Effector]],t_effectors_list[Effector],0)),FALSE, TRUE)</f>
        <v>1</v>
      </c>
      <c r="E13" t="b">
        <f>IF(ISERROR(MATCH(t_effector_pkill[[#This Row],[Platform]],t_platforms_list[Platform],0)),FALSE, TRUE)</f>
        <v>1</v>
      </c>
    </row>
    <row r="14" spans="1:5" x14ac:dyDescent="0.25">
      <c r="A14" t="s">
        <v>56</v>
      </c>
      <c r="B14" t="s">
        <v>174</v>
      </c>
      <c r="C14">
        <v>1</v>
      </c>
      <c r="D14" t="b">
        <f>IF(ISERROR(MATCH(t_effector_pkill[[#This Row],[Effector]],t_effectors_list[Effector],0)),FALSE, TRUE)</f>
        <v>1</v>
      </c>
      <c r="E14" t="b">
        <f>IF(ISERROR(MATCH(t_effector_pkill[[#This Row],[Platform]],t_platforms_list[Platform],0)),FALSE, TRUE)</f>
        <v>1</v>
      </c>
    </row>
    <row r="15" spans="1:5" x14ac:dyDescent="0.25">
      <c r="A15" t="s">
        <v>60</v>
      </c>
      <c r="B15" t="s">
        <v>174</v>
      </c>
      <c r="C15">
        <v>1</v>
      </c>
      <c r="D15" t="b">
        <f>IF(ISERROR(MATCH(t_effector_pkill[[#This Row],[Effector]],t_effectors_list[Effector],0)),FALSE, TRUE)</f>
        <v>1</v>
      </c>
      <c r="E15" t="b">
        <f>IF(ISERROR(MATCH(t_effector_pkill[[#This Row],[Platform]],t_platforms_list[Platform],0)),FALSE, TRUE)</f>
        <v>1</v>
      </c>
    </row>
    <row r="16" spans="1:5" x14ac:dyDescent="0.25">
      <c r="A16" t="s">
        <v>57</v>
      </c>
      <c r="B16" t="s">
        <v>174</v>
      </c>
      <c r="C16">
        <v>1</v>
      </c>
      <c r="D16" t="b">
        <f>IF(ISERROR(MATCH(t_effector_pkill[[#This Row],[Effector]],t_effectors_list[Effector],0)),FALSE, TRUE)</f>
        <v>1</v>
      </c>
      <c r="E16" t="b">
        <f>IF(ISERROR(MATCH(t_effector_pkill[[#This Row],[Platform]],t_platforms_list[Platform],0)),FALSE, TRUE)</f>
        <v>1</v>
      </c>
    </row>
    <row r="17" spans="1:5" x14ac:dyDescent="0.25">
      <c r="A17" t="s">
        <v>54</v>
      </c>
      <c r="B17" t="s">
        <v>174</v>
      </c>
      <c r="C17">
        <v>1</v>
      </c>
      <c r="D17" t="b">
        <f>IF(ISERROR(MATCH(t_effector_pkill[[#This Row],[Effector]],t_effectors_list[Effector],0)),FALSE, TRUE)</f>
        <v>1</v>
      </c>
      <c r="E17" t="b">
        <f>IF(ISERROR(MATCH(t_effector_pkill[[#This Row],[Platform]],t_platforms_list[Platform],0)),FALSE, TRUE)</f>
        <v>1</v>
      </c>
    </row>
    <row r="18" spans="1:5" x14ac:dyDescent="0.25">
      <c r="A18" t="s">
        <v>63</v>
      </c>
      <c r="B18" t="s">
        <v>174</v>
      </c>
      <c r="C18">
        <v>1</v>
      </c>
      <c r="D18" t="b">
        <f>IF(ISERROR(MATCH(t_effector_pkill[[#This Row],[Effector]],t_effectors_list[Effector],0)),FALSE, TRUE)</f>
        <v>1</v>
      </c>
      <c r="E18" t="b">
        <f>IF(ISERROR(MATCH(t_effector_pkill[[#This Row],[Platform]],t_platforms_list[Platform],0)),FALSE, TRUE)</f>
        <v>1</v>
      </c>
    </row>
    <row r="19" spans="1:5" x14ac:dyDescent="0.25">
      <c r="A19" t="s">
        <v>61</v>
      </c>
      <c r="B19" t="s">
        <v>174</v>
      </c>
      <c r="C19">
        <v>1</v>
      </c>
      <c r="D19" t="b">
        <f>IF(ISERROR(MATCH(t_effector_pkill[[#This Row],[Effector]],t_effectors_list[Effector],0)),FALSE, TRUE)</f>
        <v>1</v>
      </c>
      <c r="E19" t="b">
        <f>IF(ISERROR(MATCH(t_effector_pkill[[#This Row],[Platform]],t_platforms_list[Platform],0)),FALSE, TRUE)</f>
        <v>1</v>
      </c>
    </row>
    <row r="20" spans="1:5" x14ac:dyDescent="0.25">
      <c r="A20" t="s">
        <v>58</v>
      </c>
      <c r="B20" t="s">
        <v>174</v>
      </c>
      <c r="C20">
        <v>1</v>
      </c>
      <c r="D20" t="b">
        <f>IF(ISERROR(MATCH(t_effector_pkill[[#This Row],[Effector]],t_effectors_list[Effector],0)),FALSE, TRUE)</f>
        <v>1</v>
      </c>
      <c r="E20" t="b">
        <f>IF(ISERROR(MATCH(t_effector_pkill[[#This Row],[Platform]],t_platforms_list[Platform],0)),FALSE, TRUE)</f>
        <v>1</v>
      </c>
    </row>
    <row r="21" spans="1:5" x14ac:dyDescent="0.25">
      <c r="A21" t="s">
        <v>62</v>
      </c>
      <c r="B21" t="s">
        <v>174</v>
      </c>
      <c r="C21">
        <v>1</v>
      </c>
      <c r="D21" t="b">
        <f>IF(ISERROR(MATCH(t_effector_pkill[[#This Row],[Effector]],t_effectors_list[Effector],0)),FALSE, TRUE)</f>
        <v>1</v>
      </c>
      <c r="E21" t="b">
        <f>IF(ISERROR(MATCH(t_effector_pkill[[#This Row],[Platform]],t_platforms_list[Platform],0)),FALSE, TRUE)</f>
        <v>1</v>
      </c>
    </row>
    <row r="22" spans="1:5" x14ac:dyDescent="0.25">
      <c r="A22" t="s">
        <v>59</v>
      </c>
      <c r="B22" t="s">
        <v>174</v>
      </c>
      <c r="C22">
        <v>1</v>
      </c>
      <c r="D22" t="b">
        <f>IF(ISERROR(MATCH(t_effector_pkill[[#This Row],[Effector]],t_effectors_list[Effector],0)),FALSE, TRUE)</f>
        <v>1</v>
      </c>
      <c r="E22" t="b">
        <f>IF(ISERROR(MATCH(t_effector_pkill[[#This Row],[Platform]],t_platforms_list[Platform],0)),FALSE, TRUE)</f>
        <v>1</v>
      </c>
    </row>
    <row r="23" spans="1:5" x14ac:dyDescent="0.25">
      <c r="A23" t="s">
        <v>192</v>
      </c>
      <c r="B23" t="s">
        <v>174</v>
      </c>
      <c r="C23">
        <v>1</v>
      </c>
      <c r="D23" t="b">
        <f>IF(ISERROR(MATCH(t_effector_pkill[[#This Row],[Effector]],t_effectors_list[Effector],0)),FALSE, TRUE)</f>
        <v>1</v>
      </c>
      <c r="E23" t="b">
        <f>IF(ISERROR(MATCH(t_effector_pkill[[#This Row],[Platform]],t_platforms_list[Platform],0)),FALSE, TRUE)</f>
        <v>1</v>
      </c>
    </row>
    <row r="24" spans="1:5" x14ac:dyDescent="0.25">
      <c r="A24" t="s">
        <v>55</v>
      </c>
      <c r="B24" t="s">
        <v>170</v>
      </c>
      <c r="C24">
        <v>1</v>
      </c>
      <c r="D24" t="b">
        <f>IF(ISERROR(MATCH(t_effector_pkill[[#This Row],[Effector]],t_effectors_list[Effector],0)),FALSE, TRUE)</f>
        <v>1</v>
      </c>
      <c r="E24" t="b">
        <f>IF(ISERROR(MATCH(t_effector_pkill[[#This Row],[Platform]],t_platforms_list[Platform],0)),FALSE, TRUE)</f>
        <v>1</v>
      </c>
    </row>
    <row r="25" spans="1:5" x14ac:dyDescent="0.25">
      <c r="A25" t="s">
        <v>56</v>
      </c>
      <c r="B25" t="s">
        <v>170</v>
      </c>
      <c r="C25">
        <v>1</v>
      </c>
      <c r="D25" t="b">
        <f>IF(ISERROR(MATCH(t_effector_pkill[[#This Row],[Effector]],t_effectors_list[Effector],0)),FALSE, TRUE)</f>
        <v>1</v>
      </c>
      <c r="E25" t="b">
        <f>IF(ISERROR(MATCH(t_effector_pkill[[#This Row],[Platform]],t_platforms_list[Platform],0)),FALSE, TRUE)</f>
        <v>1</v>
      </c>
    </row>
    <row r="26" spans="1:5" x14ac:dyDescent="0.25">
      <c r="A26" t="s">
        <v>60</v>
      </c>
      <c r="B26" t="s">
        <v>170</v>
      </c>
      <c r="C26">
        <v>1</v>
      </c>
      <c r="D26" t="b">
        <f>IF(ISERROR(MATCH(t_effector_pkill[[#This Row],[Effector]],t_effectors_list[Effector],0)),FALSE, TRUE)</f>
        <v>1</v>
      </c>
      <c r="E26" t="b">
        <f>IF(ISERROR(MATCH(t_effector_pkill[[#This Row],[Platform]],t_platforms_list[Platform],0)),FALSE, TRUE)</f>
        <v>1</v>
      </c>
    </row>
    <row r="27" spans="1:5" x14ac:dyDescent="0.25">
      <c r="A27" t="s">
        <v>57</v>
      </c>
      <c r="B27" t="s">
        <v>170</v>
      </c>
      <c r="C27">
        <v>1</v>
      </c>
      <c r="D27" t="b">
        <f>IF(ISERROR(MATCH(t_effector_pkill[[#This Row],[Effector]],t_effectors_list[Effector],0)),FALSE, TRUE)</f>
        <v>1</v>
      </c>
      <c r="E27" t="b">
        <f>IF(ISERROR(MATCH(t_effector_pkill[[#This Row],[Platform]],t_platforms_list[Platform],0)),FALSE, TRUE)</f>
        <v>1</v>
      </c>
    </row>
    <row r="28" spans="1:5" x14ac:dyDescent="0.25">
      <c r="A28" t="s">
        <v>54</v>
      </c>
      <c r="B28" t="s">
        <v>170</v>
      </c>
      <c r="C28">
        <v>1</v>
      </c>
      <c r="D28" t="b">
        <f>IF(ISERROR(MATCH(t_effector_pkill[[#This Row],[Effector]],t_effectors_list[Effector],0)),FALSE, TRUE)</f>
        <v>1</v>
      </c>
      <c r="E28" t="b">
        <f>IF(ISERROR(MATCH(t_effector_pkill[[#This Row],[Platform]],t_platforms_list[Platform],0)),FALSE, TRUE)</f>
        <v>1</v>
      </c>
    </row>
    <row r="29" spans="1:5" x14ac:dyDescent="0.25">
      <c r="A29" t="s">
        <v>63</v>
      </c>
      <c r="B29" t="s">
        <v>170</v>
      </c>
      <c r="C29">
        <v>1</v>
      </c>
      <c r="D29" t="b">
        <f>IF(ISERROR(MATCH(t_effector_pkill[[#This Row],[Effector]],t_effectors_list[Effector],0)),FALSE, TRUE)</f>
        <v>1</v>
      </c>
      <c r="E29" t="b">
        <f>IF(ISERROR(MATCH(t_effector_pkill[[#This Row],[Platform]],t_platforms_list[Platform],0)),FALSE, TRUE)</f>
        <v>1</v>
      </c>
    </row>
    <row r="30" spans="1:5" x14ac:dyDescent="0.25">
      <c r="A30" t="s">
        <v>61</v>
      </c>
      <c r="B30" t="s">
        <v>170</v>
      </c>
      <c r="C30">
        <v>1</v>
      </c>
      <c r="D30" t="b">
        <f>IF(ISERROR(MATCH(t_effector_pkill[[#This Row],[Effector]],t_effectors_list[Effector],0)),FALSE, TRUE)</f>
        <v>1</v>
      </c>
      <c r="E30" t="b">
        <f>IF(ISERROR(MATCH(t_effector_pkill[[#This Row],[Platform]],t_platforms_list[Platform],0)),FALSE, TRUE)</f>
        <v>1</v>
      </c>
    </row>
    <row r="31" spans="1:5" x14ac:dyDescent="0.25">
      <c r="A31" t="s">
        <v>58</v>
      </c>
      <c r="B31" t="s">
        <v>170</v>
      </c>
      <c r="C31">
        <v>1</v>
      </c>
      <c r="D31" t="b">
        <f>IF(ISERROR(MATCH(t_effector_pkill[[#This Row],[Effector]],t_effectors_list[Effector],0)),FALSE, TRUE)</f>
        <v>1</v>
      </c>
      <c r="E31" t="b">
        <f>IF(ISERROR(MATCH(t_effector_pkill[[#This Row],[Platform]],t_platforms_list[Platform],0)),FALSE, TRUE)</f>
        <v>1</v>
      </c>
    </row>
    <row r="32" spans="1:5" x14ac:dyDescent="0.25">
      <c r="A32" t="s">
        <v>62</v>
      </c>
      <c r="B32" t="s">
        <v>170</v>
      </c>
      <c r="C32">
        <v>1</v>
      </c>
      <c r="D32" t="b">
        <f>IF(ISERROR(MATCH(t_effector_pkill[[#This Row],[Effector]],t_effectors_list[Effector],0)),FALSE, TRUE)</f>
        <v>1</v>
      </c>
      <c r="E32" t="b">
        <f>IF(ISERROR(MATCH(t_effector_pkill[[#This Row],[Platform]],t_platforms_list[Platform],0)),FALSE, TRUE)</f>
        <v>1</v>
      </c>
    </row>
    <row r="33" spans="1:5" x14ac:dyDescent="0.25">
      <c r="A33" t="s">
        <v>59</v>
      </c>
      <c r="B33" t="s">
        <v>170</v>
      </c>
      <c r="C33">
        <v>1</v>
      </c>
      <c r="D33" t="b">
        <f>IF(ISERROR(MATCH(t_effector_pkill[[#This Row],[Effector]],t_effectors_list[Effector],0)),FALSE, TRUE)</f>
        <v>1</v>
      </c>
      <c r="E33" t="b">
        <f>IF(ISERROR(MATCH(t_effector_pkill[[#This Row],[Platform]],t_platforms_list[Platform],0)),FALSE, TRUE)</f>
        <v>1</v>
      </c>
    </row>
    <row r="34" spans="1:5" x14ac:dyDescent="0.25">
      <c r="A34" t="s">
        <v>192</v>
      </c>
      <c r="B34" t="s">
        <v>170</v>
      </c>
      <c r="C34">
        <v>1</v>
      </c>
      <c r="D34" t="b">
        <f>IF(ISERROR(MATCH(t_effector_pkill[[#This Row],[Effector]],t_effectors_list[Effector],0)),FALSE, TRUE)</f>
        <v>1</v>
      </c>
      <c r="E34" t="b">
        <f>IF(ISERROR(MATCH(t_effector_pkill[[#This Row],[Platform]],t_platforms_list[Platform],0)),FALSE, TRUE)</f>
        <v>1</v>
      </c>
    </row>
    <row r="35" spans="1:5" x14ac:dyDescent="0.25">
      <c r="A35" t="s">
        <v>55</v>
      </c>
      <c r="B35" t="s">
        <v>188</v>
      </c>
      <c r="C35">
        <v>1</v>
      </c>
      <c r="D35" t="b">
        <f>IF(ISERROR(MATCH(t_effector_pkill[[#This Row],[Effector]],t_effectors_list[Effector],0)),FALSE, TRUE)</f>
        <v>1</v>
      </c>
      <c r="E35" t="b">
        <f>IF(ISERROR(MATCH(t_effector_pkill[[#This Row],[Platform]],t_platforms_list[Platform],0)),FALSE, TRUE)</f>
        <v>1</v>
      </c>
    </row>
    <row r="36" spans="1:5" x14ac:dyDescent="0.25">
      <c r="A36" t="s">
        <v>56</v>
      </c>
      <c r="B36" t="s">
        <v>188</v>
      </c>
      <c r="C36">
        <v>1</v>
      </c>
      <c r="D36" t="b">
        <f>IF(ISERROR(MATCH(t_effector_pkill[[#This Row],[Effector]],t_effectors_list[Effector],0)),FALSE, TRUE)</f>
        <v>1</v>
      </c>
      <c r="E36" t="b">
        <f>IF(ISERROR(MATCH(t_effector_pkill[[#This Row],[Platform]],t_platforms_list[Platform],0)),FALSE, TRUE)</f>
        <v>1</v>
      </c>
    </row>
    <row r="37" spans="1:5" x14ac:dyDescent="0.25">
      <c r="A37" t="s">
        <v>60</v>
      </c>
      <c r="B37" t="s">
        <v>188</v>
      </c>
      <c r="C37">
        <v>1</v>
      </c>
      <c r="D37" t="b">
        <f>IF(ISERROR(MATCH(t_effector_pkill[[#This Row],[Effector]],t_effectors_list[Effector],0)),FALSE, TRUE)</f>
        <v>1</v>
      </c>
      <c r="E37" t="b">
        <f>IF(ISERROR(MATCH(t_effector_pkill[[#This Row],[Platform]],t_platforms_list[Platform],0)),FALSE, TRUE)</f>
        <v>1</v>
      </c>
    </row>
    <row r="38" spans="1:5" x14ac:dyDescent="0.25">
      <c r="A38" t="s">
        <v>57</v>
      </c>
      <c r="B38" t="s">
        <v>188</v>
      </c>
      <c r="C38">
        <v>1</v>
      </c>
      <c r="D38" t="b">
        <f>IF(ISERROR(MATCH(t_effector_pkill[[#This Row],[Effector]],t_effectors_list[Effector],0)),FALSE, TRUE)</f>
        <v>1</v>
      </c>
      <c r="E38" t="b">
        <f>IF(ISERROR(MATCH(t_effector_pkill[[#This Row],[Platform]],t_platforms_list[Platform],0)),FALSE, TRUE)</f>
        <v>1</v>
      </c>
    </row>
    <row r="39" spans="1:5" x14ac:dyDescent="0.25">
      <c r="A39" t="s">
        <v>54</v>
      </c>
      <c r="B39" t="s">
        <v>188</v>
      </c>
      <c r="C39">
        <v>1</v>
      </c>
      <c r="D39" t="b">
        <f>IF(ISERROR(MATCH(t_effector_pkill[[#This Row],[Effector]],t_effectors_list[Effector],0)),FALSE, TRUE)</f>
        <v>1</v>
      </c>
      <c r="E39" t="b">
        <f>IF(ISERROR(MATCH(t_effector_pkill[[#This Row],[Platform]],t_platforms_list[Platform],0)),FALSE, TRUE)</f>
        <v>1</v>
      </c>
    </row>
    <row r="40" spans="1:5" x14ac:dyDescent="0.25">
      <c r="A40" t="s">
        <v>63</v>
      </c>
      <c r="B40" t="s">
        <v>188</v>
      </c>
      <c r="C40">
        <v>1</v>
      </c>
      <c r="D40" t="b">
        <f>IF(ISERROR(MATCH(t_effector_pkill[[#This Row],[Effector]],t_effectors_list[Effector],0)),FALSE, TRUE)</f>
        <v>1</v>
      </c>
      <c r="E40" t="b">
        <f>IF(ISERROR(MATCH(t_effector_pkill[[#This Row],[Platform]],t_platforms_list[Platform],0)),FALSE, TRUE)</f>
        <v>1</v>
      </c>
    </row>
    <row r="41" spans="1:5" x14ac:dyDescent="0.25">
      <c r="A41" t="s">
        <v>61</v>
      </c>
      <c r="B41" t="s">
        <v>188</v>
      </c>
      <c r="C41">
        <v>1</v>
      </c>
      <c r="D41" t="b">
        <f>IF(ISERROR(MATCH(t_effector_pkill[[#This Row],[Effector]],t_effectors_list[Effector],0)),FALSE, TRUE)</f>
        <v>1</v>
      </c>
      <c r="E41" t="b">
        <f>IF(ISERROR(MATCH(t_effector_pkill[[#This Row],[Platform]],t_platforms_list[Platform],0)),FALSE, TRUE)</f>
        <v>1</v>
      </c>
    </row>
    <row r="42" spans="1:5" x14ac:dyDescent="0.25">
      <c r="A42" t="s">
        <v>58</v>
      </c>
      <c r="B42" t="s">
        <v>188</v>
      </c>
      <c r="C42">
        <v>1</v>
      </c>
      <c r="D42" t="b">
        <f>IF(ISERROR(MATCH(t_effector_pkill[[#This Row],[Effector]],t_effectors_list[Effector],0)),FALSE, TRUE)</f>
        <v>1</v>
      </c>
      <c r="E42" t="b">
        <f>IF(ISERROR(MATCH(t_effector_pkill[[#This Row],[Platform]],t_platforms_list[Platform],0)),FALSE, TRUE)</f>
        <v>1</v>
      </c>
    </row>
    <row r="43" spans="1:5" x14ac:dyDescent="0.25">
      <c r="A43" t="s">
        <v>62</v>
      </c>
      <c r="B43" t="s">
        <v>188</v>
      </c>
      <c r="C43">
        <v>1</v>
      </c>
      <c r="D43" t="b">
        <f>IF(ISERROR(MATCH(t_effector_pkill[[#This Row],[Effector]],t_effectors_list[Effector],0)),FALSE, TRUE)</f>
        <v>1</v>
      </c>
      <c r="E43" t="b">
        <f>IF(ISERROR(MATCH(t_effector_pkill[[#This Row],[Platform]],t_platforms_list[Platform],0)),FALSE, TRUE)</f>
        <v>1</v>
      </c>
    </row>
    <row r="44" spans="1:5" x14ac:dyDescent="0.25">
      <c r="A44" t="s">
        <v>59</v>
      </c>
      <c r="B44" t="s">
        <v>188</v>
      </c>
      <c r="C44">
        <v>1</v>
      </c>
      <c r="D44" t="b">
        <f>IF(ISERROR(MATCH(t_effector_pkill[[#This Row],[Effector]],t_effectors_list[Effector],0)),FALSE, TRUE)</f>
        <v>1</v>
      </c>
      <c r="E44" t="b">
        <f>IF(ISERROR(MATCH(t_effector_pkill[[#This Row],[Platform]],t_platforms_list[Platform],0)),FALSE, TRUE)</f>
        <v>1</v>
      </c>
    </row>
    <row r="45" spans="1:5" x14ac:dyDescent="0.25">
      <c r="A45" t="s">
        <v>192</v>
      </c>
      <c r="B45" t="s">
        <v>188</v>
      </c>
      <c r="C45">
        <v>1</v>
      </c>
      <c r="D45" t="b">
        <f>IF(ISERROR(MATCH(t_effector_pkill[[#This Row],[Effector]],t_effectors_list[Effector],0)),FALSE, TRUE)</f>
        <v>1</v>
      </c>
      <c r="E45" t="b">
        <f>IF(ISERROR(MATCH(t_effector_pkill[[#This Row],[Platform]],t_platforms_list[Platform],0)),FALSE, TRUE)</f>
        <v>1</v>
      </c>
    </row>
    <row r="46" spans="1:5" x14ac:dyDescent="0.25">
      <c r="A46" t="s">
        <v>55</v>
      </c>
      <c r="B46" t="s">
        <v>187</v>
      </c>
      <c r="C46">
        <v>1</v>
      </c>
      <c r="D46" t="b">
        <f>IF(ISERROR(MATCH(t_effector_pkill[[#This Row],[Effector]],t_effectors_list[Effector],0)),FALSE, TRUE)</f>
        <v>1</v>
      </c>
      <c r="E46" t="b">
        <f>IF(ISERROR(MATCH(t_effector_pkill[[#This Row],[Platform]],t_platforms_list[Platform],0)),FALSE, TRUE)</f>
        <v>1</v>
      </c>
    </row>
    <row r="47" spans="1:5" x14ac:dyDescent="0.25">
      <c r="A47" t="s">
        <v>56</v>
      </c>
      <c r="B47" t="s">
        <v>187</v>
      </c>
      <c r="C47">
        <v>1</v>
      </c>
      <c r="D47" t="b">
        <f>IF(ISERROR(MATCH(t_effector_pkill[[#This Row],[Effector]],t_effectors_list[Effector],0)),FALSE, TRUE)</f>
        <v>1</v>
      </c>
      <c r="E47" t="b">
        <f>IF(ISERROR(MATCH(t_effector_pkill[[#This Row],[Platform]],t_platforms_list[Platform],0)),FALSE, TRUE)</f>
        <v>1</v>
      </c>
    </row>
    <row r="48" spans="1:5" x14ac:dyDescent="0.25">
      <c r="A48" t="s">
        <v>60</v>
      </c>
      <c r="B48" t="s">
        <v>187</v>
      </c>
      <c r="C48">
        <v>1</v>
      </c>
      <c r="D48" t="b">
        <f>IF(ISERROR(MATCH(t_effector_pkill[[#This Row],[Effector]],t_effectors_list[Effector],0)),FALSE, TRUE)</f>
        <v>1</v>
      </c>
      <c r="E48" t="b">
        <f>IF(ISERROR(MATCH(t_effector_pkill[[#This Row],[Platform]],t_platforms_list[Platform],0)),FALSE, TRUE)</f>
        <v>1</v>
      </c>
    </row>
    <row r="49" spans="1:5" x14ac:dyDescent="0.25">
      <c r="A49" t="s">
        <v>57</v>
      </c>
      <c r="B49" t="s">
        <v>187</v>
      </c>
      <c r="C49">
        <v>1</v>
      </c>
      <c r="D49" t="b">
        <f>IF(ISERROR(MATCH(t_effector_pkill[[#This Row],[Effector]],t_effectors_list[Effector],0)),FALSE, TRUE)</f>
        <v>1</v>
      </c>
      <c r="E49" t="b">
        <f>IF(ISERROR(MATCH(t_effector_pkill[[#This Row],[Platform]],t_platforms_list[Platform],0)),FALSE, TRUE)</f>
        <v>1</v>
      </c>
    </row>
    <row r="50" spans="1:5" x14ac:dyDescent="0.25">
      <c r="A50" t="s">
        <v>54</v>
      </c>
      <c r="B50" t="s">
        <v>187</v>
      </c>
      <c r="C50">
        <v>1</v>
      </c>
      <c r="D50" t="b">
        <f>IF(ISERROR(MATCH(t_effector_pkill[[#This Row],[Effector]],t_effectors_list[Effector],0)),FALSE, TRUE)</f>
        <v>1</v>
      </c>
      <c r="E50" t="b">
        <f>IF(ISERROR(MATCH(t_effector_pkill[[#This Row],[Platform]],t_platforms_list[Platform],0)),FALSE, TRUE)</f>
        <v>1</v>
      </c>
    </row>
    <row r="51" spans="1:5" x14ac:dyDescent="0.25">
      <c r="A51" t="s">
        <v>63</v>
      </c>
      <c r="B51" t="s">
        <v>187</v>
      </c>
      <c r="C51">
        <v>1</v>
      </c>
      <c r="D51" t="b">
        <f>IF(ISERROR(MATCH(t_effector_pkill[[#This Row],[Effector]],t_effectors_list[Effector],0)),FALSE, TRUE)</f>
        <v>1</v>
      </c>
      <c r="E51" t="b">
        <f>IF(ISERROR(MATCH(t_effector_pkill[[#This Row],[Platform]],t_platforms_list[Platform],0)),FALSE, TRUE)</f>
        <v>1</v>
      </c>
    </row>
    <row r="52" spans="1:5" x14ac:dyDescent="0.25">
      <c r="A52" t="s">
        <v>61</v>
      </c>
      <c r="B52" t="s">
        <v>187</v>
      </c>
      <c r="C52">
        <v>1</v>
      </c>
      <c r="D52" t="b">
        <f>IF(ISERROR(MATCH(t_effector_pkill[[#This Row],[Effector]],t_effectors_list[Effector],0)),FALSE, TRUE)</f>
        <v>1</v>
      </c>
      <c r="E52" t="b">
        <f>IF(ISERROR(MATCH(t_effector_pkill[[#This Row],[Platform]],t_platforms_list[Platform],0)),FALSE, TRUE)</f>
        <v>1</v>
      </c>
    </row>
    <row r="53" spans="1:5" x14ac:dyDescent="0.25">
      <c r="A53" t="s">
        <v>58</v>
      </c>
      <c r="B53" t="s">
        <v>187</v>
      </c>
      <c r="C53">
        <v>1</v>
      </c>
      <c r="D53" t="b">
        <f>IF(ISERROR(MATCH(t_effector_pkill[[#This Row],[Effector]],t_effectors_list[Effector],0)),FALSE, TRUE)</f>
        <v>1</v>
      </c>
      <c r="E53" t="b">
        <f>IF(ISERROR(MATCH(t_effector_pkill[[#This Row],[Platform]],t_platforms_list[Platform],0)),FALSE, TRUE)</f>
        <v>1</v>
      </c>
    </row>
    <row r="54" spans="1:5" x14ac:dyDescent="0.25">
      <c r="A54" t="s">
        <v>62</v>
      </c>
      <c r="B54" t="s">
        <v>187</v>
      </c>
      <c r="C54">
        <v>1</v>
      </c>
      <c r="D54" t="b">
        <f>IF(ISERROR(MATCH(t_effector_pkill[[#This Row],[Effector]],t_effectors_list[Effector],0)),FALSE, TRUE)</f>
        <v>1</v>
      </c>
      <c r="E54" t="b">
        <f>IF(ISERROR(MATCH(t_effector_pkill[[#This Row],[Platform]],t_platforms_list[Platform],0)),FALSE, TRUE)</f>
        <v>1</v>
      </c>
    </row>
    <row r="55" spans="1:5" x14ac:dyDescent="0.25">
      <c r="A55" t="s">
        <v>59</v>
      </c>
      <c r="B55" t="s">
        <v>187</v>
      </c>
      <c r="C55">
        <v>1</v>
      </c>
      <c r="D55" t="b">
        <f>IF(ISERROR(MATCH(t_effector_pkill[[#This Row],[Effector]],t_effectors_list[Effector],0)),FALSE, TRUE)</f>
        <v>1</v>
      </c>
      <c r="E55" t="b">
        <f>IF(ISERROR(MATCH(t_effector_pkill[[#This Row],[Platform]],t_platforms_list[Platform],0)),FALSE, TRUE)</f>
        <v>1</v>
      </c>
    </row>
    <row r="56" spans="1:5" x14ac:dyDescent="0.25">
      <c r="A56" t="s">
        <v>192</v>
      </c>
      <c r="B56" t="s">
        <v>187</v>
      </c>
      <c r="C56">
        <v>1</v>
      </c>
      <c r="D56" t="b">
        <f>IF(ISERROR(MATCH(t_effector_pkill[[#This Row],[Effector]],t_effectors_list[Effector],0)),FALSE, TRUE)</f>
        <v>1</v>
      </c>
      <c r="E56" t="b">
        <f>IF(ISERROR(MATCH(t_effector_pkill[[#This Row],[Platform]],t_platforms_list[Platform],0)),FALSE, TRUE)</f>
        <v>1</v>
      </c>
    </row>
    <row r="57" spans="1:5" x14ac:dyDescent="0.25">
      <c r="A57" t="s">
        <v>55</v>
      </c>
      <c r="B57" t="s">
        <v>171</v>
      </c>
      <c r="C57">
        <v>1</v>
      </c>
      <c r="D57" t="b">
        <f>IF(ISERROR(MATCH(t_effector_pkill[[#This Row],[Effector]],t_effectors_list[Effector],0)),FALSE, TRUE)</f>
        <v>1</v>
      </c>
      <c r="E57" t="b">
        <f>IF(ISERROR(MATCH(t_effector_pkill[[#This Row],[Platform]],t_platforms_list[Platform],0)),FALSE, TRUE)</f>
        <v>1</v>
      </c>
    </row>
    <row r="58" spans="1:5" x14ac:dyDescent="0.25">
      <c r="A58" t="s">
        <v>56</v>
      </c>
      <c r="B58" t="s">
        <v>171</v>
      </c>
      <c r="C58">
        <v>1</v>
      </c>
      <c r="D58" t="b">
        <f>IF(ISERROR(MATCH(t_effector_pkill[[#This Row],[Effector]],t_effectors_list[Effector],0)),FALSE, TRUE)</f>
        <v>1</v>
      </c>
      <c r="E58" t="b">
        <f>IF(ISERROR(MATCH(t_effector_pkill[[#This Row],[Platform]],t_platforms_list[Platform],0)),FALSE, TRUE)</f>
        <v>1</v>
      </c>
    </row>
    <row r="59" spans="1:5" x14ac:dyDescent="0.25">
      <c r="A59" t="s">
        <v>60</v>
      </c>
      <c r="B59" t="s">
        <v>171</v>
      </c>
      <c r="C59">
        <v>1</v>
      </c>
      <c r="D59" t="b">
        <f>IF(ISERROR(MATCH(t_effector_pkill[[#This Row],[Effector]],t_effectors_list[Effector],0)),FALSE, TRUE)</f>
        <v>1</v>
      </c>
      <c r="E59" t="b">
        <f>IF(ISERROR(MATCH(t_effector_pkill[[#This Row],[Platform]],t_platforms_list[Platform],0)),FALSE, TRUE)</f>
        <v>1</v>
      </c>
    </row>
    <row r="60" spans="1:5" x14ac:dyDescent="0.25">
      <c r="A60" t="s">
        <v>57</v>
      </c>
      <c r="B60" t="s">
        <v>171</v>
      </c>
      <c r="C60">
        <v>1</v>
      </c>
      <c r="D60" t="b">
        <f>IF(ISERROR(MATCH(t_effector_pkill[[#This Row],[Effector]],t_effectors_list[Effector],0)),FALSE, TRUE)</f>
        <v>1</v>
      </c>
      <c r="E60" t="b">
        <f>IF(ISERROR(MATCH(t_effector_pkill[[#This Row],[Platform]],t_platforms_list[Platform],0)),FALSE, TRUE)</f>
        <v>1</v>
      </c>
    </row>
    <row r="61" spans="1:5" x14ac:dyDescent="0.25">
      <c r="A61" t="s">
        <v>54</v>
      </c>
      <c r="B61" t="s">
        <v>171</v>
      </c>
      <c r="C61">
        <v>1</v>
      </c>
      <c r="D61" t="b">
        <f>IF(ISERROR(MATCH(t_effector_pkill[[#This Row],[Effector]],t_effectors_list[Effector],0)),FALSE, TRUE)</f>
        <v>1</v>
      </c>
      <c r="E61" t="b">
        <f>IF(ISERROR(MATCH(t_effector_pkill[[#This Row],[Platform]],t_platforms_list[Platform],0)),FALSE, TRUE)</f>
        <v>1</v>
      </c>
    </row>
    <row r="62" spans="1:5" x14ac:dyDescent="0.25">
      <c r="A62" t="s">
        <v>63</v>
      </c>
      <c r="B62" t="s">
        <v>171</v>
      </c>
      <c r="C62">
        <v>1</v>
      </c>
      <c r="D62" t="b">
        <f>IF(ISERROR(MATCH(t_effector_pkill[[#This Row],[Effector]],t_effectors_list[Effector],0)),FALSE, TRUE)</f>
        <v>1</v>
      </c>
      <c r="E62" t="b">
        <f>IF(ISERROR(MATCH(t_effector_pkill[[#This Row],[Platform]],t_platforms_list[Platform],0)),FALSE, TRUE)</f>
        <v>1</v>
      </c>
    </row>
    <row r="63" spans="1:5" x14ac:dyDescent="0.25">
      <c r="A63" t="s">
        <v>61</v>
      </c>
      <c r="B63" t="s">
        <v>171</v>
      </c>
      <c r="C63">
        <v>1</v>
      </c>
      <c r="D63" t="b">
        <f>IF(ISERROR(MATCH(t_effector_pkill[[#This Row],[Effector]],t_effectors_list[Effector],0)),FALSE, TRUE)</f>
        <v>1</v>
      </c>
      <c r="E63" t="b">
        <f>IF(ISERROR(MATCH(t_effector_pkill[[#This Row],[Platform]],t_platforms_list[Platform],0)),FALSE, TRUE)</f>
        <v>1</v>
      </c>
    </row>
    <row r="64" spans="1:5" x14ac:dyDescent="0.25">
      <c r="A64" t="s">
        <v>58</v>
      </c>
      <c r="B64" t="s">
        <v>171</v>
      </c>
      <c r="C64">
        <v>1</v>
      </c>
      <c r="D64" t="b">
        <f>IF(ISERROR(MATCH(t_effector_pkill[[#This Row],[Effector]],t_effectors_list[Effector],0)),FALSE, TRUE)</f>
        <v>1</v>
      </c>
      <c r="E64" t="b">
        <f>IF(ISERROR(MATCH(t_effector_pkill[[#This Row],[Platform]],t_platforms_list[Platform],0)),FALSE, TRUE)</f>
        <v>1</v>
      </c>
    </row>
    <row r="65" spans="1:5" x14ac:dyDescent="0.25">
      <c r="A65" t="s">
        <v>62</v>
      </c>
      <c r="B65" t="s">
        <v>171</v>
      </c>
      <c r="C65">
        <v>1</v>
      </c>
      <c r="D65" t="b">
        <f>IF(ISERROR(MATCH(t_effector_pkill[[#This Row],[Effector]],t_effectors_list[Effector],0)),FALSE, TRUE)</f>
        <v>1</v>
      </c>
      <c r="E65" t="b">
        <f>IF(ISERROR(MATCH(t_effector_pkill[[#This Row],[Platform]],t_platforms_list[Platform],0)),FALSE, TRUE)</f>
        <v>1</v>
      </c>
    </row>
    <row r="66" spans="1:5" x14ac:dyDescent="0.25">
      <c r="A66" t="s">
        <v>59</v>
      </c>
      <c r="B66" t="s">
        <v>171</v>
      </c>
      <c r="C66">
        <v>1</v>
      </c>
      <c r="D66" t="b">
        <f>IF(ISERROR(MATCH(t_effector_pkill[[#This Row],[Effector]],t_effectors_list[Effector],0)),FALSE, TRUE)</f>
        <v>1</v>
      </c>
      <c r="E66" t="b">
        <f>IF(ISERROR(MATCH(t_effector_pkill[[#This Row],[Platform]],t_platforms_list[Platform],0)),FALSE, TRUE)</f>
        <v>1</v>
      </c>
    </row>
    <row r="67" spans="1:5" x14ac:dyDescent="0.25">
      <c r="A67" t="s">
        <v>192</v>
      </c>
      <c r="B67" t="s">
        <v>171</v>
      </c>
      <c r="C67">
        <v>1</v>
      </c>
      <c r="D67" t="b">
        <f>IF(ISERROR(MATCH(t_effector_pkill[[#This Row],[Effector]],t_effectors_list[Effector],0)),FALSE, TRUE)</f>
        <v>1</v>
      </c>
      <c r="E67" t="b">
        <f>IF(ISERROR(MATCH(t_effector_pkill[[#This Row],[Platform]],t_platforms_list[Platform],0)),FALSE, TRUE)</f>
        <v>1</v>
      </c>
    </row>
    <row r="68" spans="1:5" x14ac:dyDescent="0.25">
      <c r="A68" t="s">
        <v>55</v>
      </c>
      <c r="B68" t="s">
        <v>190</v>
      </c>
      <c r="C68">
        <v>1</v>
      </c>
      <c r="D68" t="b">
        <f>IF(ISERROR(MATCH(t_effector_pkill[[#This Row],[Effector]],t_effectors_list[Effector],0)),FALSE, TRUE)</f>
        <v>1</v>
      </c>
      <c r="E68" t="b">
        <f>IF(ISERROR(MATCH(t_effector_pkill[[#This Row],[Platform]],t_platforms_list[Platform],0)),FALSE, TRUE)</f>
        <v>1</v>
      </c>
    </row>
    <row r="69" spans="1:5" x14ac:dyDescent="0.25">
      <c r="A69" t="s">
        <v>56</v>
      </c>
      <c r="B69" t="s">
        <v>190</v>
      </c>
      <c r="C69">
        <v>1</v>
      </c>
      <c r="D69" t="b">
        <f>IF(ISERROR(MATCH(t_effector_pkill[[#This Row],[Effector]],t_effectors_list[Effector],0)),FALSE, TRUE)</f>
        <v>1</v>
      </c>
      <c r="E69" t="b">
        <f>IF(ISERROR(MATCH(t_effector_pkill[[#This Row],[Platform]],t_platforms_list[Platform],0)),FALSE, TRUE)</f>
        <v>1</v>
      </c>
    </row>
    <row r="70" spans="1:5" x14ac:dyDescent="0.25">
      <c r="A70" t="s">
        <v>60</v>
      </c>
      <c r="B70" t="s">
        <v>190</v>
      </c>
      <c r="C70">
        <v>1</v>
      </c>
      <c r="D70" t="b">
        <f>IF(ISERROR(MATCH(t_effector_pkill[[#This Row],[Effector]],t_effectors_list[Effector],0)),FALSE, TRUE)</f>
        <v>1</v>
      </c>
      <c r="E70" t="b">
        <f>IF(ISERROR(MATCH(t_effector_pkill[[#This Row],[Platform]],t_platforms_list[Platform],0)),FALSE, TRUE)</f>
        <v>1</v>
      </c>
    </row>
    <row r="71" spans="1:5" x14ac:dyDescent="0.25">
      <c r="A71" t="s">
        <v>57</v>
      </c>
      <c r="B71" t="s">
        <v>190</v>
      </c>
      <c r="C71">
        <v>1</v>
      </c>
      <c r="D71" t="b">
        <f>IF(ISERROR(MATCH(t_effector_pkill[[#This Row],[Effector]],t_effectors_list[Effector],0)),FALSE, TRUE)</f>
        <v>1</v>
      </c>
      <c r="E71" t="b">
        <f>IF(ISERROR(MATCH(t_effector_pkill[[#This Row],[Platform]],t_platforms_list[Platform],0)),FALSE, TRUE)</f>
        <v>1</v>
      </c>
    </row>
    <row r="72" spans="1:5" x14ac:dyDescent="0.25">
      <c r="A72" t="s">
        <v>54</v>
      </c>
      <c r="B72" t="s">
        <v>190</v>
      </c>
      <c r="C72">
        <v>1</v>
      </c>
      <c r="D72" t="b">
        <f>IF(ISERROR(MATCH(t_effector_pkill[[#This Row],[Effector]],t_effectors_list[Effector],0)),FALSE, TRUE)</f>
        <v>1</v>
      </c>
      <c r="E72" t="b">
        <f>IF(ISERROR(MATCH(t_effector_pkill[[#This Row],[Platform]],t_platforms_list[Platform],0)),FALSE, TRUE)</f>
        <v>1</v>
      </c>
    </row>
    <row r="73" spans="1:5" x14ac:dyDescent="0.25">
      <c r="A73" t="s">
        <v>63</v>
      </c>
      <c r="B73" t="s">
        <v>190</v>
      </c>
      <c r="C73">
        <v>1</v>
      </c>
      <c r="D73" t="b">
        <f>IF(ISERROR(MATCH(t_effector_pkill[[#This Row],[Effector]],t_effectors_list[Effector],0)),FALSE, TRUE)</f>
        <v>1</v>
      </c>
      <c r="E73" t="b">
        <f>IF(ISERROR(MATCH(t_effector_pkill[[#This Row],[Platform]],t_platforms_list[Platform],0)),FALSE, TRUE)</f>
        <v>1</v>
      </c>
    </row>
    <row r="74" spans="1:5" x14ac:dyDescent="0.25">
      <c r="A74" t="s">
        <v>61</v>
      </c>
      <c r="B74" t="s">
        <v>190</v>
      </c>
      <c r="C74">
        <v>1</v>
      </c>
      <c r="D74" t="b">
        <f>IF(ISERROR(MATCH(t_effector_pkill[[#This Row],[Effector]],t_effectors_list[Effector],0)),FALSE, TRUE)</f>
        <v>1</v>
      </c>
      <c r="E74" t="b">
        <f>IF(ISERROR(MATCH(t_effector_pkill[[#This Row],[Platform]],t_platforms_list[Platform],0)),FALSE, TRUE)</f>
        <v>1</v>
      </c>
    </row>
    <row r="75" spans="1:5" x14ac:dyDescent="0.25">
      <c r="A75" t="s">
        <v>58</v>
      </c>
      <c r="B75" t="s">
        <v>190</v>
      </c>
      <c r="C75">
        <v>1</v>
      </c>
      <c r="D75" t="b">
        <f>IF(ISERROR(MATCH(t_effector_pkill[[#This Row],[Effector]],t_effectors_list[Effector],0)),FALSE, TRUE)</f>
        <v>1</v>
      </c>
      <c r="E75" t="b">
        <f>IF(ISERROR(MATCH(t_effector_pkill[[#This Row],[Platform]],t_platforms_list[Platform],0)),FALSE, TRUE)</f>
        <v>1</v>
      </c>
    </row>
    <row r="76" spans="1:5" x14ac:dyDescent="0.25">
      <c r="A76" t="s">
        <v>62</v>
      </c>
      <c r="B76" t="s">
        <v>190</v>
      </c>
      <c r="C76">
        <v>1</v>
      </c>
      <c r="D76" t="b">
        <f>IF(ISERROR(MATCH(t_effector_pkill[[#This Row],[Effector]],t_effectors_list[Effector],0)),FALSE, TRUE)</f>
        <v>1</v>
      </c>
      <c r="E76" t="b">
        <f>IF(ISERROR(MATCH(t_effector_pkill[[#This Row],[Platform]],t_platforms_list[Platform],0)),FALSE, TRUE)</f>
        <v>1</v>
      </c>
    </row>
    <row r="77" spans="1:5" x14ac:dyDescent="0.25">
      <c r="A77" t="s">
        <v>59</v>
      </c>
      <c r="B77" t="s">
        <v>190</v>
      </c>
      <c r="C77">
        <v>1</v>
      </c>
      <c r="D77" t="b">
        <f>IF(ISERROR(MATCH(t_effector_pkill[[#This Row],[Effector]],t_effectors_list[Effector],0)),FALSE, TRUE)</f>
        <v>1</v>
      </c>
      <c r="E77" t="b">
        <f>IF(ISERROR(MATCH(t_effector_pkill[[#This Row],[Platform]],t_platforms_list[Platform],0)),FALSE, TRUE)</f>
        <v>1</v>
      </c>
    </row>
    <row r="78" spans="1:5" x14ac:dyDescent="0.25">
      <c r="A78" t="s">
        <v>192</v>
      </c>
      <c r="B78" t="s">
        <v>190</v>
      </c>
      <c r="C78">
        <v>1</v>
      </c>
      <c r="D78" t="b">
        <f>IF(ISERROR(MATCH(t_effector_pkill[[#This Row],[Effector]],t_effectors_list[Effector],0)),FALSE, TRUE)</f>
        <v>1</v>
      </c>
      <c r="E78" t="b">
        <f>IF(ISERROR(MATCH(t_effector_pkill[[#This Row],[Platform]],t_platforms_list[Platform],0)),FALSE, TRUE)</f>
        <v>1</v>
      </c>
    </row>
    <row r="79" spans="1:5" x14ac:dyDescent="0.25">
      <c r="A79" t="s">
        <v>55</v>
      </c>
      <c r="B79" t="s">
        <v>189</v>
      </c>
      <c r="C79">
        <v>1</v>
      </c>
      <c r="D79" t="b">
        <f>IF(ISERROR(MATCH(t_effector_pkill[[#This Row],[Effector]],t_effectors_list[Effector],0)),FALSE, TRUE)</f>
        <v>1</v>
      </c>
      <c r="E79" t="b">
        <f>IF(ISERROR(MATCH(t_effector_pkill[[#This Row],[Platform]],t_platforms_list[Platform],0)),FALSE, TRUE)</f>
        <v>1</v>
      </c>
    </row>
    <row r="80" spans="1:5" x14ac:dyDescent="0.25">
      <c r="A80" t="s">
        <v>56</v>
      </c>
      <c r="B80" t="s">
        <v>189</v>
      </c>
      <c r="C80">
        <v>1</v>
      </c>
      <c r="D80" t="b">
        <f>IF(ISERROR(MATCH(t_effector_pkill[[#This Row],[Effector]],t_effectors_list[Effector],0)),FALSE, TRUE)</f>
        <v>1</v>
      </c>
      <c r="E80" t="b">
        <f>IF(ISERROR(MATCH(t_effector_pkill[[#This Row],[Platform]],t_platforms_list[Platform],0)),FALSE, TRUE)</f>
        <v>1</v>
      </c>
    </row>
    <row r="81" spans="1:5" x14ac:dyDescent="0.25">
      <c r="A81" t="s">
        <v>60</v>
      </c>
      <c r="B81" t="s">
        <v>189</v>
      </c>
      <c r="C81">
        <v>1</v>
      </c>
      <c r="D81" t="b">
        <f>IF(ISERROR(MATCH(t_effector_pkill[[#This Row],[Effector]],t_effectors_list[Effector],0)),FALSE, TRUE)</f>
        <v>1</v>
      </c>
      <c r="E81" t="b">
        <f>IF(ISERROR(MATCH(t_effector_pkill[[#This Row],[Platform]],t_platforms_list[Platform],0)),FALSE, TRUE)</f>
        <v>1</v>
      </c>
    </row>
    <row r="82" spans="1:5" x14ac:dyDescent="0.25">
      <c r="A82" t="s">
        <v>57</v>
      </c>
      <c r="B82" t="s">
        <v>189</v>
      </c>
      <c r="C82">
        <v>1</v>
      </c>
      <c r="D82" t="b">
        <f>IF(ISERROR(MATCH(t_effector_pkill[[#This Row],[Effector]],t_effectors_list[Effector],0)),FALSE, TRUE)</f>
        <v>1</v>
      </c>
      <c r="E82" t="b">
        <f>IF(ISERROR(MATCH(t_effector_pkill[[#This Row],[Platform]],t_platforms_list[Platform],0)),FALSE, TRUE)</f>
        <v>1</v>
      </c>
    </row>
    <row r="83" spans="1:5" x14ac:dyDescent="0.25">
      <c r="A83" t="s">
        <v>54</v>
      </c>
      <c r="B83" t="s">
        <v>189</v>
      </c>
      <c r="C83">
        <v>1</v>
      </c>
      <c r="D83" t="b">
        <f>IF(ISERROR(MATCH(t_effector_pkill[[#This Row],[Effector]],t_effectors_list[Effector],0)),FALSE, TRUE)</f>
        <v>1</v>
      </c>
      <c r="E83" t="b">
        <f>IF(ISERROR(MATCH(t_effector_pkill[[#This Row],[Platform]],t_platforms_list[Platform],0)),FALSE, TRUE)</f>
        <v>1</v>
      </c>
    </row>
    <row r="84" spans="1:5" x14ac:dyDescent="0.25">
      <c r="A84" t="s">
        <v>63</v>
      </c>
      <c r="B84" t="s">
        <v>189</v>
      </c>
      <c r="C84">
        <v>1</v>
      </c>
      <c r="D84" t="b">
        <f>IF(ISERROR(MATCH(t_effector_pkill[[#This Row],[Effector]],t_effectors_list[Effector],0)),FALSE, TRUE)</f>
        <v>1</v>
      </c>
      <c r="E84" t="b">
        <f>IF(ISERROR(MATCH(t_effector_pkill[[#This Row],[Platform]],t_platforms_list[Platform],0)),FALSE, TRUE)</f>
        <v>1</v>
      </c>
    </row>
    <row r="85" spans="1:5" x14ac:dyDescent="0.25">
      <c r="A85" t="s">
        <v>61</v>
      </c>
      <c r="B85" t="s">
        <v>189</v>
      </c>
      <c r="C85">
        <v>1</v>
      </c>
      <c r="D85" t="b">
        <f>IF(ISERROR(MATCH(t_effector_pkill[[#This Row],[Effector]],t_effectors_list[Effector],0)),FALSE, TRUE)</f>
        <v>1</v>
      </c>
      <c r="E85" t="b">
        <f>IF(ISERROR(MATCH(t_effector_pkill[[#This Row],[Platform]],t_platforms_list[Platform],0)),FALSE, TRUE)</f>
        <v>1</v>
      </c>
    </row>
    <row r="86" spans="1:5" x14ac:dyDescent="0.25">
      <c r="A86" t="s">
        <v>58</v>
      </c>
      <c r="B86" t="s">
        <v>189</v>
      </c>
      <c r="C86">
        <v>1</v>
      </c>
      <c r="D86" t="b">
        <f>IF(ISERROR(MATCH(t_effector_pkill[[#This Row],[Effector]],t_effectors_list[Effector],0)),FALSE, TRUE)</f>
        <v>1</v>
      </c>
      <c r="E86" t="b">
        <f>IF(ISERROR(MATCH(t_effector_pkill[[#This Row],[Platform]],t_platforms_list[Platform],0)),FALSE, TRUE)</f>
        <v>1</v>
      </c>
    </row>
    <row r="87" spans="1:5" x14ac:dyDescent="0.25">
      <c r="A87" t="s">
        <v>62</v>
      </c>
      <c r="B87" t="s">
        <v>189</v>
      </c>
      <c r="C87">
        <v>1</v>
      </c>
      <c r="D87" t="b">
        <f>IF(ISERROR(MATCH(t_effector_pkill[[#This Row],[Effector]],t_effectors_list[Effector],0)),FALSE, TRUE)</f>
        <v>1</v>
      </c>
      <c r="E87" t="b">
        <f>IF(ISERROR(MATCH(t_effector_pkill[[#This Row],[Platform]],t_platforms_list[Platform],0)),FALSE, TRUE)</f>
        <v>1</v>
      </c>
    </row>
    <row r="88" spans="1:5" x14ac:dyDescent="0.25">
      <c r="A88" t="s">
        <v>59</v>
      </c>
      <c r="B88" t="s">
        <v>189</v>
      </c>
      <c r="C88">
        <v>1</v>
      </c>
      <c r="D88" t="b">
        <f>IF(ISERROR(MATCH(t_effector_pkill[[#This Row],[Effector]],t_effectors_list[Effector],0)),FALSE, TRUE)</f>
        <v>1</v>
      </c>
      <c r="E88" t="b">
        <f>IF(ISERROR(MATCH(t_effector_pkill[[#This Row],[Platform]],t_platforms_list[Platform],0)),FALSE, TRUE)</f>
        <v>1</v>
      </c>
    </row>
    <row r="89" spans="1:5" x14ac:dyDescent="0.25">
      <c r="A89" t="s">
        <v>192</v>
      </c>
      <c r="B89" t="s">
        <v>189</v>
      </c>
      <c r="C89">
        <v>1</v>
      </c>
      <c r="D89" t="b">
        <f>IF(ISERROR(MATCH(t_effector_pkill[[#This Row],[Effector]],t_effectors_list[Effector],0)),FALSE, TRUE)</f>
        <v>1</v>
      </c>
      <c r="E89" t="b">
        <f>IF(ISERROR(MATCH(t_effector_pkill[[#This Row],[Platform]],t_platforms_list[Platform],0)),FALSE, TRUE)</f>
        <v>1</v>
      </c>
    </row>
    <row r="90" spans="1:5" x14ac:dyDescent="0.25">
      <c r="A90" t="s">
        <v>55</v>
      </c>
      <c r="B90" t="s">
        <v>191</v>
      </c>
      <c r="C90">
        <v>1</v>
      </c>
      <c r="D90" t="b">
        <f>IF(ISERROR(MATCH(t_effector_pkill[[#This Row],[Effector]],t_effectors_list[Effector],0)),FALSE, TRUE)</f>
        <v>1</v>
      </c>
      <c r="E90" t="b">
        <f>IF(ISERROR(MATCH(t_effector_pkill[[#This Row],[Platform]],t_platforms_list[Platform],0)),FALSE, TRUE)</f>
        <v>1</v>
      </c>
    </row>
    <row r="91" spans="1:5" x14ac:dyDescent="0.25">
      <c r="A91" t="s">
        <v>56</v>
      </c>
      <c r="B91" t="s">
        <v>191</v>
      </c>
      <c r="C91">
        <v>1</v>
      </c>
      <c r="D91" t="b">
        <f>IF(ISERROR(MATCH(t_effector_pkill[[#This Row],[Effector]],t_effectors_list[Effector],0)),FALSE, TRUE)</f>
        <v>1</v>
      </c>
      <c r="E91" t="b">
        <f>IF(ISERROR(MATCH(t_effector_pkill[[#This Row],[Platform]],t_platforms_list[Platform],0)),FALSE, TRUE)</f>
        <v>1</v>
      </c>
    </row>
    <row r="92" spans="1:5" x14ac:dyDescent="0.25">
      <c r="A92" t="s">
        <v>60</v>
      </c>
      <c r="B92" t="s">
        <v>191</v>
      </c>
      <c r="C92">
        <v>1</v>
      </c>
      <c r="D92" t="b">
        <f>IF(ISERROR(MATCH(t_effector_pkill[[#This Row],[Effector]],t_effectors_list[Effector],0)),FALSE, TRUE)</f>
        <v>1</v>
      </c>
      <c r="E92" t="b">
        <f>IF(ISERROR(MATCH(t_effector_pkill[[#This Row],[Platform]],t_platforms_list[Platform],0)),FALSE, TRUE)</f>
        <v>1</v>
      </c>
    </row>
    <row r="93" spans="1:5" x14ac:dyDescent="0.25">
      <c r="A93" t="s">
        <v>57</v>
      </c>
      <c r="B93" t="s">
        <v>191</v>
      </c>
      <c r="C93">
        <v>1</v>
      </c>
      <c r="D93" t="b">
        <f>IF(ISERROR(MATCH(t_effector_pkill[[#This Row],[Effector]],t_effectors_list[Effector],0)),FALSE, TRUE)</f>
        <v>1</v>
      </c>
      <c r="E93" t="b">
        <f>IF(ISERROR(MATCH(t_effector_pkill[[#This Row],[Platform]],t_platforms_list[Platform],0)),FALSE, TRUE)</f>
        <v>1</v>
      </c>
    </row>
    <row r="94" spans="1:5" x14ac:dyDescent="0.25">
      <c r="A94" t="s">
        <v>54</v>
      </c>
      <c r="B94" t="s">
        <v>191</v>
      </c>
      <c r="C94">
        <v>1</v>
      </c>
      <c r="D94" t="b">
        <f>IF(ISERROR(MATCH(t_effector_pkill[[#This Row],[Effector]],t_effectors_list[Effector],0)),FALSE, TRUE)</f>
        <v>1</v>
      </c>
      <c r="E94" t="b">
        <f>IF(ISERROR(MATCH(t_effector_pkill[[#This Row],[Platform]],t_platforms_list[Platform],0)),FALSE, TRUE)</f>
        <v>1</v>
      </c>
    </row>
    <row r="95" spans="1:5" x14ac:dyDescent="0.25">
      <c r="A95" t="s">
        <v>63</v>
      </c>
      <c r="B95" t="s">
        <v>191</v>
      </c>
      <c r="C95">
        <v>1</v>
      </c>
      <c r="D95" t="b">
        <f>IF(ISERROR(MATCH(t_effector_pkill[[#This Row],[Effector]],t_effectors_list[Effector],0)),FALSE, TRUE)</f>
        <v>1</v>
      </c>
      <c r="E95" t="b">
        <f>IF(ISERROR(MATCH(t_effector_pkill[[#This Row],[Platform]],t_platforms_list[Platform],0)),FALSE, TRUE)</f>
        <v>1</v>
      </c>
    </row>
    <row r="96" spans="1:5" x14ac:dyDescent="0.25">
      <c r="A96" t="s">
        <v>61</v>
      </c>
      <c r="B96" t="s">
        <v>191</v>
      </c>
      <c r="C96">
        <v>1</v>
      </c>
      <c r="D96" t="b">
        <f>IF(ISERROR(MATCH(t_effector_pkill[[#This Row],[Effector]],t_effectors_list[Effector],0)),FALSE, TRUE)</f>
        <v>1</v>
      </c>
      <c r="E96" t="b">
        <f>IF(ISERROR(MATCH(t_effector_pkill[[#This Row],[Platform]],t_platforms_list[Platform],0)),FALSE, TRUE)</f>
        <v>1</v>
      </c>
    </row>
    <row r="97" spans="1:5" x14ac:dyDescent="0.25">
      <c r="A97" t="s">
        <v>58</v>
      </c>
      <c r="B97" t="s">
        <v>191</v>
      </c>
      <c r="C97">
        <v>1</v>
      </c>
      <c r="D97" t="b">
        <f>IF(ISERROR(MATCH(t_effector_pkill[[#This Row],[Effector]],t_effectors_list[Effector],0)),FALSE, TRUE)</f>
        <v>1</v>
      </c>
      <c r="E97" t="b">
        <f>IF(ISERROR(MATCH(t_effector_pkill[[#This Row],[Platform]],t_platforms_list[Platform],0)),FALSE, TRUE)</f>
        <v>1</v>
      </c>
    </row>
    <row r="98" spans="1:5" x14ac:dyDescent="0.25">
      <c r="A98" t="s">
        <v>62</v>
      </c>
      <c r="B98" t="s">
        <v>191</v>
      </c>
      <c r="C98">
        <v>1</v>
      </c>
      <c r="D98" t="b">
        <f>IF(ISERROR(MATCH(t_effector_pkill[[#This Row],[Effector]],t_effectors_list[Effector],0)),FALSE, TRUE)</f>
        <v>1</v>
      </c>
      <c r="E98" t="b">
        <f>IF(ISERROR(MATCH(t_effector_pkill[[#This Row],[Platform]],t_platforms_list[Platform],0)),FALSE, TRUE)</f>
        <v>1</v>
      </c>
    </row>
    <row r="99" spans="1:5" x14ac:dyDescent="0.25">
      <c r="A99" t="s">
        <v>59</v>
      </c>
      <c r="B99" t="s">
        <v>191</v>
      </c>
      <c r="C99">
        <v>1</v>
      </c>
      <c r="D99" t="b">
        <f>IF(ISERROR(MATCH(t_effector_pkill[[#This Row],[Effector]],t_effectors_list[Effector],0)),FALSE, TRUE)</f>
        <v>1</v>
      </c>
      <c r="E99" t="b">
        <f>IF(ISERROR(MATCH(t_effector_pkill[[#This Row],[Platform]],t_platforms_list[Platform],0)),FALSE, TRUE)</f>
        <v>1</v>
      </c>
    </row>
    <row r="100" spans="1:5" x14ac:dyDescent="0.25">
      <c r="A100" t="s">
        <v>192</v>
      </c>
      <c r="B100" t="s">
        <v>191</v>
      </c>
      <c r="C100">
        <v>1</v>
      </c>
      <c r="D100" t="b">
        <f>IF(ISERROR(MATCH(t_effector_pkill[[#This Row],[Effector]],t_effectors_list[Effector],0)),FALSE, TRUE)</f>
        <v>1</v>
      </c>
      <c r="E100" t="b">
        <f>IF(ISERROR(MATCH(t_effector_pkill[[#This Row],[Platform]],t_platforms_list[Platform],0)),FALSE, TRUE)</f>
        <v>1</v>
      </c>
    </row>
  </sheetData>
  <conditionalFormatting sqref="D2:E100">
    <cfRule type="cellIs" dxfId="2" priority="1" operator="equal">
      <formula>TRUE</formula>
    </cfRule>
    <cfRule type="cellIs" dxfId="1" priority="2" operator="equal">
      <formula>FALSE</formula>
    </cfRule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A9D5EAAD4361A46B86C0B49381A8C3E" ma:contentTypeVersion="17" ma:contentTypeDescription="Create a new document." ma:contentTypeScope="" ma:versionID="054ead6eab2f67b8e39a52258bd13f31">
  <xsd:schema xmlns:xsd="http://www.w3.org/2001/XMLSchema" xmlns:xs="http://www.w3.org/2001/XMLSchema" xmlns:p="http://schemas.microsoft.com/office/2006/metadata/properties" xmlns:ns2="7995641b-a6b4-4b75-8395-c71c38ee7c7c" xmlns:ns3="9adfa1c3-7d15-48f8-8f28-b3acd401cf8e" targetNamespace="http://schemas.microsoft.com/office/2006/metadata/properties" ma:root="true" ma:fieldsID="9b42d1cd6ce31e41c577fbb91e291d4d" ns2:_="" ns3:_="">
    <xsd:import namespace="7995641b-a6b4-4b75-8395-c71c38ee7c7c"/>
    <xsd:import namespace="9adfa1c3-7d15-48f8-8f28-b3acd401cf8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995641b-a6b4-4b75-8395-c71c38ee7c7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8af24e02-9b84-4599-914f-9b49837d2ef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dfa1c3-7d15-48f8-8f28-b3acd401cf8e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737c7cb8-f308-43f0-aff8-18fa3be9afde}" ma:internalName="TaxCatchAll" ma:showField="CatchAllData" ma:web="9adfa1c3-7d15-48f8-8f28-b3acd401cf8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C841CCE-54B4-4A2B-BB87-EF337429855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6DA3936-46C1-43CA-8DC6-726AE1C2B68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995641b-a6b4-4b75-8395-c71c38ee7c7c"/>
    <ds:schemaRef ds:uri="9adfa1c3-7d15-48f8-8f28-b3acd401cf8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Properties &gt;&gt;&gt;</vt:lpstr>
      <vt:lpstr>Platform list</vt:lpstr>
      <vt:lpstr>Platform properties</vt:lpstr>
      <vt:lpstr>Sensors list</vt:lpstr>
      <vt:lpstr>Platform Sensors</vt:lpstr>
      <vt:lpstr>Effectors list</vt:lpstr>
      <vt:lpstr>Platform Effectors</vt:lpstr>
      <vt:lpstr>Effector pKill</vt:lpstr>
      <vt:lpstr>Scenario data &gt;&gt;&gt;</vt:lpstr>
      <vt:lpstr>Scenarios list</vt:lpstr>
      <vt:lpstr>Scenario entities</vt:lpstr>
      <vt:lpstr>Entity waypoints</vt:lpstr>
      <vt:lpstr>Outputs &gt;&gt;&gt;</vt:lpstr>
      <vt:lpstr>MOEs</vt:lpstr>
      <vt:lpstr>Data scope</vt:lpstr>
      <vt:lpstr>Data sourcing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Carlin McCormack</dc:creator>
  <cp:keywords/>
  <dc:description/>
  <cp:lastModifiedBy>Mike Rowlands</cp:lastModifiedBy>
  <cp:revision/>
  <dcterms:created xsi:type="dcterms:W3CDTF">2023-01-19T15:21:44Z</dcterms:created>
  <dcterms:modified xsi:type="dcterms:W3CDTF">2024-03-06T16:57:45Z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8a60473-494b-4586-a1bb-b0e663054676_Enabled">
    <vt:lpwstr>true</vt:lpwstr>
  </property>
  <property fmtid="{D5CDD505-2E9C-101B-9397-08002B2CF9AE}" pid="3" name="MSIP_Label_d8a60473-494b-4586-a1bb-b0e663054676_SetDate">
    <vt:lpwstr>2023-06-01T11:52:14Z</vt:lpwstr>
  </property>
  <property fmtid="{D5CDD505-2E9C-101B-9397-08002B2CF9AE}" pid="4" name="MSIP_Label_d8a60473-494b-4586-a1bb-b0e663054676_Method">
    <vt:lpwstr>Privileged</vt:lpwstr>
  </property>
  <property fmtid="{D5CDD505-2E9C-101B-9397-08002B2CF9AE}" pid="5" name="MSIP_Label_d8a60473-494b-4586-a1bb-b0e663054676_Name">
    <vt:lpwstr>MOD-1-O-‘UNMARKED’</vt:lpwstr>
  </property>
  <property fmtid="{D5CDD505-2E9C-101B-9397-08002B2CF9AE}" pid="6" name="MSIP_Label_d8a60473-494b-4586-a1bb-b0e663054676_SiteId">
    <vt:lpwstr>be7760ed-5953-484b-ae95-d0a16dfa09e5</vt:lpwstr>
  </property>
  <property fmtid="{D5CDD505-2E9C-101B-9397-08002B2CF9AE}" pid="7" name="MSIP_Label_d8a60473-494b-4586-a1bb-b0e663054676_ActionId">
    <vt:lpwstr>3c00562d-c6a5-40d7-b632-1c1b3dcdf252</vt:lpwstr>
  </property>
  <property fmtid="{D5CDD505-2E9C-101B-9397-08002B2CF9AE}" pid="8" name="MSIP_Label_d8a60473-494b-4586-a1bb-b0e663054676_ContentBits">
    <vt:lpwstr>0</vt:lpwstr>
  </property>
</Properties>
</file>