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gundersen_niva_no/Documents/1 Projects/Hg Fish_HF/Hg_Fish_HF/"/>
    </mc:Choice>
  </mc:AlternateContent>
  <xr:revisionPtr revIDLastSave="0" documentId="8_{57689BEA-DECF-4337-95E5-011FE5F2642B}" xr6:coauthVersionLast="45" xr6:coauthVersionMax="45" xr10:uidLastSave="{00000000-0000-0000-0000-000000000000}"/>
  <bookViews>
    <workbookView xWindow="-108" yWindow="-108" windowWidth="23256" windowHeight="14016" tabRatio="500" xr2:uid="{00000000-000D-0000-FFFF-FFFF00000000}"/>
  </bookViews>
  <sheets>
    <sheet name="Fish data" sheetId="1" r:id="rId1"/>
    <sheet name="Hg deposition" sheetId="2" r:id="rId2"/>
    <sheet name="Temp and precipitation" sheetId="3" r:id="rId3"/>
    <sheet name="Water data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9" i="1" l="1"/>
  <c r="E234" i="1"/>
  <c r="E239" i="1"/>
  <c r="E244" i="1"/>
  <c r="E217" i="1"/>
  <c r="E211" i="1"/>
  <c r="E188" i="1"/>
  <c r="E194" i="1"/>
  <c r="E184" i="1"/>
  <c r="E168" i="1"/>
  <c r="E145" i="1"/>
  <c r="E152" i="1"/>
  <c r="E141" i="1"/>
  <c r="E121" i="1"/>
  <c r="E129" i="1"/>
  <c r="E103" i="1"/>
  <c r="E95" i="1"/>
  <c r="E79" i="1"/>
  <c r="E64" i="1"/>
  <c r="E60" i="1"/>
  <c r="E61" i="1"/>
  <c r="E37" i="1"/>
  <c r="E20" i="1"/>
  <c r="E28" i="1"/>
  <c r="E30" i="1"/>
  <c r="E3" i="1"/>
</calcChain>
</file>

<file path=xl/sharedStrings.xml><?xml version="1.0" encoding="utf-8"?>
<sst xmlns="http://schemas.openxmlformats.org/spreadsheetml/2006/main" count="402" uniqueCount="40">
  <si>
    <t>Length</t>
  </si>
  <si>
    <t>Ellasjoen</t>
  </si>
  <si>
    <t>NA</t>
  </si>
  <si>
    <t>Weight</t>
  </si>
  <si>
    <t>?</t>
  </si>
  <si>
    <t>Lake</t>
  </si>
  <si>
    <t>THg</t>
  </si>
  <si>
    <t>Navn</t>
  </si>
  <si>
    <t>Stasjon</t>
  </si>
  <si>
    <t>Tid(norsk normaltid)</t>
  </si>
  <si>
    <t>Middeltemperatur (år)</t>
  </si>
  <si>
    <t>Årsnedbør</t>
  </si>
  <si>
    <t>Bjørnøya</t>
  </si>
  <si>
    <t>SN99710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</si>
  <si>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</si>
  <si>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</si>
  <si>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</si>
  <si>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</si>
  <si>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</si>
  <si>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</si>
  <si>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</si>
  <si>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</si>
  <si>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</si>
  <si>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</si>
  <si>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</si>
  <si>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</si>
  <si>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</si>
  <si>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</si>
  <si>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</si>
  <si>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</si>
  <si>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</si>
  <si>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</si>
  <si>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</si>
  <si>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</si>
  <si>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</si>
  <si>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</si>
  <si>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</si>
  <si>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Area, km2</t>
  </si>
  <si>
    <t>g/km/yr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</si>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</sst>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pane xSplit="3" ySplit="1" topLeftCell="D245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ColWidth="11" defaultRowHeight="15.6" x14ac:dyDescent="0.3"/>
  <cols>
    <col min="3" max="4" width="11" style="5"/>
    <col min="5" max="5" width="16.5" style="5" customWidth="1"/>
  </cols>
  <sheetData>
    <row r="1" spans="1:5" x14ac:dyDescent="0.3">
      <c r="A1" t="s">
        <v>39</v>
      </c>
      <c r="B1" t="s">
        <v>5</v>
      </c>
      <c r="C1" s="5" t="s">
        <v>0</v>
      </c>
      <c r="D1" s="5" t="s">
        <v>3</v>
      </c>
      <c r="E1" s="9" t="s">
        <v>6</v>
      </c>
    </row>
    <row r="2" spans="1:5" x14ac:dyDescent="0.3">
      <c r="A2">
        <v>1998</v>
      </c>
      <c r="B2" s="2" t="s">
        <v>1</v>
      </c>
      <c r="C2" s="3">
        <v>480</v>
      </c>
      <c r="D2" s="5">
        <v>1100</v>
      </c>
      <c r="E2" s="5">
        <v>855</v>
      </c>
    </row>
    <row r="3" spans="1:5" x14ac:dyDescent="0.3">
      <c r="A3">
        <v>1998</v>
      </c>
      <c r="B3" s="2" t="s">
        <v>1</v>
      </c>
      <c r="C3" s="3">
        <v>368</v>
      </c>
      <c r="D3" s="5">
        <v>452</v>
      </c>
      <c r="E3" s="5">
        <f>AVERAGE(242,214)</f>
        <v>228</v>
      </c>
    </row>
    <row r="4" spans="1:5" x14ac:dyDescent="0.3">
      <c r="A4">
        <v>1998</v>
      </c>
      <c r="B4" s="2" t="s">
        <v>1</v>
      </c>
      <c r="C4" s="3">
        <v>278</v>
      </c>
      <c r="D4" s="5">
        <v>190</v>
      </c>
      <c r="E4" s="5">
        <v>1000</v>
      </c>
    </row>
    <row r="5" spans="1:5" x14ac:dyDescent="0.3">
      <c r="A5">
        <v>1998</v>
      </c>
      <c r="B5" s="2" t="s">
        <v>1</v>
      </c>
      <c r="C5" s="3">
        <v>205</v>
      </c>
      <c r="D5" s="5">
        <v>90</v>
      </c>
      <c r="E5" s="5">
        <v>137</v>
      </c>
    </row>
    <row r="6" spans="1:5" x14ac:dyDescent="0.3">
      <c r="A6">
        <v>1998</v>
      </c>
      <c r="B6" s="2" t="s">
        <v>1</v>
      </c>
      <c r="C6" s="3">
        <v>660</v>
      </c>
      <c r="D6" s="5">
        <v>3133</v>
      </c>
      <c r="E6" s="5">
        <v>1280</v>
      </c>
    </row>
    <row r="7" spans="1:5" x14ac:dyDescent="0.3">
      <c r="A7">
        <v>1998</v>
      </c>
      <c r="B7" s="2" t="s">
        <v>1</v>
      </c>
      <c r="C7" s="3">
        <v>395</v>
      </c>
      <c r="D7" s="5">
        <v>571</v>
      </c>
      <c r="E7" s="5">
        <v>451</v>
      </c>
    </row>
    <row r="8" spans="1:5" x14ac:dyDescent="0.3">
      <c r="A8">
        <v>1998</v>
      </c>
      <c r="B8" s="2" t="s">
        <v>1</v>
      </c>
      <c r="C8" s="3">
        <v>190</v>
      </c>
      <c r="D8" s="5">
        <v>65</v>
      </c>
      <c r="E8" s="5" t="s">
        <v>2</v>
      </c>
    </row>
    <row r="9" spans="1:5" x14ac:dyDescent="0.3">
      <c r="A9">
        <v>1998</v>
      </c>
      <c r="B9" s="2" t="s">
        <v>1</v>
      </c>
      <c r="C9" s="3">
        <v>146</v>
      </c>
      <c r="D9" s="5">
        <v>32</v>
      </c>
      <c r="E9" s="5" t="s">
        <v>2</v>
      </c>
    </row>
    <row r="10" spans="1:5" x14ac:dyDescent="0.3">
      <c r="A10">
        <v>1998</v>
      </c>
      <c r="B10" s="2" t="s">
        <v>1</v>
      </c>
      <c r="C10" s="3">
        <v>155</v>
      </c>
      <c r="D10" s="5">
        <v>42</v>
      </c>
      <c r="E10" s="5" t="s">
        <v>2</v>
      </c>
    </row>
    <row r="11" spans="1:5" x14ac:dyDescent="0.3">
      <c r="A11">
        <v>1998</v>
      </c>
      <c r="B11" s="2" t="s">
        <v>1</v>
      </c>
      <c r="C11" s="3">
        <v>176</v>
      </c>
      <c r="D11" s="5">
        <v>50</v>
      </c>
      <c r="E11" s="5" t="s">
        <v>2</v>
      </c>
    </row>
    <row r="12" spans="1:5" x14ac:dyDescent="0.3">
      <c r="A12">
        <v>1998</v>
      </c>
      <c r="B12" s="2" t="s">
        <v>1</v>
      </c>
      <c r="C12" s="3">
        <v>118</v>
      </c>
      <c r="D12" s="5">
        <v>18</v>
      </c>
      <c r="E12" s="5" t="s">
        <v>2</v>
      </c>
    </row>
    <row r="13" spans="1:5" x14ac:dyDescent="0.3">
      <c r="A13">
        <v>1998</v>
      </c>
      <c r="B13" s="2" t="s">
        <v>1</v>
      </c>
      <c r="C13" s="3">
        <v>173</v>
      </c>
      <c r="D13" s="5">
        <v>49</v>
      </c>
      <c r="E13" s="5" t="s">
        <v>2</v>
      </c>
    </row>
    <row r="14" spans="1:5" x14ac:dyDescent="0.3">
      <c r="A14">
        <v>1998</v>
      </c>
      <c r="B14" s="2" t="s">
        <v>1</v>
      </c>
      <c r="C14" s="3">
        <v>156</v>
      </c>
      <c r="D14" s="5">
        <v>35</v>
      </c>
      <c r="E14" s="5" t="s">
        <v>2</v>
      </c>
    </row>
    <row r="15" spans="1:5" x14ac:dyDescent="0.3">
      <c r="A15">
        <v>1998</v>
      </c>
      <c r="B15" s="2" t="s">
        <v>1</v>
      </c>
      <c r="C15" s="3">
        <v>195</v>
      </c>
      <c r="D15" s="5">
        <v>73</v>
      </c>
      <c r="E15" s="5" t="s">
        <v>2</v>
      </c>
    </row>
    <row r="16" spans="1:5" x14ac:dyDescent="0.3">
      <c r="A16">
        <v>1998</v>
      </c>
      <c r="B16" s="2" t="s">
        <v>1</v>
      </c>
      <c r="C16" s="3">
        <v>173</v>
      </c>
      <c r="D16" s="5">
        <v>51</v>
      </c>
      <c r="E16" s="5" t="s">
        <v>2</v>
      </c>
    </row>
    <row r="17" spans="1:5" x14ac:dyDescent="0.3">
      <c r="A17">
        <v>1998</v>
      </c>
      <c r="B17" s="2" t="s">
        <v>1</v>
      </c>
      <c r="C17" s="3">
        <v>176</v>
      </c>
      <c r="D17" s="5">
        <v>48</v>
      </c>
      <c r="E17" s="5" t="s">
        <v>2</v>
      </c>
    </row>
    <row r="18" spans="1:5" x14ac:dyDescent="0.3">
      <c r="A18">
        <v>1998</v>
      </c>
      <c r="B18" s="2" t="s">
        <v>1</v>
      </c>
      <c r="C18" s="3">
        <v>155</v>
      </c>
      <c r="D18" s="5">
        <v>41</v>
      </c>
      <c r="E18" s="5" t="s">
        <v>2</v>
      </c>
    </row>
    <row r="19" spans="1:5" x14ac:dyDescent="0.3">
      <c r="A19">
        <v>1998</v>
      </c>
      <c r="B19" s="2" t="s">
        <v>1</v>
      </c>
      <c r="C19" s="3">
        <v>176</v>
      </c>
      <c r="D19" s="5">
        <v>55</v>
      </c>
      <c r="E19" s="5" t="s">
        <v>2</v>
      </c>
    </row>
    <row r="20" spans="1:5" x14ac:dyDescent="0.3">
      <c r="A20">
        <v>1998</v>
      </c>
      <c r="B20" s="2" t="s">
        <v>1</v>
      </c>
      <c r="C20" s="3">
        <v>342</v>
      </c>
      <c r="D20" s="5">
        <v>411</v>
      </c>
      <c r="E20" s="5">
        <f>AVERAGE(354,369)</f>
        <v>361.5</v>
      </c>
    </row>
    <row r="21" spans="1:5" x14ac:dyDescent="0.3">
      <c r="A21">
        <v>1998</v>
      </c>
      <c r="B21" s="2" t="s">
        <v>1</v>
      </c>
      <c r="C21" s="3">
        <v>375</v>
      </c>
      <c r="D21" s="5">
        <v>520</v>
      </c>
      <c r="E21" s="5">
        <v>368</v>
      </c>
    </row>
    <row r="22" spans="1:5" x14ac:dyDescent="0.3">
      <c r="A22">
        <v>1998</v>
      </c>
      <c r="B22" s="2" t="s">
        <v>1</v>
      </c>
      <c r="C22" s="3">
        <v>386</v>
      </c>
      <c r="D22" s="5">
        <v>650</v>
      </c>
      <c r="E22" s="5">
        <v>343</v>
      </c>
    </row>
    <row r="23" spans="1:5" x14ac:dyDescent="0.3">
      <c r="A23">
        <v>1998</v>
      </c>
      <c r="B23" s="2" t="s">
        <v>1</v>
      </c>
      <c r="C23" s="3">
        <v>406</v>
      </c>
      <c r="D23" s="5">
        <v>768</v>
      </c>
      <c r="E23" s="5">
        <v>434</v>
      </c>
    </row>
    <row r="24" spans="1:5" x14ac:dyDescent="0.3">
      <c r="A24">
        <v>1998</v>
      </c>
      <c r="B24" s="2" t="s">
        <v>1</v>
      </c>
      <c r="C24" s="3">
        <v>360</v>
      </c>
      <c r="D24" s="5">
        <v>490</v>
      </c>
      <c r="E24" s="5">
        <v>398</v>
      </c>
    </row>
    <row r="25" spans="1:5" x14ac:dyDescent="0.3">
      <c r="A25">
        <v>1998</v>
      </c>
      <c r="B25" s="2" t="s">
        <v>1</v>
      </c>
      <c r="C25" s="3">
        <v>348</v>
      </c>
      <c r="D25" s="5">
        <v>428</v>
      </c>
      <c r="E25" s="5">
        <v>327</v>
      </c>
    </row>
    <row r="26" spans="1:5" x14ac:dyDescent="0.3">
      <c r="A26">
        <v>1998</v>
      </c>
      <c r="B26" s="2" t="s">
        <v>1</v>
      </c>
      <c r="C26" s="3">
        <v>352</v>
      </c>
      <c r="D26" s="5">
        <v>467</v>
      </c>
      <c r="E26" s="5">
        <v>256</v>
      </c>
    </row>
    <row r="27" spans="1:5" x14ac:dyDescent="0.3">
      <c r="A27">
        <v>1998</v>
      </c>
      <c r="B27" s="2" t="s">
        <v>1</v>
      </c>
      <c r="C27" s="3">
        <v>320</v>
      </c>
      <c r="D27" s="5">
        <v>324</v>
      </c>
      <c r="E27" s="5">
        <v>353</v>
      </c>
    </row>
    <row r="28" spans="1:5" x14ac:dyDescent="0.3">
      <c r="A28">
        <v>1998</v>
      </c>
      <c r="B28" s="2" t="s">
        <v>1</v>
      </c>
      <c r="C28" s="3">
        <v>279</v>
      </c>
      <c r="D28" s="5">
        <v>230</v>
      </c>
      <c r="E28" s="5">
        <f>AVERAGE(192,235)</f>
        <v>213.5</v>
      </c>
    </row>
    <row r="29" spans="1:5" x14ac:dyDescent="0.3">
      <c r="A29">
        <v>1998</v>
      </c>
      <c r="B29" s="2" t="s">
        <v>1</v>
      </c>
      <c r="C29" s="4">
        <v>152</v>
      </c>
      <c r="D29" s="6">
        <v>262</v>
      </c>
      <c r="E29" s="5">
        <v>369</v>
      </c>
    </row>
    <row r="30" spans="1:5" x14ac:dyDescent="0.3">
      <c r="A30">
        <v>1998</v>
      </c>
      <c r="B30" s="2" t="s">
        <v>1</v>
      </c>
      <c r="C30" s="3">
        <v>269</v>
      </c>
      <c r="D30" s="5">
        <v>193</v>
      </c>
      <c r="E30" s="5">
        <f>AVERAGE(241,216)</f>
        <v>228.5</v>
      </c>
    </row>
    <row r="31" spans="1:5" x14ac:dyDescent="0.3">
      <c r="A31">
        <v>1998</v>
      </c>
      <c r="B31" s="2" t="s">
        <v>1</v>
      </c>
      <c r="C31" s="3">
        <v>399</v>
      </c>
      <c r="D31" s="5">
        <v>522</v>
      </c>
      <c r="E31" s="5">
        <v>422</v>
      </c>
    </row>
    <row r="32" spans="1:5" x14ac:dyDescent="0.3">
      <c r="A32">
        <v>1998</v>
      </c>
      <c r="B32" s="2" t="s">
        <v>1</v>
      </c>
      <c r="C32" s="3">
        <v>333</v>
      </c>
      <c r="D32" s="5">
        <v>337</v>
      </c>
      <c r="E32" s="5">
        <v>268</v>
      </c>
    </row>
    <row r="33" spans="1:5" x14ac:dyDescent="0.3">
      <c r="A33">
        <v>1998</v>
      </c>
      <c r="B33" s="2" t="s">
        <v>1</v>
      </c>
      <c r="C33" s="3">
        <v>305</v>
      </c>
      <c r="D33" s="5">
        <v>245</v>
      </c>
      <c r="E33" s="5">
        <v>281</v>
      </c>
    </row>
    <row r="34" spans="1:5" x14ac:dyDescent="0.3">
      <c r="A34">
        <v>1999</v>
      </c>
      <c r="B34" s="2" t="s">
        <v>1</v>
      </c>
      <c r="C34" s="3">
        <v>305</v>
      </c>
      <c r="D34" s="5">
        <v>264</v>
      </c>
      <c r="E34" s="5">
        <v>394</v>
      </c>
    </row>
    <row r="35" spans="1:5" x14ac:dyDescent="0.3">
      <c r="A35">
        <v>1999</v>
      </c>
      <c r="B35" s="2" t="s">
        <v>1</v>
      </c>
      <c r="C35" s="3">
        <v>296</v>
      </c>
      <c r="D35" s="5">
        <v>245</v>
      </c>
      <c r="E35" s="5">
        <v>144</v>
      </c>
    </row>
    <row r="36" spans="1:5" x14ac:dyDescent="0.3">
      <c r="A36">
        <v>1999</v>
      </c>
      <c r="B36" s="2" t="s">
        <v>1</v>
      </c>
      <c r="C36" s="3">
        <v>316</v>
      </c>
      <c r="D36" s="5">
        <v>309</v>
      </c>
      <c r="E36" s="5">
        <v>232</v>
      </c>
    </row>
    <row r="37" spans="1:5" x14ac:dyDescent="0.3">
      <c r="A37">
        <v>1999</v>
      </c>
      <c r="B37" s="2" t="s">
        <v>1</v>
      </c>
      <c r="C37" s="4">
        <v>295</v>
      </c>
      <c r="D37" s="6">
        <v>222</v>
      </c>
      <c r="E37" s="5">
        <f>AVERAGE(320,294)</f>
        <v>307</v>
      </c>
    </row>
    <row r="38" spans="1:5" x14ac:dyDescent="0.3">
      <c r="A38">
        <v>1999</v>
      </c>
      <c r="B38" s="2" t="s">
        <v>1</v>
      </c>
      <c r="C38" s="3">
        <v>335</v>
      </c>
      <c r="D38" s="5">
        <v>334</v>
      </c>
      <c r="E38" s="5">
        <v>323</v>
      </c>
    </row>
    <row r="39" spans="1:5" x14ac:dyDescent="0.3">
      <c r="A39">
        <v>1999</v>
      </c>
      <c r="B39" s="2" t="s">
        <v>1</v>
      </c>
      <c r="C39" s="3">
        <v>319</v>
      </c>
      <c r="D39" s="5">
        <v>309</v>
      </c>
      <c r="E39" s="5">
        <v>277</v>
      </c>
    </row>
    <row r="40" spans="1:5" x14ac:dyDescent="0.3">
      <c r="A40">
        <v>1999</v>
      </c>
      <c r="B40" s="2" t="s">
        <v>1</v>
      </c>
      <c r="C40" s="3">
        <v>286</v>
      </c>
      <c r="D40" s="5">
        <v>207</v>
      </c>
      <c r="E40" s="5">
        <v>196</v>
      </c>
    </row>
    <row r="41" spans="1:5" x14ac:dyDescent="0.3">
      <c r="A41">
        <v>1999</v>
      </c>
      <c r="B41" s="2" t="s">
        <v>1</v>
      </c>
      <c r="C41" s="3">
        <v>300</v>
      </c>
      <c r="D41" s="5">
        <v>265</v>
      </c>
      <c r="E41" s="5">
        <v>306</v>
      </c>
    </row>
    <row r="42" spans="1:5" x14ac:dyDescent="0.3">
      <c r="A42">
        <v>1999</v>
      </c>
      <c r="B42" s="2" t="s">
        <v>1</v>
      </c>
      <c r="C42" s="3">
        <v>368</v>
      </c>
      <c r="D42" s="5">
        <v>544</v>
      </c>
      <c r="E42" s="5">
        <v>458</v>
      </c>
    </row>
    <row r="43" spans="1:5" x14ac:dyDescent="0.3">
      <c r="A43">
        <v>1999</v>
      </c>
      <c r="B43" s="2" t="s">
        <v>1</v>
      </c>
      <c r="C43" s="3">
        <v>350</v>
      </c>
      <c r="D43" s="5">
        <v>401</v>
      </c>
      <c r="E43" s="5">
        <v>358</v>
      </c>
    </row>
    <row r="44" spans="1:5" x14ac:dyDescent="0.3">
      <c r="A44">
        <v>1999</v>
      </c>
      <c r="B44" s="2" t="s">
        <v>1</v>
      </c>
      <c r="C44" s="3">
        <v>261</v>
      </c>
      <c r="D44" s="5">
        <v>166</v>
      </c>
      <c r="E44" s="5">
        <v>246</v>
      </c>
    </row>
    <row r="45" spans="1:5" x14ac:dyDescent="0.3">
      <c r="A45">
        <v>1999</v>
      </c>
      <c r="B45" s="2" t="s">
        <v>1</v>
      </c>
      <c r="C45" s="4">
        <v>338</v>
      </c>
      <c r="D45" s="6">
        <v>407</v>
      </c>
      <c r="E45" s="5">
        <v>416</v>
      </c>
    </row>
    <row r="46" spans="1:5" x14ac:dyDescent="0.3">
      <c r="A46">
        <v>1999</v>
      </c>
      <c r="B46" s="2" t="s">
        <v>1</v>
      </c>
      <c r="C46" s="3">
        <v>288</v>
      </c>
      <c r="D46" s="5">
        <v>232</v>
      </c>
      <c r="E46" s="5">
        <v>260</v>
      </c>
    </row>
    <row r="47" spans="1:5" x14ac:dyDescent="0.3">
      <c r="A47">
        <v>1999</v>
      </c>
      <c r="B47" s="2" t="s">
        <v>1</v>
      </c>
      <c r="C47" s="3">
        <v>327</v>
      </c>
      <c r="D47" s="5">
        <v>327</v>
      </c>
      <c r="E47" s="5">
        <v>249</v>
      </c>
    </row>
    <row r="48" spans="1:5" x14ac:dyDescent="0.3">
      <c r="A48">
        <v>1999</v>
      </c>
      <c r="B48" s="2" t="s">
        <v>1</v>
      </c>
      <c r="C48" s="3">
        <v>320</v>
      </c>
      <c r="D48" s="5">
        <v>341</v>
      </c>
      <c r="E48" s="5">
        <v>280</v>
      </c>
    </row>
    <row r="49" spans="1:5" x14ac:dyDescent="0.3">
      <c r="A49">
        <v>1999</v>
      </c>
      <c r="B49" s="2" t="s">
        <v>1</v>
      </c>
      <c r="C49" s="3">
        <v>322</v>
      </c>
      <c r="D49" s="5">
        <v>323</v>
      </c>
      <c r="E49" s="5">
        <v>360</v>
      </c>
    </row>
    <row r="50" spans="1:5" x14ac:dyDescent="0.3">
      <c r="A50">
        <v>1999</v>
      </c>
      <c r="B50" s="2" t="s">
        <v>1</v>
      </c>
      <c r="C50" s="3">
        <v>262</v>
      </c>
      <c r="D50" s="5">
        <v>185</v>
      </c>
      <c r="E50" s="5">
        <v>275</v>
      </c>
    </row>
    <row r="51" spans="1:5" x14ac:dyDescent="0.3">
      <c r="A51">
        <v>1999</v>
      </c>
      <c r="B51" s="2" t="s">
        <v>1</v>
      </c>
      <c r="C51" s="3">
        <v>325</v>
      </c>
      <c r="D51" s="5">
        <v>354</v>
      </c>
      <c r="E51" s="5">
        <v>280</v>
      </c>
    </row>
    <row r="52" spans="1:5" x14ac:dyDescent="0.3">
      <c r="A52">
        <v>1999</v>
      </c>
      <c r="B52" s="2" t="s">
        <v>1</v>
      </c>
      <c r="C52" s="3">
        <v>311</v>
      </c>
      <c r="D52" s="5">
        <v>308</v>
      </c>
      <c r="E52" s="5">
        <v>437</v>
      </c>
    </row>
    <row r="53" spans="1:5" x14ac:dyDescent="0.3">
      <c r="A53">
        <v>1999</v>
      </c>
      <c r="B53" s="2" t="s">
        <v>1</v>
      </c>
      <c r="C53" s="3">
        <v>255</v>
      </c>
      <c r="D53" s="5">
        <v>149</v>
      </c>
      <c r="E53" s="5">
        <v>244</v>
      </c>
    </row>
    <row r="54" spans="1:5" x14ac:dyDescent="0.3">
      <c r="A54">
        <v>1999</v>
      </c>
      <c r="B54" s="2" t="s">
        <v>1</v>
      </c>
      <c r="C54" s="3">
        <v>220</v>
      </c>
      <c r="D54" s="5">
        <v>89</v>
      </c>
      <c r="E54" s="5" t="s">
        <v>2</v>
      </c>
    </row>
    <row r="55" spans="1:5" x14ac:dyDescent="0.3">
      <c r="A55">
        <v>1999</v>
      </c>
      <c r="B55" s="2" t="s">
        <v>1</v>
      </c>
      <c r="C55" s="4">
        <v>125</v>
      </c>
      <c r="D55" s="6">
        <v>22</v>
      </c>
      <c r="E55" s="6" t="s">
        <v>2</v>
      </c>
    </row>
    <row r="56" spans="1:5" x14ac:dyDescent="0.3">
      <c r="A56">
        <v>2001</v>
      </c>
      <c r="B56" s="2" t="s">
        <v>1</v>
      </c>
      <c r="C56" s="10">
        <v>316</v>
      </c>
      <c r="D56" s="3">
        <v>319</v>
      </c>
      <c r="E56" s="5">
        <v>198</v>
      </c>
    </row>
    <row r="57" spans="1:5" x14ac:dyDescent="0.3">
      <c r="A57">
        <v>2001</v>
      </c>
      <c r="B57" s="2" t="s">
        <v>1</v>
      </c>
      <c r="C57" s="10">
        <v>215</v>
      </c>
      <c r="D57" s="3">
        <v>94</v>
      </c>
      <c r="E57" s="5">
        <v>472</v>
      </c>
    </row>
    <row r="58" spans="1:5" x14ac:dyDescent="0.3">
      <c r="A58">
        <v>2001</v>
      </c>
      <c r="B58" s="2" t="s">
        <v>1</v>
      </c>
      <c r="C58" s="10">
        <v>231</v>
      </c>
      <c r="D58" s="3">
        <v>110</v>
      </c>
      <c r="E58" s="5">
        <v>269</v>
      </c>
    </row>
    <row r="59" spans="1:5" x14ac:dyDescent="0.3">
      <c r="A59">
        <v>2001</v>
      </c>
      <c r="B59" s="2" t="s">
        <v>1</v>
      </c>
      <c r="C59" s="10">
        <v>489</v>
      </c>
      <c r="D59" s="3">
        <v>1349</v>
      </c>
      <c r="E59" s="5">
        <v>1420</v>
      </c>
    </row>
    <row r="60" spans="1:5" x14ac:dyDescent="0.3">
      <c r="A60">
        <v>2001</v>
      </c>
      <c r="B60" s="2" t="s">
        <v>1</v>
      </c>
      <c r="C60" s="10">
        <v>270</v>
      </c>
      <c r="D60" s="3">
        <v>165</v>
      </c>
      <c r="E60" s="5">
        <f>AVERAGE(386,382)</f>
        <v>384</v>
      </c>
    </row>
    <row r="61" spans="1:5" x14ac:dyDescent="0.3">
      <c r="A61">
        <v>2001</v>
      </c>
      <c r="B61" s="2" t="s">
        <v>1</v>
      </c>
      <c r="C61" s="10">
        <v>302</v>
      </c>
      <c r="D61" s="3">
        <v>260</v>
      </c>
      <c r="E61" s="5">
        <f>AVERAGE(315,317)</f>
        <v>316</v>
      </c>
    </row>
    <row r="62" spans="1:5" x14ac:dyDescent="0.3">
      <c r="A62">
        <v>2001</v>
      </c>
      <c r="B62" s="2" t="s">
        <v>1</v>
      </c>
      <c r="C62" s="10">
        <v>465</v>
      </c>
      <c r="D62" s="3">
        <v>850</v>
      </c>
      <c r="E62" s="5">
        <v>1740</v>
      </c>
    </row>
    <row r="63" spans="1:5" x14ac:dyDescent="0.3">
      <c r="A63">
        <v>2001</v>
      </c>
      <c r="B63" s="2" t="s">
        <v>1</v>
      </c>
      <c r="C63" s="10">
        <v>109</v>
      </c>
      <c r="D63" s="3">
        <v>11</v>
      </c>
      <c r="E63" s="5">
        <v>314</v>
      </c>
    </row>
    <row r="64" spans="1:5" x14ac:dyDescent="0.3">
      <c r="A64">
        <v>2001</v>
      </c>
      <c r="B64" s="2" t="s">
        <v>1</v>
      </c>
      <c r="C64" s="10">
        <v>361</v>
      </c>
      <c r="D64" s="3">
        <v>441</v>
      </c>
      <c r="E64" s="5">
        <f>AVERAGE(488,471)</f>
        <v>479.5</v>
      </c>
    </row>
    <row r="65" spans="1:5" x14ac:dyDescent="0.3">
      <c r="A65">
        <v>2001</v>
      </c>
      <c r="B65" s="2" t="s">
        <v>1</v>
      </c>
      <c r="C65" s="10">
        <v>164</v>
      </c>
      <c r="D65" s="3">
        <v>42</v>
      </c>
      <c r="E65" s="5">
        <v>741</v>
      </c>
    </row>
    <row r="66" spans="1:5" x14ac:dyDescent="0.3">
      <c r="A66">
        <v>2001</v>
      </c>
      <c r="B66" s="2" t="s">
        <v>1</v>
      </c>
      <c r="C66" s="10">
        <v>251</v>
      </c>
      <c r="D66" s="3">
        <v>140</v>
      </c>
      <c r="E66" s="5">
        <v>199</v>
      </c>
    </row>
    <row r="67" spans="1:5" x14ac:dyDescent="0.3">
      <c r="A67">
        <v>2001</v>
      </c>
      <c r="B67" s="2" t="s">
        <v>1</v>
      </c>
      <c r="C67" s="10">
        <v>429</v>
      </c>
      <c r="D67" s="3">
        <v>689</v>
      </c>
      <c r="E67" s="5">
        <v>776</v>
      </c>
    </row>
    <row r="68" spans="1:5" x14ac:dyDescent="0.3">
      <c r="A68">
        <v>2001</v>
      </c>
      <c r="B68" s="2" t="s">
        <v>1</v>
      </c>
      <c r="C68" s="10">
        <v>382</v>
      </c>
      <c r="D68" s="3">
        <v>530</v>
      </c>
      <c r="E68" s="5">
        <v>519</v>
      </c>
    </row>
    <row r="69" spans="1:5" x14ac:dyDescent="0.3">
      <c r="A69">
        <v>2001</v>
      </c>
      <c r="B69" s="2" t="s">
        <v>1</v>
      </c>
      <c r="C69" s="10">
        <v>198</v>
      </c>
      <c r="D69" s="3">
        <v>65</v>
      </c>
      <c r="E69" s="5">
        <v>263</v>
      </c>
    </row>
    <row r="70" spans="1:5" x14ac:dyDescent="0.3">
      <c r="A70">
        <v>2001</v>
      </c>
      <c r="B70" s="2" t="s">
        <v>1</v>
      </c>
      <c r="C70" s="10">
        <v>98</v>
      </c>
      <c r="D70" s="3">
        <v>7</v>
      </c>
      <c r="E70" s="5">
        <v>105</v>
      </c>
    </row>
    <row r="71" spans="1:5" x14ac:dyDescent="0.3">
      <c r="A71">
        <v>2001</v>
      </c>
      <c r="B71" s="2" t="s">
        <v>1</v>
      </c>
      <c r="C71" s="10">
        <v>446</v>
      </c>
      <c r="D71" s="3">
        <v>831</v>
      </c>
      <c r="E71" s="5">
        <v>1390</v>
      </c>
    </row>
    <row r="72" spans="1:5" x14ac:dyDescent="0.3">
      <c r="A72">
        <v>2001</v>
      </c>
      <c r="B72" s="2" t="s">
        <v>1</v>
      </c>
      <c r="C72" s="10">
        <v>289</v>
      </c>
      <c r="D72" s="5" t="s">
        <v>2</v>
      </c>
      <c r="E72" s="5">
        <v>511</v>
      </c>
    </row>
    <row r="73" spans="1:5" x14ac:dyDescent="0.3">
      <c r="A73">
        <v>2001</v>
      </c>
      <c r="B73" s="2" t="s">
        <v>1</v>
      </c>
      <c r="C73" s="10">
        <v>335</v>
      </c>
      <c r="D73" s="5" t="s">
        <v>2</v>
      </c>
      <c r="E73" s="5">
        <v>552</v>
      </c>
    </row>
    <row r="74" spans="1:5" x14ac:dyDescent="0.3">
      <c r="A74">
        <v>2001</v>
      </c>
      <c r="B74" s="2" t="s">
        <v>1</v>
      </c>
      <c r="C74" s="10">
        <v>410</v>
      </c>
      <c r="D74" s="5" t="s">
        <v>2</v>
      </c>
      <c r="E74" s="5">
        <v>836</v>
      </c>
    </row>
    <row r="75" spans="1:5" x14ac:dyDescent="0.3">
      <c r="A75">
        <v>2001</v>
      </c>
      <c r="B75" s="2" t="s">
        <v>1</v>
      </c>
      <c r="C75" s="10">
        <v>181</v>
      </c>
      <c r="D75" s="5" t="s">
        <v>2</v>
      </c>
      <c r="E75" s="5">
        <v>796</v>
      </c>
    </row>
    <row r="76" spans="1:5" x14ac:dyDescent="0.3">
      <c r="A76">
        <v>2001</v>
      </c>
      <c r="B76" s="2" t="s">
        <v>1</v>
      </c>
      <c r="C76" s="11">
        <v>324</v>
      </c>
      <c r="D76" s="12">
        <v>314</v>
      </c>
      <c r="E76" s="5" t="s">
        <v>2</v>
      </c>
    </row>
    <row r="77" spans="1:5" x14ac:dyDescent="0.3">
      <c r="A77">
        <v>2001</v>
      </c>
      <c r="B77" s="2" t="s">
        <v>1</v>
      </c>
      <c r="C77" s="11">
        <v>340</v>
      </c>
      <c r="D77" s="12">
        <v>375</v>
      </c>
      <c r="E77" s="5" t="s">
        <v>2</v>
      </c>
    </row>
    <row r="78" spans="1:5" x14ac:dyDescent="0.3">
      <c r="A78">
        <v>2002</v>
      </c>
      <c r="B78" s="2" t="s">
        <v>1</v>
      </c>
      <c r="C78" s="3">
        <v>540</v>
      </c>
      <c r="D78" s="5">
        <v>1672</v>
      </c>
      <c r="E78" s="5">
        <v>1980</v>
      </c>
    </row>
    <row r="79" spans="1:5" x14ac:dyDescent="0.3">
      <c r="A79">
        <v>2002</v>
      </c>
      <c r="B79" s="2" t="s">
        <v>1</v>
      </c>
      <c r="C79" s="3">
        <v>343</v>
      </c>
      <c r="D79" s="5">
        <v>427</v>
      </c>
      <c r="E79" s="5">
        <f>AVERAGE(388,342)</f>
        <v>365</v>
      </c>
    </row>
    <row r="80" spans="1:5" x14ac:dyDescent="0.3">
      <c r="A80">
        <v>2002</v>
      </c>
      <c r="B80" s="2" t="s">
        <v>1</v>
      </c>
      <c r="C80" s="3">
        <v>325</v>
      </c>
      <c r="D80" s="5">
        <v>346</v>
      </c>
      <c r="E80" s="5">
        <v>343</v>
      </c>
    </row>
    <row r="81" spans="1:5" x14ac:dyDescent="0.3">
      <c r="A81">
        <v>2002</v>
      </c>
      <c r="B81" s="2" t="s">
        <v>1</v>
      </c>
      <c r="C81" s="3">
        <v>312</v>
      </c>
      <c r="D81" s="5">
        <v>288</v>
      </c>
      <c r="E81" s="5">
        <v>196</v>
      </c>
    </row>
    <row r="82" spans="1:5" x14ac:dyDescent="0.3">
      <c r="A82">
        <v>2002</v>
      </c>
      <c r="B82" s="2" t="s">
        <v>1</v>
      </c>
      <c r="C82" s="3">
        <v>341</v>
      </c>
      <c r="D82" s="5">
        <v>383</v>
      </c>
      <c r="E82" s="5">
        <v>226</v>
      </c>
    </row>
    <row r="83" spans="1:5" x14ac:dyDescent="0.3">
      <c r="A83">
        <v>2002</v>
      </c>
      <c r="B83" s="2" t="s">
        <v>1</v>
      </c>
      <c r="C83" s="3">
        <v>343</v>
      </c>
      <c r="D83" s="5">
        <v>380</v>
      </c>
      <c r="E83" s="5">
        <v>459</v>
      </c>
    </row>
    <row r="84" spans="1:5" x14ac:dyDescent="0.3">
      <c r="A84">
        <v>2002</v>
      </c>
      <c r="B84" s="2" t="s">
        <v>1</v>
      </c>
      <c r="C84" s="3">
        <v>337</v>
      </c>
      <c r="D84" s="5">
        <v>359</v>
      </c>
      <c r="E84" s="5">
        <v>465</v>
      </c>
    </row>
    <row r="85" spans="1:5" x14ac:dyDescent="0.3">
      <c r="A85">
        <v>2002</v>
      </c>
      <c r="B85" s="2" t="s">
        <v>1</v>
      </c>
      <c r="C85" s="3">
        <v>475</v>
      </c>
      <c r="D85" s="5">
        <v>1077</v>
      </c>
      <c r="E85" s="5">
        <v>2010</v>
      </c>
    </row>
    <row r="86" spans="1:5" x14ac:dyDescent="0.3">
      <c r="A86">
        <v>2002</v>
      </c>
      <c r="B86" s="2" t="s">
        <v>1</v>
      </c>
      <c r="C86" s="3">
        <v>115</v>
      </c>
      <c r="D86" s="5">
        <v>14</v>
      </c>
      <c r="E86" s="5">
        <v>374</v>
      </c>
    </row>
    <row r="87" spans="1:5" x14ac:dyDescent="0.3">
      <c r="A87">
        <v>2002</v>
      </c>
      <c r="B87" s="2" t="s">
        <v>1</v>
      </c>
      <c r="C87" s="3">
        <v>421</v>
      </c>
      <c r="D87" s="5">
        <v>710</v>
      </c>
      <c r="E87" s="5">
        <v>647</v>
      </c>
    </row>
    <row r="88" spans="1:5" x14ac:dyDescent="0.3">
      <c r="A88">
        <v>2002</v>
      </c>
      <c r="B88" s="2" t="s">
        <v>1</v>
      </c>
      <c r="C88" s="3">
        <v>470</v>
      </c>
      <c r="D88" s="5">
        <v>950</v>
      </c>
      <c r="E88" s="5" t="s">
        <v>2</v>
      </c>
    </row>
    <row r="89" spans="1:5" x14ac:dyDescent="0.3">
      <c r="A89">
        <v>2002</v>
      </c>
      <c r="B89" s="2" t="s">
        <v>1</v>
      </c>
      <c r="C89" s="3">
        <v>505</v>
      </c>
      <c r="D89" s="5">
        <v>1260</v>
      </c>
      <c r="E89" s="5" t="s">
        <v>2</v>
      </c>
    </row>
    <row r="90" spans="1:5" x14ac:dyDescent="0.3">
      <c r="A90">
        <v>2002</v>
      </c>
      <c r="B90" s="2" t="s">
        <v>1</v>
      </c>
      <c r="C90" s="3">
        <v>410</v>
      </c>
      <c r="D90" s="5">
        <v>681</v>
      </c>
      <c r="E90" s="5" t="s">
        <v>2</v>
      </c>
    </row>
    <row r="91" spans="1:5" x14ac:dyDescent="0.3">
      <c r="A91">
        <v>2002</v>
      </c>
      <c r="B91" s="2" t="s">
        <v>1</v>
      </c>
      <c r="C91" s="3">
        <v>462</v>
      </c>
      <c r="D91" s="5">
        <v>1125</v>
      </c>
      <c r="E91" s="5" t="s">
        <v>2</v>
      </c>
    </row>
    <row r="92" spans="1:5" x14ac:dyDescent="0.3">
      <c r="A92">
        <v>2002</v>
      </c>
      <c r="B92" s="7" t="s">
        <v>1</v>
      </c>
      <c r="C92" s="11">
        <v>343</v>
      </c>
      <c r="D92" s="5">
        <v>400</v>
      </c>
      <c r="E92" s="5" t="s">
        <v>2</v>
      </c>
    </row>
    <row r="93" spans="1:5" x14ac:dyDescent="0.3">
      <c r="A93">
        <v>2003</v>
      </c>
      <c r="B93" s="2" t="s">
        <v>1</v>
      </c>
      <c r="C93" s="3">
        <v>333</v>
      </c>
      <c r="D93" s="5">
        <v>337</v>
      </c>
      <c r="E93" s="5">
        <v>334</v>
      </c>
    </row>
    <row r="94" spans="1:5" x14ac:dyDescent="0.3">
      <c r="A94">
        <v>2003</v>
      </c>
      <c r="B94" s="2" t="s">
        <v>1</v>
      </c>
      <c r="C94" s="3">
        <v>307</v>
      </c>
      <c r="D94" s="5">
        <v>298</v>
      </c>
      <c r="E94" s="5">
        <v>182</v>
      </c>
    </row>
    <row r="95" spans="1:5" x14ac:dyDescent="0.3">
      <c r="A95">
        <v>2003</v>
      </c>
      <c r="B95" s="2" t="s">
        <v>1</v>
      </c>
      <c r="C95" s="3">
        <v>378</v>
      </c>
      <c r="D95" s="5">
        <v>609</v>
      </c>
      <c r="E95" s="5">
        <f>AVERAGE(420,448)</f>
        <v>434</v>
      </c>
    </row>
    <row r="96" spans="1:5" x14ac:dyDescent="0.3">
      <c r="A96">
        <v>2003</v>
      </c>
      <c r="B96" s="2" t="s">
        <v>1</v>
      </c>
      <c r="C96" s="3">
        <v>368</v>
      </c>
      <c r="D96" s="5">
        <v>499</v>
      </c>
      <c r="E96" s="5">
        <v>191</v>
      </c>
    </row>
    <row r="97" spans="1:5" x14ac:dyDescent="0.3">
      <c r="A97">
        <v>2003</v>
      </c>
      <c r="B97" s="2" t="s">
        <v>1</v>
      </c>
      <c r="C97" s="3">
        <v>364</v>
      </c>
      <c r="D97" s="5">
        <v>459</v>
      </c>
      <c r="E97" s="5">
        <v>360</v>
      </c>
    </row>
    <row r="98" spans="1:5" x14ac:dyDescent="0.3">
      <c r="A98">
        <v>2003</v>
      </c>
      <c r="B98" s="2" t="s">
        <v>1</v>
      </c>
      <c r="C98" s="3">
        <v>347</v>
      </c>
      <c r="D98" s="5">
        <v>469</v>
      </c>
      <c r="E98" s="5">
        <v>269</v>
      </c>
    </row>
    <row r="99" spans="1:5" x14ac:dyDescent="0.3">
      <c r="A99">
        <v>2003</v>
      </c>
      <c r="B99" s="2" t="s">
        <v>1</v>
      </c>
      <c r="C99" s="3">
        <v>316</v>
      </c>
      <c r="D99" s="5">
        <v>296</v>
      </c>
      <c r="E99" s="5">
        <v>299</v>
      </c>
    </row>
    <row r="100" spans="1:5" x14ac:dyDescent="0.3">
      <c r="A100">
        <v>2003</v>
      </c>
      <c r="B100" s="2" t="s">
        <v>1</v>
      </c>
      <c r="C100" s="3">
        <v>525</v>
      </c>
      <c r="D100" s="5">
        <v>2078</v>
      </c>
      <c r="E100" s="5">
        <v>1110</v>
      </c>
    </row>
    <row r="101" spans="1:5" x14ac:dyDescent="0.3">
      <c r="A101">
        <v>2003</v>
      </c>
      <c r="B101" s="2" t="s">
        <v>1</v>
      </c>
      <c r="C101" s="3">
        <v>403</v>
      </c>
      <c r="D101" s="5">
        <v>564</v>
      </c>
      <c r="E101" s="5">
        <v>571</v>
      </c>
    </row>
    <row r="102" spans="1:5" x14ac:dyDescent="0.3">
      <c r="A102">
        <v>2003</v>
      </c>
      <c r="B102" s="2" t="s">
        <v>1</v>
      </c>
      <c r="C102" s="3">
        <v>341</v>
      </c>
      <c r="D102" s="5">
        <v>402</v>
      </c>
      <c r="E102" s="5">
        <v>412</v>
      </c>
    </row>
    <row r="103" spans="1:5" x14ac:dyDescent="0.3">
      <c r="A103">
        <v>2003</v>
      </c>
      <c r="B103" s="2" t="s">
        <v>1</v>
      </c>
      <c r="C103" s="3">
        <v>354</v>
      </c>
      <c r="D103" s="5">
        <v>490</v>
      </c>
      <c r="E103" s="5">
        <f>AVERAGE(281,305)</f>
        <v>293</v>
      </c>
    </row>
    <row r="104" spans="1:5" x14ac:dyDescent="0.3">
      <c r="A104">
        <v>2003</v>
      </c>
      <c r="B104" s="2" t="s">
        <v>1</v>
      </c>
      <c r="C104" s="3">
        <v>470</v>
      </c>
      <c r="D104" s="5">
        <v>1070</v>
      </c>
      <c r="E104" s="5">
        <v>1430</v>
      </c>
    </row>
    <row r="105" spans="1:5" x14ac:dyDescent="0.3">
      <c r="A105">
        <v>2003</v>
      </c>
      <c r="B105" s="2" t="s">
        <v>1</v>
      </c>
      <c r="C105" s="3">
        <v>324</v>
      </c>
      <c r="D105" s="5">
        <v>350</v>
      </c>
      <c r="E105" s="5">
        <v>364</v>
      </c>
    </row>
    <row r="106" spans="1:5" x14ac:dyDescent="0.3">
      <c r="A106">
        <v>2003</v>
      </c>
      <c r="B106" s="2" t="s">
        <v>1</v>
      </c>
      <c r="C106" s="3">
        <v>287</v>
      </c>
      <c r="D106" s="5">
        <v>221</v>
      </c>
      <c r="E106" s="5">
        <v>255</v>
      </c>
    </row>
    <row r="107" spans="1:5" x14ac:dyDescent="0.3">
      <c r="A107">
        <v>2003</v>
      </c>
      <c r="B107" s="2" t="s">
        <v>1</v>
      </c>
      <c r="C107" s="3">
        <v>444</v>
      </c>
      <c r="D107" s="5">
        <v>780</v>
      </c>
      <c r="E107" s="5">
        <v>1660</v>
      </c>
    </row>
    <row r="108" spans="1:5" x14ac:dyDescent="0.3">
      <c r="A108">
        <v>2003</v>
      </c>
      <c r="B108" s="2" t="s">
        <v>1</v>
      </c>
      <c r="C108" s="3">
        <v>431</v>
      </c>
      <c r="D108" s="5">
        <v>666</v>
      </c>
      <c r="E108" s="5">
        <v>634</v>
      </c>
    </row>
    <row r="109" spans="1:5" x14ac:dyDescent="0.3">
      <c r="A109">
        <v>2003</v>
      </c>
      <c r="B109" s="2" t="s">
        <v>1</v>
      </c>
      <c r="C109" s="3">
        <v>389</v>
      </c>
      <c r="D109" s="5">
        <v>584</v>
      </c>
      <c r="E109" s="5">
        <v>297</v>
      </c>
    </row>
    <row r="110" spans="1:5" x14ac:dyDescent="0.3">
      <c r="A110">
        <v>2003</v>
      </c>
      <c r="B110" s="2" t="s">
        <v>1</v>
      </c>
      <c r="C110" s="3">
        <v>395</v>
      </c>
      <c r="D110" s="5">
        <v>615</v>
      </c>
      <c r="E110" s="5">
        <v>546</v>
      </c>
    </row>
    <row r="111" spans="1:5" x14ac:dyDescent="0.3">
      <c r="A111">
        <v>2003</v>
      </c>
      <c r="B111" s="2" t="s">
        <v>1</v>
      </c>
      <c r="C111" s="3">
        <v>411</v>
      </c>
      <c r="D111" s="5">
        <v>676</v>
      </c>
      <c r="E111" s="5">
        <v>831</v>
      </c>
    </row>
    <row r="112" spans="1:5" x14ac:dyDescent="0.3">
      <c r="A112">
        <v>2003</v>
      </c>
      <c r="B112" s="2" t="s">
        <v>1</v>
      </c>
      <c r="C112" s="3">
        <v>371</v>
      </c>
      <c r="D112" s="5">
        <v>476</v>
      </c>
      <c r="E112" s="5">
        <v>751</v>
      </c>
    </row>
    <row r="113" spans="1:5" x14ac:dyDescent="0.3">
      <c r="A113">
        <v>2004</v>
      </c>
      <c r="B113" s="2" t="s">
        <v>1</v>
      </c>
      <c r="C113" s="3">
        <v>164</v>
      </c>
      <c r="D113" s="5">
        <v>36</v>
      </c>
      <c r="E113" s="5" t="s">
        <v>2</v>
      </c>
    </row>
    <row r="114" spans="1:5" x14ac:dyDescent="0.3">
      <c r="A114">
        <v>2004</v>
      </c>
      <c r="B114" s="2" t="s">
        <v>1</v>
      </c>
      <c r="C114" s="3">
        <v>130</v>
      </c>
      <c r="D114" s="5">
        <v>22</v>
      </c>
      <c r="E114" s="5" t="s">
        <v>2</v>
      </c>
    </row>
    <row r="115" spans="1:5" x14ac:dyDescent="0.3">
      <c r="A115">
        <v>2004</v>
      </c>
      <c r="B115" s="2" t="s">
        <v>1</v>
      </c>
      <c r="C115" s="3">
        <v>355</v>
      </c>
      <c r="D115" s="3">
        <v>485</v>
      </c>
      <c r="E115" s="5">
        <v>339</v>
      </c>
    </row>
    <row r="116" spans="1:5" x14ac:dyDescent="0.3">
      <c r="A116">
        <v>2004</v>
      </c>
      <c r="B116" s="2" t="s">
        <v>1</v>
      </c>
      <c r="C116" s="3">
        <v>452</v>
      </c>
      <c r="D116" s="5">
        <v>1023</v>
      </c>
      <c r="E116" s="5">
        <v>636</v>
      </c>
    </row>
    <row r="117" spans="1:5" x14ac:dyDescent="0.3">
      <c r="A117">
        <v>2004</v>
      </c>
      <c r="B117" s="2" t="s">
        <v>1</v>
      </c>
      <c r="C117" s="3">
        <v>406</v>
      </c>
      <c r="D117" s="5">
        <v>689</v>
      </c>
      <c r="E117" s="5">
        <v>303</v>
      </c>
    </row>
    <row r="118" spans="1:5" x14ac:dyDescent="0.3">
      <c r="A118">
        <v>2004</v>
      </c>
      <c r="B118" s="2" t="s">
        <v>1</v>
      </c>
      <c r="C118" s="3">
        <v>458</v>
      </c>
      <c r="D118" s="5">
        <v>892</v>
      </c>
      <c r="E118" s="5">
        <v>505</v>
      </c>
    </row>
    <row r="119" spans="1:5" x14ac:dyDescent="0.3">
      <c r="A119">
        <v>2004</v>
      </c>
      <c r="B119" s="2" t="s">
        <v>1</v>
      </c>
      <c r="C119" s="3">
        <v>381</v>
      </c>
      <c r="D119" s="5">
        <v>550</v>
      </c>
      <c r="E119" s="5">
        <v>281</v>
      </c>
    </row>
    <row r="120" spans="1:5" x14ac:dyDescent="0.3">
      <c r="A120">
        <v>2004</v>
      </c>
      <c r="B120" s="2" t="s">
        <v>1</v>
      </c>
      <c r="C120" s="3">
        <v>389</v>
      </c>
      <c r="D120" s="5">
        <v>651</v>
      </c>
      <c r="E120" s="5">
        <v>467</v>
      </c>
    </row>
    <row r="121" spans="1:5" x14ac:dyDescent="0.3">
      <c r="A121">
        <v>2004</v>
      </c>
      <c r="B121" s="2" t="s">
        <v>1</v>
      </c>
      <c r="C121" s="3">
        <v>361</v>
      </c>
      <c r="D121" s="5">
        <v>499</v>
      </c>
      <c r="E121" s="5">
        <f>AVERAGE(174,222)</f>
        <v>198</v>
      </c>
    </row>
    <row r="122" spans="1:5" x14ac:dyDescent="0.3">
      <c r="A122">
        <v>2004</v>
      </c>
      <c r="B122" s="2" t="s">
        <v>1</v>
      </c>
      <c r="C122" s="3">
        <v>351</v>
      </c>
      <c r="D122" s="5">
        <v>453</v>
      </c>
      <c r="E122" s="5">
        <v>191</v>
      </c>
    </row>
    <row r="123" spans="1:5" x14ac:dyDescent="0.3">
      <c r="A123">
        <v>2004</v>
      </c>
      <c r="B123" s="2" t="s">
        <v>1</v>
      </c>
      <c r="C123" s="3">
        <v>432</v>
      </c>
      <c r="D123" s="5">
        <v>921</v>
      </c>
      <c r="E123" s="5">
        <v>971</v>
      </c>
    </row>
    <row r="124" spans="1:5" x14ac:dyDescent="0.3">
      <c r="A124">
        <v>2004</v>
      </c>
      <c r="B124" s="2" t="s">
        <v>1</v>
      </c>
      <c r="C124" s="3">
        <v>371</v>
      </c>
      <c r="D124" s="5">
        <v>550</v>
      </c>
      <c r="E124" s="5">
        <v>266</v>
      </c>
    </row>
    <row r="125" spans="1:5" x14ac:dyDescent="0.3">
      <c r="A125">
        <v>2004</v>
      </c>
      <c r="B125" s="2" t="s">
        <v>1</v>
      </c>
      <c r="C125" s="3">
        <v>344</v>
      </c>
      <c r="D125" s="5">
        <v>416</v>
      </c>
      <c r="E125" s="5">
        <v>257</v>
      </c>
    </row>
    <row r="126" spans="1:5" x14ac:dyDescent="0.3">
      <c r="A126">
        <v>2004</v>
      </c>
      <c r="B126" s="2" t="s">
        <v>1</v>
      </c>
      <c r="C126" s="3">
        <v>340</v>
      </c>
      <c r="D126" s="5">
        <v>410</v>
      </c>
      <c r="E126" s="5">
        <v>273</v>
      </c>
    </row>
    <row r="127" spans="1:5" x14ac:dyDescent="0.3">
      <c r="A127">
        <v>2004</v>
      </c>
      <c r="B127" s="2" t="s">
        <v>1</v>
      </c>
      <c r="C127" s="3">
        <v>325</v>
      </c>
      <c r="D127" s="5">
        <v>358</v>
      </c>
      <c r="E127" s="5">
        <v>186</v>
      </c>
    </row>
    <row r="128" spans="1:5" x14ac:dyDescent="0.3">
      <c r="A128">
        <v>2004</v>
      </c>
      <c r="B128" s="2" t="s">
        <v>1</v>
      </c>
      <c r="C128" s="10">
        <v>339</v>
      </c>
      <c r="D128" s="5">
        <v>357</v>
      </c>
      <c r="E128" s="5">
        <v>151</v>
      </c>
    </row>
    <row r="129" spans="1:5" x14ac:dyDescent="0.3">
      <c r="A129">
        <v>2004</v>
      </c>
      <c r="B129" s="2" t="s">
        <v>1</v>
      </c>
      <c r="C129" s="3">
        <v>348</v>
      </c>
      <c r="D129" s="5">
        <v>409</v>
      </c>
      <c r="E129" s="5">
        <f>AVERAGE(241,256)</f>
        <v>248.5</v>
      </c>
    </row>
    <row r="130" spans="1:5" x14ac:dyDescent="0.3">
      <c r="A130">
        <v>2004</v>
      </c>
      <c r="B130" s="2" t="s">
        <v>1</v>
      </c>
      <c r="C130" s="3">
        <v>391</v>
      </c>
      <c r="D130" s="5">
        <v>626</v>
      </c>
      <c r="E130" s="5">
        <v>180</v>
      </c>
    </row>
    <row r="131" spans="1:5" x14ac:dyDescent="0.3">
      <c r="A131">
        <v>2004</v>
      </c>
      <c r="B131" s="2" t="s">
        <v>1</v>
      </c>
      <c r="C131" s="3">
        <v>378</v>
      </c>
      <c r="D131" s="5">
        <v>612</v>
      </c>
      <c r="E131" s="5">
        <v>195</v>
      </c>
    </row>
    <row r="132" spans="1:5" x14ac:dyDescent="0.3">
      <c r="A132">
        <v>2004</v>
      </c>
      <c r="B132" s="2" t="s">
        <v>1</v>
      </c>
      <c r="C132" s="3">
        <v>385</v>
      </c>
      <c r="D132" s="5">
        <v>626</v>
      </c>
      <c r="E132" s="5">
        <v>277</v>
      </c>
    </row>
    <row r="133" spans="1:5" x14ac:dyDescent="0.3">
      <c r="A133">
        <v>2004</v>
      </c>
      <c r="B133" s="2" t="s">
        <v>1</v>
      </c>
      <c r="C133" s="3">
        <v>342</v>
      </c>
      <c r="D133" s="5">
        <v>465</v>
      </c>
      <c r="E133" s="5">
        <v>182</v>
      </c>
    </row>
    <row r="134" spans="1:5" x14ac:dyDescent="0.3">
      <c r="A134">
        <v>2004</v>
      </c>
      <c r="B134" s="2" t="s">
        <v>1</v>
      </c>
      <c r="C134" s="3">
        <v>392</v>
      </c>
      <c r="D134" s="5">
        <v>617</v>
      </c>
      <c r="E134" s="5">
        <v>430</v>
      </c>
    </row>
    <row r="135" spans="1:5" x14ac:dyDescent="0.3">
      <c r="A135">
        <v>2006</v>
      </c>
      <c r="B135" s="2" t="s">
        <v>1</v>
      </c>
      <c r="C135" s="13">
        <v>305</v>
      </c>
      <c r="D135" s="5">
        <v>321</v>
      </c>
      <c r="E135" s="5">
        <v>253</v>
      </c>
    </row>
    <row r="136" spans="1:5" x14ac:dyDescent="0.3">
      <c r="A136">
        <v>2006</v>
      </c>
      <c r="B136" s="2" t="s">
        <v>1</v>
      </c>
      <c r="C136" s="13">
        <v>326</v>
      </c>
      <c r="D136" s="5">
        <v>376</v>
      </c>
      <c r="E136" s="5">
        <v>302</v>
      </c>
    </row>
    <row r="137" spans="1:5" x14ac:dyDescent="0.3">
      <c r="A137">
        <v>2006</v>
      </c>
      <c r="B137" s="2" t="s">
        <v>1</v>
      </c>
      <c r="C137" s="13">
        <v>436</v>
      </c>
      <c r="D137" s="5">
        <v>346</v>
      </c>
      <c r="E137" s="5">
        <v>567</v>
      </c>
    </row>
    <row r="138" spans="1:5" x14ac:dyDescent="0.3">
      <c r="A138">
        <v>2006</v>
      </c>
      <c r="B138" s="2" t="s">
        <v>1</v>
      </c>
      <c r="C138" s="13">
        <v>337</v>
      </c>
      <c r="D138" s="5">
        <v>419</v>
      </c>
      <c r="E138" s="5">
        <v>217</v>
      </c>
    </row>
    <row r="139" spans="1:5" x14ac:dyDescent="0.3">
      <c r="A139">
        <v>2006</v>
      </c>
      <c r="B139" s="2" t="s">
        <v>1</v>
      </c>
      <c r="C139" s="13">
        <v>381</v>
      </c>
      <c r="D139" s="5">
        <v>541</v>
      </c>
      <c r="E139" s="5">
        <v>410</v>
      </c>
    </row>
    <row r="140" spans="1:5" x14ac:dyDescent="0.3">
      <c r="A140">
        <v>2006</v>
      </c>
      <c r="B140" s="2" t="s">
        <v>1</v>
      </c>
      <c r="C140" s="13">
        <v>358</v>
      </c>
      <c r="D140" s="5">
        <v>559</v>
      </c>
      <c r="E140" s="5">
        <v>451</v>
      </c>
    </row>
    <row r="141" spans="1:5" x14ac:dyDescent="0.3">
      <c r="A141">
        <v>2006</v>
      </c>
      <c r="B141" s="2" t="s">
        <v>1</v>
      </c>
      <c r="C141" s="13">
        <v>381</v>
      </c>
      <c r="D141" s="5">
        <v>540</v>
      </c>
      <c r="E141" s="5">
        <f>AVERAGE(501,469)</f>
        <v>485</v>
      </c>
    </row>
    <row r="142" spans="1:5" x14ac:dyDescent="0.3">
      <c r="A142">
        <v>2006</v>
      </c>
      <c r="B142" s="2" t="s">
        <v>1</v>
      </c>
      <c r="C142" s="13">
        <v>432</v>
      </c>
      <c r="D142" s="5">
        <v>824</v>
      </c>
      <c r="E142" s="5">
        <v>869</v>
      </c>
    </row>
    <row r="143" spans="1:5" x14ac:dyDescent="0.3">
      <c r="A143">
        <v>2009</v>
      </c>
      <c r="B143" s="2" t="s">
        <v>1</v>
      </c>
      <c r="C143" s="3">
        <v>385</v>
      </c>
      <c r="D143" s="5">
        <v>625</v>
      </c>
      <c r="E143" s="5">
        <v>687</v>
      </c>
    </row>
    <row r="144" spans="1:5" x14ac:dyDescent="0.3">
      <c r="A144">
        <v>2009</v>
      </c>
      <c r="B144" s="2" t="s">
        <v>1</v>
      </c>
      <c r="C144" s="3">
        <v>394</v>
      </c>
      <c r="D144" s="5">
        <v>621</v>
      </c>
      <c r="E144" s="5">
        <v>492</v>
      </c>
    </row>
    <row r="145" spans="1:5" x14ac:dyDescent="0.3">
      <c r="A145">
        <v>2009</v>
      </c>
      <c r="B145" s="2" t="s">
        <v>1</v>
      </c>
      <c r="C145" s="3">
        <v>301</v>
      </c>
      <c r="D145" s="5">
        <v>500</v>
      </c>
      <c r="E145" s="5">
        <f>AVERAGE(561,611)</f>
        <v>586</v>
      </c>
    </row>
    <row r="146" spans="1:5" x14ac:dyDescent="0.3">
      <c r="A146">
        <v>2009</v>
      </c>
      <c r="B146" s="2" t="s">
        <v>1</v>
      </c>
      <c r="C146" s="3">
        <v>361</v>
      </c>
      <c r="D146" s="5">
        <v>498</v>
      </c>
      <c r="E146" s="5">
        <v>507</v>
      </c>
    </row>
    <row r="147" spans="1:5" x14ac:dyDescent="0.3">
      <c r="A147">
        <v>2009</v>
      </c>
      <c r="B147" s="2" t="s">
        <v>1</v>
      </c>
      <c r="C147" s="3">
        <v>326</v>
      </c>
      <c r="D147" s="5">
        <v>526</v>
      </c>
      <c r="E147" s="5">
        <v>491</v>
      </c>
    </row>
    <row r="148" spans="1:5" x14ac:dyDescent="0.3">
      <c r="A148">
        <v>2009</v>
      </c>
      <c r="B148" s="2" t="s">
        <v>1</v>
      </c>
      <c r="C148" s="3">
        <v>343</v>
      </c>
      <c r="D148" s="5">
        <v>478</v>
      </c>
      <c r="E148" s="5">
        <v>924</v>
      </c>
    </row>
    <row r="149" spans="1:5" x14ac:dyDescent="0.3">
      <c r="A149">
        <v>2009</v>
      </c>
      <c r="B149" s="2" t="s">
        <v>1</v>
      </c>
      <c r="C149" s="3">
        <v>603</v>
      </c>
      <c r="D149" s="5">
        <v>2190</v>
      </c>
      <c r="E149" s="5">
        <v>2320</v>
      </c>
    </row>
    <row r="150" spans="1:5" x14ac:dyDescent="0.3">
      <c r="A150">
        <v>2009</v>
      </c>
      <c r="B150" s="2" t="s">
        <v>1</v>
      </c>
      <c r="C150" s="3">
        <v>418</v>
      </c>
      <c r="D150" s="5">
        <v>643</v>
      </c>
      <c r="E150" s="5">
        <v>304</v>
      </c>
    </row>
    <row r="151" spans="1:5" x14ac:dyDescent="0.3">
      <c r="A151">
        <v>2009</v>
      </c>
      <c r="B151" s="2" t="s">
        <v>1</v>
      </c>
      <c r="C151" s="3">
        <v>461</v>
      </c>
      <c r="D151" s="5">
        <v>900</v>
      </c>
      <c r="E151" s="5">
        <v>1270</v>
      </c>
    </row>
    <row r="152" spans="1:5" x14ac:dyDescent="0.3">
      <c r="A152">
        <v>2009</v>
      </c>
      <c r="B152" s="2" t="s">
        <v>1</v>
      </c>
      <c r="C152" s="3">
        <v>414</v>
      </c>
      <c r="D152" s="5">
        <v>684</v>
      </c>
      <c r="E152" s="5">
        <f>AVERAGE(649,650)</f>
        <v>649.5</v>
      </c>
    </row>
    <row r="153" spans="1:5" x14ac:dyDescent="0.3">
      <c r="A153">
        <v>2009</v>
      </c>
      <c r="B153" s="2" t="s">
        <v>1</v>
      </c>
      <c r="C153" s="3">
        <v>400</v>
      </c>
      <c r="D153" s="5">
        <v>639</v>
      </c>
      <c r="E153" s="5">
        <v>2000</v>
      </c>
    </row>
    <row r="154" spans="1:5" x14ac:dyDescent="0.3">
      <c r="A154">
        <v>2009</v>
      </c>
      <c r="B154" s="2" t="s">
        <v>1</v>
      </c>
      <c r="C154" s="3">
        <v>455</v>
      </c>
      <c r="D154" s="5">
        <v>938</v>
      </c>
      <c r="E154" s="5">
        <v>2280</v>
      </c>
    </row>
    <row r="155" spans="1:5" x14ac:dyDescent="0.3">
      <c r="A155">
        <v>2009</v>
      </c>
      <c r="B155" s="2" t="s">
        <v>1</v>
      </c>
      <c r="C155" s="3">
        <v>425</v>
      </c>
      <c r="D155" s="5">
        <v>763</v>
      </c>
      <c r="E155" s="5">
        <v>640</v>
      </c>
    </row>
    <row r="156" spans="1:5" x14ac:dyDescent="0.3">
      <c r="A156">
        <v>2009</v>
      </c>
      <c r="B156" s="2" t="s">
        <v>1</v>
      </c>
      <c r="C156" s="3">
        <v>486</v>
      </c>
      <c r="D156" s="5">
        <v>1296</v>
      </c>
      <c r="E156" s="5">
        <v>1790</v>
      </c>
    </row>
    <row r="157" spans="1:5" x14ac:dyDescent="0.3">
      <c r="A157">
        <v>2009</v>
      </c>
      <c r="B157" s="2" t="s">
        <v>1</v>
      </c>
      <c r="C157" s="3">
        <v>543</v>
      </c>
      <c r="D157" s="5">
        <v>1933</v>
      </c>
      <c r="E157" s="5">
        <v>2160</v>
      </c>
    </row>
    <row r="158" spans="1:5" x14ac:dyDescent="0.3">
      <c r="A158">
        <v>2009</v>
      </c>
      <c r="B158" s="2" t="s">
        <v>1</v>
      </c>
      <c r="C158" s="3">
        <v>585</v>
      </c>
      <c r="D158" s="5">
        <v>2330</v>
      </c>
      <c r="E158" s="5">
        <v>1650</v>
      </c>
    </row>
    <row r="159" spans="1:5" x14ac:dyDescent="0.3">
      <c r="A159">
        <v>2009</v>
      </c>
      <c r="B159" s="2" t="s">
        <v>1</v>
      </c>
      <c r="C159" s="3">
        <v>595</v>
      </c>
      <c r="D159" s="5">
        <v>2338</v>
      </c>
      <c r="E159" s="5">
        <v>1690</v>
      </c>
    </row>
    <row r="160" spans="1:5" x14ac:dyDescent="0.3">
      <c r="A160">
        <v>2009</v>
      </c>
      <c r="B160" s="2" t="s">
        <v>1</v>
      </c>
      <c r="C160" s="3">
        <v>495</v>
      </c>
      <c r="D160" s="5">
        <v>1214</v>
      </c>
      <c r="E160" s="5">
        <v>2110</v>
      </c>
    </row>
    <row r="161" spans="1:5" x14ac:dyDescent="0.3">
      <c r="A161">
        <v>2009</v>
      </c>
      <c r="B161" s="2" t="s">
        <v>1</v>
      </c>
      <c r="C161" s="3">
        <v>546</v>
      </c>
      <c r="D161" s="5">
        <v>1560</v>
      </c>
      <c r="E161" s="5">
        <v>2360</v>
      </c>
    </row>
    <row r="162" spans="1:5" x14ac:dyDescent="0.3">
      <c r="A162">
        <v>2009</v>
      </c>
      <c r="B162" s="2" t="s">
        <v>1</v>
      </c>
      <c r="C162" s="3">
        <v>506</v>
      </c>
      <c r="D162" s="5">
        <v>1246</v>
      </c>
      <c r="E162" s="5">
        <v>2030</v>
      </c>
    </row>
    <row r="163" spans="1:5" x14ac:dyDescent="0.3">
      <c r="A163">
        <v>2009</v>
      </c>
      <c r="B163" s="2" t="s">
        <v>1</v>
      </c>
      <c r="C163" s="8">
        <v>415</v>
      </c>
      <c r="D163" s="8">
        <v>682</v>
      </c>
      <c r="E163" s="5" t="s">
        <v>2</v>
      </c>
    </row>
    <row r="164" spans="1:5" x14ac:dyDescent="0.3">
      <c r="A164">
        <v>2009</v>
      </c>
      <c r="B164" s="2" t="s">
        <v>1</v>
      </c>
      <c r="C164" s="8">
        <v>386</v>
      </c>
      <c r="D164" s="8">
        <v>599</v>
      </c>
      <c r="E164" s="5" t="s">
        <v>2</v>
      </c>
    </row>
    <row r="165" spans="1:5" x14ac:dyDescent="0.3">
      <c r="A165">
        <v>2009</v>
      </c>
      <c r="B165" s="2" t="s">
        <v>1</v>
      </c>
      <c r="C165" s="8">
        <v>411</v>
      </c>
      <c r="D165" s="8">
        <v>601</v>
      </c>
      <c r="E165" s="5" t="s">
        <v>2</v>
      </c>
    </row>
    <row r="166" spans="1:5" x14ac:dyDescent="0.3">
      <c r="A166">
        <v>2010</v>
      </c>
      <c r="B166" s="2" t="s">
        <v>1</v>
      </c>
      <c r="C166" s="3">
        <v>372</v>
      </c>
      <c r="D166" s="3">
        <v>560</v>
      </c>
      <c r="E166" s="5">
        <v>393</v>
      </c>
    </row>
    <row r="167" spans="1:5" x14ac:dyDescent="0.3">
      <c r="A167">
        <v>2010</v>
      </c>
      <c r="B167" s="2" t="s">
        <v>1</v>
      </c>
      <c r="C167" s="3">
        <v>392</v>
      </c>
      <c r="D167" s="3">
        <v>590</v>
      </c>
      <c r="E167" s="5">
        <v>431</v>
      </c>
    </row>
    <row r="168" spans="1:5" x14ac:dyDescent="0.3">
      <c r="A168">
        <v>2010</v>
      </c>
      <c r="B168" s="2" t="s">
        <v>1</v>
      </c>
      <c r="C168" s="3">
        <v>443</v>
      </c>
      <c r="D168" s="3">
        <v>675</v>
      </c>
      <c r="E168" s="5">
        <f>AVERAGE(1179,1190)</f>
        <v>1184.5</v>
      </c>
    </row>
    <row r="169" spans="1:5" x14ac:dyDescent="0.3">
      <c r="A169">
        <v>2010</v>
      </c>
      <c r="B169" s="2" t="s">
        <v>1</v>
      </c>
      <c r="C169" s="3">
        <v>425</v>
      </c>
      <c r="D169" s="3">
        <v>595</v>
      </c>
      <c r="E169" s="5">
        <v>1730</v>
      </c>
    </row>
    <row r="170" spans="1:5" x14ac:dyDescent="0.3">
      <c r="A170">
        <v>2010</v>
      </c>
      <c r="B170" s="2" t="s">
        <v>1</v>
      </c>
      <c r="C170" s="3">
        <v>325</v>
      </c>
      <c r="D170" s="3">
        <v>365</v>
      </c>
      <c r="E170" s="5">
        <v>247</v>
      </c>
    </row>
    <row r="171" spans="1:5" x14ac:dyDescent="0.3">
      <c r="A171">
        <v>2010</v>
      </c>
      <c r="B171" s="2" t="s">
        <v>1</v>
      </c>
      <c r="C171" s="3">
        <v>376</v>
      </c>
      <c r="D171" s="3">
        <v>540</v>
      </c>
      <c r="E171" s="5">
        <v>332</v>
      </c>
    </row>
    <row r="172" spans="1:5" x14ac:dyDescent="0.3">
      <c r="A172">
        <v>2010</v>
      </c>
      <c r="B172" s="2" t="s">
        <v>1</v>
      </c>
      <c r="C172" s="3">
        <v>382</v>
      </c>
      <c r="D172" s="3">
        <v>600</v>
      </c>
      <c r="E172" s="5">
        <v>337</v>
      </c>
    </row>
    <row r="173" spans="1:5" x14ac:dyDescent="0.3">
      <c r="A173">
        <v>2010</v>
      </c>
      <c r="B173" s="2" t="s">
        <v>1</v>
      </c>
      <c r="C173" s="3">
        <v>395</v>
      </c>
      <c r="D173" s="3">
        <v>640</v>
      </c>
      <c r="E173" s="5">
        <v>427</v>
      </c>
    </row>
    <row r="174" spans="1:5" x14ac:dyDescent="0.3">
      <c r="A174">
        <v>2010</v>
      </c>
      <c r="B174" s="2" t="s">
        <v>1</v>
      </c>
      <c r="C174" s="3">
        <v>414</v>
      </c>
      <c r="D174" s="3">
        <v>640</v>
      </c>
      <c r="E174" s="5">
        <v>548</v>
      </c>
    </row>
    <row r="175" spans="1:5" x14ac:dyDescent="0.3">
      <c r="A175">
        <v>2010</v>
      </c>
      <c r="B175" s="2" t="s">
        <v>1</v>
      </c>
      <c r="C175" s="3">
        <v>540</v>
      </c>
      <c r="D175" s="3">
        <v>1350</v>
      </c>
      <c r="E175" s="5">
        <v>2130</v>
      </c>
    </row>
    <row r="176" spans="1:5" x14ac:dyDescent="0.3">
      <c r="A176">
        <v>2010</v>
      </c>
      <c r="B176" s="2" t="s">
        <v>1</v>
      </c>
      <c r="C176" s="3">
        <v>386</v>
      </c>
      <c r="D176" s="5">
        <v>512</v>
      </c>
      <c r="E176" s="5">
        <v>570</v>
      </c>
    </row>
    <row r="177" spans="1:5" x14ac:dyDescent="0.3">
      <c r="A177">
        <v>2010</v>
      </c>
      <c r="B177" s="2" t="s">
        <v>1</v>
      </c>
      <c r="C177" s="3">
        <v>451</v>
      </c>
      <c r="D177" s="3">
        <v>960</v>
      </c>
      <c r="E177" s="5">
        <v>1180</v>
      </c>
    </row>
    <row r="178" spans="1:5" x14ac:dyDescent="0.3">
      <c r="A178">
        <v>2010</v>
      </c>
      <c r="B178" s="2" t="s">
        <v>1</v>
      </c>
      <c r="C178" s="3">
        <v>370</v>
      </c>
      <c r="D178" s="3">
        <v>520</v>
      </c>
      <c r="E178" s="5">
        <v>213</v>
      </c>
    </row>
    <row r="179" spans="1:5" x14ac:dyDescent="0.3">
      <c r="A179">
        <v>2010</v>
      </c>
      <c r="B179" s="2" t="s">
        <v>1</v>
      </c>
      <c r="C179" s="3">
        <v>545</v>
      </c>
      <c r="D179" s="3">
        <v>1800</v>
      </c>
      <c r="E179" s="5">
        <v>1950</v>
      </c>
    </row>
    <row r="180" spans="1:5" x14ac:dyDescent="0.3">
      <c r="A180">
        <v>2010</v>
      </c>
      <c r="B180" s="2" t="s">
        <v>1</v>
      </c>
      <c r="C180" s="3">
        <v>366</v>
      </c>
      <c r="D180" s="5">
        <v>505</v>
      </c>
      <c r="E180" s="5">
        <v>286</v>
      </c>
    </row>
    <row r="181" spans="1:5" x14ac:dyDescent="0.3">
      <c r="A181">
        <v>2010</v>
      </c>
      <c r="B181" s="2" t="s">
        <v>1</v>
      </c>
      <c r="C181" s="3">
        <v>394</v>
      </c>
      <c r="D181" s="3">
        <v>605</v>
      </c>
      <c r="E181" s="5">
        <v>541</v>
      </c>
    </row>
    <row r="182" spans="1:5" x14ac:dyDescent="0.3">
      <c r="A182">
        <v>2010</v>
      </c>
      <c r="B182" s="2" t="s">
        <v>1</v>
      </c>
      <c r="C182" s="3">
        <v>375</v>
      </c>
      <c r="D182" s="3">
        <v>528</v>
      </c>
      <c r="E182" s="5">
        <v>232</v>
      </c>
    </row>
    <row r="183" spans="1:5" x14ac:dyDescent="0.3">
      <c r="A183">
        <v>2010</v>
      </c>
      <c r="B183" s="2" t="s">
        <v>1</v>
      </c>
      <c r="C183" s="3">
        <v>382</v>
      </c>
      <c r="D183" s="3">
        <v>540</v>
      </c>
      <c r="E183" s="5">
        <v>400</v>
      </c>
    </row>
    <row r="184" spans="1:5" x14ac:dyDescent="0.3">
      <c r="A184">
        <v>2010</v>
      </c>
      <c r="B184" s="2" t="s">
        <v>1</v>
      </c>
      <c r="C184" s="3">
        <v>409</v>
      </c>
      <c r="D184" s="3">
        <v>553</v>
      </c>
      <c r="E184" s="5">
        <f>AVERAGE(434,408)</f>
        <v>421</v>
      </c>
    </row>
    <row r="185" spans="1:5" x14ac:dyDescent="0.3">
      <c r="A185">
        <v>2010</v>
      </c>
      <c r="B185" s="2" t="s">
        <v>1</v>
      </c>
      <c r="C185" s="3">
        <v>372</v>
      </c>
      <c r="D185" s="3">
        <v>540</v>
      </c>
      <c r="E185" s="5">
        <v>448</v>
      </c>
    </row>
    <row r="186" spans="1:5" x14ac:dyDescent="0.3">
      <c r="A186" s="1">
        <v>2012</v>
      </c>
      <c r="B186" s="1" t="s">
        <v>1</v>
      </c>
      <c r="C186" s="5">
        <v>465</v>
      </c>
      <c r="D186" s="5">
        <v>1014</v>
      </c>
      <c r="E186" s="5">
        <v>1040</v>
      </c>
    </row>
    <row r="187" spans="1:5" x14ac:dyDescent="0.3">
      <c r="A187" s="1">
        <v>2012</v>
      </c>
      <c r="B187" s="1" t="s">
        <v>1</v>
      </c>
      <c r="C187" s="5">
        <v>610</v>
      </c>
      <c r="D187" s="5">
        <v>2005</v>
      </c>
      <c r="E187" s="5">
        <v>2620</v>
      </c>
    </row>
    <row r="188" spans="1:5" x14ac:dyDescent="0.3">
      <c r="A188" s="1">
        <v>2012</v>
      </c>
      <c r="B188" s="1" t="s">
        <v>1</v>
      </c>
      <c r="C188" s="5">
        <v>395</v>
      </c>
      <c r="D188" s="5">
        <v>545.29999999999995</v>
      </c>
      <c r="E188" s="5">
        <f>AVERAGE(937,887)</f>
        <v>912</v>
      </c>
    </row>
    <row r="189" spans="1:5" x14ac:dyDescent="0.3">
      <c r="A189" s="1">
        <v>2012</v>
      </c>
      <c r="B189" s="1" t="s">
        <v>1</v>
      </c>
      <c r="C189" s="5">
        <v>600</v>
      </c>
      <c r="D189" s="5">
        <v>1721</v>
      </c>
      <c r="E189" s="5">
        <v>2180</v>
      </c>
    </row>
    <row r="190" spans="1:5" x14ac:dyDescent="0.3">
      <c r="A190" s="1">
        <v>2012</v>
      </c>
      <c r="B190" s="1" t="s">
        <v>1</v>
      </c>
      <c r="C190" s="5">
        <v>650</v>
      </c>
      <c r="D190" s="5">
        <v>2600</v>
      </c>
      <c r="E190" s="5">
        <v>2280</v>
      </c>
    </row>
    <row r="191" spans="1:5" x14ac:dyDescent="0.3">
      <c r="A191" s="1">
        <v>2012</v>
      </c>
      <c r="B191" s="1" t="s">
        <v>1</v>
      </c>
      <c r="C191" s="5">
        <v>390</v>
      </c>
      <c r="D191" s="5">
        <v>638.70000000000005</v>
      </c>
      <c r="E191" s="5">
        <v>266</v>
      </c>
    </row>
    <row r="192" spans="1:5" x14ac:dyDescent="0.3">
      <c r="A192" s="1">
        <v>2012</v>
      </c>
      <c r="B192" s="1" t="s">
        <v>1</v>
      </c>
      <c r="C192" s="5">
        <v>388</v>
      </c>
      <c r="D192" s="5">
        <v>597.5</v>
      </c>
      <c r="E192" s="5">
        <v>341</v>
      </c>
    </row>
    <row r="193" spans="1:5" x14ac:dyDescent="0.3">
      <c r="A193" s="1">
        <v>2012</v>
      </c>
      <c r="B193" s="1" t="s">
        <v>1</v>
      </c>
      <c r="C193" s="5">
        <v>384</v>
      </c>
      <c r="D193" s="5">
        <v>583.1</v>
      </c>
      <c r="E193" s="5">
        <v>354</v>
      </c>
    </row>
    <row r="194" spans="1:5" x14ac:dyDescent="0.3">
      <c r="A194" s="1">
        <v>2012</v>
      </c>
      <c r="B194" s="1" t="s">
        <v>1</v>
      </c>
      <c r="C194" s="5">
        <v>510</v>
      </c>
      <c r="D194" s="5">
        <v>1418.1</v>
      </c>
      <c r="E194" s="5">
        <f>AVERAGE(2140,2090)</f>
        <v>2115</v>
      </c>
    </row>
    <row r="195" spans="1:5" x14ac:dyDescent="0.3">
      <c r="A195" s="1">
        <v>2012</v>
      </c>
      <c r="B195" s="1" t="s">
        <v>1</v>
      </c>
      <c r="C195" s="5">
        <v>402</v>
      </c>
      <c r="D195" s="5">
        <v>621.9</v>
      </c>
      <c r="E195" s="5">
        <v>376</v>
      </c>
    </row>
    <row r="196" spans="1:5" x14ac:dyDescent="0.3">
      <c r="A196" s="1">
        <v>2012</v>
      </c>
      <c r="B196" s="1" t="s">
        <v>1</v>
      </c>
      <c r="C196" s="5">
        <v>446</v>
      </c>
      <c r="D196" s="5">
        <v>1016.9</v>
      </c>
      <c r="E196" s="5">
        <v>1370</v>
      </c>
    </row>
    <row r="197" spans="1:5" x14ac:dyDescent="0.3">
      <c r="A197" s="1">
        <v>2012</v>
      </c>
      <c r="B197" s="1" t="s">
        <v>1</v>
      </c>
      <c r="C197" s="5">
        <v>440</v>
      </c>
      <c r="D197" s="5">
        <v>783.8</v>
      </c>
      <c r="E197" s="5">
        <v>1440</v>
      </c>
    </row>
    <row r="198" spans="1:5" x14ac:dyDescent="0.3">
      <c r="A198" s="1">
        <v>2012</v>
      </c>
      <c r="B198" s="1" t="s">
        <v>1</v>
      </c>
      <c r="C198" s="5">
        <v>407</v>
      </c>
      <c r="D198" s="5">
        <v>690.2</v>
      </c>
      <c r="E198" s="5">
        <v>577</v>
      </c>
    </row>
    <row r="199" spans="1:5" x14ac:dyDescent="0.3">
      <c r="A199" s="1">
        <v>2012</v>
      </c>
      <c r="B199" s="1" t="s">
        <v>1</v>
      </c>
      <c r="C199" s="5">
        <v>426</v>
      </c>
      <c r="D199" s="5">
        <v>833</v>
      </c>
      <c r="E199" s="5">
        <v>424</v>
      </c>
    </row>
    <row r="200" spans="1:5" x14ac:dyDescent="0.3">
      <c r="A200" s="1">
        <v>2012</v>
      </c>
      <c r="B200" s="1" t="s">
        <v>1</v>
      </c>
      <c r="C200" s="5">
        <v>520</v>
      </c>
      <c r="D200" s="5">
        <v>1572.8</v>
      </c>
      <c r="E200" s="5">
        <v>1440</v>
      </c>
    </row>
    <row r="201" spans="1:5" x14ac:dyDescent="0.3">
      <c r="A201" s="1">
        <v>2012</v>
      </c>
      <c r="B201" s="1" t="s">
        <v>1</v>
      </c>
      <c r="C201" s="5">
        <v>473</v>
      </c>
      <c r="D201" s="5">
        <v>1025.5999999999999</v>
      </c>
      <c r="E201" s="5">
        <v>1220</v>
      </c>
    </row>
    <row r="202" spans="1:5" x14ac:dyDescent="0.3">
      <c r="A202" s="1">
        <v>2012</v>
      </c>
      <c r="B202" s="1" t="s">
        <v>1</v>
      </c>
      <c r="C202" s="5">
        <v>530</v>
      </c>
      <c r="D202" s="5">
        <v>1506.2</v>
      </c>
      <c r="E202" s="5">
        <v>1430</v>
      </c>
    </row>
    <row r="203" spans="1:5" x14ac:dyDescent="0.3">
      <c r="A203" s="1">
        <v>2012</v>
      </c>
      <c r="B203" s="1" t="s">
        <v>1</v>
      </c>
      <c r="C203" s="5">
        <v>485</v>
      </c>
      <c r="D203" s="5">
        <v>979.6</v>
      </c>
      <c r="E203" s="5">
        <v>2180</v>
      </c>
    </row>
    <row r="204" spans="1:5" x14ac:dyDescent="0.3">
      <c r="A204" s="1">
        <v>2012</v>
      </c>
      <c r="B204" s="1" t="s">
        <v>1</v>
      </c>
      <c r="C204" s="5">
        <v>525</v>
      </c>
      <c r="D204" s="5">
        <v>1808</v>
      </c>
      <c r="E204" s="5">
        <v>1230</v>
      </c>
    </row>
    <row r="205" spans="1:5" x14ac:dyDescent="0.3">
      <c r="A205" s="1">
        <v>2012</v>
      </c>
      <c r="B205" s="1" t="s">
        <v>1</v>
      </c>
      <c r="C205" s="5">
        <v>455</v>
      </c>
      <c r="D205" s="5">
        <v>875.5</v>
      </c>
      <c r="E205" s="5">
        <v>497</v>
      </c>
    </row>
    <row r="206" spans="1:5" x14ac:dyDescent="0.3">
      <c r="A206">
        <v>2014</v>
      </c>
      <c r="B206" t="s">
        <v>1</v>
      </c>
      <c r="C206" s="5">
        <v>311</v>
      </c>
      <c r="D206" s="5">
        <v>150.1</v>
      </c>
      <c r="E206" s="5">
        <v>486</v>
      </c>
    </row>
    <row r="207" spans="1:5" x14ac:dyDescent="0.3">
      <c r="A207">
        <v>2014</v>
      </c>
      <c r="B207" t="s">
        <v>1</v>
      </c>
      <c r="C207" s="5">
        <v>322</v>
      </c>
      <c r="D207" s="5">
        <v>304.2</v>
      </c>
      <c r="E207" s="5">
        <v>440</v>
      </c>
    </row>
    <row r="208" spans="1:5" x14ac:dyDescent="0.3">
      <c r="A208">
        <v>2014</v>
      </c>
      <c r="B208" t="s">
        <v>1</v>
      </c>
      <c r="C208" s="5">
        <v>386</v>
      </c>
      <c r="D208" s="5">
        <v>521.1</v>
      </c>
      <c r="E208" s="5">
        <v>599</v>
      </c>
    </row>
    <row r="209" spans="1:5" x14ac:dyDescent="0.3">
      <c r="A209">
        <v>2014</v>
      </c>
      <c r="B209" t="s">
        <v>1</v>
      </c>
      <c r="C209" s="5">
        <v>295</v>
      </c>
      <c r="D209" s="5">
        <v>226.8</v>
      </c>
      <c r="E209" s="5">
        <v>675</v>
      </c>
    </row>
    <row r="210" spans="1:5" x14ac:dyDescent="0.3">
      <c r="A210">
        <v>2014</v>
      </c>
      <c r="B210" t="s">
        <v>1</v>
      </c>
      <c r="C210" s="5">
        <v>246</v>
      </c>
      <c r="D210" s="5">
        <v>141.30000000000001</v>
      </c>
      <c r="E210" s="5">
        <v>445</v>
      </c>
    </row>
    <row r="211" spans="1:5" x14ac:dyDescent="0.3">
      <c r="A211">
        <v>2014</v>
      </c>
      <c r="B211" t="s">
        <v>1</v>
      </c>
      <c r="C211" s="5">
        <v>260</v>
      </c>
      <c r="D211" s="5">
        <v>151.80000000000001</v>
      </c>
      <c r="E211" s="5">
        <f>AVERAGE(404,386)</f>
        <v>395</v>
      </c>
    </row>
    <row r="212" spans="1:5" x14ac:dyDescent="0.3">
      <c r="A212">
        <v>2014</v>
      </c>
      <c r="B212" t="s">
        <v>1</v>
      </c>
      <c r="C212" s="5">
        <v>226</v>
      </c>
      <c r="D212" s="5">
        <v>103</v>
      </c>
      <c r="E212" s="5">
        <v>630</v>
      </c>
    </row>
    <row r="213" spans="1:5" x14ac:dyDescent="0.3">
      <c r="A213">
        <v>2014</v>
      </c>
      <c r="B213" t="s">
        <v>1</v>
      </c>
      <c r="C213" s="5">
        <v>218</v>
      </c>
      <c r="D213" s="5">
        <v>78.2</v>
      </c>
      <c r="E213" s="5">
        <v>431</v>
      </c>
    </row>
    <row r="214" spans="1:5" x14ac:dyDescent="0.3">
      <c r="A214">
        <v>2014</v>
      </c>
      <c r="B214" t="s">
        <v>1</v>
      </c>
      <c r="C214" s="5">
        <v>426</v>
      </c>
      <c r="D214" s="5">
        <v>647.1</v>
      </c>
      <c r="E214" s="5">
        <v>1510</v>
      </c>
    </row>
    <row r="215" spans="1:5" x14ac:dyDescent="0.3">
      <c r="A215">
        <v>2014</v>
      </c>
      <c r="B215" t="s">
        <v>1</v>
      </c>
      <c r="C215" s="5">
        <v>358</v>
      </c>
      <c r="D215" s="5">
        <v>407.9</v>
      </c>
      <c r="E215" s="5">
        <v>391</v>
      </c>
    </row>
    <row r="216" spans="1:5" x14ac:dyDescent="0.3">
      <c r="A216">
        <v>2014</v>
      </c>
      <c r="B216" t="s">
        <v>1</v>
      </c>
      <c r="C216" s="5">
        <v>495</v>
      </c>
      <c r="D216" s="5">
        <v>1097.8</v>
      </c>
      <c r="E216" s="5">
        <v>1030</v>
      </c>
    </row>
    <row r="217" spans="1:5" x14ac:dyDescent="0.3">
      <c r="A217">
        <v>2014</v>
      </c>
      <c r="B217" t="s">
        <v>1</v>
      </c>
      <c r="C217" s="5">
        <v>396</v>
      </c>
      <c r="D217" s="5">
        <v>540</v>
      </c>
      <c r="E217" s="5">
        <f>AVERAGE(525,517)</f>
        <v>521</v>
      </c>
    </row>
    <row r="218" spans="1:5" x14ac:dyDescent="0.3">
      <c r="A218">
        <v>2014</v>
      </c>
      <c r="B218" t="s">
        <v>1</v>
      </c>
      <c r="C218" s="5">
        <v>624</v>
      </c>
      <c r="D218" s="5">
        <v>2372.6</v>
      </c>
      <c r="E218" s="5">
        <v>2170</v>
      </c>
    </row>
    <row r="219" spans="1:5" x14ac:dyDescent="0.3">
      <c r="A219">
        <v>2014</v>
      </c>
      <c r="B219" t="s">
        <v>1</v>
      </c>
      <c r="C219" s="5">
        <v>420</v>
      </c>
      <c r="D219" s="5">
        <v>651.4</v>
      </c>
      <c r="E219" s="5">
        <v>654</v>
      </c>
    </row>
    <row r="220" spans="1:5" x14ac:dyDescent="0.3">
      <c r="A220">
        <v>2014</v>
      </c>
      <c r="B220" t="s">
        <v>1</v>
      </c>
      <c r="C220" s="5">
        <v>551</v>
      </c>
      <c r="D220" s="5">
        <v>1405.2</v>
      </c>
      <c r="E220" s="5">
        <v>3350</v>
      </c>
    </row>
    <row r="221" spans="1:5" x14ac:dyDescent="0.3">
      <c r="A221">
        <v>2014</v>
      </c>
      <c r="B221" t="s">
        <v>1</v>
      </c>
      <c r="C221" s="5">
        <v>376</v>
      </c>
      <c r="D221" s="5">
        <v>486.2</v>
      </c>
      <c r="E221" s="5">
        <v>786</v>
      </c>
    </row>
    <row r="222" spans="1:5" x14ac:dyDescent="0.3">
      <c r="A222">
        <v>2014</v>
      </c>
      <c r="B222" t="s">
        <v>1</v>
      </c>
      <c r="C222" s="5">
        <v>508</v>
      </c>
      <c r="D222" s="5">
        <v>1346.3</v>
      </c>
      <c r="E222" s="5">
        <v>1230</v>
      </c>
    </row>
    <row r="223" spans="1:5" x14ac:dyDescent="0.3">
      <c r="A223">
        <v>2014</v>
      </c>
      <c r="B223" t="s">
        <v>1</v>
      </c>
      <c r="C223" s="5">
        <v>434</v>
      </c>
      <c r="D223" s="5">
        <v>749.6</v>
      </c>
      <c r="E223" s="5">
        <v>423</v>
      </c>
    </row>
    <row r="224" spans="1:5" x14ac:dyDescent="0.3">
      <c r="A224">
        <v>2014</v>
      </c>
      <c r="B224" t="s">
        <v>1</v>
      </c>
      <c r="C224" s="5">
        <v>483</v>
      </c>
      <c r="D224" s="5">
        <v>1065.8</v>
      </c>
      <c r="E224" s="5">
        <v>1300</v>
      </c>
    </row>
    <row r="225" spans="1:5" x14ac:dyDescent="0.3">
      <c r="A225">
        <v>2014</v>
      </c>
      <c r="B225" t="s">
        <v>1</v>
      </c>
      <c r="C225" s="5">
        <v>409</v>
      </c>
      <c r="D225" s="5">
        <v>618.70000000000005</v>
      </c>
      <c r="E225" s="5">
        <v>401</v>
      </c>
    </row>
    <row r="226" spans="1:5" x14ac:dyDescent="0.3">
      <c r="A226">
        <v>2014</v>
      </c>
      <c r="B226" t="s">
        <v>1</v>
      </c>
      <c r="C226" s="14">
        <v>395</v>
      </c>
      <c r="D226" s="5">
        <v>562.1</v>
      </c>
      <c r="E226" s="5" t="s">
        <v>2</v>
      </c>
    </row>
    <row r="227" spans="1:5" x14ac:dyDescent="0.3">
      <c r="A227">
        <v>2014</v>
      </c>
      <c r="B227" t="s">
        <v>1</v>
      </c>
      <c r="C227" s="14">
        <v>499</v>
      </c>
      <c r="D227" s="5">
        <v>986.6</v>
      </c>
      <c r="E227" s="5" t="s">
        <v>2</v>
      </c>
    </row>
    <row r="228" spans="1:5" x14ac:dyDescent="0.3">
      <c r="A228">
        <v>2014</v>
      </c>
      <c r="B228" t="s">
        <v>1</v>
      </c>
      <c r="C228" s="14">
        <v>495</v>
      </c>
      <c r="D228" s="5">
        <v>908.3</v>
      </c>
      <c r="E228" s="5" t="s">
        <v>2</v>
      </c>
    </row>
    <row r="229" spans="1:5" x14ac:dyDescent="0.3">
      <c r="A229">
        <v>2015</v>
      </c>
      <c r="B229" t="s">
        <v>1</v>
      </c>
      <c r="C229" s="9">
        <v>410</v>
      </c>
      <c r="D229" s="9">
        <v>605</v>
      </c>
      <c r="E229" s="5">
        <f>AVERAGE(572,589)</f>
        <v>580.5</v>
      </c>
    </row>
    <row r="230" spans="1:5" x14ac:dyDescent="0.3">
      <c r="A230">
        <v>2015</v>
      </c>
      <c r="B230" t="s">
        <v>1</v>
      </c>
      <c r="C230" s="9">
        <v>475</v>
      </c>
      <c r="D230" s="9">
        <v>675</v>
      </c>
      <c r="E230" s="5">
        <v>1930</v>
      </c>
    </row>
    <row r="231" spans="1:5" x14ac:dyDescent="0.3">
      <c r="A231">
        <v>2015</v>
      </c>
      <c r="B231" t="s">
        <v>1</v>
      </c>
      <c r="C231" s="9">
        <v>418</v>
      </c>
      <c r="D231" s="9">
        <v>637</v>
      </c>
      <c r="E231" s="5">
        <v>615</v>
      </c>
    </row>
    <row r="232" spans="1:5" x14ac:dyDescent="0.3">
      <c r="A232">
        <v>2015</v>
      </c>
      <c r="B232" t="s">
        <v>1</v>
      </c>
      <c r="C232" s="9">
        <v>427</v>
      </c>
      <c r="D232" s="9">
        <v>660</v>
      </c>
      <c r="E232" s="5">
        <v>782</v>
      </c>
    </row>
    <row r="233" spans="1:5" x14ac:dyDescent="0.3">
      <c r="A233">
        <v>2015</v>
      </c>
      <c r="B233" t="s">
        <v>1</v>
      </c>
      <c r="C233" s="5">
        <v>389</v>
      </c>
      <c r="D233" s="9">
        <v>530</v>
      </c>
      <c r="E233" s="5">
        <v>530</v>
      </c>
    </row>
    <row r="234" spans="1:5" x14ac:dyDescent="0.3">
      <c r="A234">
        <v>2015</v>
      </c>
      <c r="B234" t="s">
        <v>1</v>
      </c>
      <c r="C234" s="5">
        <v>349</v>
      </c>
      <c r="D234" s="9">
        <v>385</v>
      </c>
      <c r="E234" s="5">
        <f>AVERAGE(394,393)</f>
        <v>393.5</v>
      </c>
    </row>
    <row r="235" spans="1:5" x14ac:dyDescent="0.3">
      <c r="A235">
        <v>2015</v>
      </c>
      <c r="B235" t="s">
        <v>1</v>
      </c>
      <c r="C235" s="5">
        <v>418</v>
      </c>
      <c r="D235" s="9">
        <v>685</v>
      </c>
      <c r="E235" s="5">
        <v>545</v>
      </c>
    </row>
    <row r="236" spans="1:5" x14ac:dyDescent="0.3">
      <c r="A236">
        <v>2015</v>
      </c>
      <c r="B236" t="s">
        <v>1</v>
      </c>
      <c r="C236" s="5">
        <v>359</v>
      </c>
      <c r="D236" s="9">
        <v>488</v>
      </c>
      <c r="E236" s="5">
        <v>490</v>
      </c>
    </row>
    <row r="237" spans="1:5" x14ac:dyDescent="0.3">
      <c r="A237">
        <v>2015</v>
      </c>
      <c r="B237" t="s">
        <v>1</v>
      </c>
      <c r="C237" s="5">
        <v>411</v>
      </c>
      <c r="D237" s="9">
        <v>627</v>
      </c>
      <c r="E237" s="5">
        <v>543</v>
      </c>
    </row>
    <row r="238" spans="1:5" x14ac:dyDescent="0.3">
      <c r="A238">
        <v>2015</v>
      </c>
      <c r="B238" t="s">
        <v>1</v>
      </c>
      <c r="C238" s="5">
        <v>392</v>
      </c>
      <c r="D238" s="9">
        <v>532</v>
      </c>
      <c r="E238" s="5">
        <v>490</v>
      </c>
    </row>
    <row r="239" spans="1:5" x14ac:dyDescent="0.3">
      <c r="A239">
        <v>2015</v>
      </c>
      <c r="B239" t="s">
        <v>1</v>
      </c>
      <c r="C239" s="5">
        <v>398</v>
      </c>
      <c r="D239" s="9">
        <v>526</v>
      </c>
      <c r="E239" s="5">
        <f>AVERAGE(678,714)</f>
        <v>696</v>
      </c>
    </row>
    <row r="240" spans="1:5" x14ac:dyDescent="0.3">
      <c r="A240">
        <v>2015</v>
      </c>
      <c r="B240" t="s">
        <v>1</v>
      </c>
      <c r="C240" s="5">
        <v>354</v>
      </c>
      <c r="D240" s="9">
        <v>402</v>
      </c>
      <c r="E240" s="5">
        <v>362</v>
      </c>
    </row>
    <row r="241" spans="1:5" x14ac:dyDescent="0.3">
      <c r="A241">
        <v>2015</v>
      </c>
      <c r="B241" t="s">
        <v>1</v>
      </c>
      <c r="C241" s="5">
        <v>391</v>
      </c>
      <c r="D241" s="9">
        <v>501</v>
      </c>
      <c r="E241" s="5">
        <v>590</v>
      </c>
    </row>
    <row r="242" spans="1:5" x14ac:dyDescent="0.3">
      <c r="A242">
        <v>2015</v>
      </c>
      <c r="B242" t="s">
        <v>1</v>
      </c>
      <c r="C242" s="5">
        <v>360</v>
      </c>
      <c r="D242" s="9">
        <v>439</v>
      </c>
      <c r="E242" s="5">
        <v>407</v>
      </c>
    </row>
    <row r="243" spans="1:5" x14ac:dyDescent="0.3">
      <c r="A243">
        <v>2015</v>
      </c>
      <c r="B243" t="s">
        <v>1</v>
      </c>
      <c r="C243" s="5">
        <v>451</v>
      </c>
      <c r="D243" s="9">
        <v>877</v>
      </c>
      <c r="E243" s="5">
        <v>964</v>
      </c>
    </row>
    <row r="244" spans="1:5" x14ac:dyDescent="0.3">
      <c r="A244">
        <v>2015</v>
      </c>
      <c r="B244" t="s">
        <v>1</v>
      </c>
      <c r="C244" s="5">
        <v>430</v>
      </c>
      <c r="D244" s="9">
        <v>669</v>
      </c>
      <c r="E244" s="5">
        <f>AVERAGE(1420,1450)</f>
        <v>1435</v>
      </c>
    </row>
    <row r="245" spans="1:5" x14ac:dyDescent="0.3">
      <c r="A245">
        <v>2015</v>
      </c>
      <c r="B245" t="s">
        <v>1</v>
      </c>
      <c r="C245" s="5">
        <v>338</v>
      </c>
      <c r="D245" s="9">
        <v>370</v>
      </c>
      <c r="E245" s="5">
        <v>335</v>
      </c>
    </row>
    <row r="246" spans="1:5" x14ac:dyDescent="0.3">
      <c r="A246">
        <v>2015</v>
      </c>
      <c r="B246" t="s">
        <v>1</v>
      </c>
      <c r="C246" s="5">
        <v>334</v>
      </c>
      <c r="D246" s="9">
        <v>304</v>
      </c>
      <c r="E246" s="5">
        <v>785</v>
      </c>
    </row>
    <row r="247" spans="1:5" x14ac:dyDescent="0.3">
      <c r="A247">
        <v>2015</v>
      </c>
      <c r="B247" t="s">
        <v>1</v>
      </c>
      <c r="C247" s="5">
        <v>494</v>
      </c>
      <c r="D247" s="9">
        <v>1263</v>
      </c>
      <c r="E247" s="5">
        <v>1670</v>
      </c>
    </row>
    <row r="248" spans="1:5" x14ac:dyDescent="0.3">
      <c r="A248">
        <v>2015</v>
      </c>
      <c r="B248" t="s">
        <v>1</v>
      </c>
      <c r="C248" s="5">
        <v>361</v>
      </c>
      <c r="D248" s="9">
        <v>486</v>
      </c>
      <c r="E248" s="5">
        <v>413</v>
      </c>
    </row>
    <row r="249" spans="1:5" x14ac:dyDescent="0.3">
      <c r="A249">
        <v>2017</v>
      </c>
      <c r="B249" t="s">
        <v>1</v>
      </c>
      <c r="C249" s="14" t="s">
        <v>4</v>
      </c>
      <c r="D249" s="14" t="s">
        <v>2</v>
      </c>
      <c r="E249" s="14" t="s">
        <v>2</v>
      </c>
    </row>
    <row r="250" spans="1:5" x14ac:dyDescent="0.3">
      <c r="A250">
        <v>2017</v>
      </c>
      <c r="B250" t="s">
        <v>1</v>
      </c>
      <c r="C250" s="14" t="s">
        <v>4</v>
      </c>
      <c r="D250" s="14" t="s">
        <v>2</v>
      </c>
      <c r="E250" s="14" t="s">
        <v>2</v>
      </c>
    </row>
    <row r="251" spans="1:5" x14ac:dyDescent="0.3">
      <c r="A251">
        <v>2017</v>
      </c>
      <c r="B251" t="s">
        <v>1</v>
      </c>
      <c r="C251" s="14" t="s">
        <v>4</v>
      </c>
      <c r="D251" s="14" t="s">
        <v>2</v>
      </c>
      <c r="E251" s="14" t="s">
        <v>2</v>
      </c>
    </row>
    <row r="252" spans="1:5" x14ac:dyDescent="0.3">
      <c r="A252">
        <v>2017</v>
      </c>
      <c r="B252" t="s">
        <v>1</v>
      </c>
      <c r="C252" s="14" t="s">
        <v>4</v>
      </c>
      <c r="D252" s="14" t="s">
        <v>2</v>
      </c>
      <c r="E252" s="14" t="s">
        <v>2</v>
      </c>
    </row>
    <row r="253" spans="1:5" x14ac:dyDescent="0.3">
      <c r="A253">
        <v>2017</v>
      </c>
      <c r="B253" t="s">
        <v>1</v>
      </c>
      <c r="C253" s="14" t="s">
        <v>4</v>
      </c>
      <c r="D253" s="14" t="s">
        <v>2</v>
      </c>
      <c r="E253" s="14" t="s">
        <v>2</v>
      </c>
    </row>
    <row r="254" spans="1:5" x14ac:dyDescent="0.3">
      <c r="A254">
        <v>2017</v>
      </c>
      <c r="B254" t="s">
        <v>1</v>
      </c>
      <c r="C254" s="14" t="s">
        <v>4</v>
      </c>
      <c r="D254" s="14" t="s">
        <v>2</v>
      </c>
      <c r="E254" s="14" t="s">
        <v>2</v>
      </c>
    </row>
    <row r="255" spans="1:5" x14ac:dyDescent="0.3">
      <c r="A255">
        <v>2017</v>
      </c>
      <c r="B255" t="s">
        <v>1</v>
      </c>
      <c r="C255" s="14" t="s">
        <v>4</v>
      </c>
      <c r="D255" s="14" t="s">
        <v>2</v>
      </c>
      <c r="E255" s="14" t="s">
        <v>2</v>
      </c>
    </row>
    <row r="256" spans="1:5" x14ac:dyDescent="0.3">
      <c r="A256">
        <v>2017</v>
      </c>
      <c r="B256" t="s">
        <v>1</v>
      </c>
      <c r="C256" s="14" t="s">
        <v>4</v>
      </c>
      <c r="D256" s="14" t="s">
        <v>2</v>
      </c>
      <c r="E256" s="14" t="s">
        <v>2</v>
      </c>
    </row>
    <row r="257" spans="1:5" x14ac:dyDescent="0.3">
      <c r="A257">
        <v>2017</v>
      </c>
      <c r="B257" t="s">
        <v>1</v>
      </c>
      <c r="C257" s="14" t="s">
        <v>4</v>
      </c>
      <c r="D257" s="14" t="s">
        <v>2</v>
      </c>
      <c r="E257" s="14" t="s">
        <v>2</v>
      </c>
    </row>
    <row r="258" spans="1:5" x14ac:dyDescent="0.3">
      <c r="A258">
        <v>2017</v>
      </c>
      <c r="B258" t="s">
        <v>1</v>
      </c>
      <c r="C258" s="14" t="s">
        <v>4</v>
      </c>
      <c r="D258" s="14" t="s">
        <v>2</v>
      </c>
      <c r="E258" s="14" t="s">
        <v>2</v>
      </c>
    </row>
  </sheetData>
  <sortState xmlns:xlrd2="http://schemas.microsoft.com/office/spreadsheetml/2017/richdata2" ref="A2:E261">
    <sortCondition ref="B2:B261"/>
    <sortCondition ref="A2:A261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4729-CF7F-48AE-A6A2-E89AFBB7708D}">
  <dimension ref="A1:B33"/>
  <sheetViews>
    <sheetView workbookViewId="0">
      <selection activeCell="D16" sqref="D16"/>
    </sheetView>
  </sheetViews>
  <sheetFormatPr defaultRowHeight="15.6" x14ac:dyDescent="0.3"/>
  <sheetData>
    <row r="1" spans="1:2" x14ac:dyDescent="0.3">
      <c r="A1" s="15"/>
      <c r="B1" s="16" t="s">
        <v>1</v>
      </c>
    </row>
    <row r="2" spans="1:2" x14ac:dyDescent="0.3">
      <c r="A2" s="15"/>
      <c r="B2" s="16" t="s">
        <v>38</v>
      </c>
    </row>
    <row r="3" spans="1:2" x14ac:dyDescent="0.3">
      <c r="A3" s="17" t="s">
        <v>37</v>
      </c>
      <c r="B3" s="17">
        <v>198</v>
      </c>
    </row>
    <row r="4" spans="1:2" x14ac:dyDescent="0.3">
      <c r="A4" s="15">
        <v>1990</v>
      </c>
      <c r="B4" s="15">
        <v>12.21</v>
      </c>
    </row>
    <row r="5" spans="1:2" x14ac:dyDescent="0.3">
      <c r="A5" s="15">
        <v>1991</v>
      </c>
      <c r="B5" s="15">
        <v>13.72</v>
      </c>
    </row>
    <row r="6" spans="1:2" x14ac:dyDescent="0.3">
      <c r="A6" s="15">
        <v>1992</v>
      </c>
      <c r="B6" s="15">
        <v>12.88</v>
      </c>
    </row>
    <row r="7" spans="1:2" x14ac:dyDescent="0.3">
      <c r="A7" s="15">
        <v>1993</v>
      </c>
      <c r="B7" s="15">
        <v>17.87</v>
      </c>
    </row>
    <row r="8" spans="1:2" x14ac:dyDescent="0.3">
      <c r="A8" s="15">
        <v>1994</v>
      </c>
      <c r="B8" s="15">
        <v>13.99</v>
      </c>
    </row>
    <row r="9" spans="1:2" x14ac:dyDescent="0.3">
      <c r="A9" s="15">
        <v>1995</v>
      </c>
      <c r="B9" s="15">
        <v>14.7</v>
      </c>
    </row>
    <row r="10" spans="1:2" x14ac:dyDescent="0.3">
      <c r="A10" s="15">
        <v>1996</v>
      </c>
      <c r="B10" s="15">
        <v>14.19</v>
      </c>
    </row>
    <row r="11" spans="1:2" x14ac:dyDescent="0.3">
      <c r="A11" s="15">
        <v>1997</v>
      </c>
      <c r="B11" s="15">
        <v>17.46</v>
      </c>
    </row>
    <row r="12" spans="1:2" x14ac:dyDescent="0.3">
      <c r="A12" s="15">
        <v>1998</v>
      </c>
      <c r="B12" s="15">
        <v>15.63</v>
      </c>
    </row>
    <row r="13" spans="1:2" x14ac:dyDescent="0.3">
      <c r="A13" s="15">
        <v>1999</v>
      </c>
      <c r="B13" s="15">
        <v>16.72</v>
      </c>
    </row>
    <row r="14" spans="1:2" x14ac:dyDescent="0.3">
      <c r="A14" s="15">
        <v>2000</v>
      </c>
      <c r="B14" s="15">
        <v>18.2</v>
      </c>
    </row>
    <row r="15" spans="1:2" x14ac:dyDescent="0.3">
      <c r="A15" s="15">
        <v>2001</v>
      </c>
      <c r="B15" s="15">
        <v>13.88</v>
      </c>
    </row>
    <row r="16" spans="1:2" x14ac:dyDescent="0.3">
      <c r="A16" s="15">
        <v>2002</v>
      </c>
      <c r="B16" s="15">
        <v>10.24</v>
      </c>
    </row>
    <row r="17" spans="1:2" x14ac:dyDescent="0.3">
      <c r="A17" s="15">
        <v>2003</v>
      </c>
      <c r="B17" s="15">
        <v>11.31</v>
      </c>
    </row>
    <row r="18" spans="1:2" x14ac:dyDescent="0.3">
      <c r="A18" s="15">
        <v>2004</v>
      </c>
      <c r="B18" s="15">
        <v>8.74</v>
      </c>
    </row>
    <row r="19" spans="1:2" x14ac:dyDescent="0.3">
      <c r="A19" s="15">
        <v>2005</v>
      </c>
      <c r="B19" s="15">
        <v>13.85</v>
      </c>
    </row>
    <row r="20" spans="1:2" x14ac:dyDescent="0.3">
      <c r="A20" s="15">
        <v>2006</v>
      </c>
      <c r="B20" s="15">
        <v>8.9700000000000006</v>
      </c>
    </row>
    <row r="21" spans="1:2" x14ac:dyDescent="0.3">
      <c r="A21" s="15">
        <v>2007</v>
      </c>
      <c r="B21" s="15">
        <v>12.27</v>
      </c>
    </row>
    <row r="22" spans="1:2" x14ac:dyDescent="0.3">
      <c r="A22" s="15">
        <v>2008</v>
      </c>
      <c r="B22" s="15">
        <v>11.72</v>
      </c>
    </row>
    <row r="23" spans="1:2" x14ac:dyDescent="0.3">
      <c r="A23" s="15">
        <v>2009</v>
      </c>
      <c r="B23" s="15">
        <v>14.42</v>
      </c>
    </row>
    <row r="24" spans="1:2" x14ac:dyDescent="0.3">
      <c r="A24" s="15">
        <v>2010</v>
      </c>
      <c r="B24" s="15">
        <v>11.95</v>
      </c>
    </row>
    <row r="25" spans="1:2" x14ac:dyDescent="0.3">
      <c r="A25" s="15">
        <v>2011</v>
      </c>
      <c r="B25" s="15">
        <v>7.94</v>
      </c>
    </row>
    <row r="26" spans="1:2" x14ac:dyDescent="0.3">
      <c r="A26" s="15">
        <v>2012</v>
      </c>
      <c r="B26" s="15">
        <v>10.220000000000001</v>
      </c>
    </row>
    <row r="27" spans="1:2" x14ac:dyDescent="0.3">
      <c r="A27" s="15">
        <v>2013</v>
      </c>
      <c r="B27" s="15">
        <v>11.91</v>
      </c>
    </row>
    <row r="28" spans="1:2" x14ac:dyDescent="0.3">
      <c r="A28" s="15">
        <v>2014</v>
      </c>
      <c r="B28" s="15">
        <v>15.02</v>
      </c>
    </row>
    <row r="29" spans="1:2" x14ac:dyDescent="0.3">
      <c r="A29" s="15">
        <v>2015</v>
      </c>
      <c r="B29" s="15">
        <v>8.81</v>
      </c>
    </row>
    <row r="30" spans="1:2" x14ac:dyDescent="0.3">
      <c r="A30" s="15">
        <v>2016</v>
      </c>
      <c r="B30" s="15">
        <v>8.65</v>
      </c>
    </row>
    <row r="31" spans="1:2" x14ac:dyDescent="0.3">
      <c r="A31" s="15">
        <v>2017</v>
      </c>
      <c r="B31" s="15">
        <v>10.14</v>
      </c>
    </row>
    <row r="32" spans="1:2" x14ac:dyDescent="0.3">
      <c r="A32" s="15">
        <v>2018</v>
      </c>
      <c r="B32" s="15">
        <v>10.94</v>
      </c>
    </row>
    <row r="33" spans="1:2" x14ac:dyDescent="0.3">
      <c r="A33" s="15">
        <v>2019</v>
      </c>
      <c r="B33" s="15">
        <v>8.7899999999999991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9E4-2ACF-44AE-A1DB-E21618FD4FB0}">
  <dimension ref="A1:E24"/>
  <sheetViews>
    <sheetView workbookViewId="0">
      <selection activeCell="G21" sqref="G21"/>
    </sheetView>
  </sheetViews>
  <sheetFormatPr defaultRowHeight="15.6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12</v>
      </c>
      <c r="B2" t="s">
        <v>13</v>
      </c>
      <c r="C2" t="s">
        <v>14</v>
      </c>
      <c r="D2">
        <v>-1.8</v>
      </c>
      <c r="E2">
        <v>414.1</v>
      </c>
    </row>
    <row r="3" spans="1:5" x14ac:dyDescent="0.3">
      <c r="A3" t="s">
        <v>12</v>
      </c>
      <c r="B3" t="s">
        <v>13</v>
      </c>
      <c r="C3" t="s">
        <v>15</v>
      </c>
      <c r="D3">
        <v>0.1</v>
      </c>
      <c r="E3">
        <v>446.7</v>
      </c>
    </row>
    <row r="4" spans="1:5" x14ac:dyDescent="0.3">
      <c r="A4" t="s">
        <v>12</v>
      </c>
      <c r="B4" t="s">
        <v>13</v>
      </c>
      <c r="C4" t="s">
        <v>16</v>
      </c>
      <c r="D4">
        <v>-0.5</v>
      </c>
      <c r="E4">
        <v>491.5</v>
      </c>
    </row>
    <row r="5" spans="1:5" x14ac:dyDescent="0.3">
      <c r="A5" t="s">
        <v>12</v>
      </c>
      <c r="B5" t="s">
        <v>13</v>
      </c>
      <c r="C5" t="s">
        <v>17</v>
      </c>
      <c r="D5">
        <v>-1.2</v>
      </c>
      <c r="E5">
        <v>431.1</v>
      </c>
    </row>
    <row r="6" spans="1:5" x14ac:dyDescent="0.3">
      <c r="A6" t="s">
        <v>12</v>
      </c>
      <c r="B6" t="s">
        <v>13</v>
      </c>
      <c r="C6" t="s">
        <v>18</v>
      </c>
      <c r="D6">
        <v>-0.6</v>
      </c>
      <c r="E6">
        <v>386.4</v>
      </c>
    </row>
    <row r="7" spans="1:5" x14ac:dyDescent="0.3">
      <c r="A7" t="s">
        <v>12</v>
      </c>
      <c r="B7" t="s">
        <v>13</v>
      </c>
      <c r="C7" t="s">
        <v>19</v>
      </c>
      <c r="D7">
        <v>-2.2000000000000002</v>
      </c>
      <c r="E7">
        <v>435.2</v>
      </c>
    </row>
    <row r="8" spans="1:5" x14ac:dyDescent="0.3">
      <c r="A8" t="s">
        <v>12</v>
      </c>
      <c r="B8" t="s">
        <v>13</v>
      </c>
      <c r="C8" t="s">
        <v>20</v>
      </c>
      <c r="D8">
        <v>0</v>
      </c>
      <c r="E8">
        <v>541.70000000000005</v>
      </c>
    </row>
    <row r="9" spans="1:5" x14ac:dyDescent="0.3">
      <c r="A9" t="s">
        <v>12</v>
      </c>
      <c r="B9" t="s">
        <v>13</v>
      </c>
      <c r="C9" t="s">
        <v>21</v>
      </c>
      <c r="D9">
        <v>0.2</v>
      </c>
      <c r="E9">
        <v>451</v>
      </c>
    </row>
    <row r="10" spans="1:5" x14ac:dyDescent="0.3">
      <c r="A10" t="s">
        <v>12</v>
      </c>
      <c r="B10" t="s">
        <v>13</v>
      </c>
      <c r="C10" t="s">
        <v>22</v>
      </c>
      <c r="D10">
        <v>1.2</v>
      </c>
      <c r="E10">
        <v>454.4</v>
      </c>
    </row>
    <row r="11" spans="1:5" x14ac:dyDescent="0.3">
      <c r="A11" t="s">
        <v>12</v>
      </c>
      <c r="B11" t="s">
        <v>13</v>
      </c>
      <c r="C11" t="s">
        <v>23</v>
      </c>
      <c r="D11">
        <v>0.4</v>
      </c>
      <c r="E11">
        <v>441.9</v>
      </c>
    </row>
    <row r="12" spans="1:5" x14ac:dyDescent="0.3">
      <c r="A12" t="s">
        <v>12</v>
      </c>
      <c r="B12" t="s">
        <v>13</v>
      </c>
      <c r="C12" t="s">
        <v>24</v>
      </c>
      <c r="D12">
        <v>0</v>
      </c>
      <c r="E12">
        <v>335.9</v>
      </c>
    </row>
    <row r="13" spans="1:5" x14ac:dyDescent="0.3">
      <c r="A13" t="s">
        <v>12</v>
      </c>
      <c r="B13" t="s">
        <v>13</v>
      </c>
      <c r="C13" t="s">
        <v>25</v>
      </c>
      <c r="D13">
        <v>-0.2</v>
      </c>
      <c r="E13">
        <v>482.2</v>
      </c>
    </row>
    <row r="14" spans="1:5" x14ac:dyDescent="0.3">
      <c r="A14" t="s">
        <v>12</v>
      </c>
      <c r="B14" t="s">
        <v>13</v>
      </c>
      <c r="C14" t="s">
        <v>26</v>
      </c>
      <c r="D14">
        <v>-0.5</v>
      </c>
      <c r="E14">
        <v>381.4</v>
      </c>
    </row>
    <row r="15" spans="1:5" x14ac:dyDescent="0.3">
      <c r="A15" t="s">
        <v>12</v>
      </c>
      <c r="B15" t="s">
        <v>13</v>
      </c>
      <c r="C15" t="s">
        <v>27</v>
      </c>
      <c r="D15">
        <v>0.3</v>
      </c>
      <c r="E15">
        <v>534.20000000000005</v>
      </c>
    </row>
    <row r="16" spans="1:5" x14ac:dyDescent="0.3">
      <c r="A16" t="s">
        <v>12</v>
      </c>
      <c r="B16" t="s">
        <v>13</v>
      </c>
      <c r="C16" t="s">
        <v>28</v>
      </c>
      <c r="D16">
        <v>0.7</v>
      </c>
      <c r="E16">
        <v>491.7</v>
      </c>
    </row>
    <row r="17" spans="1:5" x14ac:dyDescent="0.3">
      <c r="A17" t="s">
        <v>12</v>
      </c>
      <c r="B17" t="s">
        <v>13</v>
      </c>
      <c r="C17" t="s">
        <v>29</v>
      </c>
      <c r="D17">
        <v>0.4</v>
      </c>
      <c r="E17">
        <v>420.3</v>
      </c>
    </row>
    <row r="18" spans="1:5" x14ac:dyDescent="0.3">
      <c r="A18" t="s">
        <v>12</v>
      </c>
      <c r="B18" t="s">
        <v>13</v>
      </c>
      <c r="C18" t="s">
        <v>30</v>
      </c>
      <c r="D18">
        <v>0.5</v>
      </c>
      <c r="E18">
        <v>408.3</v>
      </c>
    </row>
    <row r="19" spans="1:5" x14ac:dyDescent="0.3">
      <c r="A19" t="s">
        <v>12</v>
      </c>
      <c r="B19" t="s">
        <v>13</v>
      </c>
      <c r="C19" t="s">
        <v>31</v>
      </c>
      <c r="D19">
        <v>0.4</v>
      </c>
      <c r="E19">
        <v>526.9</v>
      </c>
    </row>
    <row r="20" spans="1:5" x14ac:dyDescent="0.3">
      <c r="A20" t="s">
        <v>12</v>
      </c>
      <c r="B20" t="s">
        <v>13</v>
      </c>
      <c r="C20" t="s">
        <v>32</v>
      </c>
      <c r="D20">
        <v>1.8</v>
      </c>
      <c r="E20">
        <v>397.2</v>
      </c>
    </row>
    <row r="21" spans="1:5" x14ac:dyDescent="0.3">
      <c r="A21" t="s">
        <v>12</v>
      </c>
      <c r="B21" t="s">
        <v>13</v>
      </c>
      <c r="C21" t="s">
        <v>33</v>
      </c>
      <c r="D21">
        <v>0.7</v>
      </c>
      <c r="E21">
        <v>496</v>
      </c>
    </row>
    <row r="22" spans="1:5" x14ac:dyDescent="0.3">
      <c r="A22" t="s">
        <v>12</v>
      </c>
      <c r="B22" t="s">
        <v>13</v>
      </c>
      <c r="C22" t="s">
        <v>34</v>
      </c>
      <c r="D22">
        <v>1</v>
      </c>
      <c r="E22">
        <v>459.2</v>
      </c>
    </row>
    <row r="23" spans="1:5" x14ac:dyDescent="0.3">
      <c r="A23" t="s">
        <v>12</v>
      </c>
      <c r="B23" t="s">
        <v>13</v>
      </c>
      <c r="C23" t="s">
        <v>35</v>
      </c>
      <c r="D23">
        <v>-0.5</v>
      </c>
      <c r="E23">
        <v>495.1</v>
      </c>
    </row>
    <row r="24" spans="1:5" x14ac:dyDescent="0.3">
      <c r="A24" t="s">
        <v>12</v>
      </c>
      <c r="B24" t="s">
        <v>13</v>
      </c>
      <c r="C24" t="s">
        <v>36</v>
      </c>
      <c r="D24">
        <v>-0.6</v>
      </c>
      <c r="E24">
        <v>490.7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9DB4-5D23-4ED2-AE3F-7CE6AFB9180F}">
  <dimension ref="A1"/>
  <sheetViews>
    <sheetView workbookViewId="0">
      <selection activeCell="H40" sqref="H40"/>
    </sheetView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D121007AB974689B2D6945F0C5CF7" ma:contentTypeVersion="12" ma:contentTypeDescription="Create a new document." ma:contentTypeScope="" ma:versionID="4e2f73a47b13f3c5fb27d5068751f988">
  <xsd:schema xmlns:xsd="http://www.w3.org/2001/XMLSchema" xmlns:xs="http://www.w3.org/2001/XMLSchema" xmlns:p="http://schemas.microsoft.com/office/2006/metadata/properties" xmlns:ns3="1c6379f1-7123-4dff-a719-765eefc70473" xmlns:ns4="81cf8921-a114-4ca4-8fac-3b739741bac7" targetNamespace="http://schemas.microsoft.com/office/2006/metadata/properties" ma:root="true" ma:fieldsID="905e58dde8d0f2a7f41175daa8f2a492" ns3:_="" ns4:_="">
    <xsd:import namespace="1c6379f1-7123-4dff-a719-765eefc70473"/>
    <xsd:import namespace="81cf8921-a114-4ca4-8fac-3b739741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79f1-7123-4dff-a719-765eefc70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8921-a114-4ca4-8fac-3b739741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400D7-0855-40FD-9DC7-944DA0839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79f1-7123-4dff-a719-765eefc70473"/>
    <ds:schemaRef ds:uri="81cf8921-a114-4ca4-8fac-3b739741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B1EA8-0404-4324-828C-5FC6215BF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D97F2-37FA-4562-B723-8D5BCB1405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data</vt:lpstr>
      <vt:lpstr>Hg deposition</vt:lpstr>
      <vt:lpstr>Temp and precipitation</vt:lpstr>
      <vt:lpstr>Water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Poste</dc:creator>
  <cp:lastModifiedBy>Cathrine Gundersen</cp:lastModifiedBy>
  <dcterms:created xsi:type="dcterms:W3CDTF">2016-01-15T14:48:03Z</dcterms:created>
  <dcterms:modified xsi:type="dcterms:W3CDTF">2021-11-12T07:20:03Z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0x0101000EDD121007AB974689B2D6945F0C5CF7</vt:lpwstr>
  </property>
</Properties>
</file>