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arbamazepine/Data/"/>
    </mc:Choice>
  </mc:AlternateContent>
  <xr:revisionPtr revIDLastSave="123" documentId="8_{FA30851A-7581-4B93-B061-4922F082CD00}" xr6:coauthVersionLast="47" xr6:coauthVersionMax="47" xr10:uidLastSave="{5B9BAAA6-F730-41EE-BB16-F3CA77D1D551}"/>
  <bookViews>
    <workbookView xWindow="-108" yWindow="-108" windowWidth="23256" windowHeight="13896" xr2:uid="{057AFC9D-ED63-49E6-821F-47BCC2E6B555}"/>
  </bookViews>
  <sheets>
    <sheet name="Master" sheetId="5" r:id="rId1"/>
    <sheet name="Biomass" sheetId="6" r:id="rId2"/>
    <sheet name="Biomass_change" sheetId="7" r:id="rId3"/>
    <sheet name="Comp" sheetId="3" r:id="rId4"/>
    <sheet name="FvFm" sheetId="2" r:id="rId5"/>
    <sheet name="insitu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2" i="7"/>
  <c r="G42" i="7"/>
  <c r="G37" i="7"/>
  <c r="G32" i="7"/>
  <c r="G27" i="7"/>
  <c r="G22" i="7"/>
  <c r="G17" i="7"/>
  <c r="G12" i="7"/>
  <c r="G7" i="7"/>
  <c r="G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L1" authorId="0" shapeId="0" xr:uid="{075EFD45-C96A-4E0D-B677-B23D83EBF2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M1" authorId="0" shapeId="0" xr:uid="{63CCB57F-8BC1-4AC5-853E-DBD00FF8227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N1" authorId="0" shapeId="0" xr:uid="{1D96D55B-B49E-4B42-A35F-9D0ABDE046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O1" authorId="0" shapeId="0" xr:uid="{AB45DFEB-FE6F-466C-A09F-3E68354B1B3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P1" authorId="0" shapeId="0" xr:uid="{0E2B76C3-EAF8-4216-AE76-A9515450843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Q1" authorId="0" shapeId="0" xr:uid="{D6AA0878-E15D-4382-933A-EB45A46344C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A1" authorId="0" shapeId="0" xr:uid="{62A9EA0B-4356-44F6-8B3F-5982AD5398B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B1" authorId="0" shapeId="0" xr:uid="{010337BB-0C12-4CF6-929A-528CCECCA4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C1" authorId="0" shapeId="0" xr:uid="{B916E328-9708-4BC0-9A32-E2D59985151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D1" authorId="0" shapeId="0" xr:uid="{FCB87A4A-6544-4318-BAEA-25ADCD76492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E1" authorId="0" shapeId="0" xr:uid="{5BC384E8-E703-4FF7-989C-68A8D2D29E0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F1" authorId="0" shapeId="0" xr:uid="{2657FCD1-4551-4143-9B06-A76BCE4031A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<sst xmlns="http://schemas.openxmlformats.org/spreadsheetml/2006/main" count="740" uniqueCount="33">
  <si>
    <t>Bioassay</t>
  </si>
  <si>
    <t>Month</t>
  </si>
  <si>
    <t>Date</t>
  </si>
  <si>
    <t>Treatment</t>
  </si>
  <si>
    <t>Replicate</t>
  </si>
  <si>
    <t>FvFm</t>
  </si>
  <si>
    <t>May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</si>
  <si>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</si>
  <si>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</si>
  <si>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</si>
  <si>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</si>
  <si>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</si>
  <si>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</si>
  <si>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</si>
  <si>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</si>
  <si>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</si>
  <si>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</si>
  <si>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</si>
  <si>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</si>
  <si>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</si>
  <si>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</si>
  <si>
    <t>Total_Chl_a</t>
  </si>
  <si>
    <t>percent_change</t>
  </si>
  <si>
    <t>mean</t>
  </si>
  <si>
    <t>time</t>
  </si>
  <si>
    <t>pH</t>
  </si>
  <si>
    <t>DO</t>
  </si>
  <si>
    <t>Temp</t>
  </si>
  <si>
    <t>Conductivity</t>
  </si>
  <si>
    <t>secchi</t>
  </si>
  <si>
    <t>Nitrate</t>
  </si>
  <si>
    <t>Phosphate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</si>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</sst>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086-97F3-45DD-83BE-9DC2DD57CE6B}">
  <dimension ref="A1:Q46"/>
  <sheetViews>
    <sheetView tabSelected="1" workbookViewId="0">
      <selection activeCell="I43" sqref="I43:J43"/>
    </sheetView>
  </sheetViews>
  <sheetFormatPr defaultRowHeight="14.4" x14ac:dyDescent="0.3"/>
  <cols>
    <col min="3" max="3" width="9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t="s">
        <v>30</v>
      </c>
      <c r="J1" t="s">
        <v>31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  <c r="G2">
        <v>6.66</v>
      </c>
      <c r="I2" t="s">
        <v>32</v>
      </c>
      <c r="J2" t="s">
        <v>32</v>
      </c>
      <c r="L2" s="4">
        <v>0.39930555555555558</v>
      </c>
      <c r="M2">
        <v>8.49</v>
      </c>
      <c r="N2">
        <v>9.44</v>
      </c>
      <c r="O2">
        <v>25.75</v>
      </c>
      <c r="P2">
        <v>68.45</v>
      </c>
      <c r="Q2">
        <v>2.2999999999999998</v>
      </c>
    </row>
    <row r="3" spans="1:17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  <c r="G3">
        <v>6.54</v>
      </c>
    </row>
    <row r="4" spans="1:17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  <c r="G4">
        <v>6.66</v>
      </c>
    </row>
    <row r="5" spans="1:17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  <c r="G5">
        <v>6.9</v>
      </c>
    </row>
    <row r="6" spans="1:17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  <c r="G6">
        <v>5.99</v>
      </c>
    </row>
    <row r="7" spans="1:17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  <c r="G7">
        <v>15</v>
      </c>
      <c r="I7" t="s">
        <v>32</v>
      </c>
      <c r="J7" t="s">
        <v>32</v>
      </c>
    </row>
    <row r="8" spans="1:17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  <c r="G8">
        <v>12.37</v>
      </c>
    </row>
    <row r="9" spans="1:17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  <c r="G9">
        <v>9.26</v>
      </c>
    </row>
    <row r="10" spans="1:17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  <c r="G10">
        <v>17.13</v>
      </c>
    </row>
    <row r="11" spans="1:17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  <c r="G11">
        <v>10.95</v>
      </c>
    </row>
    <row r="12" spans="1:17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  <c r="G12">
        <v>14.86</v>
      </c>
      <c r="I12" t="s">
        <v>32</v>
      </c>
      <c r="J12" t="s">
        <v>32</v>
      </c>
    </row>
    <row r="13" spans="1:17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  <c r="G13">
        <v>16.88</v>
      </c>
    </row>
    <row r="14" spans="1:17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  <c r="G14">
        <v>6.64</v>
      </c>
    </row>
    <row r="15" spans="1:17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  <c r="G15">
        <v>15.23</v>
      </c>
    </row>
    <row r="16" spans="1:17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  <c r="G16">
        <v>18.7</v>
      </c>
    </row>
    <row r="17" spans="1:10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  <c r="G17">
        <v>16.95</v>
      </c>
      <c r="I17" t="s">
        <v>32</v>
      </c>
      <c r="J17" t="s">
        <v>32</v>
      </c>
    </row>
    <row r="18" spans="1:10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  <c r="G18">
        <v>7.83</v>
      </c>
    </row>
    <row r="19" spans="1:10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  <c r="G19">
        <v>15.04</v>
      </c>
    </row>
    <row r="20" spans="1:10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  <c r="G20">
        <v>17.96</v>
      </c>
    </row>
    <row r="21" spans="1:10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  <c r="G21">
        <v>20.010000000000002</v>
      </c>
    </row>
    <row r="22" spans="1:10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  <c r="G22">
        <v>17.809999999999999</v>
      </c>
      <c r="I22" t="s">
        <v>32</v>
      </c>
      <c r="J22" t="s">
        <v>32</v>
      </c>
    </row>
    <row r="23" spans="1:10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  <c r="G23">
        <v>18.03</v>
      </c>
    </row>
    <row r="24" spans="1:10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  <c r="G24">
        <v>18.82</v>
      </c>
    </row>
    <row r="25" spans="1:10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  <c r="G25">
        <v>18.05</v>
      </c>
    </row>
    <row r="26" spans="1:10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  <c r="G26">
        <v>18.559999999999999</v>
      </c>
    </row>
    <row r="27" spans="1:10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  <c r="G27">
        <v>17.68</v>
      </c>
      <c r="I27" t="s">
        <v>32</v>
      </c>
      <c r="J27" t="s">
        <v>32</v>
      </c>
    </row>
    <row r="28" spans="1:10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  <c r="G28">
        <v>16.66</v>
      </c>
    </row>
    <row r="29" spans="1:10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  <c r="G29">
        <v>18.010000000000002</v>
      </c>
    </row>
    <row r="30" spans="1:10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  <c r="G30">
        <v>17.829999999999998</v>
      </c>
    </row>
    <row r="31" spans="1:10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  <c r="G31">
        <v>18.18</v>
      </c>
    </row>
    <row r="32" spans="1:10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  <c r="G32">
        <v>16.84</v>
      </c>
      <c r="I32" t="s">
        <v>32</v>
      </c>
      <c r="J32" t="s">
        <v>32</v>
      </c>
    </row>
    <row r="33" spans="1:10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  <c r="G33">
        <v>17.73</v>
      </c>
    </row>
    <row r="34" spans="1:10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  <c r="G34">
        <v>17.55</v>
      </c>
    </row>
    <row r="35" spans="1:10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  <c r="G35">
        <v>16.329999999999998</v>
      </c>
    </row>
    <row r="36" spans="1:10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  <c r="G36">
        <v>16.63</v>
      </c>
    </row>
    <row r="37" spans="1:10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  <c r="G37">
        <v>15.78</v>
      </c>
      <c r="I37" t="s">
        <v>32</v>
      </c>
      <c r="J37" t="s">
        <v>32</v>
      </c>
    </row>
    <row r="38" spans="1:10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  <c r="G38">
        <v>17.22</v>
      </c>
    </row>
    <row r="39" spans="1:10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  <c r="G39">
        <v>17.47</v>
      </c>
    </row>
    <row r="40" spans="1:10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  <c r="G40">
        <v>17.559999999999999</v>
      </c>
    </row>
    <row r="41" spans="1:10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  <c r="G41">
        <v>17.29</v>
      </c>
    </row>
    <row r="42" spans="1:10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  <c r="G42">
        <v>16.260000000000002</v>
      </c>
      <c r="I42" t="s">
        <v>32</v>
      </c>
      <c r="J42" t="s">
        <v>32</v>
      </c>
    </row>
    <row r="43" spans="1:10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  <c r="G43">
        <v>16.41</v>
      </c>
    </row>
    <row r="44" spans="1:10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  <c r="G44">
        <v>16.399999999999999</v>
      </c>
    </row>
    <row r="45" spans="1:10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  <c r="G45">
        <v>16.73</v>
      </c>
    </row>
    <row r="46" spans="1:10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  <c r="G46">
        <v>17.510000000000002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ABB-AB1E-4BBB-8835-780C5D1899B0}">
  <dimension ref="A1:F46"/>
  <sheetViews>
    <sheetView workbookViewId="0">
      <selection activeCell="K25" sqref="K25"/>
    </sheetView>
  </sheetViews>
  <sheetFormatPr defaultRowHeight="14.4" x14ac:dyDescent="0.3"/>
  <cols>
    <col min="3" max="3" width="9.33203125" bestFit="1" customWidth="1"/>
    <col min="7" max="7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D69-6E91-4FB7-934F-403B34C7B363}">
  <dimension ref="A1:H46"/>
  <sheetViews>
    <sheetView workbookViewId="0">
      <selection activeCell="L24" sqref="L24"/>
    </sheetView>
  </sheetViews>
  <sheetFormatPr defaultRowHeight="14.4" x14ac:dyDescent="0.3"/>
  <cols>
    <col min="3" max="3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s="3" t="s">
        <v>23</v>
      </c>
      <c r="H1" s="2" t="s">
        <v>22</v>
      </c>
    </row>
    <row r="2" spans="1:8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  <c r="G2">
        <f>AVERAGE(F2:F6)</f>
        <v>6.55</v>
      </c>
      <c r="H2">
        <f>((F2-$G$7)/$G$7)*100</f>
        <v>-48.539638386648114</v>
      </c>
    </row>
    <row r="3" spans="1:8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  <c r="H3">
        <f t="shared" ref="H3:H46" si="0">((F3-$G$7)/$G$7)*100</f>
        <v>-49.466852109411214</v>
      </c>
    </row>
    <row r="4" spans="1:8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  <c r="H4">
        <f t="shared" si="0"/>
        <v>-48.539638386648114</v>
      </c>
    </row>
    <row r="5" spans="1:8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  <c r="H5">
        <f t="shared" si="0"/>
        <v>-46.685210941121916</v>
      </c>
    </row>
    <row r="6" spans="1:8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  <c r="H6">
        <f t="shared" si="0"/>
        <v>-53.716581672075407</v>
      </c>
    </row>
    <row r="7" spans="1:8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  <c r="G7">
        <f>AVERAGE(F7:F11)</f>
        <v>12.941999999999998</v>
      </c>
      <c r="H7">
        <f t="shared" si="0"/>
        <v>15.901715345387126</v>
      </c>
    </row>
    <row r="8" spans="1:8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  <c r="H8">
        <f t="shared" si="0"/>
        <v>-4.4197187451707558</v>
      </c>
    </row>
    <row r="9" spans="1:8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  <c r="H9">
        <f t="shared" si="0"/>
        <v>-28.450007726781017</v>
      </c>
    </row>
    <row r="10" spans="1:8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  <c r="H10">
        <f t="shared" si="0"/>
        <v>32.359758924432093</v>
      </c>
    </row>
    <row r="11" spans="1:8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  <c r="H11">
        <f t="shared" si="0"/>
        <v>-15.391747797867403</v>
      </c>
    </row>
    <row r="12" spans="1:8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  <c r="G12">
        <f>AVERAGE(F12:F16)</f>
        <v>14.462</v>
      </c>
      <c r="H12">
        <f t="shared" si="0"/>
        <v>14.819966002163509</v>
      </c>
    </row>
    <row r="13" spans="1:8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  <c r="H13">
        <f t="shared" si="0"/>
        <v>30.428063668675637</v>
      </c>
    </row>
    <row r="14" spans="1:8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  <c r="H14">
        <f t="shared" si="0"/>
        <v>-48.694174007108636</v>
      </c>
    </row>
    <row r="15" spans="1:8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  <c r="H15">
        <f t="shared" si="0"/>
        <v>17.678874980683066</v>
      </c>
    </row>
    <row r="16" spans="1:8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  <c r="H16">
        <f t="shared" si="0"/>
        <v>44.490805130582615</v>
      </c>
    </row>
    <row r="17" spans="1:8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  <c r="G17">
        <f>AVERAGE(F17:F21)</f>
        <v>15.558000000000002</v>
      </c>
      <c r="H17">
        <f t="shared" si="0"/>
        <v>30.968938340287451</v>
      </c>
    </row>
    <row r="18" spans="1:8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  <c r="H18">
        <f t="shared" si="0"/>
        <v>-39.499304589707918</v>
      </c>
    </row>
    <row r="19" spans="1:8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  <c r="H19">
        <f t="shared" si="0"/>
        <v>16.210786586308153</v>
      </c>
    </row>
    <row r="20" spans="1:8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  <c r="H20">
        <f t="shared" si="0"/>
        <v>38.772987173543527</v>
      </c>
    </row>
    <row r="21" spans="1:8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  <c r="H21">
        <f t="shared" si="0"/>
        <v>54.612888270746438</v>
      </c>
    </row>
    <row r="22" spans="1:8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  <c r="G22">
        <f>AVERAGE(F22:F26)</f>
        <v>18.254000000000001</v>
      </c>
      <c r="H22">
        <f t="shared" si="0"/>
        <v>37.613970020089639</v>
      </c>
    </row>
    <row r="23" spans="1:8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  <c r="H23">
        <f t="shared" si="0"/>
        <v>39.313861845155337</v>
      </c>
    </row>
    <row r="24" spans="1:8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  <c r="H24">
        <f t="shared" si="0"/>
        <v>45.418018853345714</v>
      </c>
    </row>
    <row r="25" spans="1:8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  <c r="H25">
        <f t="shared" si="0"/>
        <v>39.468397465615844</v>
      </c>
    </row>
    <row r="26" spans="1:8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  <c r="H26">
        <f t="shared" si="0"/>
        <v>43.409055787358994</v>
      </c>
    </row>
    <row r="27" spans="1:8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  <c r="G27">
        <f>AVERAGE(F27:F31)</f>
        <v>17.672000000000004</v>
      </c>
      <c r="H27">
        <f t="shared" si="0"/>
        <v>36.609488487096293</v>
      </c>
    </row>
    <row r="28" spans="1:8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  <c r="H28">
        <f t="shared" si="0"/>
        <v>28.728171843609967</v>
      </c>
    </row>
    <row r="29" spans="1:8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  <c r="H29">
        <f t="shared" si="0"/>
        <v>39.159326224694823</v>
      </c>
    </row>
    <row r="30" spans="1:8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  <c r="H30">
        <f t="shared" si="0"/>
        <v>37.768505640550146</v>
      </c>
    </row>
    <row r="31" spans="1:8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  <c r="H31">
        <f t="shared" si="0"/>
        <v>40.472878998609197</v>
      </c>
    </row>
    <row r="32" spans="1:8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  <c r="G32">
        <f>AVERAGE(F32:F36)</f>
        <v>17.015999999999998</v>
      </c>
      <c r="H32">
        <f t="shared" si="0"/>
        <v>30.118992427754616</v>
      </c>
    </row>
    <row r="33" spans="1:8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  <c r="H33">
        <f t="shared" si="0"/>
        <v>36.995827538247589</v>
      </c>
    </row>
    <row r="34" spans="1:8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  <c r="H34">
        <f t="shared" si="0"/>
        <v>35.60500695410294</v>
      </c>
    </row>
    <row r="35" spans="1:8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  <c r="H35">
        <f t="shared" si="0"/>
        <v>26.178334106011437</v>
      </c>
    </row>
    <row r="36" spans="1:8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  <c r="H36">
        <f t="shared" si="0"/>
        <v>28.496368412919189</v>
      </c>
    </row>
    <row r="37" spans="1:8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  <c r="G37">
        <f>AVERAGE(F37:F41)</f>
        <v>17.064</v>
      </c>
      <c r="H37">
        <f t="shared" si="0"/>
        <v>21.928604543347252</v>
      </c>
    </row>
    <row r="38" spans="1:8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  <c r="H38">
        <f t="shared" si="0"/>
        <v>33.05516921650441</v>
      </c>
    </row>
    <row r="39" spans="1:8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  <c r="H39">
        <f t="shared" si="0"/>
        <v>34.986864472260862</v>
      </c>
    </row>
    <row r="40" spans="1:8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  <c r="H40">
        <f t="shared" si="0"/>
        <v>35.682274764333187</v>
      </c>
    </row>
    <row r="41" spans="1:8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  <c r="H41">
        <f t="shared" si="0"/>
        <v>33.59604388811622</v>
      </c>
    </row>
    <row r="42" spans="1:8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  <c r="G42">
        <f>AVERAGE(F42:F46)</f>
        <v>16.661999999999999</v>
      </c>
      <c r="H42">
        <f t="shared" si="0"/>
        <v>25.637459434399656</v>
      </c>
    </row>
    <row r="43" spans="1:8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  <c r="H43">
        <f t="shared" si="0"/>
        <v>26.796476587853519</v>
      </c>
    </row>
    <row r="44" spans="1:8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  <c r="H44">
        <f t="shared" si="0"/>
        <v>26.719208777623248</v>
      </c>
    </row>
    <row r="45" spans="1:8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  <c r="H45">
        <f t="shared" si="0"/>
        <v>29.269046515221781</v>
      </c>
    </row>
    <row r="46" spans="1:8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  <c r="H46">
        <f t="shared" si="0"/>
        <v>35.295935713181919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0F97-8D3D-4AF1-89F8-23232854F18D}">
  <dimension ref="A1:F46"/>
  <sheetViews>
    <sheetView workbookViewId="0">
      <selection activeCell="I21" sqref="I21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728-35A7-476B-A5DD-54943C8C9A75}">
  <dimension ref="A1:F46"/>
  <sheetViews>
    <sheetView workbookViewId="0">
      <selection activeCell="J22" sqref="J22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59B-49F2-4CCB-9650-AAFED03CC7D5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s="4">
        <v>0.39930555555555558</v>
      </c>
      <c r="B2">
        <v>8.49</v>
      </c>
      <c r="C2">
        <v>9.44</v>
      </c>
      <c r="D2">
        <v>25.75</v>
      </c>
      <c r="E2">
        <v>68.45</v>
      </c>
      <c r="F2">
        <v>2.2999999999999998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Biomass</vt:lpstr>
      <vt:lpstr>Biomass_change</vt:lpstr>
      <vt:lpstr>Comp</vt:lpstr>
      <vt:lpstr>FvFm</vt:lpstr>
      <vt:lpstr>insitu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2024-06-17T17:36:16Z</dcterms:created>
  <dcterms:modified xsi:type="dcterms:W3CDTF">2024-09-04T14:49:57Z</dcterms:modified>
</cp:coreProperties>
</file>