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"/>
    </mc:Choice>
  </mc:AlternateContent>
  <xr:revisionPtr revIDLastSave="0" documentId="8_{324D4421-387A-4150-AD1D-F5F05C5486FC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G16" i="4"/>
  <c r="R16" i="4" s="1"/>
  <c r="H16" i="4"/>
  <c r="I16" i="4"/>
  <c r="K16" i="4"/>
  <c r="L16" i="4"/>
  <c r="M16" i="4"/>
  <c r="N16" i="4"/>
  <c r="O16" i="4"/>
  <c r="P16" i="4"/>
  <c r="Q16" i="4"/>
  <c r="S16" i="4"/>
  <c r="U16" i="4"/>
  <c r="V16" i="4"/>
  <c r="W16" i="4"/>
  <c r="X16" i="4"/>
  <c r="Y16" i="4"/>
  <c r="Z16" i="4"/>
  <c r="AA16" i="4"/>
  <c r="AL16" i="4" s="1"/>
  <c r="AB16" i="4"/>
  <c r="AC16" i="4"/>
  <c r="AE16" i="4"/>
  <c r="AF16" i="4"/>
  <c r="AG16" i="4"/>
  <c r="AH16" i="4"/>
  <c r="AI16" i="4"/>
  <c r="AK16" i="4"/>
  <c r="A17" i="4"/>
  <c r="B17" i="4"/>
  <c r="C17" i="4"/>
  <c r="D17" i="4"/>
  <c r="E17" i="4"/>
  <c r="F17" i="4"/>
  <c r="G17" i="4"/>
  <c r="W17" i="4" s="1"/>
  <c r="H17" i="4"/>
  <c r="I17" i="4"/>
  <c r="J17" i="4"/>
  <c r="K17" i="4"/>
  <c r="L17" i="4"/>
  <c r="M17" i="4"/>
  <c r="N17" i="4"/>
  <c r="O17" i="4"/>
  <c r="P17" i="4"/>
  <c r="S17" i="4"/>
  <c r="U17" i="4"/>
  <c r="V17" i="4"/>
  <c r="X17" i="4"/>
  <c r="Y17" i="4"/>
  <c r="Z17" i="4"/>
  <c r="AA17" i="4"/>
  <c r="AC17" i="4"/>
  <c r="AE17" i="4"/>
  <c r="AF17" i="4"/>
  <c r="AG17" i="4"/>
  <c r="AH17" i="4"/>
  <c r="AI17" i="4"/>
  <c r="A18" i="4"/>
  <c r="B18" i="4"/>
  <c r="C18" i="4"/>
  <c r="D18" i="4"/>
  <c r="E18" i="4"/>
  <c r="F18" i="4"/>
  <c r="H18" i="4"/>
  <c r="G18" i="4" s="1"/>
  <c r="I18" i="4"/>
  <c r="K18" i="4"/>
  <c r="M18" i="4"/>
  <c r="O18" i="4"/>
  <c r="P18" i="4"/>
  <c r="S18" i="4"/>
  <c r="T18" i="4"/>
  <c r="V18" i="4"/>
  <c r="X18" i="4"/>
  <c r="Y18" i="4"/>
  <c r="Z18" i="4"/>
  <c r="AC18" i="4"/>
  <c r="AE18" i="4"/>
  <c r="AF18" i="4"/>
  <c r="AG18" i="4"/>
  <c r="AH18" i="4"/>
  <c r="AI18" i="4"/>
  <c r="A19" i="4"/>
  <c r="B19" i="4"/>
  <c r="C19" i="4"/>
  <c r="D19" i="4"/>
  <c r="E19" i="4"/>
  <c r="F19" i="4"/>
  <c r="H19" i="4"/>
  <c r="G19" i="4" s="1"/>
  <c r="AD19" i="4" s="1"/>
  <c r="I19" i="4"/>
  <c r="K19" i="4"/>
  <c r="L19" i="4"/>
  <c r="M19" i="4"/>
  <c r="N19" i="4"/>
  <c r="O19" i="4"/>
  <c r="P19" i="4"/>
  <c r="R19" i="4"/>
  <c r="S19" i="4"/>
  <c r="V19" i="4"/>
  <c r="X19" i="4"/>
  <c r="Y19" i="4"/>
  <c r="AC19" i="4"/>
  <c r="AE19" i="4"/>
  <c r="AF19" i="4"/>
  <c r="AG19" i="4"/>
  <c r="AH19" i="4"/>
  <c r="AI19" i="4"/>
  <c r="A20" i="4"/>
  <c r="B20" i="4"/>
  <c r="C20" i="4"/>
  <c r="D20" i="4"/>
  <c r="E20" i="4"/>
  <c r="F20" i="4"/>
  <c r="G20" i="4"/>
  <c r="Q20" i="4" s="1"/>
  <c r="H20" i="4"/>
  <c r="I20" i="4"/>
  <c r="K20" i="4"/>
  <c r="L20" i="4"/>
  <c r="M20" i="4"/>
  <c r="N20" i="4"/>
  <c r="O20" i="4"/>
  <c r="P20" i="4"/>
  <c r="S20" i="4"/>
  <c r="V20" i="4"/>
  <c r="X20" i="4"/>
  <c r="Y20" i="4"/>
  <c r="Z20" i="4"/>
  <c r="AA20" i="4"/>
  <c r="AB20" i="4"/>
  <c r="AC20" i="4"/>
  <c r="AE20" i="4"/>
  <c r="AF20" i="4"/>
  <c r="AG20" i="4"/>
  <c r="AH20" i="4"/>
  <c r="AI20" i="4"/>
  <c r="A21" i="4"/>
  <c r="B21" i="4"/>
  <c r="C21" i="4"/>
  <c r="D21" i="4"/>
  <c r="E21" i="4"/>
  <c r="F21" i="4"/>
  <c r="G21" i="4"/>
  <c r="AA21" i="4" s="1"/>
  <c r="H21" i="4"/>
  <c r="I21" i="4"/>
  <c r="K21" i="4"/>
  <c r="L21" i="4"/>
  <c r="M21" i="4"/>
  <c r="N21" i="4"/>
  <c r="O21" i="4"/>
  <c r="P21" i="4"/>
  <c r="Q21" i="4"/>
  <c r="S21" i="4"/>
  <c r="V21" i="4"/>
  <c r="X21" i="4"/>
  <c r="Y21" i="4"/>
  <c r="Z21" i="4"/>
  <c r="AC21" i="4"/>
  <c r="AE21" i="4"/>
  <c r="AF21" i="4"/>
  <c r="AG21" i="4"/>
  <c r="AH21" i="4"/>
  <c r="AI21" i="4"/>
  <c r="A22" i="4"/>
  <c r="B22" i="4"/>
  <c r="C22" i="4"/>
  <c r="D22" i="4"/>
  <c r="E22" i="4"/>
  <c r="F22" i="4"/>
  <c r="G22" i="4"/>
  <c r="R22" i="4" s="1"/>
  <c r="H22" i="4"/>
  <c r="I22" i="4"/>
  <c r="K22" i="4"/>
  <c r="L22" i="4"/>
  <c r="M22" i="4"/>
  <c r="N22" i="4"/>
  <c r="O22" i="4"/>
  <c r="P22" i="4"/>
  <c r="Q22" i="4"/>
  <c r="S22" i="4"/>
  <c r="U22" i="4"/>
  <c r="V22" i="4"/>
  <c r="W22" i="4"/>
  <c r="X22" i="4"/>
  <c r="Y22" i="4"/>
  <c r="Z22" i="4"/>
  <c r="AA22" i="4"/>
  <c r="AL22" i="4" s="1"/>
  <c r="AB22" i="4"/>
  <c r="AC22" i="4"/>
  <c r="AE22" i="4"/>
  <c r="AF22" i="4"/>
  <c r="AG22" i="4"/>
  <c r="AH22" i="4"/>
  <c r="AI22" i="4"/>
  <c r="AK22" i="4"/>
  <c r="A23" i="4"/>
  <c r="B23" i="4"/>
  <c r="C23" i="4"/>
  <c r="D23" i="4"/>
  <c r="E23" i="4"/>
  <c r="F23" i="4"/>
  <c r="G23" i="4"/>
  <c r="W23" i="4" s="1"/>
  <c r="H23" i="4"/>
  <c r="I23" i="4"/>
  <c r="J23" i="4"/>
  <c r="K23" i="4"/>
  <c r="L23" i="4"/>
  <c r="M23" i="4"/>
  <c r="O23" i="4"/>
  <c r="P23" i="4"/>
  <c r="S23" i="4"/>
  <c r="U23" i="4"/>
  <c r="V23" i="4"/>
  <c r="X23" i="4"/>
  <c r="Y23" i="4"/>
  <c r="AA23" i="4"/>
  <c r="AL23" i="4" s="1"/>
  <c r="AC23" i="4"/>
  <c r="AE23" i="4"/>
  <c r="AF23" i="4"/>
  <c r="AG23" i="4"/>
  <c r="AH23" i="4"/>
  <c r="AI23" i="4"/>
  <c r="AK23" i="4"/>
  <c r="A24" i="4"/>
  <c r="B24" i="4"/>
  <c r="C24" i="4"/>
  <c r="D24" i="4"/>
  <c r="E24" i="4"/>
  <c r="F24" i="4"/>
  <c r="H24" i="4"/>
  <c r="G24" i="4" s="1"/>
  <c r="I24" i="4"/>
  <c r="K24" i="4"/>
  <c r="M24" i="4"/>
  <c r="O24" i="4"/>
  <c r="P24" i="4"/>
  <c r="S24" i="4"/>
  <c r="V24" i="4"/>
  <c r="Y24" i="4"/>
  <c r="AC24" i="4"/>
  <c r="AE24" i="4"/>
  <c r="AF24" i="4"/>
  <c r="AG24" i="4"/>
  <c r="AH24" i="4"/>
  <c r="AI24" i="4"/>
  <c r="A25" i="4"/>
  <c r="B25" i="4"/>
  <c r="C25" i="4"/>
  <c r="D25" i="4"/>
  <c r="E25" i="4"/>
  <c r="F25" i="4"/>
  <c r="H25" i="4"/>
  <c r="G25" i="4" s="1"/>
  <c r="I25" i="4"/>
  <c r="K25" i="4"/>
  <c r="M25" i="4"/>
  <c r="N25" i="4"/>
  <c r="O25" i="4"/>
  <c r="P25" i="4"/>
  <c r="R25" i="4"/>
  <c r="S25" i="4"/>
  <c r="V25" i="4"/>
  <c r="X25" i="4"/>
  <c r="Y25" i="4"/>
  <c r="AC25" i="4"/>
  <c r="AD25" i="4"/>
  <c r="AE25" i="4"/>
  <c r="AF25" i="4"/>
  <c r="AG25" i="4"/>
  <c r="AH25" i="4"/>
  <c r="AI25" i="4"/>
  <c r="A26" i="4"/>
  <c r="B26" i="4"/>
  <c r="C26" i="4"/>
  <c r="D26" i="4"/>
  <c r="E26" i="4"/>
  <c r="F26" i="4"/>
  <c r="G26" i="4"/>
  <c r="Q26" i="4" s="1"/>
  <c r="H26" i="4"/>
  <c r="I26" i="4"/>
  <c r="K26" i="4"/>
  <c r="M26" i="4"/>
  <c r="O26" i="4"/>
  <c r="P26" i="4"/>
  <c r="S26" i="4"/>
  <c r="V26" i="4"/>
  <c r="X26" i="4"/>
  <c r="Y26" i="4"/>
  <c r="AA26" i="4"/>
  <c r="AB26" i="4"/>
  <c r="AC26" i="4"/>
  <c r="AD26" i="4"/>
  <c r="AE26" i="4"/>
  <c r="AF26" i="4"/>
  <c r="AG26" i="4"/>
  <c r="AH26" i="4"/>
  <c r="AI26" i="4"/>
  <c r="A27" i="4"/>
  <c r="B27" i="4"/>
  <c r="C27" i="4"/>
  <c r="D27" i="4"/>
  <c r="E27" i="4"/>
  <c r="F27" i="4"/>
  <c r="G27" i="4"/>
  <c r="AA27" i="4" s="1"/>
  <c r="H27" i="4"/>
  <c r="I27" i="4"/>
  <c r="K27" i="4"/>
  <c r="M27" i="4"/>
  <c r="N27" i="4"/>
  <c r="O27" i="4"/>
  <c r="P27" i="4"/>
  <c r="Q27" i="4"/>
  <c r="S27" i="4"/>
  <c r="V27" i="4"/>
  <c r="Y27" i="4"/>
  <c r="Z27" i="4"/>
  <c r="AB27" i="4"/>
  <c r="AC27" i="4"/>
  <c r="AE27" i="4"/>
  <c r="AF27" i="4"/>
  <c r="AG27" i="4"/>
  <c r="AH27" i="4"/>
  <c r="AI27" i="4"/>
  <c r="A28" i="4"/>
  <c r="B28" i="4"/>
  <c r="C28" i="4"/>
  <c r="D28" i="4"/>
  <c r="E28" i="4"/>
  <c r="F28" i="4"/>
  <c r="G28" i="4"/>
  <c r="R28" i="4" s="1"/>
  <c r="H28" i="4"/>
  <c r="I28" i="4"/>
  <c r="K28" i="4"/>
  <c r="L28" i="4"/>
  <c r="M28" i="4"/>
  <c r="N28" i="4"/>
  <c r="O28" i="4"/>
  <c r="P28" i="4"/>
  <c r="Q28" i="4"/>
  <c r="S28" i="4"/>
  <c r="U28" i="4"/>
  <c r="V28" i="4"/>
  <c r="W28" i="4"/>
  <c r="X28" i="4"/>
  <c r="Y28" i="4"/>
  <c r="Z28" i="4"/>
  <c r="AA28" i="4"/>
  <c r="AB28" i="4"/>
  <c r="AC28" i="4"/>
  <c r="AE28" i="4"/>
  <c r="AF28" i="4"/>
  <c r="AG28" i="4"/>
  <c r="AH28" i="4"/>
  <c r="AI28" i="4"/>
  <c r="AK28" i="4"/>
  <c r="AM28" i="4" s="1"/>
  <c r="A29" i="4"/>
  <c r="B29" i="4"/>
  <c r="C29" i="4"/>
  <c r="D29" i="4"/>
  <c r="E29" i="4"/>
  <c r="F29" i="4"/>
  <c r="G29" i="4"/>
  <c r="W29" i="4" s="1"/>
  <c r="H29" i="4"/>
  <c r="I29" i="4"/>
  <c r="J29" i="4"/>
  <c r="K29" i="4"/>
  <c r="L29" i="4"/>
  <c r="M29" i="4"/>
  <c r="O29" i="4"/>
  <c r="P29" i="4"/>
  <c r="S29" i="4"/>
  <c r="U29" i="4"/>
  <c r="V29" i="4"/>
  <c r="X29" i="4"/>
  <c r="Y29" i="4"/>
  <c r="AA29" i="4"/>
  <c r="AC29" i="4"/>
  <c r="AE29" i="4"/>
  <c r="AF29" i="4"/>
  <c r="AG29" i="4"/>
  <c r="AH29" i="4"/>
  <c r="AI29" i="4"/>
  <c r="AK29" i="4"/>
  <c r="AL29" i="4" s="1"/>
  <c r="A30" i="4"/>
  <c r="B30" i="4"/>
  <c r="C30" i="4"/>
  <c r="D30" i="4"/>
  <c r="E30" i="4"/>
  <c r="F30" i="4"/>
  <c r="H30" i="4"/>
  <c r="G30" i="4" s="1"/>
  <c r="I30" i="4"/>
  <c r="K30" i="4"/>
  <c r="M30" i="4"/>
  <c r="O30" i="4"/>
  <c r="P30" i="4"/>
  <c r="S30" i="4"/>
  <c r="T30" i="4"/>
  <c r="V30" i="4"/>
  <c r="Y30" i="4"/>
  <c r="AC30" i="4"/>
  <c r="AE30" i="4"/>
  <c r="AF30" i="4"/>
  <c r="AG30" i="4"/>
  <c r="AH30" i="4"/>
  <c r="AI30" i="4"/>
  <c r="A31" i="4"/>
  <c r="B31" i="4"/>
  <c r="C31" i="4"/>
  <c r="D31" i="4"/>
  <c r="E31" i="4"/>
  <c r="F31" i="4"/>
  <c r="H31" i="4"/>
  <c r="G31" i="4" s="1"/>
  <c r="I31" i="4"/>
  <c r="K31" i="4"/>
  <c r="L31" i="4"/>
  <c r="M31" i="4"/>
  <c r="N31" i="4"/>
  <c r="O31" i="4"/>
  <c r="P31" i="4"/>
  <c r="R31" i="4"/>
  <c r="S31" i="4"/>
  <c r="V31" i="4"/>
  <c r="X31" i="4"/>
  <c r="Y31" i="4"/>
  <c r="AC31" i="4"/>
  <c r="AD31" i="4"/>
  <c r="AE31" i="4"/>
  <c r="AF31" i="4"/>
  <c r="AG31" i="4"/>
  <c r="AH31" i="4"/>
  <c r="AI31" i="4"/>
  <c r="A32" i="4"/>
  <c r="B32" i="4"/>
  <c r="C32" i="4"/>
  <c r="D32" i="4"/>
  <c r="E32" i="4"/>
  <c r="F32" i="4"/>
  <c r="G32" i="4"/>
  <c r="Q32" i="4" s="1"/>
  <c r="H32" i="4"/>
  <c r="I32" i="4"/>
  <c r="K32" i="4"/>
  <c r="L32" i="4"/>
  <c r="M32" i="4"/>
  <c r="N32" i="4"/>
  <c r="O32" i="4"/>
  <c r="P32" i="4"/>
  <c r="R32" i="4"/>
  <c r="S32" i="4"/>
  <c r="V32" i="4"/>
  <c r="X32" i="4"/>
  <c r="Y32" i="4"/>
  <c r="AA32" i="4"/>
  <c r="AB32" i="4"/>
  <c r="AC32" i="4"/>
  <c r="AD32" i="4"/>
  <c r="AE32" i="4"/>
  <c r="AF32" i="4"/>
  <c r="AG32" i="4"/>
  <c r="AH32" i="4"/>
  <c r="AI32" i="4"/>
  <c r="A33" i="4"/>
  <c r="B33" i="4"/>
  <c r="C33" i="4"/>
  <c r="D33" i="4"/>
  <c r="E33" i="4"/>
  <c r="F33" i="4"/>
  <c r="G33" i="4"/>
  <c r="O33" i="4" s="1"/>
  <c r="H33" i="4"/>
  <c r="I33" i="4"/>
  <c r="L33" i="4"/>
  <c r="M33" i="4"/>
  <c r="N33" i="4"/>
  <c r="P33" i="4"/>
  <c r="Q33" i="4"/>
  <c r="S33" i="4"/>
  <c r="Y33" i="4"/>
  <c r="Z33" i="4"/>
  <c r="AB33" i="4"/>
  <c r="AC33" i="4"/>
  <c r="AE33" i="4"/>
  <c r="AF33" i="4"/>
  <c r="AH33" i="4"/>
  <c r="AI33" i="4"/>
  <c r="A34" i="4"/>
  <c r="B34" i="4"/>
  <c r="C34" i="4"/>
  <c r="D34" i="4"/>
  <c r="E34" i="4"/>
  <c r="F34" i="4"/>
  <c r="G34" i="4"/>
  <c r="M34" i="4" s="1"/>
  <c r="H34" i="4"/>
  <c r="I34" i="4"/>
  <c r="K34" i="4"/>
  <c r="L34" i="4"/>
  <c r="N34" i="4"/>
  <c r="O34" i="4"/>
  <c r="P34" i="4"/>
  <c r="Q34" i="4"/>
  <c r="S34" i="4"/>
  <c r="U34" i="4"/>
  <c r="W34" i="4"/>
  <c r="X34" i="4"/>
  <c r="Z34" i="4"/>
  <c r="AA34" i="4"/>
  <c r="AL34" i="4" s="1"/>
  <c r="AB34" i="4"/>
  <c r="AC34" i="4"/>
  <c r="AD34" i="4"/>
  <c r="AE34" i="4"/>
  <c r="AF34" i="4"/>
  <c r="AG34" i="4"/>
  <c r="AH34" i="4"/>
  <c r="AI34" i="4"/>
  <c r="AK34" i="4"/>
  <c r="AM34" i="4" s="1"/>
  <c r="A35" i="4"/>
  <c r="B35" i="4"/>
  <c r="C35" i="4"/>
  <c r="D35" i="4"/>
  <c r="E35" i="4"/>
  <c r="F35" i="4"/>
  <c r="G35" i="4"/>
  <c r="K35" i="4" s="1"/>
  <c r="H35" i="4"/>
  <c r="I35" i="4"/>
  <c r="J35" i="4"/>
  <c r="L35" i="4"/>
  <c r="M35" i="4"/>
  <c r="P35" i="4"/>
  <c r="S35" i="4"/>
  <c r="U35" i="4"/>
  <c r="V35" i="4"/>
  <c r="X35" i="4"/>
  <c r="Y35" i="4"/>
  <c r="AA35" i="4"/>
  <c r="AE35" i="4"/>
  <c r="AF35" i="4"/>
  <c r="AG35" i="4"/>
  <c r="AH35" i="4"/>
  <c r="AI35" i="4"/>
  <c r="AK35" i="4"/>
  <c r="AL35" i="4" s="1"/>
  <c r="A36" i="4"/>
  <c r="B36" i="4"/>
  <c r="C36" i="4"/>
  <c r="D36" i="4"/>
  <c r="E36" i="4"/>
  <c r="F36" i="4"/>
  <c r="H36" i="4"/>
  <c r="G36" i="4" s="1"/>
  <c r="I36" i="4"/>
  <c r="L36" i="4"/>
  <c r="P36" i="4"/>
  <c r="AE36" i="4"/>
  <c r="AF36" i="4"/>
  <c r="AH36" i="4"/>
  <c r="AI36" i="4"/>
  <c r="A37" i="4"/>
  <c r="B37" i="4"/>
  <c r="C37" i="4"/>
  <c r="D37" i="4"/>
  <c r="E37" i="4"/>
  <c r="F37" i="4"/>
  <c r="H37" i="4"/>
  <c r="G37" i="4" s="1"/>
  <c r="I37" i="4"/>
  <c r="L37" i="4"/>
  <c r="P37" i="4"/>
  <c r="R37" i="4"/>
  <c r="AC37" i="4"/>
  <c r="AD37" i="4"/>
  <c r="AE37" i="4"/>
  <c r="AF37" i="4"/>
  <c r="AH37" i="4"/>
  <c r="AI37" i="4"/>
  <c r="A38" i="4"/>
  <c r="B38" i="4"/>
  <c r="C38" i="4"/>
  <c r="D38" i="4"/>
  <c r="E38" i="4"/>
  <c r="F38" i="4"/>
  <c r="G38" i="4"/>
  <c r="Q38" i="4" s="1"/>
  <c r="H38" i="4"/>
  <c r="L38" i="4"/>
  <c r="O38" i="4"/>
  <c r="P38" i="4"/>
  <c r="R38" i="4"/>
  <c r="S38" i="4"/>
  <c r="U38" i="4"/>
  <c r="AA38" i="4"/>
  <c r="AB38" i="4"/>
  <c r="AC38" i="4"/>
  <c r="AD38" i="4"/>
  <c r="AE38" i="4"/>
  <c r="AF38" i="4"/>
  <c r="AG38" i="4"/>
  <c r="AH38" i="4"/>
  <c r="AI38" i="4"/>
  <c r="A39" i="4"/>
  <c r="B39" i="4"/>
  <c r="C39" i="4"/>
  <c r="D39" i="4"/>
  <c r="E39" i="4"/>
  <c r="F39" i="4"/>
  <c r="G39" i="4"/>
  <c r="O39" i="4" s="1"/>
  <c r="H39" i="4"/>
  <c r="L39" i="4"/>
  <c r="M39" i="4"/>
  <c r="N39" i="4"/>
  <c r="P39" i="4"/>
  <c r="S39" i="4"/>
  <c r="Y39" i="4"/>
  <c r="Z39" i="4"/>
  <c r="AC39" i="4"/>
  <c r="AE39" i="4"/>
  <c r="AF39" i="4"/>
  <c r="AH39" i="4"/>
  <c r="AI39" i="4"/>
  <c r="A40" i="4"/>
  <c r="B40" i="4"/>
  <c r="C40" i="4"/>
  <c r="D40" i="4"/>
  <c r="E40" i="4"/>
  <c r="F40" i="4"/>
  <c r="G40" i="4"/>
  <c r="M40" i="4" s="1"/>
  <c r="H40" i="4"/>
  <c r="I40" i="4"/>
  <c r="K40" i="4"/>
  <c r="L40" i="4"/>
  <c r="N40" i="4"/>
  <c r="O40" i="4"/>
  <c r="P40" i="4"/>
  <c r="Q40" i="4"/>
  <c r="S40" i="4"/>
  <c r="U40" i="4"/>
  <c r="W40" i="4"/>
  <c r="X40" i="4"/>
  <c r="Z40" i="4"/>
  <c r="AA40" i="4"/>
  <c r="AB40" i="4"/>
  <c r="AC40" i="4"/>
  <c r="AE40" i="4"/>
  <c r="AF40" i="4"/>
  <c r="AG40" i="4"/>
  <c r="AH40" i="4"/>
  <c r="AI40" i="4"/>
  <c r="AK40" i="4"/>
  <c r="AM40" i="4" s="1"/>
  <c r="A41" i="4"/>
  <c r="B41" i="4"/>
  <c r="C41" i="4"/>
  <c r="D41" i="4"/>
  <c r="E41" i="4"/>
  <c r="F41" i="4"/>
  <c r="G41" i="4"/>
  <c r="K41" i="4" s="1"/>
  <c r="H41" i="4"/>
  <c r="I41" i="4"/>
  <c r="J41" i="4"/>
  <c r="L41" i="4"/>
  <c r="O41" i="4"/>
  <c r="P41" i="4"/>
  <c r="S41" i="4"/>
  <c r="U41" i="4"/>
  <c r="V41" i="4"/>
  <c r="X41" i="4"/>
  <c r="Y41" i="4"/>
  <c r="AA41" i="4"/>
  <c r="AC41" i="4"/>
  <c r="AE41" i="4"/>
  <c r="AF41" i="4"/>
  <c r="AG41" i="4"/>
  <c r="AH41" i="4"/>
  <c r="AI41" i="4"/>
  <c r="AK41" i="4"/>
  <c r="AL41" i="4"/>
  <c r="A42" i="4"/>
  <c r="B42" i="4"/>
  <c r="C42" i="4"/>
  <c r="D42" i="4"/>
  <c r="E42" i="4"/>
  <c r="F42" i="4"/>
  <c r="H42" i="4"/>
  <c r="G42" i="4" s="1"/>
  <c r="L42" i="4"/>
  <c r="P42" i="4"/>
  <c r="AC42" i="4"/>
  <c r="AE42" i="4"/>
  <c r="AF42" i="4"/>
  <c r="AH42" i="4"/>
  <c r="AI42" i="4"/>
  <c r="A43" i="4"/>
  <c r="B43" i="4"/>
  <c r="C43" i="4"/>
  <c r="D43" i="4"/>
  <c r="E43" i="4"/>
  <c r="F43" i="4"/>
  <c r="H43" i="4"/>
  <c r="G43" i="4" s="1"/>
  <c r="L43" i="4"/>
  <c r="P43" i="4"/>
  <c r="R43" i="4"/>
  <c r="AC43" i="4"/>
  <c r="AD43" i="4"/>
  <c r="AE43" i="4"/>
  <c r="AF43" i="4"/>
  <c r="AH43" i="4"/>
  <c r="AI43" i="4"/>
  <c r="A44" i="4"/>
  <c r="B44" i="4"/>
  <c r="C44" i="4"/>
  <c r="D44" i="4"/>
  <c r="E44" i="4"/>
  <c r="F44" i="4"/>
  <c r="G44" i="4"/>
  <c r="Q44" i="4" s="1"/>
  <c r="H44" i="4"/>
  <c r="L44" i="4"/>
  <c r="O44" i="4"/>
  <c r="P44" i="4"/>
  <c r="S44" i="4"/>
  <c r="U44" i="4"/>
  <c r="AA44" i="4"/>
  <c r="AB44" i="4"/>
  <c r="AC44" i="4"/>
  <c r="AE44" i="4"/>
  <c r="AF44" i="4"/>
  <c r="AG44" i="4"/>
  <c r="AH44" i="4"/>
  <c r="AI44" i="4"/>
  <c r="A45" i="4"/>
  <c r="B45" i="4"/>
  <c r="C45" i="4"/>
  <c r="D45" i="4"/>
  <c r="E45" i="4"/>
  <c r="F45" i="4"/>
  <c r="G45" i="4"/>
  <c r="O45" i="4" s="1"/>
  <c r="H45" i="4"/>
  <c r="L45" i="4"/>
  <c r="M45" i="4"/>
  <c r="N45" i="4"/>
  <c r="P45" i="4"/>
  <c r="Q45" i="4"/>
  <c r="S45" i="4"/>
  <c r="Y45" i="4"/>
  <c r="Z45" i="4"/>
  <c r="AC45" i="4"/>
  <c r="AE45" i="4"/>
  <c r="AF45" i="4"/>
  <c r="AH45" i="4"/>
  <c r="AI45" i="4"/>
  <c r="A46" i="4"/>
  <c r="B46" i="4"/>
  <c r="C46" i="4"/>
  <c r="D46" i="4"/>
  <c r="E46" i="4"/>
  <c r="F46" i="4"/>
  <c r="G46" i="4"/>
  <c r="M46" i="4" s="1"/>
  <c r="H46" i="4"/>
  <c r="I46" i="4"/>
  <c r="K46" i="4"/>
  <c r="L46" i="4"/>
  <c r="N46" i="4"/>
  <c r="O46" i="4"/>
  <c r="P46" i="4"/>
  <c r="Q46" i="4"/>
  <c r="S46" i="4"/>
  <c r="U46" i="4"/>
  <c r="W46" i="4"/>
  <c r="X46" i="4"/>
  <c r="Z46" i="4"/>
  <c r="AA46" i="4"/>
  <c r="AB46" i="4"/>
  <c r="AC46" i="4"/>
  <c r="AD46" i="4"/>
  <c r="AE46" i="4"/>
  <c r="AF46" i="4"/>
  <c r="AG46" i="4"/>
  <c r="AH46" i="4"/>
  <c r="AI46" i="4"/>
  <c r="AK46" i="4"/>
  <c r="A47" i="4"/>
  <c r="B47" i="4"/>
  <c r="C47" i="4"/>
  <c r="D47" i="4"/>
  <c r="E47" i="4"/>
  <c r="F47" i="4"/>
  <c r="G47" i="4"/>
  <c r="K47" i="4" s="1"/>
  <c r="H47" i="4"/>
  <c r="I47" i="4"/>
  <c r="J47" i="4"/>
  <c r="L47" i="4"/>
  <c r="M47" i="4"/>
  <c r="O47" i="4"/>
  <c r="P47" i="4"/>
  <c r="S47" i="4"/>
  <c r="U47" i="4"/>
  <c r="V47" i="4"/>
  <c r="Y47" i="4"/>
  <c r="AA47" i="4"/>
  <c r="AC47" i="4"/>
  <c r="AE47" i="4"/>
  <c r="AF47" i="4"/>
  <c r="AG47" i="4"/>
  <c r="AH47" i="4"/>
  <c r="AI47" i="4"/>
  <c r="AK47" i="4"/>
  <c r="AL47" i="4"/>
  <c r="A48" i="4"/>
  <c r="B48" i="4"/>
  <c r="C48" i="4"/>
  <c r="D48" i="4"/>
  <c r="E48" i="4"/>
  <c r="F48" i="4"/>
  <c r="H48" i="4"/>
  <c r="G48" i="4" s="1"/>
  <c r="L48" i="4"/>
  <c r="P48" i="4"/>
  <c r="T48" i="4"/>
  <c r="AC48" i="4"/>
  <c r="AE48" i="4"/>
  <c r="AF48" i="4"/>
  <c r="AH48" i="4"/>
  <c r="AI48" i="4"/>
  <c r="A49" i="4"/>
  <c r="B49" i="4"/>
  <c r="C49" i="4"/>
  <c r="D49" i="4"/>
  <c r="E49" i="4"/>
  <c r="F49" i="4"/>
  <c r="H49" i="4"/>
  <c r="G49" i="4" s="1"/>
  <c r="L49" i="4"/>
  <c r="P49" i="4"/>
  <c r="AC49" i="4"/>
  <c r="AE49" i="4"/>
  <c r="AF49" i="4"/>
  <c r="AH49" i="4"/>
  <c r="AI49" i="4"/>
  <c r="A50" i="4"/>
  <c r="B50" i="4"/>
  <c r="C50" i="4"/>
  <c r="D50" i="4"/>
  <c r="E50" i="4"/>
  <c r="F50" i="4"/>
  <c r="G50" i="4"/>
  <c r="Q50" i="4" s="1"/>
  <c r="H50" i="4"/>
  <c r="L50" i="4"/>
  <c r="O50" i="4"/>
  <c r="P50" i="4"/>
  <c r="S50" i="4"/>
  <c r="AA50" i="4"/>
  <c r="AB50" i="4"/>
  <c r="AE50" i="4"/>
  <c r="AF50" i="4"/>
  <c r="AG50" i="4"/>
  <c r="AH50" i="4"/>
  <c r="AI50" i="4"/>
  <c r="A51" i="4"/>
  <c r="B51" i="4"/>
  <c r="C51" i="4"/>
  <c r="D51" i="4"/>
  <c r="E51" i="4"/>
  <c r="F51" i="4"/>
  <c r="G51" i="4"/>
  <c r="O51" i="4" s="1"/>
  <c r="H51" i="4"/>
  <c r="L51" i="4"/>
  <c r="M51" i="4"/>
  <c r="N51" i="4"/>
  <c r="P51" i="4"/>
  <c r="S51" i="4"/>
  <c r="Y51" i="4"/>
  <c r="Z51" i="4"/>
  <c r="AC51" i="4"/>
  <c r="AE51" i="4"/>
  <c r="AF51" i="4"/>
  <c r="AH51" i="4"/>
  <c r="AI51" i="4"/>
  <c r="A52" i="4"/>
  <c r="B52" i="4"/>
  <c r="C52" i="4"/>
  <c r="D52" i="4"/>
  <c r="E52" i="4"/>
  <c r="F52" i="4"/>
  <c r="H52" i="4"/>
  <c r="G52" i="4" s="1"/>
  <c r="K52" i="4"/>
  <c r="L52" i="4"/>
  <c r="P52" i="4"/>
  <c r="AE52" i="4"/>
  <c r="AF52" i="4"/>
  <c r="AH52" i="4"/>
  <c r="AI52" i="4"/>
  <c r="A53" i="4"/>
  <c r="B53" i="4"/>
  <c r="C53" i="4"/>
  <c r="D53" i="4"/>
  <c r="E53" i="4"/>
  <c r="F53" i="4"/>
  <c r="G53" i="4"/>
  <c r="K53" i="4" s="1"/>
  <c r="H53" i="4"/>
  <c r="I53" i="4"/>
  <c r="J53" i="4"/>
  <c r="L53" i="4"/>
  <c r="M53" i="4"/>
  <c r="O53" i="4"/>
  <c r="P53" i="4"/>
  <c r="S53" i="4"/>
  <c r="U53" i="4"/>
  <c r="V53" i="4"/>
  <c r="X53" i="4"/>
  <c r="Y53" i="4"/>
  <c r="AA53" i="4"/>
  <c r="AE53" i="4"/>
  <c r="AF53" i="4"/>
  <c r="AG53" i="4"/>
  <c r="AH53" i="4"/>
  <c r="AI53" i="4"/>
  <c r="AK53" i="4"/>
  <c r="AL53" i="4"/>
  <c r="A54" i="4"/>
  <c r="B54" i="4"/>
  <c r="C54" i="4"/>
  <c r="D54" i="4"/>
  <c r="E54" i="4"/>
  <c r="F54" i="4"/>
  <c r="G54" i="4"/>
  <c r="S54" i="4" s="1"/>
  <c r="H54" i="4"/>
  <c r="L54" i="4"/>
  <c r="P54" i="4"/>
  <c r="AC54" i="4"/>
  <c r="AE54" i="4"/>
  <c r="AF54" i="4"/>
  <c r="AH54" i="4"/>
  <c r="AI54" i="4"/>
  <c r="A55" i="4"/>
  <c r="B55" i="4"/>
  <c r="C55" i="4"/>
  <c r="D55" i="4"/>
  <c r="E55" i="4"/>
  <c r="F55" i="4"/>
  <c r="H55" i="4"/>
  <c r="G55" i="4" s="1"/>
  <c r="L55" i="4"/>
  <c r="N55" i="4"/>
  <c r="P55" i="4"/>
  <c r="R55" i="4"/>
  <c r="AC55" i="4"/>
  <c r="AD55" i="4"/>
  <c r="AE55" i="4"/>
  <c r="AF55" i="4"/>
  <c r="AH55" i="4"/>
  <c r="AI55" i="4"/>
  <c r="A56" i="4"/>
  <c r="B56" i="4"/>
  <c r="C56" i="4"/>
  <c r="D56" i="4"/>
  <c r="E56" i="4"/>
  <c r="F56" i="4"/>
  <c r="G56" i="4"/>
  <c r="AD56" i="4" s="1"/>
  <c r="H56" i="4"/>
  <c r="L56" i="4"/>
  <c r="N56" i="4"/>
  <c r="P56" i="4"/>
  <c r="R56" i="4"/>
  <c r="AC56" i="4"/>
  <c r="AE56" i="4"/>
  <c r="AF56" i="4"/>
  <c r="AH56" i="4"/>
  <c r="AI56" i="4"/>
  <c r="A57" i="4"/>
  <c r="B57" i="4"/>
  <c r="C57" i="4"/>
  <c r="D57" i="4"/>
  <c r="E57" i="4"/>
  <c r="F57" i="4"/>
  <c r="G57" i="4"/>
  <c r="H57" i="4"/>
  <c r="K57" i="4"/>
  <c r="L57" i="4"/>
  <c r="M57" i="4"/>
  <c r="N57" i="4"/>
  <c r="P57" i="4"/>
  <c r="Q57" i="4"/>
  <c r="S57" i="4"/>
  <c r="W57" i="4"/>
  <c r="Y57" i="4"/>
  <c r="Z57" i="4"/>
  <c r="AB57" i="4"/>
  <c r="AC57" i="4"/>
  <c r="AE57" i="4"/>
  <c r="AF57" i="4"/>
  <c r="AH57" i="4"/>
  <c r="AI57" i="4"/>
  <c r="A58" i="4"/>
  <c r="B58" i="4"/>
  <c r="C58" i="4"/>
  <c r="D58" i="4"/>
  <c r="E58" i="4"/>
  <c r="F58" i="4"/>
  <c r="H58" i="4"/>
  <c r="G58" i="4" s="1"/>
  <c r="I58" i="4"/>
  <c r="K58" i="4"/>
  <c r="L58" i="4"/>
  <c r="P58" i="4"/>
  <c r="Q58" i="4"/>
  <c r="U58" i="4"/>
  <c r="W58" i="4"/>
  <c r="AA58" i="4"/>
  <c r="AC58" i="4"/>
  <c r="AE58" i="4"/>
  <c r="AF58" i="4"/>
  <c r="AH58" i="4"/>
  <c r="AI58" i="4"/>
  <c r="AK58" i="4"/>
  <c r="A59" i="4"/>
  <c r="B59" i="4"/>
  <c r="C59" i="4"/>
  <c r="D59" i="4"/>
  <c r="E59" i="4"/>
  <c r="F59" i="4"/>
  <c r="G59" i="4"/>
  <c r="H59" i="4"/>
  <c r="L59" i="4"/>
  <c r="P59" i="4"/>
  <c r="AE59" i="4"/>
  <c r="AF59" i="4"/>
  <c r="AH59" i="4"/>
  <c r="AI59" i="4"/>
  <c r="A60" i="4"/>
  <c r="B60" i="4"/>
  <c r="C60" i="4"/>
  <c r="D60" i="4"/>
  <c r="E60" i="4"/>
  <c r="F60" i="4"/>
  <c r="G60" i="4"/>
  <c r="AC60" i="4" s="1"/>
  <c r="H60" i="4"/>
  <c r="J60" i="4"/>
  <c r="L60" i="4"/>
  <c r="P60" i="4"/>
  <c r="S60" i="4"/>
  <c r="T60" i="4"/>
  <c r="Y60" i="4"/>
  <c r="AE60" i="4"/>
  <c r="AF60" i="4"/>
  <c r="AH60" i="4"/>
  <c r="AI60" i="4"/>
  <c r="A61" i="4"/>
  <c r="B61" i="4"/>
  <c r="C61" i="4"/>
  <c r="D61" i="4"/>
  <c r="E61" i="4"/>
  <c r="F61" i="4"/>
  <c r="H61" i="4"/>
  <c r="G61" i="4" s="1"/>
  <c r="K61" i="4" s="1"/>
  <c r="I61" i="4"/>
  <c r="L61" i="4"/>
  <c r="P61" i="4"/>
  <c r="R61" i="4"/>
  <c r="T61" i="4"/>
  <c r="AA61" i="4"/>
  <c r="AC61" i="4"/>
  <c r="AD61" i="4"/>
  <c r="AE61" i="4"/>
  <c r="AF61" i="4"/>
  <c r="AH61" i="4"/>
  <c r="AI61" i="4"/>
  <c r="A62" i="4"/>
  <c r="B62" i="4"/>
  <c r="C62" i="4"/>
  <c r="D62" i="4"/>
  <c r="E62" i="4"/>
  <c r="F62" i="4"/>
  <c r="G62" i="4"/>
  <c r="AB62" i="4" s="1"/>
  <c r="H62" i="4"/>
  <c r="L62" i="4"/>
  <c r="P62" i="4"/>
  <c r="R62" i="4"/>
  <c r="AE62" i="4"/>
  <c r="AF62" i="4"/>
  <c r="AH62" i="4"/>
  <c r="AI62" i="4"/>
  <c r="A63" i="4"/>
  <c r="B63" i="4"/>
  <c r="C63" i="4"/>
  <c r="D63" i="4"/>
  <c r="E63" i="4"/>
  <c r="F63" i="4"/>
  <c r="G63" i="4"/>
  <c r="H63" i="4"/>
  <c r="K63" i="4"/>
  <c r="L63" i="4"/>
  <c r="M63" i="4"/>
  <c r="N63" i="4"/>
  <c r="P63" i="4"/>
  <c r="Q63" i="4"/>
  <c r="S63" i="4"/>
  <c r="W63" i="4"/>
  <c r="Y63" i="4"/>
  <c r="Z63" i="4"/>
  <c r="AB63" i="4"/>
  <c r="AC63" i="4"/>
  <c r="AE63" i="4"/>
  <c r="AF63" i="4"/>
  <c r="AH63" i="4"/>
  <c r="AI63" i="4"/>
  <c r="A64" i="4"/>
  <c r="B64" i="4"/>
  <c r="C64" i="4"/>
  <c r="D64" i="4"/>
  <c r="E64" i="4"/>
  <c r="F64" i="4"/>
  <c r="H64" i="4"/>
  <c r="G64" i="4" s="1"/>
  <c r="L64" i="4"/>
  <c r="P64" i="4"/>
  <c r="AE64" i="4"/>
  <c r="AF64" i="4"/>
  <c r="AH64" i="4"/>
  <c r="AI64" i="4"/>
  <c r="A65" i="4"/>
  <c r="B65" i="4"/>
  <c r="C65" i="4"/>
  <c r="D65" i="4"/>
  <c r="E65" i="4"/>
  <c r="F65" i="4"/>
  <c r="H65" i="4"/>
  <c r="G65" i="4" s="1"/>
  <c r="L65" i="4"/>
  <c r="P65" i="4"/>
  <c r="AC65" i="4"/>
  <c r="AE65" i="4"/>
  <c r="AF65" i="4"/>
  <c r="AH65" i="4"/>
  <c r="AI65" i="4"/>
  <c r="A66" i="4"/>
  <c r="B66" i="4"/>
  <c r="C66" i="4"/>
  <c r="D66" i="4"/>
  <c r="E66" i="4"/>
  <c r="F66" i="4"/>
  <c r="G66" i="4"/>
  <c r="T66" i="4" s="1"/>
  <c r="H66" i="4"/>
  <c r="L66" i="4"/>
  <c r="P66" i="4"/>
  <c r="AC66" i="4"/>
  <c r="AE66" i="4"/>
  <c r="AF66" i="4"/>
  <c r="AH66" i="4"/>
  <c r="AI66" i="4"/>
  <c r="A67" i="4"/>
  <c r="B67" i="4"/>
  <c r="C67" i="4"/>
  <c r="D67" i="4"/>
  <c r="E67" i="4"/>
  <c r="F67" i="4"/>
  <c r="H67" i="4"/>
  <c r="G67" i="4" s="1"/>
  <c r="L67" i="4"/>
  <c r="P67" i="4"/>
  <c r="AE67" i="4"/>
  <c r="AF67" i="4"/>
  <c r="AH67" i="4"/>
  <c r="AI67" i="4"/>
  <c r="A68" i="4"/>
  <c r="B68" i="4"/>
  <c r="C68" i="4"/>
  <c r="D68" i="4"/>
  <c r="E68" i="4"/>
  <c r="F68" i="4"/>
  <c r="H68" i="4"/>
  <c r="G68" i="4" s="1"/>
  <c r="L68" i="4"/>
  <c r="P68" i="4"/>
  <c r="AC68" i="4"/>
  <c r="AE68" i="4"/>
  <c r="AF68" i="4"/>
  <c r="AH68" i="4"/>
  <c r="AI68" i="4"/>
  <c r="A69" i="4"/>
  <c r="B69" i="4"/>
  <c r="C69" i="4"/>
  <c r="D69" i="4"/>
  <c r="E69" i="4"/>
  <c r="F69" i="4"/>
  <c r="G69" i="4"/>
  <c r="N69" i="4" s="1"/>
  <c r="H69" i="4"/>
  <c r="K69" i="4"/>
  <c r="L69" i="4"/>
  <c r="M69" i="4"/>
  <c r="P69" i="4"/>
  <c r="Q69" i="4"/>
  <c r="R69" i="4"/>
  <c r="S69" i="4"/>
  <c r="W69" i="4"/>
  <c r="X69" i="4"/>
  <c r="Y69" i="4"/>
  <c r="AB69" i="4"/>
  <c r="AC69" i="4"/>
  <c r="AD69" i="4"/>
  <c r="AE69" i="4"/>
  <c r="AF69" i="4"/>
  <c r="AH69" i="4"/>
  <c r="AI69" i="4"/>
  <c r="AK69" i="4"/>
  <c r="A70" i="4"/>
  <c r="B70" i="4"/>
  <c r="C70" i="4"/>
  <c r="D70" i="4"/>
  <c r="E70" i="4"/>
  <c r="F70" i="4"/>
  <c r="H70" i="4"/>
  <c r="G70" i="4" s="1"/>
  <c r="L70" i="4"/>
  <c r="P70" i="4"/>
  <c r="AC70" i="4"/>
  <c r="AE70" i="4"/>
  <c r="AF70" i="4"/>
  <c r="AH70" i="4"/>
  <c r="AI70" i="4"/>
  <c r="A71" i="4"/>
  <c r="B71" i="4"/>
  <c r="C71" i="4"/>
  <c r="D71" i="4"/>
  <c r="E71" i="4"/>
  <c r="F71" i="4"/>
  <c r="H71" i="4"/>
  <c r="G71" i="4" s="1"/>
  <c r="L71" i="4"/>
  <c r="P71" i="4"/>
  <c r="AC71" i="4"/>
  <c r="AE71" i="4"/>
  <c r="AF71" i="4"/>
  <c r="AH71" i="4"/>
  <c r="AI71" i="4"/>
  <c r="A72" i="4"/>
  <c r="B72" i="4"/>
  <c r="C72" i="4"/>
  <c r="D72" i="4"/>
  <c r="E72" i="4"/>
  <c r="F72" i="4"/>
  <c r="G72" i="4"/>
  <c r="T72" i="4" s="1"/>
  <c r="H72" i="4"/>
  <c r="L72" i="4"/>
  <c r="P72" i="4"/>
  <c r="AC72" i="4"/>
  <c r="AE72" i="4"/>
  <c r="AF72" i="4"/>
  <c r="AH72" i="4"/>
  <c r="AI72" i="4"/>
  <c r="A73" i="4"/>
  <c r="B73" i="4"/>
  <c r="C73" i="4"/>
  <c r="D73" i="4"/>
  <c r="E73" i="4"/>
  <c r="F73" i="4"/>
  <c r="H73" i="4"/>
  <c r="G73" i="4" s="1"/>
  <c r="L73" i="4"/>
  <c r="N73" i="4"/>
  <c r="P73" i="4"/>
  <c r="AC73" i="4"/>
  <c r="AE73" i="4"/>
  <c r="AF73" i="4"/>
  <c r="AH73" i="4"/>
  <c r="AI73" i="4"/>
  <c r="A74" i="4"/>
  <c r="B74" i="4"/>
  <c r="C74" i="4"/>
  <c r="D74" i="4"/>
  <c r="E74" i="4"/>
  <c r="F74" i="4"/>
  <c r="H74" i="4"/>
  <c r="G74" i="4" s="1"/>
  <c r="L74" i="4"/>
  <c r="P74" i="4"/>
  <c r="AC74" i="4"/>
  <c r="AE74" i="4"/>
  <c r="AF74" i="4"/>
  <c r="AH74" i="4"/>
  <c r="AI74" i="4"/>
  <c r="A75" i="4"/>
  <c r="B75" i="4"/>
  <c r="C75" i="4"/>
  <c r="D75" i="4"/>
  <c r="E75" i="4"/>
  <c r="F75" i="4"/>
  <c r="G75" i="4"/>
  <c r="N75" i="4" s="1"/>
  <c r="H75" i="4"/>
  <c r="K75" i="4"/>
  <c r="L75" i="4"/>
  <c r="M75" i="4"/>
  <c r="P75" i="4"/>
  <c r="Q75" i="4"/>
  <c r="R75" i="4"/>
  <c r="S75" i="4"/>
  <c r="W75" i="4"/>
  <c r="X75" i="4"/>
  <c r="Y75" i="4"/>
  <c r="AB75" i="4"/>
  <c r="AC75" i="4"/>
  <c r="AD75" i="4"/>
  <c r="AE75" i="4"/>
  <c r="AF75" i="4"/>
  <c r="AH75" i="4"/>
  <c r="AI75" i="4"/>
  <c r="AK75" i="4"/>
  <c r="A76" i="4"/>
  <c r="B76" i="4"/>
  <c r="C76" i="4"/>
  <c r="D76" i="4"/>
  <c r="E76" i="4"/>
  <c r="F76" i="4"/>
  <c r="H76" i="4"/>
  <c r="G76" i="4" s="1"/>
  <c r="L76" i="4"/>
  <c r="P76" i="4"/>
  <c r="R76" i="4"/>
  <c r="AC76" i="4"/>
  <c r="AE76" i="4"/>
  <c r="AF76" i="4"/>
  <c r="AH76" i="4"/>
  <c r="AI76" i="4"/>
  <c r="A77" i="4"/>
  <c r="B77" i="4"/>
  <c r="C77" i="4"/>
  <c r="D77" i="4"/>
  <c r="E77" i="4"/>
  <c r="F77" i="4"/>
  <c r="H77" i="4"/>
  <c r="G77" i="4" s="1"/>
  <c r="L77" i="4"/>
  <c r="P77" i="4"/>
  <c r="R77" i="4"/>
  <c r="AC77" i="4"/>
  <c r="AE77" i="4"/>
  <c r="AF77" i="4"/>
  <c r="AH77" i="4"/>
  <c r="AI77" i="4"/>
  <c r="F13" i="2"/>
  <c r="AH15" i="4"/>
  <c r="AG15" i="4"/>
  <c r="AF15" i="4"/>
  <c r="AI15" i="4"/>
  <c r="AE15" i="4"/>
  <c r="H15" i="4"/>
  <c r="AB68" i="4" l="1"/>
  <c r="Q68" i="4"/>
  <c r="R68" i="4"/>
  <c r="AD68" i="4"/>
  <c r="S68" i="4"/>
  <c r="T68" i="4"/>
  <c r="I68" i="4"/>
  <c r="U68" i="4"/>
  <c r="AG68" i="4"/>
  <c r="J68" i="4"/>
  <c r="V68" i="4"/>
  <c r="Z68" i="4"/>
  <c r="AM68" i="4" s="1"/>
  <c r="K68" i="4"/>
  <c r="W68" i="4"/>
  <c r="X68" i="4"/>
  <c r="AK68" i="4"/>
  <c r="N68" i="4"/>
  <c r="M68" i="4"/>
  <c r="Y68" i="4"/>
  <c r="O68" i="4"/>
  <c r="AA68" i="4"/>
  <c r="AL68" i="4" s="1"/>
  <c r="R73" i="4"/>
  <c r="AD73" i="4"/>
  <c r="S73" i="4"/>
  <c r="T73" i="4"/>
  <c r="Q73" i="4"/>
  <c r="I73" i="4"/>
  <c r="U73" i="4"/>
  <c r="AG73" i="4"/>
  <c r="J73" i="4"/>
  <c r="V73" i="4"/>
  <c r="K73" i="4"/>
  <c r="W73" i="4"/>
  <c r="AB73" i="4"/>
  <c r="X73" i="4"/>
  <c r="AK73" i="4"/>
  <c r="M73" i="4"/>
  <c r="Y73" i="4"/>
  <c r="Z73" i="4"/>
  <c r="O73" i="4"/>
  <c r="AA73" i="4"/>
  <c r="R67" i="4"/>
  <c r="AD67" i="4"/>
  <c r="T67" i="4"/>
  <c r="S67" i="4"/>
  <c r="I67" i="4"/>
  <c r="U67" i="4"/>
  <c r="AG67" i="4"/>
  <c r="V67" i="4"/>
  <c r="J67" i="4"/>
  <c r="K67" i="4"/>
  <c r="W67" i="4"/>
  <c r="Q67" i="4"/>
  <c r="X67" i="4"/>
  <c r="AK67" i="4"/>
  <c r="AC67" i="4"/>
  <c r="M67" i="4"/>
  <c r="Y67" i="4"/>
  <c r="N67" i="4"/>
  <c r="Z67" i="4"/>
  <c r="AM67" i="4" s="1"/>
  <c r="O67" i="4"/>
  <c r="AA67" i="4"/>
  <c r="AL67" i="4" s="1"/>
  <c r="AB67" i="4"/>
  <c r="J77" i="4"/>
  <c r="V77" i="4"/>
  <c r="K77" i="4"/>
  <c r="W77" i="4"/>
  <c r="AK77" i="4"/>
  <c r="X77" i="4"/>
  <c r="M77" i="4"/>
  <c r="Y77" i="4"/>
  <c r="Z77" i="4"/>
  <c r="AM77" i="4" s="1"/>
  <c r="N77" i="4"/>
  <c r="AG77" i="4"/>
  <c r="O77" i="4"/>
  <c r="AA77" i="4"/>
  <c r="AB77" i="4"/>
  <c r="U77" i="4"/>
  <c r="Q77" i="4"/>
  <c r="AD77" i="4"/>
  <c r="T77" i="4"/>
  <c r="I77" i="4"/>
  <c r="S77" i="4"/>
  <c r="X76" i="4"/>
  <c r="AK76" i="4"/>
  <c r="N76" i="4"/>
  <c r="M76" i="4"/>
  <c r="Y76" i="4"/>
  <c r="Z76" i="4"/>
  <c r="AM76" i="4" s="1"/>
  <c r="O76" i="4"/>
  <c r="AA76" i="4"/>
  <c r="AB76" i="4"/>
  <c r="Q76" i="4"/>
  <c r="V76" i="4"/>
  <c r="AD76" i="4"/>
  <c r="S76" i="4"/>
  <c r="J76" i="4"/>
  <c r="W76" i="4"/>
  <c r="T76" i="4"/>
  <c r="I76" i="4"/>
  <c r="U76" i="4"/>
  <c r="AG76" i="4"/>
  <c r="K76" i="4"/>
  <c r="J71" i="4"/>
  <c r="V71" i="4"/>
  <c r="K71" i="4"/>
  <c r="W71" i="4"/>
  <c r="X71" i="4"/>
  <c r="AK71" i="4"/>
  <c r="M71" i="4"/>
  <c r="Y71" i="4"/>
  <c r="N71" i="4"/>
  <c r="Z71" i="4"/>
  <c r="AM71" i="4" s="1"/>
  <c r="O71" i="4"/>
  <c r="AA71" i="4"/>
  <c r="I71" i="4"/>
  <c r="AB71" i="4"/>
  <c r="AG71" i="4"/>
  <c r="Q71" i="4"/>
  <c r="R71" i="4"/>
  <c r="AD71" i="4"/>
  <c r="S71" i="4"/>
  <c r="T71" i="4"/>
  <c r="U71" i="4"/>
  <c r="J65" i="4"/>
  <c r="V65" i="4"/>
  <c r="AK65" i="4"/>
  <c r="K65" i="4"/>
  <c r="W65" i="4"/>
  <c r="X65" i="4"/>
  <c r="M65" i="4"/>
  <c r="Y65" i="4"/>
  <c r="Z65" i="4"/>
  <c r="N65" i="4"/>
  <c r="O65" i="4"/>
  <c r="AA65" i="4"/>
  <c r="AB65" i="4"/>
  <c r="AG65" i="4"/>
  <c r="Q65" i="4"/>
  <c r="R65" i="4"/>
  <c r="AD65" i="4"/>
  <c r="U65" i="4"/>
  <c r="S65" i="4"/>
  <c r="T65" i="4"/>
  <c r="I65" i="4"/>
  <c r="J64" i="4"/>
  <c r="X64" i="4"/>
  <c r="AK64" i="4"/>
  <c r="Z64" i="4"/>
  <c r="M64" i="4"/>
  <c r="Y64" i="4"/>
  <c r="K64" i="4"/>
  <c r="N64" i="4"/>
  <c r="O64" i="4"/>
  <c r="AA64" i="4"/>
  <c r="AL64" i="4" s="1"/>
  <c r="AB64" i="4"/>
  <c r="Q64" i="4"/>
  <c r="AC64" i="4"/>
  <c r="W64" i="4"/>
  <c r="R64" i="4"/>
  <c r="AD64" i="4"/>
  <c r="S64" i="4"/>
  <c r="I64" i="4"/>
  <c r="T64" i="4"/>
  <c r="V64" i="4"/>
  <c r="U64" i="4"/>
  <c r="AG64" i="4"/>
  <c r="X70" i="4"/>
  <c r="AK70" i="4"/>
  <c r="N70" i="4"/>
  <c r="M70" i="4"/>
  <c r="Y70" i="4"/>
  <c r="Z70" i="4"/>
  <c r="AM70" i="4" s="1"/>
  <c r="O70" i="4"/>
  <c r="AA70" i="4"/>
  <c r="AB70" i="4"/>
  <c r="Q70" i="4"/>
  <c r="R70" i="4"/>
  <c r="AD70" i="4"/>
  <c r="S70" i="4"/>
  <c r="W70" i="4"/>
  <c r="T70" i="4"/>
  <c r="J70" i="4"/>
  <c r="I70" i="4"/>
  <c r="U70" i="4"/>
  <c r="AG70" i="4"/>
  <c r="K70" i="4"/>
  <c r="V70" i="4"/>
  <c r="AB74" i="4"/>
  <c r="AD74" i="4"/>
  <c r="Q74" i="4"/>
  <c r="R74" i="4"/>
  <c r="S74" i="4"/>
  <c r="T74" i="4"/>
  <c r="I74" i="4"/>
  <c r="U74" i="4"/>
  <c r="AG74" i="4"/>
  <c r="J74" i="4"/>
  <c r="V74" i="4"/>
  <c r="N74" i="4"/>
  <c r="K74" i="4"/>
  <c r="W74" i="4"/>
  <c r="AA74" i="4"/>
  <c r="AL74" i="4" s="1"/>
  <c r="X74" i="4"/>
  <c r="AK74" i="4"/>
  <c r="O74" i="4"/>
  <c r="M74" i="4"/>
  <c r="Y74" i="4"/>
  <c r="Z74" i="4"/>
  <c r="K59" i="4"/>
  <c r="W59" i="4"/>
  <c r="N59" i="4"/>
  <c r="Z59" i="4"/>
  <c r="AM59" i="4" s="1"/>
  <c r="AB59" i="4"/>
  <c r="Q59" i="4"/>
  <c r="AC59" i="4"/>
  <c r="R59" i="4"/>
  <c r="AD59" i="4"/>
  <c r="T59" i="4"/>
  <c r="S66" i="4"/>
  <c r="Q72" i="4"/>
  <c r="Q66" i="4"/>
  <c r="O62" i="4"/>
  <c r="Q61" i="4"/>
  <c r="Q60" i="4"/>
  <c r="V59" i="4"/>
  <c r="O56" i="4"/>
  <c r="S55" i="4"/>
  <c r="T55" i="4"/>
  <c r="I55" i="4"/>
  <c r="U55" i="4"/>
  <c r="J55" i="4"/>
  <c r="V55" i="4"/>
  <c r="K55" i="4"/>
  <c r="W55" i="4"/>
  <c r="X55" i="4"/>
  <c r="AK55" i="4"/>
  <c r="M55" i="4"/>
  <c r="Y55" i="4"/>
  <c r="Z55" i="4"/>
  <c r="O55" i="4"/>
  <c r="AA55" i="4"/>
  <c r="AB55" i="4"/>
  <c r="T54" i="4"/>
  <c r="I42" i="4"/>
  <c r="U42" i="4"/>
  <c r="AG42" i="4"/>
  <c r="J42" i="4"/>
  <c r="V42" i="4"/>
  <c r="K42" i="4"/>
  <c r="W42" i="4"/>
  <c r="X42" i="4"/>
  <c r="AK42" i="4"/>
  <c r="M42" i="4"/>
  <c r="Y42" i="4"/>
  <c r="N42" i="4"/>
  <c r="Z42" i="4"/>
  <c r="O42" i="4"/>
  <c r="AA42" i="4"/>
  <c r="AL42" i="4" s="1"/>
  <c r="AB42" i="4"/>
  <c r="Q42" i="4"/>
  <c r="R42" i="4"/>
  <c r="AD42" i="4"/>
  <c r="S42" i="4"/>
  <c r="U36" i="4"/>
  <c r="AG36" i="4"/>
  <c r="J36" i="4"/>
  <c r="V36" i="4"/>
  <c r="K36" i="4"/>
  <c r="W36" i="4"/>
  <c r="X36" i="4"/>
  <c r="AK36" i="4"/>
  <c r="M36" i="4"/>
  <c r="Y36" i="4"/>
  <c r="N36" i="4"/>
  <c r="Z36" i="4"/>
  <c r="O36" i="4"/>
  <c r="AA36" i="4"/>
  <c r="AB36" i="4"/>
  <c r="Q36" i="4"/>
  <c r="AC36" i="4"/>
  <c r="R36" i="4"/>
  <c r="AD36" i="4"/>
  <c r="S36" i="4"/>
  <c r="U30" i="4"/>
  <c r="J30" i="4"/>
  <c r="W30" i="4"/>
  <c r="L30" i="4"/>
  <c r="X30" i="4"/>
  <c r="AK30" i="4"/>
  <c r="N30" i="4"/>
  <c r="Z30" i="4"/>
  <c r="AA30" i="4"/>
  <c r="AL30" i="4" s="1"/>
  <c r="AB30" i="4"/>
  <c r="Q30" i="4"/>
  <c r="R30" i="4"/>
  <c r="AD30" i="4"/>
  <c r="S72" i="4"/>
  <c r="S49" i="4"/>
  <c r="T49" i="4"/>
  <c r="I49" i="4"/>
  <c r="U49" i="4"/>
  <c r="AG49" i="4"/>
  <c r="J49" i="4"/>
  <c r="V49" i="4"/>
  <c r="K49" i="4"/>
  <c r="W49" i="4"/>
  <c r="X49" i="4"/>
  <c r="AK49" i="4"/>
  <c r="M49" i="4"/>
  <c r="Y49" i="4"/>
  <c r="N49" i="4"/>
  <c r="Z49" i="4"/>
  <c r="O49" i="4"/>
  <c r="AA49" i="4"/>
  <c r="AB49" i="4"/>
  <c r="Q49" i="4"/>
  <c r="V75" i="4"/>
  <c r="J75" i="4"/>
  <c r="AB72" i="4"/>
  <c r="V69" i="4"/>
  <c r="J69" i="4"/>
  <c r="AB66" i="4"/>
  <c r="AG62" i="4"/>
  <c r="M62" i="4"/>
  <c r="U59" i="4"/>
  <c r="AL58" i="4"/>
  <c r="M58" i="4"/>
  <c r="Y58" i="4"/>
  <c r="AB58" i="4"/>
  <c r="R58" i="4"/>
  <c r="AD58" i="4"/>
  <c r="S58" i="4"/>
  <c r="T58" i="4"/>
  <c r="J58" i="4"/>
  <c r="V58" i="4"/>
  <c r="AG56" i="4"/>
  <c r="M52" i="4"/>
  <c r="Y52" i="4"/>
  <c r="N52" i="4"/>
  <c r="Z52" i="4"/>
  <c r="O52" i="4"/>
  <c r="AA52" i="4"/>
  <c r="AB52" i="4"/>
  <c r="Q52" i="4"/>
  <c r="AC52" i="4"/>
  <c r="R52" i="4"/>
  <c r="AD52" i="4"/>
  <c r="S52" i="4"/>
  <c r="T52" i="4"/>
  <c r="I52" i="4"/>
  <c r="U52" i="4"/>
  <c r="AG52" i="4"/>
  <c r="J52" i="4"/>
  <c r="V52" i="4"/>
  <c r="I48" i="4"/>
  <c r="U48" i="4"/>
  <c r="AG48" i="4"/>
  <c r="J48" i="4"/>
  <c r="V48" i="4"/>
  <c r="K48" i="4"/>
  <c r="W48" i="4"/>
  <c r="X48" i="4"/>
  <c r="AK48" i="4"/>
  <c r="M48" i="4"/>
  <c r="Y48" i="4"/>
  <c r="N48" i="4"/>
  <c r="Z48" i="4"/>
  <c r="O48" i="4"/>
  <c r="AA48" i="4"/>
  <c r="AB48" i="4"/>
  <c r="Q48" i="4"/>
  <c r="R48" i="4"/>
  <c r="AD48" i="4"/>
  <c r="S48" i="4"/>
  <c r="Y59" i="4"/>
  <c r="AL32" i="4"/>
  <c r="AD72" i="4"/>
  <c r="AD66" i="4"/>
  <c r="AG75" i="4"/>
  <c r="U75" i="4"/>
  <c r="I75" i="4"/>
  <c r="AA72" i="4"/>
  <c r="O72" i="4"/>
  <c r="AG69" i="4"/>
  <c r="U69" i="4"/>
  <c r="I69" i="4"/>
  <c r="AA66" i="4"/>
  <c r="O66" i="4"/>
  <c r="AG61" i="4"/>
  <c r="O61" i="4"/>
  <c r="M60" i="4"/>
  <c r="S59" i="4"/>
  <c r="Z58" i="4"/>
  <c r="AG55" i="4"/>
  <c r="T31" i="4"/>
  <c r="U31" i="4"/>
  <c r="J31" i="4"/>
  <c r="W31" i="4"/>
  <c r="AK31" i="4"/>
  <c r="Z31" i="4"/>
  <c r="AA31" i="4"/>
  <c r="AL31" i="4" s="1"/>
  <c r="AB31" i="4"/>
  <c r="Q31" i="4"/>
  <c r="T19" i="4"/>
  <c r="U19" i="4"/>
  <c r="J19" i="4"/>
  <c r="W19" i="4"/>
  <c r="AK19" i="4"/>
  <c r="Z19" i="4"/>
  <c r="AA19" i="4"/>
  <c r="AL19" i="4" s="1"/>
  <c r="AB19" i="4"/>
  <c r="Q19" i="4"/>
  <c r="U18" i="4"/>
  <c r="J18" i="4"/>
  <c r="W18" i="4"/>
  <c r="L18" i="4"/>
  <c r="AK18" i="4"/>
  <c r="N18" i="4"/>
  <c r="AA18" i="4"/>
  <c r="AB18" i="4"/>
  <c r="Q18" i="4"/>
  <c r="R18" i="4"/>
  <c r="AD18" i="4"/>
  <c r="R72" i="4"/>
  <c r="X59" i="4"/>
  <c r="T75" i="4"/>
  <c r="Z72" i="4"/>
  <c r="N72" i="4"/>
  <c r="T69" i="4"/>
  <c r="Z66" i="4"/>
  <c r="N66" i="4"/>
  <c r="O63" i="4"/>
  <c r="AA63" i="4"/>
  <c r="AL63" i="4" s="1"/>
  <c r="R63" i="4"/>
  <c r="AD63" i="4"/>
  <c r="T63" i="4"/>
  <c r="I63" i="4"/>
  <c r="U63" i="4"/>
  <c r="AG63" i="4"/>
  <c r="J63" i="4"/>
  <c r="V63" i="4"/>
  <c r="X63" i="4"/>
  <c r="AK63" i="4"/>
  <c r="I62" i="4"/>
  <c r="AK59" i="4"/>
  <c r="X58" i="4"/>
  <c r="O57" i="4"/>
  <c r="AA57" i="4"/>
  <c r="AM57" i="4" s="1"/>
  <c r="R57" i="4"/>
  <c r="AD57" i="4"/>
  <c r="T57" i="4"/>
  <c r="I57" i="4"/>
  <c r="U57" i="4"/>
  <c r="AG57" i="4"/>
  <c r="J57" i="4"/>
  <c r="V57" i="4"/>
  <c r="X57" i="4"/>
  <c r="AK57" i="4"/>
  <c r="I56" i="4"/>
  <c r="AK52" i="4"/>
  <c r="AL27" i="4"/>
  <c r="AL17" i="4"/>
  <c r="R66" i="4"/>
  <c r="Y72" i="4"/>
  <c r="M72" i="4"/>
  <c r="Y66" i="4"/>
  <c r="M66" i="4"/>
  <c r="AD62" i="4"/>
  <c r="K60" i="4"/>
  <c r="O59" i="4"/>
  <c r="U24" i="4"/>
  <c r="J24" i="4"/>
  <c r="W24" i="4"/>
  <c r="L24" i="4"/>
  <c r="X24" i="4"/>
  <c r="AK24" i="4"/>
  <c r="N24" i="4"/>
  <c r="Z24" i="4"/>
  <c r="AA24" i="4"/>
  <c r="AB24" i="4"/>
  <c r="Q24" i="4"/>
  <c r="R24" i="4"/>
  <c r="AD24" i="4"/>
  <c r="X72" i="4"/>
  <c r="X66" i="4"/>
  <c r="M59" i="4"/>
  <c r="Q56" i="4"/>
  <c r="T56" i="4"/>
  <c r="J56" i="4"/>
  <c r="V56" i="4"/>
  <c r="K56" i="4"/>
  <c r="W56" i="4"/>
  <c r="X56" i="4"/>
  <c r="AK56" i="4"/>
  <c r="M56" i="4"/>
  <c r="Y56" i="4"/>
  <c r="Z56" i="4"/>
  <c r="AM56" i="4" s="1"/>
  <c r="I54" i="4"/>
  <c r="U54" i="4"/>
  <c r="AG54" i="4"/>
  <c r="J54" i="4"/>
  <c r="V54" i="4"/>
  <c r="K54" i="4"/>
  <c r="W54" i="4"/>
  <c r="X54" i="4"/>
  <c r="AK54" i="4"/>
  <c r="M54" i="4"/>
  <c r="Y54" i="4"/>
  <c r="N54" i="4"/>
  <c r="Z54" i="4"/>
  <c r="O54" i="4"/>
  <c r="AA54" i="4"/>
  <c r="AL54" i="4" s="1"/>
  <c r="AB54" i="4"/>
  <c r="Q54" i="4"/>
  <c r="R54" i="4"/>
  <c r="AD54" i="4"/>
  <c r="AD49" i="4"/>
  <c r="AK72" i="4"/>
  <c r="AK66" i="4"/>
  <c r="Q62" i="4"/>
  <c r="AC62" i="4"/>
  <c r="T62" i="4"/>
  <c r="J62" i="4"/>
  <c r="V62" i="4"/>
  <c r="K62" i="4"/>
  <c r="W62" i="4"/>
  <c r="X62" i="4"/>
  <c r="AK62" i="4"/>
  <c r="N62" i="4"/>
  <c r="Z62" i="4"/>
  <c r="AM62" i="4" s="1"/>
  <c r="W72" i="4"/>
  <c r="K72" i="4"/>
  <c r="W66" i="4"/>
  <c r="K66" i="4"/>
  <c r="AA62" i="4"/>
  <c r="AL62" i="4" s="1"/>
  <c r="S61" i="4"/>
  <c r="J61" i="4"/>
  <c r="V61" i="4"/>
  <c r="X61" i="4"/>
  <c r="AK61" i="4"/>
  <c r="M61" i="4"/>
  <c r="Y61" i="4"/>
  <c r="N61" i="4"/>
  <c r="Z61" i="4"/>
  <c r="AB61" i="4"/>
  <c r="AG59" i="4"/>
  <c r="AB56" i="4"/>
  <c r="AL40" i="4"/>
  <c r="T25" i="4"/>
  <c r="U25" i="4"/>
  <c r="J25" i="4"/>
  <c r="W25" i="4"/>
  <c r="L25" i="4"/>
  <c r="AK25" i="4"/>
  <c r="Z25" i="4"/>
  <c r="AA25" i="4"/>
  <c r="AL25" i="4" s="1"/>
  <c r="AB25" i="4"/>
  <c r="Q25" i="4"/>
  <c r="V66" i="4"/>
  <c r="AL61" i="4"/>
  <c r="I60" i="4"/>
  <c r="U60" i="4"/>
  <c r="AG60" i="4"/>
  <c r="X60" i="4"/>
  <c r="AK60" i="4"/>
  <c r="N60" i="4"/>
  <c r="Z60" i="4"/>
  <c r="AM60" i="4" s="1"/>
  <c r="O60" i="4"/>
  <c r="AA60" i="4"/>
  <c r="AB60" i="4"/>
  <c r="R60" i="4"/>
  <c r="AD60" i="4"/>
  <c r="J59" i="4"/>
  <c r="AA56" i="4"/>
  <c r="R49" i="4"/>
  <c r="AL28" i="4"/>
  <c r="V72" i="4"/>
  <c r="J66" i="4"/>
  <c r="Y62" i="4"/>
  <c r="AA75" i="4"/>
  <c r="AL75" i="4" s="1"/>
  <c r="O75" i="4"/>
  <c r="AG72" i="4"/>
  <c r="U72" i="4"/>
  <c r="I72" i="4"/>
  <c r="AA69" i="4"/>
  <c r="AL69" i="4" s="1"/>
  <c r="O69" i="4"/>
  <c r="AG66" i="4"/>
  <c r="U66" i="4"/>
  <c r="I66" i="4"/>
  <c r="U62" i="4"/>
  <c r="W61" i="4"/>
  <c r="W60" i="4"/>
  <c r="I59" i="4"/>
  <c r="O58" i="4"/>
  <c r="U56" i="4"/>
  <c r="Q55" i="4"/>
  <c r="X52" i="4"/>
  <c r="AL46" i="4"/>
  <c r="T36" i="4"/>
  <c r="AL20" i="4"/>
  <c r="J72" i="4"/>
  <c r="Z75" i="4"/>
  <c r="AM75" i="4" s="1"/>
  <c r="Z69" i="4"/>
  <c r="AM69" i="4" s="1"/>
  <c r="S62" i="4"/>
  <c r="U61" i="4"/>
  <c r="V60" i="4"/>
  <c r="AA59" i="4"/>
  <c r="AL59" i="4" s="1"/>
  <c r="AG58" i="4"/>
  <c r="N58" i="4"/>
  <c r="S56" i="4"/>
  <c r="W52" i="4"/>
  <c r="S43" i="4"/>
  <c r="T43" i="4"/>
  <c r="I43" i="4"/>
  <c r="U43" i="4"/>
  <c r="AG43" i="4"/>
  <c r="J43" i="4"/>
  <c r="V43" i="4"/>
  <c r="K43" i="4"/>
  <c r="W43" i="4"/>
  <c r="X43" i="4"/>
  <c r="AK43" i="4"/>
  <c r="M43" i="4"/>
  <c r="Y43" i="4"/>
  <c r="N43" i="4"/>
  <c r="Z43" i="4"/>
  <c r="AM43" i="4" s="1"/>
  <c r="O43" i="4"/>
  <c r="AA43" i="4"/>
  <c r="AB43" i="4"/>
  <c r="Q43" i="4"/>
  <c r="T42" i="4"/>
  <c r="S37" i="4"/>
  <c r="T37" i="4"/>
  <c r="U37" i="4"/>
  <c r="AG37" i="4"/>
  <c r="J37" i="4"/>
  <c r="V37" i="4"/>
  <c r="K37" i="4"/>
  <c r="W37" i="4"/>
  <c r="X37" i="4"/>
  <c r="AK37" i="4"/>
  <c r="M37" i="4"/>
  <c r="Y37" i="4"/>
  <c r="N37" i="4"/>
  <c r="Z37" i="4"/>
  <c r="O37" i="4"/>
  <c r="AA37" i="4"/>
  <c r="AB37" i="4"/>
  <c r="Q37" i="4"/>
  <c r="T24" i="4"/>
  <c r="T53" i="4"/>
  <c r="AK51" i="4"/>
  <c r="X51" i="4"/>
  <c r="Z50" i="4"/>
  <c r="N50" i="4"/>
  <c r="T47" i="4"/>
  <c r="V46" i="4"/>
  <c r="J46" i="4"/>
  <c r="AK45" i="4"/>
  <c r="X45" i="4"/>
  <c r="Z44" i="4"/>
  <c r="AM44" i="4" s="1"/>
  <c r="N44" i="4"/>
  <c r="T41" i="4"/>
  <c r="V40" i="4"/>
  <c r="J40" i="4"/>
  <c r="AK39" i="4"/>
  <c r="X39" i="4"/>
  <c r="Z38" i="4"/>
  <c r="N38" i="4"/>
  <c r="T35" i="4"/>
  <c r="V34" i="4"/>
  <c r="J34" i="4"/>
  <c r="AK33" i="4"/>
  <c r="X33" i="4"/>
  <c r="Z32" i="4"/>
  <c r="AM32" i="4" s="1"/>
  <c r="T29" i="4"/>
  <c r="J28" i="4"/>
  <c r="AK27" i="4"/>
  <c r="AM27" i="4" s="1"/>
  <c r="X27" i="4"/>
  <c r="L27" i="4"/>
  <c r="Z26" i="4"/>
  <c r="N26" i="4"/>
  <c r="T23" i="4"/>
  <c r="J22" i="4"/>
  <c r="AK21" i="4"/>
  <c r="AL21" i="4" s="1"/>
  <c r="AM20" i="4"/>
  <c r="T17" i="4"/>
  <c r="J16" i="4"/>
  <c r="W51" i="4"/>
  <c r="K51" i="4"/>
  <c r="Y50" i="4"/>
  <c r="M50" i="4"/>
  <c r="W45" i="4"/>
  <c r="K45" i="4"/>
  <c r="Y44" i="4"/>
  <c r="M44" i="4"/>
  <c r="W39" i="4"/>
  <c r="K39" i="4"/>
  <c r="Y38" i="4"/>
  <c r="M38" i="4"/>
  <c r="W33" i="4"/>
  <c r="K33" i="4"/>
  <c r="W27" i="4"/>
  <c r="W21" i="4"/>
  <c r="AD53" i="4"/>
  <c r="R53" i="4"/>
  <c r="V51" i="4"/>
  <c r="J51" i="4"/>
  <c r="AK50" i="4"/>
  <c r="AL50" i="4" s="1"/>
  <c r="X50" i="4"/>
  <c r="AD47" i="4"/>
  <c r="R47" i="4"/>
  <c r="T46" i="4"/>
  <c r="V45" i="4"/>
  <c r="J45" i="4"/>
  <c r="AK44" i="4"/>
  <c r="AL44" i="4" s="1"/>
  <c r="X44" i="4"/>
  <c r="AD41" i="4"/>
  <c r="R41" i="4"/>
  <c r="T40" i="4"/>
  <c r="V39" i="4"/>
  <c r="J39" i="4"/>
  <c r="AK38" i="4"/>
  <c r="AL38" i="4" s="1"/>
  <c r="X38" i="4"/>
  <c r="AD35" i="4"/>
  <c r="R35" i="4"/>
  <c r="T34" i="4"/>
  <c r="V33" i="4"/>
  <c r="J33" i="4"/>
  <c r="AK32" i="4"/>
  <c r="AD29" i="4"/>
  <c r="R29" i="4"/>
  <c r="T28" i="4"/>
  <c r="J27" i="4"/>
  <c r="AK26" i="4"/>
  <c r="AL26" i="4" s="1"/>
  <c r="L26" i="4"/>
  <c r="AD23" i="4"/>
  <c r="R23" i="4"/>
  <c r="T22" i="4"/>
  <c r="J21" i="4"/>
  <c r="AK20" i="4"/>
  <c r="AD17" i="4"/>
  <c r="R17" i="4"/>
  <c r="T16" i="4"/>
  <c r="AC53" i="4"/>
  <c r="Q53" i="4"/>
  <c r="AG51" i="4"/>
  <c r="U51" i="4"/>
  <c r="I51" i="4"/>
  <c r="W50" i="4"/>
  <c r="K50" i="4"/>
  <c r="Q47" i="4"/>
  <c r="AG45" i="4"/>
  <c r="U45" i="4"/>
  <c r="I45" i="4"/>
  <c r="W44" i="4"/>
  <c r="K44" i="4"/>
  <c r="Q41" i="4"/>
  <c r="AG39" i="4"/>
  <c r="U39" i="4"/>
  <c r="I39" i="4"/>
  <c r="W38" i="4"/>
  <c r="K38" i="4"/>
  <c r="AC35" i="4"/>
  <c r="Q35" i="4"/>
  <c r="AG33" i="4"/>
  <c r="U33" i="4"/>
  <c r="W32" i="4"/>
  <c r="Q29" i="4"/>
  <c r="U27" i="4"/>
  <c r="W26" i="4"/>
  <c r="Q23" i="4"/>
  <c r="U21" i="4"/>
  <c r="W20" i="4"/>
  <c r="Q17" i="4"/>
  <c r="AB53" i="4"/>
  <c r="T51" i="4"/>
  <c r="V50" i="4"/>
  <c r="J50" i="4"/>
  <c r="AB47" i="4"/>
  <c r="R46" i="4"/>
  <c r="T45" i="4"/>
  <c r="V44" i="4"/>
  <c r="J44" i="4"/>
  <c r="AB41" i="4"/>
  <c r="AD40" i="4"/>
  <c r="R40" i="4"/>
  <c r="T39" i="4"/>
  <c r="V38" i="4"/>
  <c r="J38" i="4"/>
  <c r="AB35" i="4"/>
  <c r="R34" i="4"/>
  <c r="T33" i="4"/>
  <c r="J32" i="4"/>
  <c r="AB29" i="4"/>
  <c r="AD28" i="4"/>
  <c r="T27" i="4"/>
  <c r="J26" i="4"/>
  <c r="AB23" i="4"/>
  <c r="AD22" i="4"/>
  <c r="T21" i="4"/>
  <c r="J20" i="4"/>
  <c r="AB17" i="4"/>
  <c r="AD16" i="4"/>
  <c r="U50" i="4"/>
  <c r="I50" i="4"/>
  <c r="I44" i="4"/>
  <c r="I38" i="4"/>
  <c r="O35" i="4"/>
  <c r="U32" i="4"/>
  <c r="U26" i="4"/>
  <c r="U20" i="4"/>
  <c r="Z53" i="4"/>
  <c r="AM53" i="4" s="1"/>
  <c r="N53" i="4"/>
  <c r="AD51" i="4"/>
  <c r="R51" i="4"/>
  <c r="T50" i="4"/>
  <c r="Z47" i="4"/>
  <c r="AM47" i="4" s="1"/>
  <c r="N47" i="4"/>
  <c r="AD45" i="4"/>
  <c r="R45" i="4"/>
  <c r="T44" i="4"/>
  <c r="Z41" i="4"/>
  <c r="N41" i="4"/>
  <c r="AD39" i="4"/>
  <c r="R39" i="4"/>
  <c r="T38" i="4"/>
  <c r="Z35" i="4"/>
  <c r="AM35" i="4" s="1"/>
  <c r="N35" i="4"/>
  <c r="AD33" i="4"/>
  <c r="R33" i="4"/>
  <c r="T32" i="4"/>
  <c r="Z29" i="4"/>
  <c r="AM29" i="4" s="1"/>
  <c r="N29" i="4"/>
  <c r="AD27" i="4"/>
  <c r="R27" i="4"/>
  <c r="T26" i="4"/>
  <c r="Z23" i="4"/>
  <c r="AM23" i="4" s="1"/>
  <c r="N23" i="4"/>
  <c r="AD21" i="4"/>
  <c r="R21" i="4"/>
  <c r="T20" i="4"/>
  <c r="AM17" i="4"/>
  <c r="Q51" i="4"/>
  <c r="M41" i="4"/>
  <c r="Q39" i="4"/>
  <c r="AB51" i="4"/>
  <c r="AD50" i="4"/>
  <c r="R50" i="4"/>
  <c r="X47" i="4"/>
  <c r="AM46" i="4"/>
  <c r="AB45" i="4"/>
  <c r="AD44" i="4"/>
  <c r="R44" i="4"/>
  <c r="AB39" i="4"/>
  <c r="R26" i="4"/>
  <c r="AM22" i="4"/>
  <c r="AB21" i="4"/>
  <c r="AD20" i="4"/>
  <c r="R20" i="4"/>
  <c r="AK17" i="4"/>
  <c r="AM16" i="4"/>
  <c r="W53" i="4"/>
  <c r="AA51" i="4"/>
  <c r="AC50" i="4"/>
  <c r="W47" i="4"/>
  <c r="Y46" i="4"/>
  <c r="AA45" i="4"/>
  <c r="AM45" i="4" s="1"/>
  <c r="W41" i="4"/>
  <c r="Y40" i="4"/>
  <c r="AA39" i="4"/>
  <c r="W35" i="4"/>
  <c r="Y34" i="4"/>
  <c r="AA33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AL66" i="4" l="1"/>
  <c r="AM19" i="4"/>
  <c r="AM30" i="4"/>
  <c r="AL37" i="4"/>
  <c r="AM26" i="4"/>
  <c r="AM37" i="4"/>
  <c r="AL49" i="4"/>
  <c r="AM63" i="4"/>
  <c r="AL33" i="4"/>
  <c r="AM33" i="4"/>
  <c r="AM38" i="4"/>
  <c r="AL56" i="4"/>
  <c r="AL24" i="4"/>
  <c r="AL18" i="4"/>
  <c r="AM18" i="4"/>
  <c r="AL36" i="4"/>
  <c r="AM42" i="4"/>
  <c r="AL39" i="4"/>
  <c r="AM39" i="4"/>
  <c r="AM41" i="4"/>
  <c r="AM24" i="4"/>
  <c r="AM66" i="4"/>
  <c r="AL72" i="4"/>
  <c r="AM49" i="4"/>
  <c r="AL55" i="4"/>
  <c r="AM74" i="4"/>
  <c r="AL70" i="4"/>
  <c r="AL71" i="4"/>
  <c r="AL76" i="4"/>
  <c r="AL51" i="4"/>
  <c r="AM51" i="4"/>
  <c r="AM21" i="4"/>
  <c r="AM50" i="4"/>
  <c r="AM58" i="4"/>
  <c r="AL48" i="4"/>
  <c r="AM36" i="4"/>
  <c r="AM55" i="4"/>
  <c r="AM64" i="4"/>
  <c r="AL73" i="4"/>
  <c r="AL45" i="4"/>
  <c r="AL43" i="4"/>
  <c r="AM72" i="4"/>
  <c r="AM48" i="4"/>
  <c r="AL65" i="4"/>
  <c r="AL77" i="4"/>
  <c r="AL60" i="4"/>
  <c r="AM54" i="4"/>
  <c r="AL52" i="4"/>
  <c r="AM73" i="4"/>
  <c r="AM25" i="4"/>
  <c r="AM61" i="4"/>
  <c r="AL57" i="4"/>
  <c r="AM31" i="4"/>
  <c r="AM52" i="4"/>
  <c r="AM65" i="4"/>
  <c r="F15" i="4"/>
  <c r="G15" i="4" l="1"/>
  <c r="AK15" i="4" l="1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<sst xmlns="http://schemas.openxmlformats.org/spreadsheetml/2006/main" count="315" uniqueCount="168">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</sst>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09375" defaultRowHeight="13.2" x14ac:dyDescent="0.25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0.399999999999999" x14ac:dyDescent="0.35">
      <c r="A1" s="1" t="s">
        <v>113</v>
      </c>
    </row>
    <row r="2" spans="1:13" ht="15" x14ac:dyDescent="0.25">
      <c r="E2" s="6" t="s">
        <v>42</v>
      </c>
    </row>
    <row r="3" spans="1:13" ht="15" x14ac:dyDescent="0.25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.600000000000001" x14ac:dyDescent="0.4">
      <c r="A4" s="11" t="s">
        <v>26</v>
      </c>
      <c r="B4" s="12">
        <v>45343</v>
      </c>
      <c r="E4" s="7" t="s">
        <v>100</v>
      </c>
      <c r="F4" s="7" t="s">
        <v>160</v>
      </c>
      <c r="G4" s="8" t="s">
        <v>41</v>
      </c>
      <c r="H4" s="9" t="s">
        <v>150</v>
      </c>
      <c r="I4" s="10" t="s">
        <v>160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 x14ac:dyDescent="0.25">
      <c r="A5" s="11" t="s">
        <v>114</v>
      </c>
      <c r="B5" s="13" t="s">
        <v>48</v>
      </c>
    </row>
    <row r="6" spans="1:13" x14ac:dyDescent="0.25">
      <c r="E6" s="2" t="s">
        <v>124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5">
      <c r="E7" s="2" t="s">
        <v>140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5">
      <c r="E8" s="2" t="s">
        <v>123</v>
      </c>
      <c r="F8" s="5">
        <v>3185</v>
      </c>
      <c r="G8" s="14">
        <v>1.847408E-4</v>
      </c>
      <c r="H8" s="15">
        <v>0</v>
      </c>
      <c r="I8" s="5">
        <v>459</v>
      </c>
      <c r="J8" s="2" t="s">
        <v>95</v>
      </c>
    </row>
    <row r="9" spans="1:13" x14ac:dyDescent="0.25">
      <c r="A9" s="2" t="s">
        <v>59</v>
      </c>
      <c r="E9" s="2" t="s">
        <v>141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95</v>
      </c>
    </row>
    <row r="10" spans="1:13" x14ac:dyDescent="0.25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5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5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5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5">
      <c r="B14" s="2" t="s">
        <v>18</v>
      </c>
      <c r="E14" s="2" t="s">
        <v>146</v>
      </c>
      <c r="F14" s="5"/>
      <c r="G14" s="14">
        <v>1.6859013999999999E-4</v>
      </c>
      <c r="H14" s="15">
        <v>0</v>
      </c>
    </row>
    <row r="15" spans="1:13" x14ac:dyDescent="0.25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71</v>
      </c>
    </row>
    <row r="16" spans="1:13" x14ac:dyDescent="0.25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89</v>
      </c>
    </row>
    <row r="17" spans="1:13" x14ac:dyDescent="0.25">
      <c r="A17" s="2" t="s">
        <v>161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95</v>
      </c>
    </row>
    <row r="18" spans="1:13" x14ac:dyDescent="0.25">
      <c r="A18" s="2" t="s">
        <v>152</v>
      </c>
      <c r="D18" s="16" t="s">
        <v>159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5">
      <c r="D19" s="16" t="s">
        <v>153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5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5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5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5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5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5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5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 x14ac:dyDescent="0.25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5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5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5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5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95</v>
      </c>
    </row>
    <row r="32" spans="1:13" x14ac:dyDescent="0.25">
      <c r="D32" s="16" t="s">
        <v>153</v>
      </c>
      <c r="E32" s="2" t="s">
        <v>68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5">
      <c r="E33" s="2" t="s">
        <v>70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5">
      <c r="E34" s="2" t="s">
        <v>79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5">
      <c r="E35" s="2" t="s">
        <v>80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5">
      <c r="E36" s="2" t="s">
        <v>82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81</v>
      </c>
    </row>
    <row r="37" spans="4:13" x14ac:dyDescent="0.25">
      <c r="E37" s="2" t="s">
        <v>83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5">
      <c r="E38" s="2" t="s">
        <v>84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 x14ac:dyDescent="0.25">
      <c r="E39" s="2" t="s">
        <v>86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5">
      <c r="E40" s="2" t="s">
        <v>91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5">
      <c r="D41" s="16" t="s">
        <v>153</v>
      </c>
      <c r="E41" s="2" t="s">
        <v>94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5">
      <c r="E42" s="2" t="s">
        <v>96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5">
      <c r="E43" s="2" t="s">
        <v>97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5">
      <c r="E44" s="2" t="s">
        <v>98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5">
      <c r="E45" s="2" t="s">
        <v>99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5">
      <c r="E46" s="2" t="s">
        <v>103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5">
      <c r="E47" s="2" t="s">
        <v>104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5">
      <c r="E48" s="2" t="s">
        <v>109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5">
      <c r="E49" s="2" t="s">
        <v>110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5">
      <c r="E50" s="2" t="s">
        <v>117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5">
      <c r="E51" s="2" t="s">
        <v>119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5">
      <c r="D52" s="16" t="s">
        <v>153</v>
      </c>
      <c r="E52" s="2" t="s">
        <v>122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A10" sqref="A10"/>
    </sheetView>
  </sheetViews>
  <sheetFormatPr defaultColWidth="19.6640625" defaultRowHeight="13.2" x14ac:dyDescent="0.25"/>
  <cols>
    <col min="1" max="16384" width="19.6640625" style="2"/>
  </cols>
  <sheetData>
    <row r="1" spans="1:7" ht="15" x14ac:dyDescent="0.25">
      <c r="A1" s="98" t="s">
        <v>76</v>
      </c>
      <c r="B1" s="19"/>
      <c r="C1" s="19"/>
      <c r="D1" s="20"/>
      <c r="E1" s="20"/>
      <c r="F1" s="20"/>
      <c r="G1" s="20"/>
    </row>
    <row r="2" spans="1:7" x14ac:dyDescent="0.25">
      <c r="A2" s="19"/>
      <c r="B2" s="19"/>
      <c r="C2" s="19"/>
      <c r="D2" s="20"/>
      <c r="E2" s="20"/>
      <c r="F2" s="20"/>
      <c r="G2" s="20"/>
    </row>
    <row r="3" spans="1:7" x14ac:dyDescent="0.25">
      <c r="A3" s="19"/>
      <c r="B3" s="19"/>
      <c r="C3" s="19"/>
      <c r="D3" s="20"/>
      <c r="E3" s="20"/>
      <c r="F3" s="20"/>
      <c r="G3" s="20"/>
    </row>
    <row r="4" spans="1:7" x14ac:dyDescent="0.25">
      <c r="A4" s="19"/>
      <c r="B4" s="19"/>
      <c r="C4" s="19"/>
      <c r="D4" s="20"/>
      <c r="E4" s="20"/>
      <c r="F4" s="20"/>
      <c r="G4" s="20"/>
    </row>
    <row r="5" spans="1:7" x14ac:dyDescent="0.25">
      <c r="A5" s="19"/>
      <c r="B5" s="19"/>
      <c r="C5" s="19" t="s">
        <v>73</v>
      </c>
      <c r="D5" s="20" t="s">
        <v>11</v>
      </c>
      <c r="E5" s="20" t="s">
        <v>134</v>
      </c>
      <c r="F5" s="20" t="s">
        <v>135</v>
      </c>
      <c r="G5" s="20" t="s">
        <v>136</v>
      </c>
    </row>
    <row r="6" spans="1:7" x14ac:dyDescent="0.25">
      <c r="A6" s="19"/>
      <c r="B6" s="19"/>
      <c r="C6" s="19" t="s">
        <v>75</v>
      </c>
      <c r="D6" s="20" t="s">
        <v>120</v>
      </c>
      <c r="E6" s="20" t="s">
        <v>120</v>
      </c>
      <c r="F6" s="20" t="s">
        <v>120</v>
      </c>
      <c r="G6" s="20" t="s">
        <v>137</v>
      </c>
    </row>
    <row r="7" spans="1:7" x14ac:dyDescent="0.25">
      <c r="A7" s="19"/>
      <c r="B7" s="19"/>
      <c r="C7" s="19" t="s">
        <v>120</v>
      </c>
      <c r="D7" s="20" t="s">
        <v>13</v>
      </c>
      <c r="E7" s="20" t="s">
        <v>13</v>
      </c>
      <c r="F7" s="20" t="s">
        <v>138</v>
      </c>
      <c r="G7" s="20" t="s">
        <v>138</v>
      </c>
    </row>
    <row r="8" spans="1:7" x14ac:dyDescent="0.25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5">
      <c r="A9" s="19"/>
      <c r="B9" s="19"/>
      <c r="C9" s="19"/>
      <c r="D9" s="20"/>
      <c r="E9" s="20"/>
      <c r="F9" s="20"/>
      <c r="G9" s="20"/>
    </row>
    <row r="10" spans="1:7" x14ac:dyDescent="0.25">
      <c r="A10" s="19"/>
      <c r="B10" s="19"/>
      <c r="C10" s="21">
        <v>250</v>
      </c>
      <c r="D10" s="21">
        <v>750</v>
      </c>
      <c r="E10" s="21">
        <v>50</v>
      </c>
      <c r="F10" s="21">
        <v>500</v>
      </c>
      <c r="G10" s="21">
        <v>125</v>
      </c>
    </row>
    <row r="11" spans="1:7" x14ac:dyDescent="0.25">
      <c r="A11" s="19"/>
      <c r="B11" s="19"/>
      <c r="C11" s="19"/>
      <c r="D11" s="20"/>
      <c r="E11" s="20"/>
      <c r="F11" s="20"/>
      <c r="G11" s="20"/>
    </row>
    <row r="12" spans="1:7" x14ac:dyDescent="0.25">
      <c r="D12" s="22"/>
      <c r="E12" s="22"/>
      <c r="F12" s="22"/>
      <c r="G12" s="22"/>
    </row>
    <row r="13" spans="1:7" ht="22.2" x14ac:dyDescent="0.35">
      <c r="A13" s="23" t="s">
        <v>139</v>
      </c>
      <c r="B13" s="24"/>
      <c r="C13" s="24"/>
      <c r="D13" s="25"/>
      <c r="E13" s="25"/>
      <c r="F13" s="26">
        <f>52884*(C10*(E10/(D10+E10))*(F10/(F10+G10)))</f>
        <v>661050</v>
      </c>
      <c r="G13" s="27"/>
    </row>
    <row r="14" spans="1:7" x14ac:dyDescent="0.25">
      <c r="D14" s="22"/>
      <c r="E14" s="22"/>
      <c r="F14" s="22"/>
      <c r="G14" s="22"/>
    </row>
    <row r="15" spans="1:7" x14ac:dyDescent="0.25">
      <c r="A15" s="19"/>
      <c r="B15" s="19"/>
      <c r="C15" s="19"/>
      <c r="D15" s="19"/>
      <c r="E15" s="19"/>
    </row>
    <row r="16" spans="1:7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73"/>
  <sheetViews>
    <sheetView workbookViewId="0">
      <selection activeCell="J19" sqref="J19"/>
    </sheetView>
  </sheetViews>
  <sheetFormatPr defaultColWidth="9.109375" defaultRowHeight="13.2" x14ac:dyDescent="0.25"/>
  <cols>
    <col min="1" max="1" width="16.88671875" style="2" customWidth="1"/>
    <col min="2" max="2" width="8.88671875" style="3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9" customWidth="1"/>
    <col min="11" max="27" width="11" style="30" customWidth="1"/>
    <col min="28" max="28" width="12.109375" style="30" customWidth="1"/>
    <col min="29" max="35" width="11" style="30" customWidth="1"/>
    <col min="36" max="43" width="11" style="2" customWidth="1"/>
    <col min="44" max="239" width="8.44140625" style="2" customWidth="1"/>
    <col min="240" max="16384" width="9.109375" style="2"/>
  </cols>
  <sheetData>
    <row r="2" spans="1:39" x14ac:dyDescent="0.25">
      <c r="A2" s="2" t="s">
        <v>108</v>
      </c>
      <c r="B2" s="28"/>
    </row>
    <row r="4" spans="1:39" ht="20.399999999999999" x14ac:dyDescent="0.35">
      <c r="S4" s="32" t="s">
        <v>92</v>
      </c>
    </row>
    <row r="6" spans="1:39" s="22" customFormat="1" x14ac:dyDescent="0.25">
      <c r="A6" s="33"/>
      <c r="B6" s="34"/>
      <c r="C6" s="35"/>
      <c r="D6" s="35"/>
      <c r="E6" s="35"/>
      <c r="F6" s="36" t="s">
        <v>107</v>
      </c>
      <c r="G6" s="37" t="s">
        <v>73</v>
      </c>
      <c r="H6" s="36" t="s">
        <v>151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5">
      <c r="A7" s="40"/>
      <c r="B7" s="41"/>
      <c r="C7" s="42"/>
      <c r="D7" s="42"/>
      <c r="E7" s="42"/>
      <c r="F7" s="43" t="s">
        <v>66</v>
      </c>
      <c r="G7" s="44" t="s">
        <v>75</v>
      </c>
      <c r="H7" s="43" t="s">
        <v>13</v>
      </c>
      <c r="I7" s="44" t="s">
        <v>120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5">
      <c r="A8" s="40"/>
      <c r="B8" s="41"/>
      <c r="C8" s="42"/>
      <c r="D8" s="42"/>
      <c r="E8" s="42" t="s">
        <v>112</v>
      </c>
      <c r="F8" s="43" t="s">
        <v>120</v>
      </c>
      <c r="G8" s="44" t="s">
        <v>120</v>
      </c>
      <c r="H8" s="43" t="s">
        <v>120</v>
      </c>
      <c r="I8" s="44" t="s">
        <v>74</v>
      </c>
      <c r="J8" s="45" t="s">
        <v>106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5">
      <c r="A9" s="47" t="s">
        <v>88</v>
      </c>
      <c r="B9" s="48" t="s">
        <v>46</v>
      </c>
      <c r="C9" s="49" t="s">
        <v>115</v>
      </c>
      <c r="D9" s="49" t="s">
        <v>90</v>
      </c>
      <c r="E9" s="49" t="s">
        <v>87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93</v>
      </c>
      <c r="O9" s="53" t="s">
        <v>6</v>
      </c>
      <c r="P9" s="53" t="s">
        <v>67</v>
      </c>
      <c r="Q9" s="53" t="s">
        <v>7</v>
      </c>
      <c r="R9" s="53" t="s">
        <v>85</v>
      </c>
      <c r="S9" s="53" t="s">
        <v>102</v>
      </c>
      <c r="T9" s="53" t="s">
        <v>118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79</v>
      </c>
      <c r="Z9" s="53" t="s">
        <v>121</v>
      </c>
      <c r="AA9" s="53" t="s">
        <v>69</v>
      </c>
      <c r="AB9" s="53" t="s">
        <v>134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142</v>
      </c>
      <c r="AH9" s="53" t="s">
        <v>143</v>
      </c>
      <c r="AI9" s="53" t="s">
        <v>154</v>
      </c>
      <c r="AJ9" s="53" t="s">
        <v>156</v>
      </c>
      <c r="AK9" s="53" t="s">
        <v>157</v>
      </c>
      <c r="AL9" s="53" t="s">
        <v>158</v>
      </c>
      <c r="AM9" s="53" t="s">
        <v>155</v>
      </c>
    </row>
    <row r="10" spans="1:39" x14ac:dyDescent="0.25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5">
      <c r="A11" s="2">
        <v>1</v>
      </c>
      <c r="K11" s="99">
        <v>102648</v>
      </c>
      <c r="L11" s="99">
        <v>273210</v>
      </c>
      <c r="M11" s="99">
        <v>748410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99">
        <v>0</v>
      </c>
      <c r="U11" s="99">
        <v>0</v>
      </c>
      <c r="V11" s="99">
        <v>0</v>
      </c>
      <c r="W11" s="99">
        <v>1335241</v>
      </c>
      <c r="X11" s="99">
        <v>2998</v>
      </c>
      <c r="Y11" s="99">
        <v>0</v>
      </c>
      <c r="Z11" s="99">
        <v>45650</v>
      </c>
      <c r="AA11" s="99">
        <v>0</v>
      </c>
      <c r="AB11" s="99">
        <v>427919</v>
      </c>
      <c r="AC11" s="99">
        <v>0</v>
      </c>
      <c r="AD11" s="99">
        <v>0</v>
      </c>
      <c r="AE11" s="99">
        <v>1072454</v>
      </c>
      <c r="AF11" s="99">
        <v>21555</v>
      </c>
      <c r="AG11" s="99">
        <v>0</v>
      </c>
      <c r="AH11" s="99">
        <v>222292</v>
      </c>
      <c r="AI11" s="99">
        <v>0</v>
      </c>
      <c r="AJ11" s="99">
        <v>0</v>
      </c>
      <c r="AK11" s="99">
        <v>0</v>
      </c>
      <c r="AL11" s="99"/>
    </row>
    <row r="12" spans="1:39" x14ac:dyDescent="0.25">
      <c r="A12" s="2">
        <v>2</v>
      </c>
      <c r="K12" s="99">
        <v>86859</v>
      </c>
      <c r="L12" s="99">
        <v>0</v>
      </c>
      <c r="M12" s="99">
        <v>768124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99">
        <v>2426</v>
      </c>
      <c r="U12" s="99">
        <v>4621</v>
      </c>
      <c r="V12" s="99">
        <v>0</v>
      </c>
      <c r="W12" s="99">
        <v>1682023</v>
      </c>
      <c r="X12" s="99">
        <v>4412</v>
      </c>
      <c r="Y12" s="99">
        <v>0</v>
      </c>
      <c r="Z12" s="99">
        <v>13338</v>
      </c>
      <c r="AA12" s="99">
        <v>0</v>
      </c>
      <c r="AB12" s="99">
        <v>502629</v>
      </c>
      <c r="AC12" s="99">
        <v>0</v>
      </c>
      <c r="AD12" s="99">
        <v>0</v>
      </c>
      <c r="AE12" s="99">
        <v>1325596</v>
      </c>
      <c r="AF12" s="99">
        <v>27062</v>
      </c>
      <c r="AG12" s="99">
        <v>0</v>
      </c>
      <c r="AH12" s="99">
        <v>31375</v>
      </c>
      <c r="AI12" s="99">
        <v>0</v>
      </c>
      <c r="AJ12" s="99">
        <v>0</v>
      </c>
      <c r="AK12" s="99">
        <v>0</v>
      </c>
      <c r="AL12" s="99"/>
    </row>
    <row r="13" spans="1:39" x14ac:dyDescent="0.25">
      <c r="A13" s="2">
        <v>3</v>
      </c>
      <c r="K13" s="99">
        <v>92723</v>
      </c>
      <c r="L13" s="99">
        <v>0</v>
      </c>
      <c r="M13" s="99">
        <v>728962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5446</v>
      </c>
      <c r="U13" s="99">
        <v>9968</v>
      </c>
      <c r="V13" s="99">
        <v>0</v>
      </c>
      <c r="W13" s="99">
        <v>1539465</v>
      </c>
      <c r="X13" s="99">
        <v>5570</v>
      </c>
      <c r="Y13" s="99">
        <v>0</v>
      </c>
      <c r="Z13" s="99">
        <v>18729</v>
      </c>
      <c r="AA13" s="99">
        <v>0</v>
      </c>
      <c r="AB13" s="99">
        <v>334247</v>
      </c>
      <c r="AC13" s="99">
        <v>0</v>
      </c>
      <c r="AD13" s="99">
        <v>0</v>
      </c>
      <c r="AE13" s="99">
        <v>868440</v>
      </c>
      <c r="AF13" s="99">
        <v>26413</v>
      </c>
      <c r="AG13" s="99">
        <v>0</v>
      </c>
      <c r="AH13" s="99">
        <v>41820</v>
      </c>
      <c r="AI13" s="99">
        <v>0</v>
      </c>
      <c r="AJ13" s="99">
        <v>0</v>
      </c>
      <c r="AK13" s="99">
        <v>0</v>
      </c>
      <c r="AL13" s="99"/>
    </row>
    <row r="14" spans="1:39" x14ac:dyDescent="0.25">
      <c r="A14" s="2">
        <v>4</v>
      </c>
      <c r="K14" s="99">
        <v>192467</v>
      </c>
      <c r="L14" s="99">
        <v>0</v>
      </c>
      <c r="M14" s="99">
        <v>826391</v>
      </c>
      <c r="N14" s="99">
        <v>0</v>
      </c>
      <c r="O14" s="99">
        <v>1615</v>
      </c>
      <c r="P14" s="99">
        <v>0</v>
      </c>
      <c r="Q14" s="99">
        <v>2505</v>
      </c>
      <c r="R14" s="99">
        <v>0</v>
      </c>
      <c r="S14" s="99">
        <v>0</v>
      </c>
      <c r="T14" s="99">
        <v>4842</v>
      </c>
      <c r="U14" s="99">
        <v>10549</v>
      </c>
      <c r="V14" s="99">
        <v>0</v>
      </c>
      <c r="W14" s="99">
        <v>2317857</v>
      </c>
      <c r="X14" s="99">
        <v>8786</v>
      </c>
      <c r="Y14" s="99">
        <v>0</v>
      </c>
      <c r="Z14" s="99">
        <v>23416</v>
      </c>
      <c r="AA14" s="99">
        <v>0</v>
      </c>
      <c r="AB14" s="99">
        <v>433833</v>
      </c>
      <c r="AC14" s="99">
        <v>0</v>
      </c>
      <c r="AD14" s="99">
        <v>0</v>
      </c>
      <c r="AE14" s="99">
        <v>1318956</v>
      </c>
      <c r="AF14" s="99">
        <v>35808</v>
      </c>
      <c r="AG14" s="99">
        <v>0</v>
      </c>
      <c r="AH14" s="99">
        <v>81974</v>
      </c>
      <c r="AI14" s="99">
        <v>0</v>
      </c>
      <c r="AJ14" s="99">
        <v>0</v>
      </c>
      <c r="AK14" s="99">
        <v>0</v>
      </c>
      <c r="AL14" s="99"/>
    </row>
    <row r="15" spans="1:39" x14ac:dyDescent="0.25">
      <c r="A15" s="2">
        <v>5</v>
      </c>
      <c r="K15" s="99">
        <v>127245</v>
      </c>
      <c r="L15" s="99">
        <v>0</v>
      </c>
      <c r="M15" s="99">
        <v>482410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6908</v>
      </c>
      <c r="U15" s="99">
        <v>10030</v>
      </c>
      <c r="V15" s="99">
        <v>0</v>
      </c>
      <c r="W15" s="99">
        <v>1640492</v>
      </c>
      <c r="X15" s="99">
        <v>6152</v>
      </c>
      <c r="Y15" s="99">
        <v>0</v>
      </c>
      <c r="Z15" s="99">
        <v>14026</v>
      </c>
      <c r="AA15" s="99">
        <v>0</v>
      </c>
      <c r="AB15" s="99">
        <v>555594</v>
      </c>
      <c r="AC15" s="99">
        <v>0</v>
      </c>
      <c r="AD15" s="99">
        <v>18373</v>
      </c>
      <c r="AE15" s="99">
        <v>894845</v>
      </c>
      <c r="AF15" s="99">
        <v>24689</v>
      </c>
      <c r="AG15" s="99">
        <v>0</v>
      </c>
      <c r="AH15" s="99">
        <v>53421</v>
      </c>
      <c r="AI15" s="99">
        <v>0</v>
      </c>
      <c r="AJ15" s="99">
        <v>0</v>
      </c>
      <c r="AK15" s="99">
        <v>0</v>
      </c>
      <c r="AL15" s="99"/>
    </row>
    <row r="16" spans="1:39" x14ac:dyDescent="0.25">
      <c r="A16" s="2">
        <v>6</v>
      </c>
      <c r="K16" s="99">
        <v>109361</v>
      </c>
      <c r="L16" s="99">
        <v>0</v>
      </c>
      <c r="M16" s="99">
        <v>437332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6931</v>
      </c>
      <c r="U16" s="99">
        <v>8922</v>
      </c>
      <c r="V16" s="99">
        <v>0</v>
      </c>
      <c r="W16" s="99">
        <v>1407389</v>
      </c>
      <c r="X16" s="99">
        <v>5806</v>
      </c>
      <c r="Y16" s="99">
        <v>0</v>
      </c>
      <c r="Z16" s="99">
        <v>17195</v>
      </c>
      <c r="AA16" s="99">
        <v>0</v>
      </c>
      <c r="AB16" s="99">
        <v>403921</v>
      </c>
      <c r="AC16" s="99">
        <v>0</v>
      </c>
      <c r="AD16" s="99">
        <v>0</v>
      </c>
      <c r="AE16" s="99">
        <v>722189</v>
      </c>
      <c r="AF16" s="99">
        <v>22123</v>
      </c>
      <c r="AG16" s="99">
        <v>0</v>
      </c>
      <c r="AH16" s="99">
        <v>44590</v>
      </c>
      <c r="AI16" s="99">
        <v>0</v>
      </c>
      <c r="AJ16" s="99">
        <v>0</v>
      </c>
      <c r="AK16" s="99">
        <v>0</v>
      </c>
      <c r="AL16" s="99"/>
    </row>
    <row r="17" spans="1:38" x14ac:dyDescent="0.25">
      <c r="A17" s="2">
        <v>7</v>
      </c>
      <c r="K17" s="99">
        <v>112718</v>
      </c>
      <c r="L17" s="99">
        <v>0</v>
      </c>
      <c r="M17" s="99">
        <v>441558</v>
      </c>
      <c r="N17" s="99">
        <v>0</v>
      </c>
      <c r="O17" s="99">
        <v>0</v>
      </c>
      <c r="P17" s="99">
        <v>0</v>
      </c>
      <c r="Q17" s="99">
        <v>0</v>
      </c>
      <c r="R17" s="99">
        <v>0</v>
      </c>
      <c r="S17" s="99">
        <v>0</v>
      </c>
      <c r="T17" s="99">
        <v>4086</v>
      </c>
      <c r="U17" s="99">
        <v>6815</v>
      </c>
      <c r="V17" s="99">
        <v>0</v>
      </c>
      <c r="W17" s="99">
        <v>1675997</v>
      </c>
      <c r="X17" s="99">
        <v>6566</v>
      </c>
      <c r="Y17" s="99">
        <v>0</v>
      </c>
      <c r="Z17" s="99">
        <v>19131</v>
      </c>
      <c r="AA17" s="99">
        <v>0</v>
      </c>
      <c r="AB17" s="99">
        <v>459742</v>
      </c>
      <c r="AC17" s="99">
        <v>0</v>
      </c>
      <c r="AD17" s="99">
        <v>19070</v>
      </c>
      <c r="AE17" s="99">
        <v>831467</v>
      </c>
      <c r="AF17" s="99">
        <v>28350</v>
      </c>
      <c r="AG17" s="99">
        <v>0</v>
      </c>
      <c r="AH17" s="99">
        <v>55576</v>
      </c>
      <c r="AI17" s="99">
        <v>0</v>
      </c>
      <c r="AJ17" s="99">
        <v>0</v>
      </c>
      <c r="AK17" s="99">
        <v>0</v>
      </c>
      <c r="AL17" s="99"/>
    </row>
    <row r="18" spans="1:38" x14ac:dyDescent="0.25">
      <c r="A18" s="2">
        <v>8</v>
      </c>
      <c r="K18" s="99">
        <v>117652</v>
      </c>
      <c r="L18" s="99">
        <v>0</v>
      </c>
      <c r="M18" s="99">
        <v>454678</v>
      </c>
      <c r="N18" s="99">
        <v>0</v>
      </c>
      <c r="O18" s="99">
        <v>1928</v>
      </c>
      <c r="P18" s="99">
        <v>0</v>
      </c>
      <c r="Q18" s="99">
        <v>1898</v>
      </c>
      <c r="R18" s="99">
        <v>0</v>
      </c>
      <c r="S18" s="99">
        <v>0</v>
      </c>
      <c r="T18" s="99">
        <v>4545</v>
      </c>
      <c r="U18" s="99">
        <v>9079</v>
      </c>
      <c r="V18" s="99">
        <v>0</v>
      </c>
      <c r="W18" s="99">
        <v>1849860</v>
      </c>
      <c r="X18" s="99">
        <v>7811</v>
      </c>
      <c r="Y18" s="99">
        <v>0</v>
      </c>
      <c r="Z18" s="99">
        <v>22645</v>
      </c>
      <c r="AA18" s="99">
        <v>0</v>
      </c>
      <c r="AB18" s="99">
        <v>495155</v>
      </c>
      <c r="AC18" s="99">
        <v>0</v>
      </c>
      <c r="AD18" s="99">
        <v>21235</v>
      </c>
      <c r="AE18" s="99">
        <v>916654</v>
      </c>
      <c r="AF18" s="99">
        <v>33108</v>
      </c>
      <c r="AG18" s="99">
        <v>0</v>
      </c>
      <c r="AH18" s="99">
        <v>65945</v>
      </c>
      <c r="AI18" s="99">
        <v>0</v>
      </c>
      <c r="AJ18" s="99">
        <v>0</v>
      </c>
      <c r="AK18" s="99">
        <v>0</v>
      </c>
      <c r="AL18" s="99"/>
    </row>
    <row r="19" spans="1:38" x14ac:dyDescent="0.25">
      <c r="A19" s="2">
        <v>9</v>
      </c>
      <c r="K19" s="99">
        <v>102714</v>
      </c>
      <c r="L19" s="99">
        <v>0</v>
      </c>
      <c r="M19" s="99">
        <v>474679</v>
      </c>
      <c r="N19" s="99">
        <v>0</v>
      </c>
      <c r="O19" s="99">
        <v>2040</v>
      </c>
      <c r="P19" s="99">
        <v>0</v>
      </c>
      <c r="Q19" s="99">
        <v>1510</v>
      </c>
      <c r="R19" s="99">
        <v>0</v>
      </c>
      <c r="S19" s="99">
        <v>0</v>
      </c>
      <c r="T19" s="99">
        <v>3912</v>
      </c>
      <c r="U19" s="99">
        <v>8339</v>
      </c>
      <c r="V19" s="99">
        <v>0</v>
      </c>
      <c r="W19" s="99">
        <v>2054809</v>
      </c>
      <c r="X19" s="99">
        <v>7910</v>
      </c>
      <c r="Y19" s="99">
        <v>0</v>
      </c>
      <c r="Z19" s="99">
        <v>24508</v>
      </c>
      <c r="AA19" s="99">
        <v>0</v>
      </c>
      <c r="AB19" s="99">
        <v>524762</v>
      </c>
      <c r="AC19" s="99">
        <v>0</v>
      </c>
      <c r="AD19" s="99">
        <v>26925</v>
      </c>
      <c r="AE19" s="99">
        <v>1017663</v>
      </c>
      <c r="AF19" s="99">
        <v>36004</v>
      </c>
      <c r="AG19" s="99">
        <v>0</v>
      </c>
      <c r="AH19" s="99">
        <v>68747</v>
      </c>
      <c r="AI19" s="99">
        <v>0</v>
      </c>
      <c r="AJ19" s="99">
        <v>0</v>
      </c>
      <c r="AK19" s="99">
        <v>0</v>
      </c>
      <c r="AL19" s="99"/>
    </row>
    <row r="20" spans="1:38" x14ac:dyDescent="0.25">
      <c r="A20" s="2">
        <v>10</v>
      </c>
      <c r="K20" s="99">
        <v>93213</v>
      </c>
      <c r="L20" s="99">
        <v>0</v>
      </c>
      <c r="M20" s="99">
        <v>476511</v>
      </c>
      <c r="N20" s="99">
        <v>0</v>
      </c>
      <c r="O20" s="99">
        <v>2691</v>
      </c>
      <c r="P20" s="99">
        <v>0</v>
      </c>
      <c r="Q20" s="99">
        <v>1958</v>
      </c>
      <c r="R20" s="99">
        <v>0</v>
      </c>
      <c r="S20" s="99">
        <v>0</v>
      </c>
      <c r="T20" s="99">
        <v>4202</v>
      </c>
      <c r="U20" s="99">
        <v>8671</v>
      </c>
      <c r="V20" s="99">
        <v>0</v>
      </c>
      <c r="W20" s="99">
        <v>2013559</v>
      </c>
      <c r="X20" s="99">
        <v>7436</v>
      </c>
      <c r="Y20" s="99">
        <v>0</v>
      </c>
      <c r="Z20" s="99">
        <v>17887</v>
      </c>
      <c r="AA20" s="99">
        <v>3903</v>
      </c>
      <c r="AB20" s="99">
        <v>501102</v>
      </c>
      <c r="AC20" s="99">
        <v>0</v>
      </c>
      <c r="AD20" s="99">
        <v>24110</v>
      </c>
      <c r="AE20" s="99">
        <v>979208</v>
      </c>
      <c r="AF20" s="99">
        <v>35206</v>
      </c>
      <c r="AG20" s="99">
        <v>0</v>
      </c>
      <c r="AH20" s="99">
        <v>66012</v>
      </c>
      <c r="AI20" s="99">
        <v>0</v>
      </c>
      <c r="AJ20" s="99">
        <v>0</v>
      </c>
      <c r="AK20" s="99">
        <v>0</v>
      </c>
      <c r="AL20" s="99"/>
    </row>
    <row r="21" spans="1:38" x14ac:dyDescent="0.25">
      <c r="A21" s="2">
        <v>11</v>
      </c>
      <c r="K21" s="99">
        <v>111420</v>
      </c>
      <c r="L21" s="99">
        <v>0</v>
      </c>
      <c r="M21" s="99">
        <v>432233</v>
      </c>
      <c r="N21" s="99">
        <v>0</v>
      </c>
      <c r="O21" s="99">
        <v>2473</v>
      </c>
      <c r="P21" s="99">
        <v>0</v>
      </c>
      <c r="Q21" s="99">
        <v>0</v>
      </c>
      <c r="R21" s="99">
        <v>0</v>
      </c>
      <c r="S21" s="99">
        <v>0</v>
      </c>
      <c r="T21" s="99">
        <v>4095</v>
      </c>
      <c r="U21" s="99">
        <v>8151</v>
      </c>
      <c r="V21" s="99">
        <v>0</v>
      </c>
      <c r="W21" s="99">
        <v>2023964</v>
      </c>
      <c r="X21" s="99">
        <v>6985</v>
      </c>
      <c r="Y21" s="99">
        <v>0</v>
      </c>
      <c r="Z21" s="99">
        <v>24343</v>
      </c>
      <c r="AA21" s="99">
        <v>0</v>
      </c>
      <c r="AB21" s="99">
        <v>532102</v>
      </c>
      <c r="AC21" s="99">
        <v>0</v>
      </c>
      <c r="AD21" s="99">
        <v>26751</v>
      </c>
      <c r="AE21" s="99">
        <v>1001296</v>
      </c>
      <c r="AF21" s="99">
        <v>35156</v>
      </c>
      <c r="AG21" s="99">
        <v>0</v>
      </c>
      <c r="AH21" s="99">
        <v>65718</v>
      </c>
      <c r="AI21" s="99">
        <v>0</v>
      </c>
      <c r="AJ21" s="99">
        <v>0</v>
      </c>
      <c r="AK21" s="99">
        <v>0</v>
      </c>
      <c r="AL21" s="99"/>
    </row>
    <row r="22" spans="1:38" x14ac:dyDescent="0.25">
      <c r="A22" s="2">
        <v>12</v>
      </c>
      <c r="K22" s="99">
        <v>97333</v>
      </c>
      <c r="L22" s="99">
        <v>0</v>
      </c>
      <c r="M22" s="99">
        <v>433548</v>
      </c>
      <c r="N22" s="99">
        <v>0</v>
      </c>
      <c r="O22" s="99">
        <v>2830</v>
      </c>
      <c r="P22" s="99">
        <v>0</v>
      </c>
      <c r="Q22" s="99">
        <v>1904</v>
      </c>
      <c r="R22" s="99">
        <v>0</v>
      </c>
      <c r="S22" s="99">
        <v>0</v>
      </c>
      <c r="T22" s="99">
        <v>4986</v>
      </c>
      <c r="U22" s="99">
        <v>9500</v>
      </c>
      <c r="V22" s="99">
        <v>0</v>
      </c>
      <c r="W22" s="99">
        <v>2150461</v>
      </c>
      <c r="X22" s="99">
        <v>8163</v>
      </c>
      <c r="Y22" s="99">
        <v>0</v>
      </c>
      <c r="Z22" s="99">
        <v>27313</v>
      </c>
      <c r="AA22" s="99">
        <v>0</v>
      </c>
      <c r="AB22" s="99">
        <v>532372</v>
      </c>
      <c r="AC22" s="99">
        <v>0</v>
      </c>
      <c r="AD22" s="99">
        <v>27799</v>
      </c>
      <c r="AE22" s="99">
        <v>1040940</v>
      </c>
      <c r="AF22" s="99">
        <v>38130</v>
      </c>
      <c r="AG22" s="99">
        <v>0</v>
      </c>
      <c r="AH22" s="99">
        <v>75617</v>
      </c>
      <c r="AI22" s="99">
        <v>0</v>
      </c>
      <c r="AJ22" s="99">
        <v>0</v>
      </c>
      <c r="AK22" s="99">
        <v>0</v>
      </c>
      <c r="AL22" s="99"/>
    </row>
    <row r="23" spans="1:38" x14ac:dyDescent="0.25">
      <c r="A23" s="2">
        <v>13</v>
      </c>
      <c r="K23" s="99">
        <v>140641</v>
      </c>
      <c r="L23" s="99">
        <v>0</v>
      </c>
      <c r="M23" s="99">
        <v>512908</v>
      </c>
      <c r="N23" s="99">
        <v>0</v>
      </c>
      <c r="O23" s="99">
        <v>3194</v>
      </c>
      <c r="P23" s="99">
        <v>0</v>
      </c>
      <c r="Q23" s="99">
        <v>2916</v>
      </c>
      <c r="R23" s="99">
        <v>0</v>
      </c>
      <c r="S23" s="99">
        <v>0</v>
      </c>
      <c r="T23" s="99">
        <v>7659</v>
      </c>
      <c r="U23" s="99">
        <v>13619</v>
      </c>
      <c r="V23" s="99">
        <v>0</v>
      </c>
      <c r="W23" s="99">
        <v>2811048</v>
      </c>
      <c r="X23" s="99">
        <v>9905</v>
      </c>
      <c r="Y23" s="99">
        <v>0</v>
      </c>
      <c r="Z23" s="99">
        <v>29001</v>
      </c>
      <c r="AA23" s="99">
        <v>4975</v>
      </c>
      <c r="AB23" s="99">
        <v>568721</v>
      </c>
      <c r="AC23" s="99">
        <v>0</v>
      </c>
      <c r="AD23" s="99">
        <v>32343</v>
      </c>
      <c r="AE23" s="99">
        <v>1257994</v>
      </c>
      <c r="AF23" s="99">
        <v>46433</v>
      </c>
      <c r="AG23" s="99">
        <v>0</v>
      </c>
      <c r="AH23" s="99">
        <v>98873</v>
      </c>
      <c r="AI23" s="99">
        <v>0</v>
      </c>
      <c r="AJ23" s="99">
        <v>0</v>
      </c>
      <c r="AK23" s="99">
        <v>0</v>
      </c>
      <c r="AL23" s="99"/>
    </row>
    <row r="24" spans="1:38" x14ac:dyDescent="0.25">
      <c r="A24" s="2">
        <v>14</v>
      </c>
      <c r="K24" s="99">
        <v>126203</v>
      </c>
      <c r="L24" s="99">
        <v>0</v>
      </c>
      <c r="M24" s="99">
        <v>580945</v>
      </c>
      <c r="N24" s="99">
        <v>0</v>
      </c>
      <c r="O24" s="99">
        <v>3919</v>
      </c>
      <c r="P24" s="99">
        <v>0</v>
      </c>
      <c r="Q24" s="99">
        <v>2860</v>
      </c>
      <c r="R24" s="99">
        <v>0</v>
      </c>
      <c r="S24" s="99">
        <v>0</v>
      </c>
      <c r="T24" s="99">
        <v>9262</v>
      </c>
      <c r="U24" s="99">
        <v>16115</v>
      </c>
      <c r="V24" s="99">
        <v>0</v>
      </c>
      <c r="W24" s="99">
        <v>2964507</v>
      </c>
      <c r="X24" s="99">
        <v>10756</v>
      </c>
      <c r="Y24" s="99">
        <v>0</v>
      </c>
      <c r="Z24" s="99">
        <v>33716</v>
      </c>
      <c r="AA24" s="99">
        <v>4813</v>
      </c>
      <c r="AB24" s="99">
        <v>444941</v>
      </c>
      <c r="AC24" s="99">
        <v>0</v>
      </c>
      <c r="AD24" s="99">
        <v>31536</v>
      </c>
      <c r="AE24" s="99">
        <v>1278027</v>
      </c>
      <c r="AF24" s="99">
        <v>56126</v>
      </c>
      <c r="AG24" s="99">
        <v>0</v>
      </c>
      <c r="AH24" s="99">
        <v>99141</v>
      </c>
      <c r="AI24" s="99">
        <v>0</v>
      </c>
      <c r="AJ24" s="99">
        <v>0</v>
      </c>
      <c r="AK24" s="99">
        <v>0</v>
      </c>
      <c r="AL24" s="99"/>
    </row>
    <row r="25" spans="1:38" x14ac:dyDescent="0.25">
      <c r="A25" s="2">
        <v>15</v>
      </c>
      <c r="K25" s="99">
        <v>61054</v>
      </c>
      <c r="L25" s="99">
        <v>0</v>
      </c>
      <c r="M25" s="99">
        <v>287736</v>
      </c>
      <c r="N25" s="99">
        <v>0</v>
      </c>
      <c r="O25" s="99">
        <v>3620</v>
      </c>
      <c r="P25" s="99">
        <v>0</v>
      </c>
      <c r="Q25" s="99">
        <v>4082</v>
      </c>
      <c r="R25" s="99">
        <v>0</v>
      </c>
      <c r="S25" s="99">
        <v>0</v>
      </c>
      <c r="T25" s="99">
        <v>27115</v>
      </c>
      <c r="U25" s="99">
        <v>29260</v>
      </c>
      <c r="V25" s="99">
        <v>0</v>
      </c>
      <c r="W25" s="99">
        <v>1497793</v>
      </c>
      <c r="X25" s="99">
        <v>5709</v>
      </c>
      <c r="Y25" s="99">
        <v>0</v>
      </c>
      <c r="Z25" s="99">
        <v>19897</v>
      </c>
      <c r="AA25" s="99">
        <v>5736</v>
      </c>
      <c r="AB25" s="99">
        <v>555134</v>
      </c>
      <c r="AC25" s="99">
        <v>0</v>
      </c>
      <c r="AD25" s="99">
        <v>17352</v>
      </c>
      <c r="AE25" s="99">
        <v>704472</v>
      </c>
      <c r="AF25" s="99">
        <v>26640</v>
      </c>
      <c r="AG25" s="99">
        <v>0</v>
      </c>
      <c r="AH25" s="99">
        <v>70423</v>
      </c>
      <c r="AI25" s="99">
        <v>0</v>
      </c>
      <c r="AJ25" s="99">
        <v>0</v>
      </c>
      <c r="AK25" s="99">
        <v>0</v>
      </c>
      <c r="AL25" s="99"/>
    </row>
    <row r="26" spans="1:38" x14ac:dyDescent="0.25">
      <c r="A26" s="2">
        <v>16</v>
      </c>
      <c r="K26" s="99">
        <v>57292</v>
      </c>
      <c r="L26" s="99">
        <v>0</v>
      </c>
      <c r="M26" s="99">
        <v>225991</v>
      </c>
      <c r="N26" s="99">
        <v>0</v>
      </c>
      <c r="O26" s="99">
        <v>3018</v>
      </c>
      <c r="P26" s="99">
        <v>0</v>
      </c>
      <c r="Q26" s="99">
        <v>3282</v>
      </c>
      <c r="R26" s="99">
        <v>0</v>
      </c>
      <c r="S26" s="99">
        <v>0</v>
      </c>
      <c r="T26" s="99">
        <v>11992</v>
      </c>
      <c r="U26" s="99">
        <v>16222</v>
      </c>
      <c r="V26" s="99">
        <v>0</v>
      </c>
      <c r="W26" s="99">
        <v>1111590</v>
      </c>
      <c r="X26" s="99">
        <v>4571</v>
      </c>
      <c r="Y26" s="99">
        <v>0</v>
      </c>
      <c r="Z26" s="99">
        <v>15216</v>
      </c>
      <c r="AA26" s="99">
        <v>4307</v>
      </c>
      <c r="AB26" s="99">
        <v>506258</v>
      </c>
      <c r="AC26" s="99">
        <v>0</v>
      </c>
      <c r="AD26" s="99">
        <v>12268</v>
      </c>
      <c r="AE26" s="99">
        <v>511673</v>
      </c>
      <c r="AF26" s="99">
        <v>21128</v>
      </c>
      <c r="AG26" s="99">
        <v>0</v>
      </c>
      <c r="AH26" s="99">
        <v>48300</v>
      </c>
      <c r="AI26" s="99">
        <v>0</v>
      </c>
      <c r="AJ26" s="99">
        <v>0</v>
      </c>
      <c r="AK26" s="99">
        <v>0</v>
      </c>
      <c r="AL26" s="99"/>
    </row>
    <row r="27" spans="1:38" x14ac:dyDescent="0.25">
      <c r="A27" s="2">
        <v>17</v>
      </c>
      <c r="K27" s="99">
        <v>19755</v>
      </c>
      <c r="L27" s="99">
        <v>0</v>
      </c>
      <c r="M27" s="99">
        <v>110144</v>
      </c>
      <c r="N27" s="99">
        <v>0</v>
      </c>
      <c r="O27" s="99">
        <v>0</v>
      </c>
      <c r="P27" s="99">
        <v>0</v>
      </c>
      <c r="Q27" s="99">
        <v>0</v>
      </c>
      <c r="R27" s="99">
        <v>0</v>
      </c>
      <c r="S27" s="99">
        <v>0</v>
      </c>
      <c r="T27" s="99">
        <v>2781</v>
      </c>
      <c r="U27" s="99">
        <v>3636</v>
      </c>
      <c r="V27" s="99">
        <v>0</v>
      </c>
      <c r="W27" s="99">
        <v>501881</v>
      </c>
      <c r="X27" s="99">
        <v>1805</v>
      </c>
      <c r="Y27" s="99">
        <v>0</v>
      </c>
      <c r="Z27" s="99">
        <v>6751</v>
      </c>
      <c r="AA27" s="99">
        <v>0</v>
      </c>
      <c r="AB27" s="99">
        <v>530995</v>
      </c>
      <c r="AC27" s="99">
        <v>0</v>
      </c>
      <c r="AD27" s="99">
        <v>7717</v>
      </c>
      <c r="AE27" s="99">
        <v>250675</v>
      </c>
      <c r="AF27" s="99">
        <v>10093</v>
      </c>
      <c r="AG27" s="99">
        <v>0</v>
      </c>
      <c r="AH27" s="99">
        <v>33652</v>
      </c>
      <c r="AI27" s="99">
        <v>0</v>
      </c>
      <c r="AJ27" s="99">
        <v>0</v>
      </c>
      <c r="AK27" s="99">
        <v>0</v>
      </c>
      <c r="AL27" s="99"/>
    </row>
    <row r="28" spans="1:38" x14ac:dyDescent="0.25">
      <c r="A28" s="2">
        <v>18</v>
      </c>
      <c r="K28" s="99">
        <v>15343</v>
      </c>
      <c r="L28" s="99">
        <v>0</v>
      </c>
      <c r="M28" s="99">
        <v>88864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1973</v>
      </c>
      <c r="U28" s="99">
        <v>2264</v>
      </c>
      <c r="V28" s="99">
        <v>0</v>
      </c>
      <c r="W28" s="99">
        <v>404166</v>
      </c>
      <c r="X28" s="99">
        <v>1414</v>
      </c>
      <c r="Y28" s="99">
        <v>0</v>
      </c>
      <c r="Z28" s="99">
        <v>5551</v>
      </c>
      <c r="AA28" s="99">
        <v>0</v>
      </c>
      <c r="AB28" s="99">
        <v>509458</v>
      </c>
      <c r="AC28" s="99">
        <v>0</v>
      </c>
      <c r="AD28" s="99">
        <v>5114</v>
      </c>
      <c r="AE28" s="99">
        <v>206361</v>
      </c>
      <c r="AF28" s="99">
        <v>9427</v>
      </c>
      <c r="AG28" s="99">
        <v>0</v>
      </c>
      <c r="AH28" s="99">
        <v>32300</v>
      </c>
      <c r="AI28" s="99">
        <v>0</v>
      </c>
      <c r="AJ28" s="99">
        <v>0</v>
      </c>
      <c r="AK28" s="99">
        <v>0</v>
      </c>
      <c r="AL28" s="99"/>
    </row>
    <row r="29" spans="1:38" x14ac:dyDescent="0.25">
      <c r="A29" s="2">
        <v>19</v>
      </c>
      <c r="F29" s="4">
        <v>0.15</v>
      </c>
      <c r="G29" s="5">
        <v>200</v>
      </c>
      <c r="H29" s="4">
        <v>0.8</v>
      </c>
      <c r="I29" s="5">
        <v>400</v>
      </c>
      <c r="J29" s="29">
        <v>1.25</v>
      </c>
      <c r="K29" s="99">
        <v>15119</v>
      </c>
      <c r="L29" s="99">
        <v>0</v>
      </c>
      <c r="M29" s="99">
        <v>106912</v>
      </c>
      <c r="N29" s="99">
        <v>21476</v>
      </c>
      <c r="O29" s="99">
        <v>0</v>
      </c>
      <c r="P29" s="99">
        <v>291079</v>
      </c>
      <c r="Q29" s="99">
        <v>461</v>
      </c>
      <c r="R29" s="99">
        <v>4322</v>
      </c>
      <c r="S29" s="99">
        <v>0</v>
      </c>
      <c r="T29" s="99">
        <v>65814</v>
      </c>
      <c r="U29" s="99">
        <v>292895</v>
      </c>
      <c r="V29" s="99">
        <v>25111</v>
      </c>
      <c r="W29" s="99">
        <v>115746</v>
      </c>
      <c r="X29" s="99">
        <v>5409</v>
      </c>
      <c r="Y29" s="99">
        <v>25548</v>
      </c>
      <c r="Z29" s="99">
        <v>93900</v>
      </c>
      <c r="AA29" s="99">
        <v>5096</v>
      </c>
      <c r="AB29" s="99">
        <v>525807</v>
      </c>
      <c r="AC29" s="99">
        <v>6644</v>
      </c>
      <c r="AD29" s="99">
        <v>9043</v>
      </c>
      <c r="AE29" s="99">
        <v>409170</v>
      </c>
      <c r="AF29" s="99">
        <v>16877</v>
      </c>
      <c r="AG29" s="99">
        <v>0</v>
      </c>
      <c r="AH29" s="99">
        <v>61207</v>
      </c>
      <c r="AI29" s="99">
        <v>0</v>
      </c>
      <c r="AJ29" s="99">
        <v>0</v>
      </c>
      <c r="AK29" s="99">
        <v>6694</v>
      </c>
      <c r="AL29" s="99"/>
    </row>
    <row r="30" spans="1:38" x14ac:dyDescent="0.25">
      <c r="F30" s="4">
        <v>0.15</v>
      </c>
      <c r="G30" s="5">
        <v>200</v>
      </c>
      <c r="H30" s="4">
        <v>0.8</v>
      </c>
      <c r="I30" s="5">
        <v>400</v>
      </c>
      <c r="J30" s="29">
        <v>1.25</v>
      </c>
      <c r="K30" s="99">
        <v>12411</v>
      </c>
      <c r="L30" s="99">
        <v>0</v>
      </c>
      <c r="M30" s="99">
        <v>102071</v>
      </c>
      <c r="N30" s="99">
        <v>19040</v>
      </c>
      <c r="O30" s="99">
        <v>0</v>
      </c>
      <c r="P30" s="99">
        <v>297197</v>
      </c>
      <c r="Q30" s="99">
        <v>687</v>
      </c>
      <c r="R30" s="99">
        <v>4484</v>
      </c>
      <c r="S30" s="99">
        <v>0</v>
      </c>
      <c r="T30" s="99">
        <v>70847</v>
      </c>
      <c r="U30" s="99">
        <v>286982</v>
      </c>
      <c r="V30" s="99">
        <v>24496</v>
      </c>
      <c r="W30" s="99">
        <v>88845</v>
      </c>
      <c r="X30" s="99">
        <v>4001</v>
      </c>
      <c r="Y30" s="99">
        <v>26948</v>
      </c>
      <c r="Z30" s="99">
        <v>98231</v>
      </c>
      <c r="AA30" s="99">
        <v>4820</v>
      </c>
      <c r="AB30" s="99">
        <v>516874</v>
      </c>
      <c r="AC30" s="99">
        <v>5645</v>
      </c>
      <c r="AD30" s="99">
        <v>7382</v>
      </c>
      <c r="AE30" s="99">
        <v>403339</v>
      </c>
      <c r="AF30" s="99">
        <v>16387</v>
      </c>
      <c r="AG30" s="99">
        <v>7252</v>
      </c>
      <c r="AH30" s="99">
        <v>50927</v>
      </c>
      <c r="AI30" s="99">
        <v>0</v>
      </c>
      <c r="AJ30" s="99">
        <v>0</v>
      </c>
      <c r="AK30" s="99">
        <v>8361</v>
      </c>
      <c r="AL30" s="99"/>
    </row>
    <row r="31" spans="1:38" x14ac:dyDescent="0.25">
      <c r="F31" s="4">
        <v>0.15</v>
      </c>
      <c r="G31" s="5">
        <v>200</v>
      </c>
      <c r="H31" s="4">
        <v>0.8</v>
      </c>
      <c r="I31" s="5">
        <v>400</v>
      </c>
      <c r="J31" s="29">
        <v>1.25</v>
      </c>
      <c r="K31" s="99">
        <v>13696</v>
      </c>
      <c r="L31" s="99">
        <v>0</v>
      </c>
      <c r="M31" s="99">
        <v>108512</v>
      </c>
      <c r="N31" s="99">
        <v>23896</v>
      </c>
      <c r="O31" s="99">
        <v>0</v>
      </c>
      <c r="P31" s="99">
        <v>306597</v>
      </c>
      <c r="Q31" s="99">
        <v>888</v>
      </c>
      <c r="R31" s="99">
        <v>5864</v>
      </c>
      <c r="S31" s="99">
        <v>0</v>
      </c>
      <c r="T31" s="99">
        <v>70949</v>
      </c>
      <c r="U31" s="99">
        <v>311666</v>
      </c>
      <c r="V31" s="99">
        <v>26230</v>
      </c>
      <c r="W31" s="99">
        <v>88025</v>
      </c>
      <c r="X31" s="99">
        <v>5171</v>
      </c>
      <c r="Y31" s="99">
        <v>30934</v>
      </c>
      <c r="Z31" s="99">
        <v>101598</v>
      </c>
      <c r="AA31" s="99">
        <v>4165</v>
      </c>
      <c r="AB31" s="99">
        <v>523086</v>
      </c>
      <c r="AC31" s="99">
        <v>7860</v>
      </c>
      <c r="AD31" s="99">
        <v>7646</v>
      </c>
      <c r="AE31" s="99">
        <v>419705</v>
      </c>
      <c r="AF31" s="99">
        <v>18004</v>
      </c>
      <c r="AG31" s="99">
        <v>9564</v>
      </c>
      <c r="AH31" s="99">
        <v>71848</v>
      </c>
      <c r="AI31" s="99">
        <v>0</v>
      </c>
      <c r="AJ31" s="99">
        <v>0</v>
      </c>
      <c r="AK31" s="99">
        <v>6868</v>
      </c>
      <c r="AL31" s="99"/>
    </row>
    <row r="32" spans="1:38" x14ac:dyDescent="0.25">
      <c r="F32" s="4">
        <v>0.15</v>
      </c>
      <c r="G32" s="5">
        <v>200</v>
      </c>
      <c r="H32" s="4">
        <v>0.8</v>
      </c>
      <c r="I32" s="5">
        <v>400</v>
      </c>
      <c r="J32" s="29">
        <v>1.25</v>
      </c>
      <c r="K32" s="99">
        <v>13430</v>
      </c>
      <c r="L32" s="99">
        <v>0</v>
      </c>
      <c r="M32" s="99">
        <v>106042</v>
      </c>
      <c r="N32" s="99">
        <v>23094</v>
      </c>
      <c r="O32" s="99">
        <v>0</v>
      </c>
      <c r="P32" s="99">
        <v>314593</v>
      </c>
      <c r="Q32" s="99">
        <v>676</v>
      </c>
      <c r="R32" s="99">
        <v>5402</v>
      </c>
      <c r="S32" s="99">
        <v>0</v>
      </c>
      <c r="T32" s="99">
        <v>71158</v>
      </c>
      <c r="U32" s="99">
        <v>318154</v>
      </c>
      <c r="V32" s="99">
        <v>27162</v>
      </c>
      <c r="W32" s="99">
        <v>87141</v>
      </c>
      <c r="X32" s="99">
        <v>5703</v>
      </c>
      <c r="Y32" s="99">
        <v>29908</v>
      </c>
      <c r="Z32" s="99">
        <v>101826</v>
      </c>
      <c r="AA32" s="99">
        <v>4618</v>
      </c>
      <c r="AB32" s="99">
        <v>518188</v>
      </c>
      <c r="AC32" s="99">
        <v>6639</v>
      </c>
      <c r="AD32" s="99">
        <v>5279</v>
      </c>
      <c r="AE32" s="99">
        <v>421815</v>
      </c>
      <c r="AF32" s="99">
        <v>17173</v>
      </c>
      <c r="AG32" s="99">
        <v>6944</v>
      </c>
      <c r="AH32" s="99">
        <v>52986</v>
      </c>
      <c r="AI32" s="99">
        <v>0</v>
      </c>
      <c r="AJ32" s="99">
        <v>0</v>
      </c>
      <c r="AK32" s="99">
        <v>8215</v>
      </c>
      <c r="AL32" s="99"/>
    </row>
    <row r="33" spans="6:38" x14ac:dyDescent="0.25">
      <c r="F33" s="4">
        <v>0.15</v>
      </c>
      <c r="G33" s="5">
        <v>200</v>
      </c>
      <c r="H33" s="4">
        <v>0.8</v>
      </c>
      <c r="I33" s="5">
        <v>400</v>
      </c>
      <c r="J33" s="29">
        <v>1.25</v>
      </c>
      <c r="K33" s="99">
        <v>12758</v>
      </c>
      <c r="L33" s="99">
        <v>0</v>
      </c>
      <c r="M33" s="99">
        <v>101347</v>
      </c>
      <c r="N33" s="99">
        <v>20724</v>
      </c>
      <c r="O33" s="99">
        <v>0</v>
      </c>
      <c r="P33" s="99">
        <v>312752</v>
      </c>
      <c r="Q33" s="99">
        <v>869</v>
      </c>
      <c r="R33" s="99">
        <v>5929</v>
      </c>
      <c r="S33" s="99">
        <v>0</v>
      </c>
      <c r="T33" s="99">
        <v>73582</v>
      </c>
      <c r="U33" s="99">
        <v>309152</v>
      </c>
      <c r="V33" s="99">
        <v>25232</v>
      </c>
      <c r="W33" s="99">
        <v>79861</v>
      </c>
      <c r="X33" s="99">
        <v>5417</v>
      </c>
      <c r="Y33" s="99">
        <v>28319</v>
      </c>
      <c r="Z33" s="99">
        <v>104764</v>
      </c>
      <c r="AA33" s="99">
        <v>5095</v>
      </c>
      <c r="AB33" s="99">
        <v>526286</v>
      </c>
      <c r="AC33" s="99">
        <v>7055</v>
      </c>
      <c r="AD33" s="99">
        <v>5205</v>
      </c>
      <c r="AE33" s="99">
        <v>417370</v>
      </c>
      <c r="AF33" s="99">
        <v>18473</v>
      </c>
      <c r="AG33" s="99">
        <v>0</v>
      </c>
      <c r="AH33" s="99">
        <v>61486</v>
      </c>
      <c r="AI33" s="99">
        <v>0</v>
      </c>
      <c r="AJ33" s="99">
        <v>0</v>
      </c>
      <c r="AK33" s="99">
        <v>9161</v>
      </c>
      <c r="AL33" s="99"/>
    </row>
    <row r="34" spans="6:38" x14ac:dyDescent="0.25">
      <c r="F34" s="4">
        <v>0.15</v>
      </c>
      <c r="G34" s="5">
        <v>200</v>
      </c>
      <c r="H34" s="4">
        <v>0.8</v>
      </c>
      <c r="I34" s="5">
        <v>400</v>
      </c>
      <c r="J34" s="29">
        <v>1.25</v>
      </c>
      <c r="K34" s="99">
        <v>18854</v>
      </c>
      <c r="L34" s="99">
        <v>22419</v>
      </c>
      <c r="M34" s="99">
        <v>200845</v>
      </c>
      <c r="N34" s="99">
        <v>21673</v>
      </c>
      <c r="O34" s="99">
        <v>0</v>
      </c>
      <c r="P34" s="99">
        <v>855107</v>
      </c>
      <c r="Q34" s="99">
        <v>492</v>
      </c>
      <c r="R34" s="99">
        <v>30926</v>
      </c>
      <c r="S34" s="99">
        <v>0</v>
      </c>
      <c r="T34" s="99">
        <v>167906</v>
      </c>
      <c r="U34" s="99">
        <v>561168</v>
      </c>
      <c r="V34" s="99">
        <v>42826</v>
      </c>
      <c r="W34" s="99">
        <v>100427</v>
      </c>
      <c r="X34" s="99">
        <v>11237</v>
      </c>
      <c r="Y34" s="99">
        <v>117791</v>
      </c>
      <c r="Z34" s="99">
        <v>205593</v>
      </c>
      <c r="AA34" s="99">
        <v>7214</v>
      </c>
      <c r="AB34" s="99">
        <v>529618</v>
      </c>
      <c r="AC34" s="99">
        <v>48247</v>
      </c>
      <c r="AD34" s="99">
        <v>27332</v>
      </c>
      <c r="AE34" s="99">
        <v>1094667</v>
      </c>
      <c r="AF34" s="99">
        <v>46271</v>
      </c>
      <c r="AG34" s="99">
        <v>0</v>
      </c>
      <c r="AH34" s="99">
        <v>130114</v>
      </c>
      <c r="AI34" s="99">
        <v>0</v>
      </c>
      <c r="AJ34" s="99">
        <v>0</v>
      </c>
      <c r="AK34" s="99">
        <v>16676</v>
      </c>
      <c r="AL34" s="99"/>
    </row>
    <row r="35" spans="6:38" x14ac:dyDescent="0.25">
      <c r="F35" s="4">
        <v>0.15</v>
      </c>
      <c r="G35" s="5">
        <v>200</v>
      </c>
      <c r="H35" s="4">
        <v>0.8</v>
      </c>
      <c r="I35" s="5">
        <v>400</v>
      </c>
      <c r="J35" s="29">
        <v>1.25</v>
      </c>
      <c r="K35" s="99">
        <v>21654</v>
      </c>
      <c r="L35" s="99">
        <v>26530</v>
      </c>
      <c r="M35" s="99">
        <v>251673</v>
      </c>
      <c r="N35" s="99">
        <v>4226</v>
      </c>
      <c r="O35" s="99">
        <v>0</v>
      </c>
      <c r="P35" s="99">
        <v>976073</v>
      </c>
      <c r="Q35" s="99">
        <v>340</v>
      </c>
      <c r="R35" s="99">
        <v>33632</v>
      </c>
      <c r="S35" s="99">
        <v>0</v>
      </c>
      <c r="T35" s="99">
        <v>185433</v>
      </c>
      <c r="U35" s="99">
        <v>591576</v>
      </c>
      <c r="V35" s="99">
        <v>25953</v>
      </c>
      <c r="W35" s="99">
        <v>132953</v>
      </c>
      <c r="X35" s="99">
        <v>9018</v>
      </c>
      <c r="Y35" s="99">
        <v>118788</v>
      </c>
      <c r="Z35" s="99">
        <v>218801</v>
      </c>
      <c r="AA35" s="99">
        <v>8027</v>
      </c>
      <c r="AB35" s="99">
        <v>533433</v>
      </c>
      <c r="AC35" s="99">
        <v>51139</v>
      </c>
      <c r="AD35" s="99">
        <v>41443</v>
      </c>
      <c r="AE35" s="99">
        <v>1265702</v>
      </c>
      <c r="AF35" s="99">
        <v>52555</v>
      </c>
      <c r="AG35" s="99">
        <v>0</v>
      </c>
      <c r="AH35" s="99">
        <v>147001</v>
      </c>
      <c r="AI35" s="99">
        <v>0</v>
      </c>
      <c r="AJ35" s="99">
        <v>0</v>
      </c>
      <c r="AK35" s="99">
        <v>18276</v>
      </c>
      <c r="AL35" s="99"/>
    </row>
    <row r="36" spans="6:38" x14ac:dyDescent="0.25">
      <c r="F36" s="4">
        <v>0.15</v>
      </c>
      <c r="G36" s="5">
        <v>200</v>
      </c>
      <c r="H36" s="4">
        <v>0.8</v>
      </c>
      <c r="I36" s="5">
        <v>400</v>
      </c>
      <c r="J36" s="29">
        <v>1.25</v>
      </c>
      <c r="K36" s="99">
        <v>17643</v>
      </c>
      <c r="L36" s="99">
        <v>26218</v>
      </c>
      <c r="M36" s="99">
        <v>218612</v>
      </c>
      <c r="N36" s="99">
        <v>19304</v>
      </c>
      <c r="O36" s="99">
        <v>0</v>
      </c>
      <c r="P36" s="99">
        <v>916018</v>
      </c>
      <c r="Q36" s="99">
        <v>295</v>
      </c>
      <c r="R36" s="99">
        <v>27344</v>
      </c>
      <c r="S36" s="99">
        <v>0</v>
      </c>
      <c r="T36" s="99">
        <v>167591</v>
      </c>
      <c r="U36" s="99">
        <v>526017</v>
      </c>
      <c r="V36" s="99">
        <v>24445</v>
      </c>
      <c r="W36" s="99">
        <v>121665</v>
      </c>
      <c r="X36" s="99">
        <v>11460</v>
      </c>
      <c r="Y36" s="99">
        <v>101959</v>
      </c>
      <c r="Z36" s="99">
        <v>230148</v>
      </c>
      <c r="AA36" s="99">
        <v>8846</v>
      </c>
      <c r="AB36" s="99">
        <v>538483</v>
      </c>
      <c r="AC36" s="99">
        <v>41356</v>
      </c>
      <c r="AD36" s="99">
        <v>25682</v>
      </c>
      <c r="AE36" s="99">
        <v>1148164</v>
      </c>
      <c r="AF36" s="99">
        <v>50552</v>
      </c>
      <c r="AG36" s="99">
        <v>0</v>
      </c>
      <c r="AH36" s="99">
        <v>122454</v>
      </c>
      <c r="AI36" s="99">
        <v>0</v>
      </c>
      <c r="AJ36" s="99">
        <v>0</v>
      </c>
      <c r="AK36" s="99">
        <v>17429</v>
      </c>
      <c r="AL36" s="99"/>
    </row>
    <row r="37" spans="6:38" x14ac:dyDescent="0.25">
      <c r="F37" s="4">
        <v>0.15</v>
      </c>
      <c r="G37" s="5">
        <v>200</v>
      </c>
      <c r="H37" s="4">
        <v>0.8</v>
      </c>
      <c r="I37" s="5">
        <v>400</v>
      </c>
      <c r="J37" s="29">
        <v>1.25</v>
      </c>
      <c r="K37" s="99">
        <v>22568</v>
      </c>
      <c r="L37" s="99">
        <v>25281</v>
      </c>
      <c r="M37" s="99">
        <v>232785</v>
      </c>
      <c r="N37" s="99">
        <v>4323</v>
      </c>
      <c r="O37" s="99">
        <v>0</v>
      </c>
      <c r="P37" s="99">
        <v>975981</v>
      </c>
      <c r="Q37" s="99">
        <v>408</v>
      </c>
      <c r="R37" s="99">
        <v>32661</v>
      </c>
      <c r="S37" s="99">
        <v>0</v>
      </c>
      <c r="T37" s="99">
        <v>178901</v>
      </c>
      <c r="U37" s="99">
        <v>625387</v>
      </c>
      <c r="V37" s="99">
        <v>26980</v>
      </c>
      <c r="W37" s="99">
        <v>105285</v>
      </c>
      <c r="X37" s="99">
        <v>10652</v>
      </c>
      <c r="Y37" s="99">
        <v>116690</v>
      </c>
      <c r="Z37" s="99">
        <v>223250</v>
      </c>
      <c r="AA37" s="99">
        <v>8478</v>
      </c>
      <c r="AB37" s="99">
        <v>528333</v>
      </c>
      <c r="AC37" s="99">
        <v>48522</v>
      </c>
      <c r="AD37" s="99">
        <v>24228</v>
      </c>
      <c r="AE37" s="99">
        <v>1236944</v>
      </c>
      <c r="AF37" s="99">
        <v>54619</v>
      </c>
      <c r="AG37" s="99">
        <v>0</v>
      </c>
      <c r="AH37" s="99">
        <v>112965</v>
      </c>
      <c r="AI37" s="99">
        <v>0</v>
      </c>
      <c r="AJ37" s="99">
        <v>0</v>
      </c>
      <c r="AK37" s="99">
        <v>19255</v>
      </c>
      <c r="AL37" s="99"/>
    </row>
    <row r="38" spans="6:38" x14ac:dyDescent="0.25">
      <c r="F38" s="4">
        <v>0.15</v>
      </c>
      <c r="G38" s="5">
        <v>200</v>
      </c>
      <c r="H38" s="4">
        <v>0.8</v>
      </c>
      <c r="I38" s="5">
        <v>400</v>
      </c>
      <c r="J38" s="29">
        <v>1.25</v>
      </c>
      <c r="K38" s="99">
        <v>21956</v>
      </c>
      <c r="L38" s="99">
        <v>27264</v>
      </c>
      <c r="M38" s="99">
        <v>249531</v>
      </c>
      <c r="N38" s="99">
        <v>4071</v>
      </c>
      <c r="O38" s="99">
        <v>0</v>
      </c>
      <c r="P38" s="99">
        <v>938220</v>
      </c>
      <c r="Q38" s="99">
        <v>626</v>
      </c>
      <c r="R38" s="99">
        <v>30624</v>
      </c>
      <c r="S38" s="99">
        <v>0</v>
      </c>
      <c r="T38" s="99">
        <v>182588</v>
      </c>
      <c r="U38" s="99">
        <v>601489</v>
      </c>
      <c r="V38" s="99">
        <v>27722</v>
      </c>
      <c r="W38" s="99">
        <v>146441</v>
      </c>
      <c r="X38" s="99">
        <v>12862</v>
      </c>
      <c r="Y38" s="99">
        <v>117427</v>
      </c>
      <c r="Z38" s="99">
        <v>242741</v>
      </c>
      <c r="AA38" s="99">
        <v>8373</v>
      </c>
      <c r="AB38" s="99">
        <v>507815</v>
      </c>
      <c r="AC38" s="99">
        <v>50006</v>
      </c>
      <c r="AD38" s="99">
        <v>31951</v>
      </c>
      <c r="AE38" s="99">
        <v>1242470</v>
      </c>
      <c r="AF38" s="99">
        <v>57203</v>
      </c>
      <c r="AG38" s="99">
        <v>0</v>
      </c>
      <c r="AH38" s="99">
        <v>138550</v>
      </c>
      <c r="AI38" s="99">
        <v>0</v>
      </c>
      <c r="AJ38" s="99">
        <v>0</v>
      </c>
      <c r="AK38" s="99">
        <v>20336</v>
      </c>
      <c r="AL38" s="99"/>
    </row>
    <row r="39" spans="6:38" x14ac:dyDescent="0.25">
      <c r="F39" s="4">
        <v>0.15</v>
      </c>
      <c r="G39" s="5">
        <v>200</v>
      </c>
      <c r="H39" s="4">
        <v>0.8</v>
      </c>
      <c r="I39" s="5">
        <v>400</v>
      </c>
      <c r="J39" s="29">
        <v>1.25</v>
      </c>
      <c r="K39" s="99">
        <v>44854</v>
      </c>
      <c r="L39" s="99">
        <v>34941</v>
      </c>
      <c r="M39" s="99">
        <v>596021</v>
      </c>
      <c r="N39" s="99">
        <v>9438</v>
      </c>
      <c r="O39" s="99">
        <v>0</v>
      </c>
      <c r="P39" s="99">
        <v>1507674</v>
      </c>
      <c r="Q39" s="99">
        <v>6389</v>
      </c>
      <c r="R39" s="99">
        <v>50194</v>
      </c>
      <c r="S39" s="99">
        <v>0</v>
      </c>
      <c r="T39" s="99">
        <v>312318</v>
      </c>
      <c r="U39" s="99">
        <v>817609</v>
      </c>
      <c r="V39" s="99">
        <v>71435</v>
      </c>
      <c r="W39" s="99">
        <v>80328</v>
      </c>
      <c r="X39" s="99">
        <v>10538</v>
      </c>
      <c r="Y39" s="99">
        <v>169385</v>
      </c>
      <c r="Z39" s="99">
        <v>295305</v>
      </c>
      <c r="AA39" s="99">
        <v>12878</v>
      </c>
      <c r="AB39" s="99">
        <v>494117</v>
      </c>
      <c r="AC39" s="99">
        <v>43591</v>
      </c>
      <c r="AD39" s="99">
        <v>22554</v>
      </c>
      <c r="AE39" s="99">
        <v>886091</v>
      </c>
      <c r="AF39" s="99">
        <v>35732</v>
      </c>
      <c r="AG39" s="99">
        <v>0</v>
      </c>
      <c r="AH39" s="99">
        <v>87945</v>
      </c>
      <c r="AI39" s="99">
        <v>0</v>
      </c>
      <c r="AJ39" s="99">
        <v>0</v>
      </c>
      <c r="AK39" s="99">
        <v>13210</v>
      </c>
      <c r="AL39" s="99"/>
    </row>
    <row r="40" spans="6:38" x14ac:dyDescent="0.25">
      <c r="F40" s="4">
        <v>0.15</v>
      </c>
      <c r="G40" s="5">
        <v>200</v>
      </c>
      <c r="H40" s="4">
        <v>0.8</v>
      </c>
      <c r="I40" s="5">
        <v>400</v>
      </c>
      <c r="J40" s="29">
        <v>1.25</v>
      </c>
      <c r="K40" s="99">
        <v>20941</v>
      </c>
      <c r="L40" s="99">
        <v>25737</v>
      </c>
      <c r="M40" s="99">
        <v>240452</v>
      </c>
      <c r="N40" s="99">
        <v>8939</v>
      </c>
      <c r="O40" s="99">
        <v>0</v>
      </c>
      <c r="P40" s="99">
        <v>959946</v>
      </c>
      <c r="Q40" s="99">
        <v>682</v>
      </c>
      <c r="R40" s="99">
        <v>32402</v>
      </c>
      <c r="S40" s="99">
        <v>0</v>
      </c>
      <c r="T40" s="99">
        <v>195509</v>
      </c>
      <c r="U40" s="99">
        <v>600994</v>
      </c>
      <c r="V40" s="99">
        <v>22353</v>
      </c>
      <c r="W40" s="99">
        <v>86232</v>
      </c>
      <c r="X40" s="99">
        <v>7802</v>
      </c>
      <c r="Y40" s="99">
        <v>121819</v>
      </c>
      <c r="Z40" s="99">
        <v>221892</v>
      </c>
      <c r="AA40" s="99">
        <v>8560</v>
      </c>
      <c r="AB40" s="99">
        <v>511367</v>
      </c>
      <c r="AC40" s="99">
        <v>48912</v>
      </c>
      <c r="AD40" s="99">
        <v>34156</v>
      </c>
      <c r="AE40" s="99">
        <v>1202820</v>
      </c>
      <c r="AF40" s="99">
        <v>53739</v>
      </c>
      <c r="AG40" s="99">
        <v>0</v>
      </c>
      <c r="AH40" s="99">
        <v>152869</v>
      </c>
      <c r="AI40" s="99">
        <v>0</v>
      </c>
      <c r="AJ40" s="99">
        <v>0</v>
      </c>
      <c r="AK40" s="99">
        <v>19516</v>
      </c>
      <c r="AL40" s="99"/>
    </row>
    <row r="41" spans="6:38" x14ac:dyDescent="0.25">
      <c r="F41" s="4">
        <v>0.15</v>
      </c>
      <c r="G41" s="5">
        <v>200</v>
      </c>
      <c r="H41" s="4">
        <v>0.8</v>
      </c>
      <c r="I41" s="5">
        <v>400</v>
      </c>
      <c r="J41" s="29">
        <v>1.25</v>
      </c>
      <c r="K41" s="99">
        <v>20315</v>
      </c>
      <c r="L41" s="99">
        <v>21730</v>
      </c>
      <c r="M41" s="99">
        <v>215624</v>
      </c>
      <c r="N41" s="99">
        <v>10636</v>
      </c>
      <c r="O41" s="99">
        <v>0</v>
      </c>
      <c r="P41" s="99">
        <v>901945</v>
      </c>
      <c r="Q41" s="99">
        <v>865</v>
      </c>
      <c r="R41" s="99">
        <v>32671</v>
      </c>
      <c r="S41" s="99">
        <v>0</v>
      </c>
      <c r="T41" s="99">
        <v>181679</v>
      </c>
      <c r="U41" s="99">
        <v>568005</v>
      </c>
      <c r="V41" s="99">
        <v>24949</v>
      </c>
      <c r="W41" s="99">
        <v>55640</v>
      </c>
      <c r="X41" s="99">
        <v>9121</v>
      </c>
      <c r="Y41" s="99">
        <v>123877</v>
      </c>
      <c r="Z41" s="99">
        <v>245237</v>
      </c>
      <c r="AA41" s="99">
        <v>9627</v>
      </c>
      <c r="AB41" s="99">
        <v>95184</v>
      </c>
      <c r="AC41" s="99">
        <v>48305</v>
      </c>
      <c r="AD41" s="99">
        <v>32807</v>
      </c>
      <c r="AE41" s="99">
        <v>1160401</v>
      </c>
      <c r="AF41" s="99">
        <v>56165</v>
      </c>
      <c r="AG41" s="99">
        <v>0</v>
      </c>
      <c r="AH41" s="99">
        <v>161809</v>
      </c>
      <c r="AI41" s="99">
        <v>0</v>
      </c>
      <c r="AJ41" s="99">
        <v>0</v>
      </c>
      <c r="AK41" s="99">
        <v>17538</v>
      </c>
      <c r="AL41" s="99"/>
    </row>
    <row r="42" spans="6:38" x14ac:dyDescent="0.25">
      <c r="F42" s="4">
        <v>0.15</v>
      </c>
      <c r="G42" s="5">
        <v>200</v>
      </c>
      <c r="H42" s="4">
        <v>0.8</v>
      </c>
      <c r="I42" s="5">
        <v>400</v>
      </c>
      <c r="J42" s="29">
        <v>1.25</v>
      </c>
      <c r="K42" s="99">
        <v>22796</v>
      </c>
      <c r="L42" s="99">
        <v>24469</v>
      </c>
      <c r="M42" s="99">
        <v>246714</v>
      </c>
      <c r="N42" s="99">
        <v>8686</v>
      </c>
      <c r="O42" s="99">
        <v>0</v>
      </c>
      <c r="P42" s="99">
        <v>1007620</v>
      </c>
      <c r="Q42" s="99">
        <v>770</v>
      </c>
      <c r="R42" s="99">
        <v>30199</v>
      </c>
      <c r="S42" s="99">
        <v>0</v>
      </c>
      <c r="T42" s="99">
        <v>186055</v>
      </c>
      <c r="U42" s="99">
        <v>627988</v>
      </c>
      <c r="V42" s="99">
        <v>24993</v>
      </c>
      <c r="W42" s="99">
        <v>84716</v>
      </c>
      <c r="X42" s="99">
        <v>7663</v>
      </c>
      <c r="Y42" s="99">
        <v>111520</v>
      </c>
      <c r="Z42" s="99">
        <v>206167</v>
      </c>
      <c r="AA42" s="99">
        <v>7561</v>
      </c>
      <c r="AB42" s="99">
        <v>452031</v>
      </c>
      <c r="AC42" s="99">
        <v>45787</v>
      </c>
      <c r="AD42" s="99">
        <v>35294</v>
      </c>
      <c r="AE42" s="99">
        <v>1212169</v>
      </c>
      <c r="AF42" s="99">
        <v>56332</v>
      </c>
      <c r="AG42" s="99">
        <v>8885</v>
      </c>
      <c r="AH42" s="99">
        <v>150639</v>
      </c>
      <c r="AI42" s="99">
        <v>0</v>
      </c>
      <c r="AJ42" s="99">
        <v>0</v>
      </c>
      <c r="AK42" s="99">
        <v>19966</v>
      </c>
      <c r="AL42" s="99"/>
    </row>
    <row r="43" spans="6:38" x14ac:dyDescent="0.25">
      <c r="F43" s="4">
        <v>0.15</v>
      </c>
      <c r="G43" s="5">
        <v>200</v>
      </c>
      <c r="H43" s="4">
        <v>0.8</v>
      </c>
      <c r="I43" s="5">
        <v>400</v>
      </c>
      <c r="J43" s="29">
        <v>1.25</v>
      </c>
      <c r="K43" s="99">
        <v>19453</v>
      </c>
      <c r="L43" s="99">
        <v>27197</v>
      </c>
      <c r="M43" s="99">
        <v>233035</v>
      </c>
      <c r="N43" s="99">
        <v>17943</v>
      </c>
      <c r="O43" s="99">
        <v>0</v>
      </c>
      <c r="P43" s="99">
        <v>963527</v>
      </c>
      <c r="Q43" s="99">
        <v>665</v>
      </c>
      <c r="R43" s="99">
        <v>30558</v>
      </c>
      <c r="S43" s="99">
        <v>0</v>
      </c>
      <c r="T43" s="99">
        <v>187974</v>
      </c>
      <c r="U43" s="99">
        <v>555334</v>
      </c>
      <c r="V43" s="99">
        <v>39342</v>
      </c>
      <c r="W43" s="99">
        <v>68995</v>
      </c>
      <c r="X43" s="99">
        <v>7305</v>
      </c>
      <c r="Y43" s="99">
        <v>112325</v>
      </c>
      <c r="Z43" s="99">
        <v>220651</v>
      </c>
      <c r="AA43" s="99">
        <v>9522</v>
      </c>
      <c r="AB43" s="99">
        <v>498293</v>
      </c>
      <c r="AC43" s="99">
        <v>51254</v>
      </c>
      <c r="AD43" s="99">
        <v>13027</v>
      </c>
      <c r="AE43" s="99">
        <v>1216978</v>
      </c>
      <c r="AF43" s="99">
        <v>27971</v>
      </c>
      <c r="AG43" s="99">
        <v>0</v>
      </c>
      <c r="AH43" s="99">
        <v>228460</v>
      </c>
      <c r="AI43" s="99">
        <v>0</v>
      </c>
      <c r="AJ43" s="99">
        <v>0</v>
      </c>
      <c r="AK43" s="99">
        <v>20197</v>
      </c>
      <c r="AL43" s="99"/>
    </row>
    <row r="44" spans="6:38" x14ac:dyDescent="0.25">
      <c r="F44" s="4">
        <v>0.15</v>
      </c>
      <c r="G44" s="5">
        <v>200</v>
      </c>
      <c r="H44" s="4">
        <v>0.8</v>
      </c>
      <c r="I44" s="5">
        <v>400</v>
      </c>
      <c r="J44" s="29">
        <v>1.25</v>
      </c>
      <c r="K44" s="99">
        <v>23648</v>
      </c>
      <c r="L44" s="99">
        <v>28602</v>
      </c>
      <c r="M44" s="99">
        <v>263191</v>
      </c>
      <c r="N44" s="99">
        <v>21932</v>
      </c>
      <c r="O44" s="99">
        <v>0</v>
      </c>
      <c r="P44" s="99">
        <v>1114266</v>
      </c>
      <c r="Q44" s="99">
        <v>400</v>
      </c>
      <c r="R44" s="99">
        <v>37878</v>
      </c>
      <c r="S44" s="99">
        <v>0</v>
      </c>
      <c r="T44" s="99">
        <v>211161</v>
      </c>
      <c r="U44" s="99">
        <v>616828</v>
      </c>
      <c r="V44" s="99">
        <v>45062</v>
      </c>
      <c r="W44" s="99">
        <v>104533</v>
      </c>
      <c r="X44" s="99">
        <v>12939</v>
      </c>
      <c r="Y44" s="99">
        <v>137544</v>
      </c>
      <c r="Z44" s="99">
        <v>210913</v>
      </c>
      <c r="AA44" s="99">
        <v>8950</v>
      </c>
      <c r="AB44" s="99">
        <v>561881</v>
      </c>
      <c r="AC44" s="99">
        <v>61207</v>
      </c>
      <c r="AD44" s="99">
        <v>16149</v>
      </c>
      <c r="AE44" s="99">
        <v>1364039</v>
      </c>
      <c r="AF44" s="99">
        <v>33500</v>
      </c>
      <c r="AG44" s="99">
        <v>0</v>
      </c>
      <c r="AH44" s="99">
        <v>238515</v>
      </c>
      <c r="AI44" s="99">
        <v>0</v>
      </c>
      <c r="AJ44" s="99">
        <v>0</v>
      </c>
      <c r="AK44" s="99">
        <v>21902</v>
      </c>
      <c r="AL44" s="99"/>
    </row>
    <row r="45" spans="6:38" x14ac:dyDescent="0.25">
      <c r="F45" s="4">
        <v>0.15</v>
      </c>
      <c r="G45" s="5">
        <v>200</v>
      </c>
      <c r="H45" s="4">
        <v>0.8</v>
      </c>
      <c r="I45" s="5">
        <v>400</v>
      </c>
      <c r="J45" s="29">
        <v>1.25</v>
      </c>
      <c r="K45" s="99">
        <v>22732</v>
      </c>
      <c r="L45" s="99">
        <v>28381</v>
      </c>
      <c r="M45" s="99">
        <v>275429</v>
      </c>
      <c r="N45" s="99">
        <v>21727</v>
      </c>
      <c r="O45" s="99">
        <v>0</v>
      </c>
      <c r="P45" s="99">
        <v>1124574</v>
      </c>
      <c r="Q45" s="99">
        <v>413</v>
      </c>
      <c r="R45" s="99">
        <v>40683</v>
      </c>
      <c r="S45" s="99">
        <v>0</v>
      </c>
      <c r="T45" s="99">
        <v>215312</v>
      </c>
      <c r="U45" s="99">
        <v>630460</v>
      </c>
      <c r="V45" s="99">
        <v>41706</v>
      </c>
      <c r="W45" s="99">
        <v>123933</v>
      </c>
      <c r="X45" s="99">
        <v>12149</v>
      </c>
      <c r="Y45" s="99">
        <v>144826</v>
      </c>
      <c r="Z45" s="99">
        <v>214151</v>
      </c>
      <c r="AA45" s="99">
        <v>7855</v>
      </c>
      <c r="AB45" s="99">
        <v>474962</v>
      </c>
      <c r="AC45" s="99">
        <v>66557</v>
      </c>
      <c r="AD45" s="99">
        <v>16879</v>
      </c>
      <c r="AE45" s="99">
        <v>1426226</v>
      </c>
      <c r="AF45" s="99">
        <v>35067</v>
      </c>
      <c r="AG45" s="99">
        <v>0</v>
      </c>
      <c r="AH45" s="99">
        <v>252708</v>
      </c>
      <c r="AI45" s="99">
        <v>0</v>
      </c>
      <c r="AJ45" s="99">
        <v>0</v>
      </c>
      <c r="AK45" s="99">
        <v>21730</v>
      </c>
      <c r="AL45" s="99"/>
    </row>
    <row r="46" spans="6:38" x14ac:dyDescent="0.25">
      <c r="F46" s="4">
        <v>0.15</v>
      </c>
      <c r="G46" s="5">
        <v>200</v>
      </c>
      <c r="H46" s="4">
        <v>0.8</v>
      </c>
      <c r="I46" s="5">
        <v>400</v>
      </c>
      <c r="J46" s="29">
        <v>1.25</v>
      </c>
      <c r="K46" s="99">
        <v>20980</v>
      </c>
      <c r="L46" s="99">
        <v>30846</v>
      </c>
      <c r="M46" s="99">
        <v>274040</v>
      </c>
      <c r="N46" s="99">
        <v>22499</v>
      </c>
      <c r="O46" s="99">
        <v>0</v>
      </c>
      <c r="P46" s="99">
        <v>1114564</v>
      </c>
      <c r="Q46" s="99">
        <v>411</v>
      </c>
      <c r="R46" s="99">
        <v>43361</v>
      </c>
      <c r="S46" s="99">
        <v>0</v>
      </c>
      <c r="T46" s="99">
        <v>223539</v>
      </c>
      <c r="U46" s="99">
        <v>623910</v>
      </c>
      <c r="V46" s="99">
        <v>43675</v>
      </c>
      <c r="W46" s="99">
        <v>125750</v>
      </c>
      <c r="X46" s="99">
        <v>11941</v>
      </c>
      <c r="Y46" s="99">
        <v>152965</v>
      </c>
      <c r="Z46" s="99">
        <v>226622</v>
      </c>
      <c r="AA46" s="99">
        <v>8493</v>
      </c>
      <c r="AB46" s="99">
        <v>517122</v>
      </c>
      <c r="AC46" s="99">
        <v>68513</v>
      </c>
      <c r="AD46" s="99">
        <v>16766</v>
      </c>
      <c r="AE46" s="99">
        <v>1430224</v>
      </c>
      <c r="AF46" s="99">
        <v>37682</v>
      </c>
      <c r="AG46" s="99">
        <v>32280</v>
      </c>
      <c r="AH46" s="99">
        <v>270320</v>
      </c>
      <c r="AI46" s="99">
        <v>0</v>
      </c>
      <c r="AJ46" s="99">
        <v>0</v>
      </c>
      <c r="AK46" s="99">
        <v>21528</v>
      </c>
      <c r="AL46" s="99"/>
    </row>
    <row r="47" spans="6:38" x14ac:dyDescent="0.25">
      <c r="F47" s="4">
        <v>0.15</v>
      </c>
      <c r="G47" s="5">
        <v>200</v>
      </c>
      <c r="H47" s="4">
        <v>0.8</v>
      </c>
      <c r="I47" s="5">
        <v>400</v>
      </c>
      <c r="J47" s="29">
        <v>1.25</v>
      </c>
      <c r="K47" s="99">
        <v>23273</v>
      </c>
      <c r="L47" s="99">
        <v>30449</v>
      </c>
      <c r="M47" s="99">
        <v>289413</v>
      </c>
      <c r="N47" s="99">
        <v>22015</v>
      </c>
      <c r="O47" s="99">
        <v>0</v>
      </c>
      <c r="P47" s="99">
        <v>1120787</v>
      </c>
      <c r="Q47" s="99">
        <v>624</v>
      </c>
      <c r="R47" s="99">
        <v>40862</v>
      </c>
      <c r="S47" s="99">
        <v>0</v>
      </c>
      <c r="T47" s="99">
        <v>221524</v>
      </c>
      <c r="U47" s="99">
        <v>655045</v>
      </c>
      <c r="V47" s="99">
        <v>45245</v>
      </c>
      <c r="W47" s="99">
        <v>150189</v>
      </c>
      <c r="X47" s="99">
        <v>11392</v>
      </c>
      <c r="Y47" s="99">
        <v>144429</v>
      </c>
      <c r="Z47" s="99">
        <v>228003</v>
      </c>
      <c r="AA47" s="99">
        <v>8573</v>
      </c>
      <c r="AB47" s="99">
        <v>587023</v>
      </c>
      <c r="AC47" s="99">
        <v>64424</v>
      </c>
      <c r="AD47" s="99">
        <v>15845</v>
      </c>
      <c r="AE47" s="99">
        <v>1460381</v>
      </c>
      <c r="AF47" s="99">
        <v>37524</v>
      </c>
      <c r="AG47" s="99">
        <v>22757</v>
      </c>
      <c r="AH47" s="99">
        <v>247541</v>
      </c>
      <c r="AI47" s="99">
        <v>0</v>
      </c>
      <c r="AJ47" s="99">
        <v>0</v>
      </c>
      <c r="AK47" s="99">
        <v>21785</v>
      </c>
      <c r="AL47" s="99"/>
    </row>
    <row r="48" spans="6:38" x14ac:dyDescent="0.25">
      <c r="F48" s="4">
        <v>0.15</v>
      </c>
      <c r="G48" s="5">
        <v>200</v>
      </c>
      <c r="H48" s="4">
        <v>0.8</v>
      </c>
      <c r="I48" s="5">
        <v>400</v>
      </c>
      <c r="J48" s="29">
        <v>1.25</v>
      </c>
      <c r="K48" s="99">
        <v>20575</v>
      </c>
      <c r="L48" s="99">
        <v>24816</v>
      </c>
      <c r="M48" s="99">
        <v>249155</v>
      </c>
      <c r="N48" s="99">
        <v>18664</v>
      </c>
      <c r="O48" s="99">
        <v>0</v>
      </c>
      <c r="P48" s="99">
        <v>1043547</v>
      </c>
      <c r="Q48" s="99">
        <v>495</v>
      </c>
      <c r="R48" s="99">
        <v>35561</v>
      </c>
      <c r="S48" s="99">
        <v>0</v>
      </c>
      <c r="T48" s="99">
        <v>208559</v>
      </c>
      <c r="U48" s="99">
        <v>628291</v>
      </c>
      <c r="V48" s="99">
        <v>42849</v>
      </c>
      <c r="W48" s="99">
        <v>109879</v>
      </c>
      <c r="X48" s="99">
        <v>11495</v>
      </c>
      <c r="Y48" s="99">
        <v>127827</v>
      </c>
      <c r="Z48" s="99">
        <v>223454</v>
      </c>
      <c r="AA48" s="99">
        <v>7838</v>
      </c>
      <c r="AB48" s="99">
        <v>473449</v>
      </c>
      <c r="AC48" s="99">
        <v>55529</v>
      </c>
      <c r="AD48" s="99">
        <v>16081</v>
      </c>
      <c r="AE48" s="99">
        <v>1322974</v>
      </c>
      <c r="AF48" s="99">
        <v>34056</v>
      </c>
      <c r="AG48" s="99">
        <v>16342</v>
      </c>
      <c r="AH48" s="99">
        <v>223091</v>
      </c>
      <c r="AI48" s="99">
        <v>0</v>
      </c>
      <c r="AJ48" s="99">
        <v>0</v>
      </c>
      <c r="AK48" s="99">
        <v>20440</v>
      </c>
      <c r="AL48" s="99"/>
    </row>
    <row r="49" spans="6:38" x14ac:dyDescent="0.25">
      <c r="F49" s="4">
        <v>0.15</v>
      </c>
      <c r="G49" s="5">
        <v>200</v>
      </c>
      <c r="H49" s="4">
        <v>0.8</v>
      </c>
      <c r="I49" s="5">
        <v>400</v>
      </c>
      <c r="J49" s="29">
        <v>1.25</v>
      </c>
      <c r="K49" s="99">
        <v>26330</v>
      </c>
      <c r="L49" s="99">
        <v>29267</v>
      </c>
      <c r="M49" s="99">
        <v>296968</v>
      </c>
      <c r="N49" s="99">
        <v>24021</v>
      </c>
      <c r="O49" s="99">
        <v>0</v>
      </c>
      <c r="P49" s="99">
        <v>1190284</v>
      </c>
      <c r="Q49" s="99">
        <v>377</v>
      </c>
      <c r="R49" s="99">
        <v>43105</v>
      </c>
      <c r="S49" s="99">
        <v>0</v>
      </c>
      <c r="T49" s="99">
        <v>245134</v>
      </c>
      <c r="U49" s="99">
        <v>717480</v>
      </c>
      <c r="V49" s="99">
        <v>46285</v>
      </c>
      <c r="W49" s="99">
        <v>127632</v>
      </c>
      <c r="X49" s="99">
        <v>12741</v>
      </c>
      <c r="Y49" s="99">
        <v>154272</v>
      </c>
      <c r="Z49" s="99">
        <v>235552</v>
      </c>
      <c r="AA49" s="99">
        <v>7727</v>
      </c>
      <c r="AB49" s="99">
        <v>532901</v>
      </c>
      <c r="AC49" s="99">
        <v>66642</v>
      </c>
      <c r="AD49" s="99">
        <v>18032</v>
      </c>
      <c r="AE49" s="99">
        <v>1514054</v>
      </c>
      <c r="AF49" s="99">
        <v>41578</v>
      </c>
      <c r="AG49" s="99">
        <v>23061</v>
      </c>
      <c r="AH49" s="99">
        <v>264830</v>
      </c>
      <c r="AI49" s="99">
        <v>0</v>
      </c>
      <c r="AJ49" s="99">
        <v>0</v>
      </c>
      <c r="AK49" s="99">
        <v>21779</v>
      </c>
      <c r="AL49" s="99"/>
    </row>
    <row r="50" spans="6:38" x14ac:dyDescent="0.25">
      <c r="F50" s="4">
        <v>0.15</v>
      </c>
      <c r="G50" s="5">
        <v>200</v>
      </c>
      <c r="H50" s="4">
        <v>0.8</v>
      </c>
      <c r="I50" s="5">
        <v>400</v>
      </c>
      <c r="J50" s="29">
        <v>1.25</v>
      </c>
      <c r="K50" s="99">
        <v>23733</v>
      </c>
      <c r="L50" s="99">
        <v>26445</v>
      </c>
      <c r="M50" s="99">
        <v>268171</v>
      </c>
      <c r="N50" s="99">
        <v>22904</v>
      </c>
      <c r="O50" s="99">
        <v>0</v>
      </c>
      <c r="P50" s="99">
        <v>1095680</v>
      </c>
      <c r="Q50" s="99">
        <v>539</v>
      </c>
      <c r="R50" s="99">
        <v>41715</v>
      </c>
      <c r="S50" s="99">
        <v>0</v>
      </c>
      <c r="T50" s="99">
        <v>233306</v>
      </c>
      <c r="U50" s="99">
        <v>666042</v>
      </c>
      <c r="V50" s="99">
        <v>46428</v>
      </c>
      <c r="W50" s="99">
        <v>127368</v>
      </c>
      <c r="X50" s="99">
        <v>13506</v>
      </c>
      <c r="Y50" s="99">
        <v>153714</v>
      </c>
      <c r="Z50" s="99">
        <v>245059</v>
      </c>
      <c r="AA50" s="99">
        <v>8323</v>
      </c>
      <c r="AB50" s="99">
        <v>553773</v>
      </c>
      <c r="AC50" s="99">
        <v>65907</v>
      </c>
      <c r="AD50" s="99">
        <v>17267</v>
      </c>
      <c r="AE50" s="99">
        <v>1410339</v>
      </c>
      <c r="AF50" s="99">
        <v>37803</v>
      </c>
      <c r="AG50" s="99">
        <v>0</v>
      </c>
      <c r="AH50" s="99">
        <v>200817</v>
      </c>
      <c r="AI50" s="99">
        <v>0</v>
      </c>
      <c r="AJ50" s="99">
        <v>0</v>
      </c>
      <c r="AK50" s="99">
        <v>20781</v>
      </c>
      <c r="AL50" s="99"/>
    </row>
    <row r="51" spans="6:38" x14ac:dyDescent="0.25">
      <c r="F51" s="4">
        <v>0.15</v>
      </c>
      <c r="G51" s="5">
        <v>200</v>
      </c>
      <c r="H51" s="4">
        <v>0.8</v>
      </c>
      <c r="I51" s="5">
        <v>400</v>
      </c>
      <c r="J51" s="29">
        <v>1.25</v>
      </c>
      <c r="K51" s="99">
        <v>26239</v>
      </c>
      <c r="L51" s="99">
        <v>28682</v>
      </c>
      <c r="M51" s="99">
        <v>292416</v>
      </c>
      <c r="N51" s="99">
        <v>19726</v>
      </c>
      <c r="O51" s="99">
        <v>0</v>
      </c>
      <c r="P51" s="99">
        <v>1170637</v>
      </c>
      <c r="Q51" s="99">
        <v>0</v>
      </c>
      <c r="R51" s="99">
        <v>50812</v>
      </c>
      <c r="S51" s="99">
        <v>0</v>
      </c>
      <c r="T51" s="99">
        <v>218801</v>
      </c>
      <c r="U51" s="99">
        <v>669155</v>
      </c>
      <c r="V51" s="99">
        <v>49952</v>
      </c>
      <c r="W51" s="99">
        <v>129157</v>
      </c>
      <c r="X51" s="99">
        <v>11163</v>
      </c>
      <c r="Y51" s="99">
        <v>145709</v>
      </c>
      <c r="Z51" s="99">
        <v>225035</v>
      </c>
      <c r="AA51" s="99">
        <v>7986</v>
      </c>
      <c r="AB51" s="99">
        <v>569636</v>
      </c>
      <c r="AC51" s="99">
        <v>65884</v>
      </c>
      <c r="AD51" s="99">
        <v>19290</v>
      </c>
      <c r="AE51" s="99">
        <v>1473072</v>
      </c>
      <c r="AF51" s="99">
        <v>42998</v>
      </c>
      <c r="AG51" s="99">
        <v>20748</v>
      </c>
      <c r="AH51" s="99">
        <v>230506</v>
      </c>
      <c r="AI51" s="99">
        <v>0</v>
      </c>
      <c r="AJ51" s="99">
        <v>0</v>
      </c>
      <c r="AK51" s="99">
        <v>21358</v>
      </c>
      <c r="AL51" s="99"/>
    </row>
    <row r="52" spans="6:38" x14ac:dyDescent="0.25">
      <c r="F52" s="4">
        <v>0.15</v>
      </c>
      <c r="G52" s="5">
        <v>200</v>
      </c>
      <c r="H52" s="4">
        <v>0.8</v>
      </c>
      <c r="I52" s="5">
        <v>400</v>
      </c>
      <c r="J52" s="29">
        <v>1.25</v>
      </c>
      <c r="K52" s="99">
        <v>22982</v>
      </c>
      <c r="L52" s="99">
        <v>30735</v>
      </c>
      <c r="M52" s="99">
        <v>295516</v>
      </c>
      <c r="N52" s="99">
        <v>20022</v>
      </c>
      <c r="O52" s="99">
        <v>0</v>
      </c>
      <c r="P52" s="99">
        <v>1140557</v>
      </c>
      <c r="Q52" s="99">
        <v>0</v>
      </c>
      <c r="R52" s="99">
        <v>47504</v>
      </c>
      <c r="S52" s="99">
        <v>0</v>
      </c>
      <c r="T52" s="99">
        <v>209036</v>
      </c>
      <c r="U52" s="99">
        <v>691135</v>
      </c>
      <c r="V52" s="99">
        <v>46861</v>
      </c>
      <c r="W52" s="99">
        <v>164834</v>
      </c>
      <c r="X52" s="99">
        <v>10581</v>
      </c>
      <c r="Y52" s="99">
        <v>138938</v>
      </c>
      <c r="Z52" s="99">
        <v>222472</v>
      </c>
      <c r="AA52" s="99">
        <v>7482</v>
      </c>
      <c r="AB52" s="99">
        <v>547090</v>
      </c>
      <c r="AC52" s="99">
        <v>60712</v>
      </c>
      <c r="AD52" s="99">
        <v>18586</v>
      </c>
      <c r="AE52" s="99">
        <v>1432359</v>
      </c>
      <c r="AF52" s="99">
        <v>40124</v>
      </c>
      <c r="AG52" s="99">
        <v>0</v>
      </c>
      <c r="AH52" s="99">
        <v>237305</v>
      </c>
      <c r="AI52" s="99">
        <v>0</v>
      </c>
      <c r="AJ52" s="99">
        <v>0</v>
      </c>
      <c r="AK52" s="99">
        <v>20097</v>
      </c>
      <c r="AL52" s="99"/>
    </row>
    <row r="53" spans="6:38" x14ac:dyDescent="0.25">
      <c r="F53" s="4">
        <v>0.15</v>
      </c>
      <c r="G53" s="5">
        <v>200</v>
      </c>
      <c r="H53" s="4">
        <v>0.8</v>
      </c>
      <c r="I53" s="5">
        <v>400</v>
      </c>
      <c r="J53" s="29">
        <v>1.25</v>
      </c>
      <c r="K53" s="99">
        <v>25237</v>
      </c>
      <c r="L53" s="99">
        <v>27245</v>
      </c>
      <c r="M53" s="99">
        <v>274043</v>
      </c>
      <c r="N53" s="99">
        <v>31794</v>
      </c>
      <c r="O53" s="99">
        <v>0</v>
      </c>
      <c r="P53" s="99">
        <v>1121429</v>
      </c>
      <c r="Q53" s="99">
        <v>701</v>
      </c>
      <c r="R53" s="99">
        <v>44160</v>
      </c>
      <c r="S53" s="99">
        <v>0</v>
      </c>
      <c r="T53" s="99">
        <v>232477</v>
      </c>
      <c r="U53" s="99">
        <v>631254</v>
      </c>
      <c r="V53" s="99">
        <v>42594</v>
      </c>
      <c r="W53" s="99">
        <v>98835</v>
      </c>
      <c r="X53" s="99">
        <v>11108</v>
      </c>
      <c r="Y53" s="99">
        <v>151301</v>
      </c>
      <c r="Z53" s="99">
        <v>230850</v>
      </c>
      <c r="AA53" s="99">
        <v>8653</v>
      </c>
      <c r="AB53" s="99">
        <v>547058</v>
      </c>
      <c r="AC53" s="99">
        <v>65671</v>
      </c>
      <c r="AD53" s="99">
        <v>19349</v>
      </c>
      <c r="AE53" s="99">
        <v>1412684</v>
      </c>
      <c r="AF53" s="99">
        <v>39900</v>
      </c>
      <c r="AG53" s="99">
        <v>18823</v>
      </c>
      <c r="AH53" s="99">
        <v>244047</v>
      </c>
      <c r="AI53" s="99">
        <v>0</v>
      </c>
      <c r="AJ53" s="99">
        <v>0</v>
      </c>
      <c r="AK53" s="99">
        <v>21384</v>
      </c>
      <c r="AL53" s="99"/>
    </row>
    <row r="54" spans="6:38" x14ac:dyDescent="0.25">
      <c r="F54" s="4">
        <v>0.15</v>
      </c>
      <c r="G54" s="5">
        <v>200</v>
      </c>
      <c r="H54" s="4">
        <v>0.8</v>
      </c>
      <c r="I54" s="5">
        <v>400</v>
      </c>
      <c r="J54" s="29">
        <v>1.25</v>
      </c>
      <c r="K54" s="99">
        <v>25856</v>
      </c>
      <c r="L54" s="99">
        <v>30409</v>
      </c>
      <c r="M54" s="99">
        <v>294460</v>
      </c>
      <c r="N54" s="99">
        <v>20970</v>
      </c>
      <c r="O54" s="99">
        <v>0</v>
      </c>
      <c r="P54" s="99">
        <v>1152426</v>
      </c>
      <c r="Q54" s="99">
        <v>380</v>
      </c>
      <c r="R54" s="99">
        <v>38936</v>
      </c>
      <c r="S54" s="99">
        <v>0</v>
      </c>
      <c r="T54" s="99">
        <v>217308</v>
      </c>
      <c r="U54" s="99">
        <v>626230</v>
      </c>
      <c r="V54" s="99">
        <v>39884</v>
      </c>
      <c r="W54" s="99">
        <v>122699</v>
      </c>
      <c r="X54" s="99">
        <v>9295</v>
      </c>
      <c r="Y54" s="99">
        <v>136371</v>
      </c>
      <c r="Z54" s="99">
        <v>215807</v>
      </c>
      <c r="AA54" s="99">
        <v>7563</v>
      </c>
      <c r="AB54" s="99">
        <v>547759</v>
      </c>
      <c r="AC54" s="99">
        <v>59935</v>
      </c>
      <c r="AD54" s="99">
        <v>18690</v>
      </c>
      <c r="AE54" s="99">
        <v>1405743</v>
      </c>
      <c r="AF54" s="99">
        <v>38161</v>
      </c>
      <c r="AG54" s="99">
        <v>19303</v>
      </c>
      <c r="AH54" s="99">
        <v>221735</v>
      </c>
      <c r="AI54" s="99">
        <v>0</v>
      </c>
      <c r="AJ54" s="99">
        <v>0</v>
      </c>
      <c r="AK54" s="99">
        <v>20964</v>
      </c>
      <c r="AL54" s="99"/>
    </row>
    <row r="55" spans="6:38" x14ac:dyDescent="0.25">
      <c r="F55" s="4">
        <v>0.15</v>
      </c>
      <c r="G55" s="5">
        <v>200</v>
      </c>
      <c r="H55" s="4">
        <v>0.8</v>
      </c>
      <c r="I55" s="5">
        <v>400</v>
      </c>
      <c r="J55" s="29">
        <v>1.25</v>
      </c>
      <c r="K55" s="99">
        <v>26510</v>
      </c>
      <c r="L55" s="99">
        <v>29228</v>
      </c>
      <c r="M55" s="99">
        <v>283493</v>
      </c>
      <c r="N55" s="99">
        <v>23347</v>
      </c>
      <c r="O55" s="99">
        <v>0</v>
      </c>
      <c r="P55" s="99">
        <v>1112419</v>
      </c>
      <c r="Q55" s="99">
        <v>544</v>
      </c>
      <c r="R55" s="99">
        <v>43919</v>
      </c>
      <c r="S55" s="99">
        <v>0</v>
      </c>
      <c r="T55" s="99">
        <v>228641</v>
      </c>
      <c r="U55" s="99">
        <v>649252</v>
      </c>
      <c r="V55" s="99">
        <v>44777</v>
      </c>
      <c r="W55" s="99">
        <v>103972</v>
      </c>
      <c r="X55" s="99">
        <v>10010</v>
      </c>
      <c r="Y55" s="99">
        <v>150445</v>
      </c>
      <c r="Z55" s="99">
        <v>231533</v>
      </c>
      <c r="AA55" s="99">
        <v>9077</v>
      </c>
      <c r="AB55" s="99">
        <v>549417</v>
      </c>
      <c r="AC55" s="99">
        <v>65892</v>
      </c>
      <c r="AD55" s="99">
        <v>16199</v>
      </c>
      <c r="AE55" s="99">
        <v>1396685</v>
      </c>
      <c r="AF55" s="99">
        <v>42785</v>
      </c>
      <c r="AG55" s="99">
        <v>17136</v>
      </c>
      <c r="AH55" s="99">
        <v>236585</v>
      </c>
      <c r="AI55" s="99">
        <v>0</v>
      </c>
      <c r="AJ55" s="99">
        <v>0</v>
      </c>
      <c r="AK55" s="99">
        <v>20941</v>
      </c>
      <c r="AL55" s="99"/>
    </row>
    <row r="56" spans="6:38" x14ac:dyDescent="0.25">
      <c r="F56" s="4">
        <v>0.15</v>
      </c>
      <c r="G56" s="5">
        <v>200</v>
      </c>
      <c r="H56" s="4">
        <v>0.8</v>
      </c>
      <c r="I56" s="5">
        <v>400</v>
      </c>
      <c r="J56" s="29">
        <v>1.25</v>
      </c>
      <c r="K56" s="99">
        <v>13637</v>
      </c>
      <c r="L56" s="99">
        <v>14166</v>
      </c>
      <c r="M56" s="99">
        <v>231871</v>
      </c>
      <c r="N56" s="99">
        <v>8980</v>
      </c>
      <c r="O56" s="99">
        <v>0</v>
      </c>
      <c r="P56" s="99">
        <v>1210256</v>
      </c>
      <c r="Q56" s="99">
        <v>836</v>
      </c>
      <c r="R56" s="99">
        <v>45865</v>
      </c>
      <c r="S56" s="99">
        <v>0</v>
      </c>
      <c r="T56" s="99">
        <v>234116</v>
      </c>
      <c r="U56" s="99">
        <v>740115</v>
      </c>
      <c r="V56" s="99">
        <v>15967</v>
      </c>
      <c r="W56" s="99">
        <v>102426</v>
      </c>
      <c r="X56" s="99">
        <v>10581</v>
      </c>
      <c r="Y56" s="99">
        <v>158001</v>
      </c>
      <c r="Z56" s="99">
        <v>234607</v>
      </c>
      <c r="AA56" s="99">
        <v>9279</v>
      </c>
      <c r="AB56" s="99">
        <v>530569</v>
      </c>
      <c r="AC56" s="99">
        <v>69695</v>
      </c>
      <c r="AD56" s="99">
        <v>18900</v>
      </c>
      <c r="AE56" s="99">
        <v>1491373</v>
      </c>
      <c r="AF56" s="99">
        <v>44420</v>
      </c>
      <c r="AG56" s="99">
        <v>17306</v>
      </c>
      <c r="AH56" s="99">
        <v>240124</v>
      </c>
      <c r="AI56" s="99">
        <v>0</v>
      </c>
      <c r="AJ56" s="99">
        <v>0</v>
      </c>
      <c r="AK56" s="99">
        <v>20665</v>
      </c>
      <c r="AL56" s="99"/>
    </row>
    <row r="57" spans="6:38" x14ac:dyDescent="0.25">
      <c r="F57" s="4">
        <v>0.15</v>
      </c>
      <c r="G57" s="5">
        <v>200</v>
      </c>
      <c r="H57" s="4">
        <v>0.8</v>
      </c>
      <c r="I57" s="5">
        <v>400</v>
      </c>
      <c r="J57" s="29">
        <v>1.25</v>
      </c>
      <c r="K57" s="99">
        <v>26785</v>
      </c>
      <c r="L57" s="99">
        <v>29021</v>
      </c>
      <c r="M57" s="99">
        <v>276255</v>
      </c>
      <c r="N57" s="99">
        <v>20115</v>
      </c>
      <c r="O57" s="99">
        <v>0</v>
      </c>
      <c r="P57" s="99">
        <v>1106135</v>
      </c>
      <c r="Q57" s="99">
        <v>778</v>
      </c>
      <c r="R57" s="99">
        <v>42501</v>
      </c>
      <c r="S57" s="99">
        <v>0</v>
      </c>
      <c r="T57" s="99">
        <v>230530</v>
      </c>
      <c r="U57" s="99">
        <v>640082</v>
      </c>
      <c r="V57" s="99">
        <v>45674</v>
      </c>
      <c r="W57" s="99">
        <v>88198</v>
      </c>
      <c r="X57" s="99">
        <v>9649</v>
      </c>
      <c r="Y57" s="99">
        <v>149409</v>
      </c>
      <c r="Z57" s="99">
        <v>247301</v>
      </c>
      <c r="AA57" s="99">
        <v>9302</v>
      </c>
      <c r="AB57" s="99">
        <v>527539</v>
      </c>
      <c r="AC57" s="99">
        <v>66698</v>
      </c>
      <c r="AD57" s="99">
        <v>16151</v>
      </c>
      <c r="AE57" s="99">
        <v>1391237</v>
      </c>
      <c r="AF57" s="99">
        <v>41160</v>
      </c>
      <c r="AG57" s="99">
        <v>13786</v>
      </c>
      <c r="AH57" s="99">
        <v>199257</v>
      </c>
      <c r="AI57" s="99">
        <v>0</v>
      </c>
      <c r="AJ57" s="99">
        <v>0</v>
      </c>
      <c r="AK57" s="99">
        <v>21416</v>
      </c>
      <c r="AL57" s="99"/>
    </row>
    <row r="58" spans="6:38" x14ac:dyDescent="0.25">
      <c r="F58" s="4">
        <v>0.15</v>
      </c>
      <c r="G58" s="5">
        <v>200</v>
      </c>
      <c r="H58" s="4">
        <v>0.8</v>
      </c>
      <c r="I58" s="5">
        <v>400</v>
      </c>
      <c r="J58" s="29">
        <v>1.25</v>
      </c>
      <c r="K58" s="99">
        <v>24322</v>
      </c>
      <c r="L58" s="99">
        <v>28094</v>
      </c>
      <c r="M58" s="99">
        <v>276958</v>
      </c>
      <c r="N58" s="99">
        <v>18817</v>
      </c>
      <c r="O58" s="99">
        <v>0</v>
      </c>
      <c r="P58" s="99">
        <v>1114234</v>
      </c>
      <c r="Q58" s="99">
        <v>517</v>
      </c>
      <c r="R58" s="99">
        <v>40048</v>
      </c>
      <c r="S58" s="99">
        <v>0</v>
      </c>
      <c r="T58" s="99">
        <v>224635</v>
      </c>
      <c r="U58" s="99">
        <v>636064</v>
      </c>
      <c r="V58" s="99">
        <v>43129</v>
      </c>
      <c r="W58" s="99">
        <v>95721</v>
      </c>
      <c r="X58" s="99">
        <v>10523</v>
      </c>
      <c r="Y58" s="99">
        <v>146235</v>
      </c>
      <c r="Z58" s="99">
        <v>235187</v>
      </c>
      <c r="AA58" s="99">
        <v>8918</v>
      </c>
      <c r="AB58" s="99">
        <v>530857</v>
      </c>
      <c r="AC58" s="99">
        <v>63228</v>
      </c>
      <c r="AD58" s="99">
        <v>18306</v>
      </c>
      <c r="AE58" s="99">
        <v>1389808</v>
      </c>
      <c r="AF58" s="99">
        <v>42619</v>
      </c>
      <c r="AG58" s="99">
        <v>15066</v>
      </c>
      <c r="AH58" s="99">
        <v>215995</v>
      </c>
      <c r="AI58" s="99">
        <v>0</v>
      </c>
      <c r="AJ58" s="99">
        <v>0</v>
      </c>
      <c r="AK58" s="99">
        <v>20204</v>
      </c>
      <c r="AL58" s="99"/>
    </row>
    <row r="59" spans="6:38" x14ac:dyDescent="0.25">
      <c r="F59" s="4">
        <v>0.15</v>
      </c>
      <c r="G59" s="5">
        <v>200</v>
      </c>
      <c r="H59" s="4">
        <v>0.8</v>
      </c>
      <c r="I59" s="5">
        <v>400</v>
      </c>
      <c r="J59" s="29">
        <v>1.25</v>
      </c>
      <c r="K59" s="99">
        <v>24511</v>
      </c>
      <c r="L59" s="99">
        <v>28384</v>
      </c>
      <c r="M59" s="99">
        <v>264528</v>
      </c>
      <c r="N59" s="99">
        <v>15258</v>
      </c>
      <c r="O59" s="99">
        <v>0</v>
      </c>
      <c r="P59" s="99">
        <v>1037761</v>
      </c>
      <c r="Q59" s="99">
        <v>511</v>
      </c>
      <c r="R59" s="99">
        <v>39665</v>
      </c>
      <c r="S59" s="99">
        <v>0</v>
      </c>
      <c r="T59" s="99">
        <v>221894</v>
      </c>
      <c r="U59" s="99">
        <v>639777</v>
      </c>
      <c r="V59" s="99">
        <v>24202</v>
      </c>
      <c r="W59" s="99">
        <v>93649</v>
      </c>
      <c r="X59" s="99">
        <v>9937</v>
      </c>
      <c r="Y59" s="99">
        <v>143548</v>
      </c>
      <c r="Z59" s="99">
        <v>235985</v>
      </c>
      <c r="AA59" s="99">
        <v>10167</v>
      </c>
      <c r="AB59" s="99">
        <v>540983</v>
      </c>
      <c r="AC59" s="99">
        <v>63370</v>
      </c>
      <c r="AD59" s="99">
        <v>19615</v>
      </c>
      <c r="AE59" s="99">
        <v>1349203</v>
      </c>
      <c r="AF59" s="99">
        <v>43873</v>
      </c>
      <c r="AG59" s="99">
        <v>15040</v>
      </c>
      <c r="AH59" s="99">
        <v>211085</v>
      </c>
      <c r="AI59" s="99">
        <v>0</v>
      </c>
      <c r="AJ59" s="99">
        <v>0</v>
      </c>
      <c r="AK59" s="99">
        <v>20650</v>
      </c>
      <c r="AL59" s="99"/>
    </row>
    <row r="60" spans="6:38" x14ac:dyDescent="0.25">
      <c r="F60" s="4">
        <v>0.15</v>
      </c>
      <c r="G60" s="5">
        <v>200</v>
      </c>
      <c r="H60" s="4">
        <v>0.8</v>
      </c>
      <c r="I60" s="5">
        <v>400</v>
      </c>
      <c r="J60" s="29">
        <v>1.25</v>
      </c>
      <c r="K60" s="99">
        <v>24856</v>
      </c>
      <c r="L60" s="99">
        <v>30880</v>
      </c>
      <c r="M60" s="99">
        <v>271942</v>
      </c>
      <c r="N60" s="99">
        <v>17866</v>
      </c>
      <c r="O60" s="99">
        <v>0</v>
      </c>
      <c r="P60" s="99">
        <v>1063040</v>
      </c>
      <c r="Q60" s="99">
        <v>772</v>
      </c>
      <c r="R60" s="99">
        <v>45113</v>
      </c>
      <c r="S60" s="99">
        <v>0</v>
      </c>
      <c r="T60" s="99">
        <v>249417</v>
      </c>
      <c r="U60" s="99">
        <v>634890</v>
      </c>
      <c r="V60" s="99">
        <v>47664</v>
      </c>
      <c r="W60" s="99">
        <v>86664</v>
      </c>
      <c r="X60" s="99">
        <v>10397</v>
      </c>
      <c r="Y60" s="99">
        <v>165755</v>
      </c>
      <c r="Z60" s="99">
        <v>248926</v>
      </c>
      <c r="AA60" s="99">
        <v>10653</v>
      </c>
      <c r="AB60" s="99">
        <v>542363</v>
      </c>
      <c r="AC60" s="99">
        <v>71559</v>
      </c>
      <c r="AD60" s="99">
        <v>17998</v>
      </c>
      <c r="AE60" s="99">
        <v>1393706</v>
      </c>
      <c r="AF60" s="99">
        <v>45155</v>
      </c>
      <c r="AG60" s="99">
        <v>25446</v>
      </c>
      <c r="AH60" s="99">
        <v>236812</v>
      </c>
      <c r="AI60" s="99">
        <v>0</v>
      </c>
      <c r="AJ60" s="99">
        <v>0</v>
      </c>
      <c r="AK60" s="99">
        <v>22251</v>
      </c>
      <c r="AL60" s="99"/>
    </row>
    <row r="61" spans="6:38" x14ac:dyDescent="0.25">
      <c r="F61" s="4">
        <v>0.15</v>
      </c>
      <c r="G61" s="5">
        <v>200</v>
      </c>
      <c r="H61" s="4">
        <v>0.8</v>
      </c>
      <c r="I61" s="5">
        <v>400</v>
      </c>
      <c r="J61" s="29">
        <v>1.25</v>
      </c>
      <c r="K61" s="99">
        <v>23701</v>
      </c>
      <c r="L61" s="99">
        <v>28641</v>
      </c>
      <c r="M61" s="99">
        <v>274030</v>
      </c>
      <c r="N61" s="99">
        <v>16626</v>
      </c>
      <c r="O61" s="99">
        <v>0</v>
      </c>
      <c r="P61" s="99">
        <v>1135333</v>
      </c>
      <c r="Q61" s="99">
        <v>579</v>
      </c>
      <c r="R61" s="99">
        <v>42013</v>
      </c>
      <c r="S61" s="99">
        <v>0</v>
      </c>
      <c r="T61" s="99">
        <v>230478</v>
      </c>
      <c r="U61" s="99">
        <v>595054</v>
      </c>
      <c r="V61" s="99">
        <v>40182</v>
      </c>
      <c r="W61" s="99">
        <v>92180</v>
      </c>
      <c r="X61" s="99">
        <v>8566</v>
      </c>
      <c r="Y61" s="99">
        <v>143904</v>
      </c>
      <c r="Z61" s="99">
        <v>225837</v>
      </c>
      <c r="AA61" s="99">
        <v>10072</v>
      </c>
      <c r="AB61" s="99">
        <v>524272</v>
      </c>
      <c r="AC61" s="99">
        <v>64359</v>
      </c>
      <c r="AD61" s="99">
        <v>19034</v>
      </c>
      <c r="AE61" s="99">
        <v>1401630</v>
      </c>
      <c r="AF61" s="99">
        <v>45977</v>
      </c>
      <c r="AG61" s="99">
        <v>0</v>
      </c>
      <c r="AH61" s="99">
        <v>238213</v>
      </c>
      <c r="AI61" s="99">
        <v>0</v>
      </c>
      <c r="AJ61" s="99">
        <v>0</v>
      </c>
      <c r="AK61" s="99">
        <v>21122</v>
      </c>
      <c r="AL61" s="99"/>
    </row>
    <row r="62" spans="6:38" x14ac:dyDescent="0.25">
      <c r="F62" s="4">
        <v>0.15</v>
      </c>
      <c r="G62" s="5">
        <v>200</v>
      </c>
      <c r="H62" s="4">
        <v>0.8</v>
      </c>
      <c r="I62" s="5">
        <v>400</v>
      </c>
      <c r="J62" s="29">
        <v>1.25</v>
      </c>
      <c r="K62" s="99">
        <v>24542</v>
      </c>
      <c r="L62" s="99">
        <v>28291</v>
      </c>
      <c r="M62" s="99">
        <v>281195</v>
      </c>
      <c r="N62" s="99">
        <v>17887</v>
      </c>
      <c r="O62" s="99">
        <v>0</v>
      </c>
      <c r="P62" s="99">
        <v>1134146</v>
      </c>
      <c r="Q62" s="99">
        <v>454</v>
      </c>
      <c r="R62" s="99">
        <v>40513</v>
      </c>
      <c r="S62" s="99">
        <v>0</v>
      </c>
      <c r="T62" s="99">
        <v>222318</v>
      </c>
      <c r="U62" s="99">
        <v>580161</v>
      </c>
      <c r="V62" s="99">
        <v>21621</v>
      </c>
      <c r="W62" s="99">
        <v>97303</v>
      </c>
      <c r="X62" s="99">
        <v>6629</v>
      </c>
      <c r="Y62" s="99">
        <v>132959</v>
      </c>
      <c r="Z62" s="99">
        <v>215153</v>
      </c>
      <c r="AA62" s="99">
        <v>8404</v>
      </c>
      <c r="AB62" s="99">
        <v>541304</v>
      </c>
      <c r="AC62" s="99">
        <v>61416</v>
      </c>
      <c r="AD62" s="99">
        <v>19054</v>
      </c>
      <c r="AE62" s="99">
        <v>1394739</v>
      </c>
      <c r="AF62" s="99">
        <v>45851</v>
      </c>
      <c r="AG62" s="99">
        <v>0</v>
      </c>
      <c r="AH62" s="99">
        <v>229327</v>
      </c>
      <c r="AI62" s="99">
        <v>0</v>
      </c>
      <c r="AJ62" s="99">
        <v>0</v>
      </c>
      <c r="AK62" s="99">
        <v>21314</v>
      </c>
      <c r="AL62" s="99"/>
    </row>
    <row r="63" spans="6:38" x14ac:dyDescent="0.25">
      <c r="F63" s="4">
        <v>0.15</v>
      </c>
      <c r="G63" s="5">
        <v>200</v>
      </c>
      <c r="H63" s="4">
        <v>0.8</v>
      </c>
      <c r="I63" s="5">
        <v>400</v>
      </c>
      <c r="J63" s="29">
        <v>1.25</v>
      </c>
      <c r="K63" s="99">
        <v>25896</v>
      </c>
      <c r="L63" s="99">
        <v>31908</v>
      </c>
      <c r="M63" s="99">
        <v>297369</v>
      </c>
      <c r="N63" s="99">
        <v>19505</v>
      </c>
      <c r="O63" s="99">
        <v>0</v>
      </c>
      <c r="P63" s="99">
        <v>1190255</v>
      </c>
      <c r="Q63" s="99">
        <v>722</v>
      </c>
      <c r="R63" s="99">
        <v>35072</v>
      </c>
      <c r="S63" s="99">
        <v>0</v>
      </c>
      <c r="T63" s="99">
        <v>221845</v>
      </c>
      <c r="U63" s="99">
        <v>661316</v>
      </c>
      <c r="V63" s="99">
        <v>46652</v>
      </c>
      <c r="W63" s="99">
        <v>104762</v>
      </c>
      <c r="X63" s="99">
        <v>9930</v>
      </c>
      <c r="Y63" s="99">
        <v>129750</v>
      </c>
      <c r="Z63" s="99">
        <v>176352</v>
      </c>
      <c r="AA63" s="99">
        <v>7685</v>
      </c>
      <c r="AB63" s="99">
        <v>519245</v>
      </c>
      <c r="AC63" s="99">
        <v>55874</v>
      </c>
      <c r="AD63" s="99">
        <v>17694</v>
      </c>
      <c r="AE63" s="99">
        <v>1353506</v>
      </c>
      <c r="AF63" s="99">
        <v>43348</v>
      </c>
      <c r="AG63" s="99">
        <v>14528</v>
      </c>
      <c r="AH63" s="99">
        <v>207391</v>
      </c>
      <c r="AI63" s="99">
        <v>0</v>
      </c>
      <c r="AJ63" s="99">
        <v>0</v>
      </c>
      <c r="AK63" s="99">
        <v>19642</v>
      </c>
      <c r="AL63" s="99"/>
    </row>
    <row r="64" spans="6:38" x14ac:dyDescent="0.25">
      <c r="F64" s="4">
        <v>0.15</v>
      </c>
      <c r="G64" s="5">
        <v>200</v>
      </c>
      <c r="H64" s="4">
        <v>0.8</v>
      </c>
      <c r="I64" s="5">
        <v>400</v>
      </c>
      <c r="J64" s="29">
        <v>1.25</v>
      </c>
      <c r="K64" s="99">
        <v>25239</v>
      </c>
      <c r="L64" s="99">
        <v>30610</v>
      </c>
      <c r="M64" s="99">
        <v>292389</v>
      </c>
      <c r="N64" s="99">
        <v>18970</v>
      </c>
      <c r="O64" s="99">
        <v>0</v>
      </c>
      <c r="P64" s="99">
        <v>1162649</v>
      </c>
      <c r="Q64" s="99">
        <v>607</v>
      </c>
      <c r="R64" s="99">
        <v>37599</v>
      </c>
      <c r="S64" s="99">
        <v>0</v>
      </c>
      <c r="T64" s="99">
        <v>216254</v>
      </c>
      <c r="U64" s="99">
        <v>589516</v>
      </c>
      <c r="V64" s="99">
        <v>42488</v>
      </c>
      <c r="W64" s="99">
        <v>104756</v>
      </c>
      <c r="X64" s="99">
        <v>5268</v>
      </c>
      <c r="Y64" s="99">
        <v>128785</v>
      </c>
      <c r="Z64" s="99">
        <v>204081</v>
      </c>
      <c r="AA64" s="99">
        <v>8135</v>
      </c>
      <c r="AB64" s="99">
        <v>520397</v>
      </c>
      <c r="AC64" s="99">
        <v>57912</v>
      </c>
      <c r="AD64" s="99">
        <v>19187</v>
      </c>
      <c r="AE64" s="99">
        <v>1369104</v>
      </c>
      <c r="AF64" s="99">
        <v>43707</v>
      </c>
      <c r="AG64" s="99">
        <v>0</v>
      </c>
      <c r="AH64" s="99">
        <v>210615</v>
      </c>
      <c r="AI64" s="99">
        <v>0</v>
      </c>
      <c r="AJ64" s="99">
        <v>0</v>
      </c>
      <c r="AK64" s="99">
        <v>19705</v>
      </c>
      <c r="AL64" s="99"/>
    </row>
    <row r="65" spans="6:38" x14ac:dyDescent="0.25">
      <c r="F65" s="4">
        <v>0.15</v>
      </c>
      <c r="G65" s="5">
        <v>200</v>
      </c>
      <c r="H65" s="4">
        <v>0.8</v>
      </c>
      <c r="I65" s="5">
        <v>400</v>
      </c>
      <c r="J65" s="29">
        <v>1.25</v>
      </c>
      <c r="K65" s="99">
        <v>23417</v>
      </c>
      <c r="L65" s="99">
        <v>26847</v>
      </c>
      <c r="M65" s="99">
        <v>268012</v>
      </c>
      <c r="N65" s="99">
        <v>15575</v>
      </c>
      <c r="O65" s="99">
        <v>0</v>
      </c>
      <c r="P65" s="99">
        <v>1053400</v>
      </c>
      <c r="Q65" s="99">
        <v>614</v>
      </c>
      <c r="R65" s="99">
        <v>40263</v>
      </c>
      <c r="S65" s="99">
        <v>0</v>
      </c>
      <c r="T65" s="99">
        <v>214426</v>
      </c>
      <c r="U65" s="99">
        <v>601916</v>
      </c>
      <c r="V65" s="99">
        <v>23935</v>
      </c>
      <c r="W65" s="99">
        <v>107427</v>
      </c>
      <c r="X65" s="99">
        <v>6624</v>
      </c>
      <c r="Y65" s="99">
        <v>142051</v>
      </c>
      <c r="Z65" s="99">
        <v>231031</v>
      </c>
      <c r="AA65" s="99">
        <v>10294</v>
      </c>
      <c r="AB65" s="99">
        <v>527097</v>
      </c>
      <c r="AC65" s="99">
        <v>60574</v>
      </c>
      <c r="AD65" s="99">
        <v>19074</v>
      </c>
      <c r="AE65" s="99">
        <v>1321653</v>
      </c>
      <c r="AF65" s="99">
        <v>46767</v>
      </c>
      <c r="AG65" s="99">
        <v>0</v>
      </c>
      <c r="AH65" s="99">
        <v>205565</v>
      </c>
      <c r="AI65" s="99">
        <v>0</v>
      </c>
      <c r="AJ65" s="99">
        <v>0</v>
      </c>
      <c r="AK65" s="99">
        <v>20877</v>
      </c>
      <c r="AL65" s="99"/>
    </row>
    <row r="66" spans="6:38" x14ac:dyDescent="0.25">
      <c r="F66" s="4">
        <v>0.15</v>
      </c>
      <c r="G66" s="5">
        <v>200</v>
      </c>
      <c r="H66" s="4">
        <v>0.8</v>
      </c>
      <c r="I66" s="5">
        <v>400</v>
      </c>
      <c r="J66" s="29">
        <v>1.25</v>
      </c>
      <c r="K66" s="99">
        <v>24978</v>
      </c>
      <c r="L66" s="99">
        <v>28064</v>
      </c>
      <c r="M66" s="99">
        <v>280921</v>
      </c>
      <c r="N66" s="99">
        <v>14858</v>
      </c>
      <c r="O66" s="99">
        <v>0</v>
      </c>
      <c r="P66" s="99">
        <v>1082237</v>
      </c>
      <c r="Q66" s="99">
        <v>638</v>
      </c>
      <c r="R66" s="99">
        <v>38056</v>
      </c>
      <c r="S66" s="99">
        <v>0</v>
      </c>
      <c r="T66" s="99">
        <v>219192</v>
      </c>
      <c r="U66" s="99">
        <v>570331</v>
      </c>
      <c r="V66" s="99">
        <v>43832</v>
      </c>
      <c r="W66" s="99">
        <v>118718</v>
      </c>
      <c r="X66" s="99">
        <v>7881</v>
      </c>
      <c r="Y66" s="99">
        <v>133225</v>
      </c>
      <c r="Z66" s="99">
        <v>216189</v>
      </c>
      <c r="AA66" s="99">
        <v>9992</v>
      </c>
      <c r="AB66" s="99">
        <v>520004</v>
      </c>
      <c r="AC66" s="99">
        <v>59016</v>
      </c>
      <c r="AD66" s="99">
        <v>20933</v>
      </c>
      <c r="AE66" s="99">
        <v>1353029</v>
      </c>
      <c r="AF66" s="99">
        <v>48467</v>
      </c>
      <c r="AG66" s="99">
        <v>0</v>
      </c>
      <c r="AH66" s="99">
        <v>219233</v>
      </c>
      <c r="AI66" s="99">
        <v>0</v>
      </c>
      <c r="AJ66" s="99">
        <v>0</v>
      </c>
      <c r="AK66" s="99">
        <v>18294</v>
      </c>
      <c r="AL66" s="99"/>
    </row>
    <row r="67" spans="6:38" x14ac:dyDescent="0.25">
      <c r="F67" s="4">
        <v>0.15</v>
      </c>
      <c r="G67" s="5">
        <v>200</v>
      </c>
      <c r="H67" s="4">
        <v>0.8</v>
      </c>
      <c r="I67" s="5">
        <v>400</v>
      </c>
      <c r="J67" s="29">
        <v>1.25</v>
      </c>
      <c r="K67" s="99">
        <v>23789</v>
      </c>
      <c r="L67" s="99">
        <v>26972</v>
      </c>
      <c r="M67" s="99">
        <v>259782</v>
      </c>
      <c r="N67" s="99">
        <v>18318</v>
      </c>
      <c r="O67" s="99">
        <v>0</v>
      </c>
      <c r="P67" s="99">
        <v>997692</v>
      </c>
      <c r="Q67" s="99">
        <v>621</v>
      </c>
      <c r="R67" s="99">
        <v>37412</v>
      </c>
      <c r="S67" s="99">
        <v>0</v>
      </c>
      <c r="T67" s="99">
        <v>219322</v>
      </c>
      <c r="U67" s="99">
        <v>528455</v>
      </c>
      <c r="V67" s="99">
        <v>42216</v>
      </c>
      <c r="W67" s="99">
        <v>93284</v>
      </c>
      <c r="X67" s="99">
        <v>7967</v>
      </c>
      <c r="Y67" s="99">
        <v>128888</v>
      </c>
      <c r="Z67" s="99">
        <v>229615</v>
      </c>
      <c r="AA67" s="99">
        <v>10087</v>
      </c>
      <c r="AB67" s="99">
        <v>508522</v>
      </c>
      <c r="AC67" s="99">
        <v>58253</v>
      </c>
      <c r="AD67" s="99">
        <v>18643</v>
      </c>
      <c r="AE67" s="99">
        <v>1260839</v>
      </c>
      <c r="AF67" s="99">
        <v>50016</v>
      </c>
      <c r="AG67" s="99">
        <v>0</v>
      </c>
      <c r="AH67" s="99">
        <v>200564</v>
      </c>
      <c r="AI67" s="99">
        <v>0</v>
      </c>
      <c r="AJ67" s="99">
        <v>0</v>
      </c>
      <c r="AK67" s="99">
        <v>19639</v>
      </c>
      <c r="AL67" s="99"/>
    </row>
    <row r="68" spans="6:38" x14ac:dyDescent="0.25">
      <c r="F68" s="4">
        <v>0.15</v>
      </c>
      <c r="G68" s="5">
        <v>200</v>
      </c>
      <c r="H68" s="4">
        <v>0.8</v>
      </c>
      <c r="I68" s="5">
        <v>400</v>
      </c>
      <c r="J68" s="29">
        <v>1.25</v>
      </c>
      <c r="K68" s="99">
        <v>24249</v>
      </c>
      <c r="L68" s="99">
        <v>27476</v>
      </c>
      <c r="M68" s="99">
        <v>262478</v>
      </c>
      <c r="N68" s="99">
        <v>15933</v>
      </c>
      <c r="O68" s="99">
        <v>0</v>
      </c>
      <c r="P68" s="99">
        <v>1046208</v>
      </c>
      <c r="Q68" s="99">
        <v>683</v>
      </c>
      <c r="R68" s="99">
        <v>41349</v>
      </c>
      <c r="S68" s="99">
        <v>0</v>
      </c>
      <c r="T68" s="99">
        <v>208912</v>
      </c>
      <c r="U68" s="99">
        <v>590393</v>
      </c>
      <c r="V68" s="99">
        <v>44814</v>
      </c>
      <c r="W68" s="99">
        <v>101229</v>
      </c>
      <c r="X68" s="99">
        <v>7197</v>
      </c>
      <c r="Y68" s="99">
        <v>142566</v>
      </c>
      <c r="Z68" s="99">
        <v>238824</v>
      </c>
      <c r="AA68" s="99">
        <v>10380</v>
      </c>
      <c r="AB68" s="99">
        <v>531047</v>
      </c>
      <c r="AC68" s="99">
        <v>60621</v>
      </c>
      <c r="AD68" s="99">
        <v>18308</v>
      </c>
      <c r="AE68" s="99">
        <v>1332138</v>
      </c>
      <c r="AF68" s="99">
        <v>54654</v>
      </c>
      <c r="AG68" s="99">
        <v>0</v>
      </c>
      <c r="AH68" s="99">
        <v>222631</v>
      </c>
      <c r="AI68" s="99">
        <v>0</v>
      </c>
      <c r="AJ68" s="99">
        <v>0</v>
      </c>
      <c r="AK68" s="99">
        <v>20909</v>
      </c>
      <c r="AL68" s="99"/>
    </row>
    <row r="69" spans="6:38" x14ac:dyDescent="0.25">
      <c r="F69" s="4">
        <v>0.15</v>
      </c>
      <c r="G69" s="5">
        <v>200</v>
      </c>
      <c r="H69" s="4">
        <v>0.8</v>
      </c>
      <c r="I69" s="5">
        <v>400</v>
      </c>
      <c r="J69" s="29">
        <v>1.25</v>
      </c>
      <c r="K69" s="99">
        <v>23285</v>
      </c>
      <c r="L69" s="99">
        <v>30727</v>
      </c>
      <c r="M69" s="99">
        <v>273513</v>
      </c>
      <c r="N69" s="99">
        <v>13144</v>
      </c>
      <c r="O69" s="99">
        <v>0</v>
      </c>
      <c r="P69" s="99">
        <v>1017711</v>
      </c>
      <c r="Q69" s="99">
        <v>0</v>
      </c>
      <c r="R69" s="99">
        <v>46971</v>
      </c>
      <c r="S69" s="99">
        <v>0</v>
      </c>
      <c r="T69" s="99">
        <v>206733</v>
      </c>
      <c r="U69" s="99">
        <v>541871</v>
      </c>
      <c r="V69" s="99">
        <v>41874</v>
      </c>
      <c r="W69" s="99">
        <v>118285</v>
      </c>
      <c r="X69" s="99">
        <v>9065</v>
      </c>
      <c r="Y69" s="99">
        <v>134687</v>
      </c>
      <c r="Z69" s="99">
        <v>287898</v>
      </c>
      <c r="AA69" s="99">
        <v>13153</v>
      </c>
      <c r="AB69" s="99">
        <v>525491</v>
      </c>
      <c r="AC69" s="99">
        <v>59997</v>
      </c>
      <c r="AD69" s="99">
        <v>18703</v>
      </c>
      <c r="AE69" s="99">
        <v>1333132</v>
      </c>
      <c r="AF69" s="99">
        <v>52974</v>
      </c>
      <c r="AG69" s="99">
        <v>0</v>
      </c>
      <c r="AH69" s="99">
        <v>216022</v>
      </c>
      <c r="AI69" s="99">
        <v>0</v>
      </c>
      <c r="AJ69" s="99">
        <v>0</v>
      </c>
      <c r="AK69" s="99">
        <v>21547</v>
      </c>
      <c r="AL69" s="99"/>
    </row>
    <row r="70" spans="6:38" x14ac:dyDescent="0.25">
      <c r="F70" s="4">
        <v>0.15</v>
      </c>
      <c r="G70" s="5">
        <v>200</v>
      </c>
      <c r="H70" s="4">
        <v>0.8</v>
      </c>
      <c r="I70" s="5">
        <v>400</v>
      </c>
      <c r="J70" s="29">
        <v>1.25</v>
      </c>
      <c r="K70" s="99">
        <v>27153</v>
      </c>
      <c r="L70" s="99">
        <v>26646</v>
      </c>
      <c r="M70" s="99">
        <v>270364</v>
      </c>
      <c r="N70" s="99">
        <v>14491</v>
      </c>
      <c r="O70" s="99">
        <v>0</v>
      </c>
      <c r="P70" s="99">
        <v>1085071</v>
      </c>
      <c r="Q70" s="99">
        <v>886</v>
      </c>
      <c r="R70" s="99">
        <v>41510</v>
      </c>
      <c r="S70" s="99">
        <v>0</v>
      </c>
      <c r="T70" s="99">
        <v>222849</v>
      </c>
      <c r="U70" s="99">
        <v>618298</v>
      </c>
      <c r="V70" s="99">
        <v>13176</v>
      </c>
      <c r="W70" s="99">
        <v>75001</v>
      </c>
      <c r="X70" s="99">
        <v>6905</v>
      </c>
      <c r="Y70" s="99">
        <v>146026</v>
      </c>
      <c r="Z70" s="99">
        <v>228752</v>
      </c>
      <c r="AA70" s="99">
        <v>10471</v>
      </c>
      <c r="AB70" s="99">
        <v>532222</v>
      </c>
      <c r="AC70" s="99">
        <v>62401</v>
      </c>
      <c r="AD70" s="99">
        <v>22357</v>
      </c>
      <c r="AE70" s="99">
        <v>1334556</v>
      </c>
      <c r="AF70" s="99">
        <v>53989</v>
      </c>
      <c r="AG70" s="99">
        <v>0</v>
      </c>
      <c r="AH70" s="99">
        <v>211402</v>
      </c>
      <c r="AI70" s="99">
        <v>0</v>
      </c>
      <c r="AJ70" s="99">
        <v>0</v>
      </c>
      <c r="AK70" s="99">
        <v>19970</v>
      </c>
      <c r="AL70" s="99"/>
    </row>
    <row r="71" spans="6:38" x14ac:dyDescent="0.25">
      <c r="F71" s="4">
        <v>0.15</v>
      </c>
      <c r="G71" s="5">
        <v>200</v>
      </c>
      <c r="H71" s="4">
        <v>0.8</v>
      </c>
      <c r="I71" s="5">
        <v>400</v>
      </c>
      <c r="J71" s="29">
        <v>1.25</v>
      </c>
      <c r="K71" s="99">
        <v>25032</v>
      </c>
      <c r="L71" s="99">
        <v>27009</v>
      </c>
      <c r="M71" s="99">
        <v>280539</v>
      </c>
      <c r="N71" s="99">
        <v>20071</v>
      </c>
      <c r="O71" s="99">
        <v>0</v>
      </c>
      <c r="P71" s="99">
        <v>1093427</v>
      </c>
      <c r="Q71" s="99">
        <v>386</v>
      </c>
      <c r="R71" s="99">
        <v>39356</v>
      </c>
      <c r="S71" s="99">
        <v>0</v>
      </c>
      <c r="T71" s="99">
        <v>230587</v>
      </c>
      <c r="U71" s="99">
        <v>0</v>
      </c>
      <c r="V71" s="99">
        <v>568795</v>
      </c>
      <c r="W71" s="99">
        <v>87244</v>
      </c>
      <c r="X71" s="99">
        <v>7025</v>
      </c>
      <c r="Y71" s="99">
        <v>134263</v>
      </c>
      <c r="Z71" s="99">
        <v>221507</v>
      </c>
      <c r="AA71" s="99">
        <v>11580</v>
      </c>
      <c r="AB71" s="99">
        <v>504189</v>
      </c>
      <c r="AC71" s="99">
        <v>57951</v>
      </c>
      <c r="AD71" s="99">
        <v>20473</v>
      </c>
      <c r="AE71" s="99">
        <v>1318428</v>
      </c>
      <c r="AF71" s="99">
        <v>55604</v>
      </c>
      <c r="AG71" s="99">
        <v>0</v>
      </c>
      <c r="AH71" s="99">
        <v>206300</v>
      </c>
      <c r="AI71" s="99">
        <v>0</v>
      </c>
      <c r="AJ71" s="99">
        <v>0</v>
      </c>
      <c r="AK71" s="99">
        <v>19683</v>
      </c>
      <c r="AL71" s="99"/>
    </row>
    <row r="72" spans="6:38" x14ac:dyDescent="0.25">
      <c r="F72" s="4">
        <v>0.15</v>
      </c>
      <c r="G72" s="5">
        <v>200</v>
      </c>
      <c r="H72" s="4">
        <v>0.8</v>
      </c>
      <c r="I72" s="5">
        <v>400</v>
      </c>
      <c r="J72" s="29">
        <v>1.25</v>
      </c>
      <c r="K72" s="99">
        <v>25360</v>
      </c>
      <c r="L72" s="99">
        <v>28640</v>
      </c>
      <c r="M72" s="99">
        <v>269736</v>
      </c>
      <c r="N72" s="99">
        <v>14924</v>
      </c>
      <c r="O72" s="99">
        <v>0</v>
      </c>
      <c r="P72" s="99">
        <v>959297</v>
      </c>
      <c r="Q72" s="99">
        <v>446</v>
      </c>
      <c r="R72" s="99">
        <v>35240</v>
      </c>
      <c r="S72" s="99">
        <v>0</v>
      </c>
      <c r="T72" s="99">
        <v>196846</v>
      </c>
      <c r="U72" s="99">
        <v>0</v>
      </c>
      <c r="V72" s="99">
        <v>494310</v>
      </c>
      <c r="W72" s="99">
        <v>67664</v>
      </c>
      <c r="X72" s="99">
        <v>6058</v>
      </c>
      <c r="Y72" s="99">
        <v>119602</v>
      </c>
      <c r="Z72" s="99">
        <v>205631</v>
      </c>
      <c r="AA72" s="99">
        <v>11655</v>
      </c>
      <c r="AB72" s="99">
        <v>482901</v>
      </c>
      <c r="AC72" s="99">
        <v>52897</v>
      </c>
      <c r="AD72" s="99">
        <v>20290</v>
      </c>
      <c r="AE72" s="99">
        <v>1155499</v>
      </c>
      <c r="AF72" s="99">
        <v>50915</v>
      </c>
      <c r="AG72" s="99">
        <v>0</v>
      </c>
      <c r="AH72" s="99">
        <v>184638</v>
      </c>
      <c r="AI72" s="99">
        <v>0</v>
      </c>
      <c r="AJ72" s="99">
        <v>0</v>
      </c>
      <c r="AK72" s="99">
        <v>19068</v>
      </c>
      <c r="AL72" s="99"/>
    </row>
    <row r="73" spans="6:38" x14ac:dyDescent="0.25">
      <c r="F73" s="4">
        <v>0.15</v>
      </c>
      <c r="G73" s="5">
        <v>200</v>
      </c>
      <c r="H73" s="4">
        <v>0.8</v>
      </c>
      <c r="I73" s="5">
        <v>400</v>
      </c>
      <c r="J73" s="29">
        <v>1.25</v>
      </c>
      <c r="K73" s="99">
        <v>26242</v>
      </c>
      <c r="L73" s="99">
        <v>26576</v>
      </c>
      <c r="M73" s="99">
        <v>256453</v>
      </c>
      <c r="N73" s="99">
        <v>12797</v>
      </c>
      <c r="O73" s="99">
        <v>0</v>
      </c>
      <c r="P73" s="99">
        <v>840973</v>
      </c>
      <c r="Q73" s="99">
        <v>679</v>
      </c>
      <c r="R73" s="99">
        <v>27784</v>
      </c>
      <c r="S73" s="99">
        <v>0</v>
      </c>
      <c r="T73" s="99">
        <v>5126</v>
      </c>
      <c r="U73" s="99">
        <v>0</v>
      </c>
      <c r="V73" s="99">
        <v>462490</v>
      </c>
      <c r="W73" s="99">
        <v>59816</v>
      </c>
      <c r="X73" s="99">
        <v>6183</v>
      </c>
      <c r="Y73" s="99">
        <v>106210</v>
      </c>
      <c r="Z73" s="99">
        <v>190074</v>
      </c>
      <c r="AA73" s="99">
        <v>10666</v>
      </c>
      <c r="AB73" s="99">
        <v>443918</v>
      </c>
      <c r="AC73" s="99">
        <v>48348</v>
      </c>
      <c r="AD73" s="99">
        <v>16227</v>
      </c>
      <c r="AE73" s="99">
        <v>1047104</v>
      </c>
      <c r="AF73" s="99">
        <v>47630</v>
      </c>
      <c r="AG73" s="99">
        <v>0</v>
      </c>
      <c r="AH73" s="99">
        <v>165892</v>
      </c>
      <c r="AI73" s="99">
        <v>0</v>
      </c>
      <c r="AJ73" s="99">
        <v>0</v>
      </c>
      <c r="AK73" s="99">
        <v>17035</v>
      </c>
      <c r="AL73" s="99"/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77"/>
  <sheetViews>
    <sheetView tabSelected="1" topLeftCell="T4" zoomScaleNormal="100" workbookViewId="0">
      <selection activeCell="AT72" sqref="AT72"/>
    </sheetView>
  </sheetViews>
  <sheetFormatPr defaultColWidth="9.109375" defaultRowHeight="13.2" x14ac:dyDescent="0.25"/>
  <cols>
    <col min="1" max="1" width="6.88671875" style="2" customWidth="1"/>
    <col min="2" max="2" width="12.88671875" style="60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9" customWidth="1"/>
    <col min="7" max="7" width="8.44140625" style="29" customWidth="1"/>
    <col min="8" max="8" width="11.6640625" style="29" customWidth="1"/>
    <col min="9" max="39" width="12.88671875" style="29" customWidth="1"/>
    <col min="40" max="248" width="8.44140625" style="2" customWidth="1"/>
    <col min="249" max="16384" width="9.109375" style="2"/>
  </cols>
  <sheetData>
    <row r="1" spans="1:39" ht="20.399999999999999" x14ac:dyDescent="0.35">
      <c r="A1" s="100" t="s">
        <v>127</v>
      </c>
      <c r="B1" s="100"/>
      <c r="C1" s="100"/>
      <c r="D1" s="100"/>
      <c r="E1" s="100"/>
      <c r="F1" s="100"/>
      <c r="G1" s="100"/>
      <c r="H1" s="100"/>
    </row>
    <row r="2" spans="1:39" x14ac:dyDescent="0.25">
      <c r="A2" s="2" t="s">
        <v>149</v>
      </c>
    </row>
    <row r="3" spans="1:39" ht="20.399999999999999" x14ac:dyDescent="0.35">
      <c r="A3" s="2" t="s">
        <v>128</v>
      </c>
      <c r="J3" s="61" t="s">
        <v>133</v>
      </c>
      <c r="K3" s="62"/>
      <c r="L3" s="62"/>
    </row>
    <row r="4" spans="1:39" ht="20.399999999999999" x14ac:dyDescent="0.35">
      <c r="A4" s="2" t="s">
        <v>129</v>
      </c>
      <c r="J4" s="63" t="s">
        <v>147</v>
      </c>
      <c r="K4" s="64"/>
      <c r="L4" s="64"/>
      <c r="M4" s="64"/>
    </row>
    <row r="5" spans="1:39" x14ac:dyDescent="0.25">
      <c r="A5" s="65" t="s">
        <v>130</v>
      </c>
      <c r="C5" s="2" t="s">
        <v>131</v>
      </c>
    </row>
    <row r="6" spans="1:39" ht="17.399999999999999" x14ac:dyDescent="0.3">
      <c r="A6" s="66"/>
    </row>
    <row r="8" spans="1:39" ht="15" x14ac:dyDescent="0.25">
      <c r="B8" s="67" t="s">
        <v>108</v>
      </c>
      <c r="C8" s="68">
        <f>'Peak Areas'!B2</f>
        <v>0</v>
      </c>
    </row>
    <row r="9" spans="1:39" ht="20.399999999999999" x14ac:dyDescent="0.35">
      <c r="B9" s="67"/>
      <c r="C9" s="69"/>
      <c r="L9" s="70" t="s">
        <v>101</v>
      </c>
    </row>
    <row r="10" spans="1:39" ht="16.8" x14ac:dyDescent="0.25">
      <c r="M10" s="71" t="s">
        <v>162</v>
      </c>
    </row>
    <row r="11" spans="1:39" x14ac:dyDescent="0.25">
      <c r="K11" s="72"/>
      <c r="L11" s="72"/>
      <c r="M11" s="72" t="s">
        <v>148</v>
      </c>
      <c r="N11" s="72"/>
      <c r="O11" s="72"/>
    </row>
    <row r="12" spans="1:39" s="22" customFormat="1" x14ac:dyDescent="0.25">
      <c r="A12" s="73"/>
      <c r="B12" s="74"/>
      <c r="C12" s="75"/>
      <c r="D12" s="75"/>
      <c r="E12" s="75"/>
      <c r="F12" s="76" t="s">
        <v>107</v>
      </c>
      <c r="G12" s="76" t="s">
        <v>120</v>
      </c>
      <c r="H12" s="76" t="s">
        <v>77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4" x14ac:dyDescent="0.3">
      <c r="A13" s="77" t="s">
        <v>88</v>
      </c>
      <c r="B13" s="78" t="s">
        <v>46</v>
      </c>
      <c r="C13" s="79" t="s">
        <v>115</v>
      </c>
      <c r="D13" s="79" t="s">
        <v>90</v>
      </c>
      <c r="E13" s="79" t="s">
        <v>87</v>
      </c>
      <c r="F13" s="80" t="s">
        <v>132</v>
      </c>
      <c r="G13" s="80" t="s">
        <v>44</v>
      </c>
      <c r="H13" s="80" t="s">
        <v>43</v>
      </c>
      <c r="I13" s="80" t="s">
        <v>163</v>
      </c>
      <c r="J13" s="80" t="s">
        <v>164</v>
      </c>
      <c r="K13" s="80" t="s">
        <v>93</v>
      </c>
      <c r="L13" s="80" t="s">
        <v>6</v>
      </c>
      <c r="M13" s="80" t="s">
        <v>67</v>
      </c>
      <c r="N13" s="80" t="s">
        <v>7</v>
      </c>
      <c r="O13" s="80" t="s">
        <v>85</v>
      </c>
      <c r="P13" s="80" t="s">
        <v>102</v>
      </c>
      <c r="Q13" s="80" t="s">
        <v>118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79</v>
      </c>
      <c r="W13" s="80" t="s">
        <v>121</v>
      </c>
      <c r="X13" s="80" t="s">
        <v>69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144</v>
      </c>
      <c r="AD13" s="80" t="s">
        <v>145</v>
      </c>
      <c r="AE13" s="80" t="s">
        <v>154</v>
      </c>
      <c r="AF13" s="80" t="s">
        <v>156</v>
      </c>
      <c r="AG13" s="80" t="s">
        <v>157</v>
      </c>
      <c r="AH13" s="80" t="s">
        <v>158</v>
      </c>
      <c r="AI13" s="80" t="s">
        <v>155</v>
      </c>
      <c r="AJ13" s="80"/>
      <c r="AK13" s="80" t="s">
        <v>34</v>
      </c>
      <c r="AL13" s="80" t="s">
        <v>116</v>
      </c>
      <c r="AM13" s="80" t="s">
        <v>14</v>
      </c>
    </row>
    <row r="14" spans="1:39" s="22" customFormat="1" x14ac:dyDescent="0.25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5">
      <c r="A15" s="2">
        <f>'Peak Areas'!A11</f>
        <v>1</v>
      </c>
      <c r="B15" s="60">
        <f>'Peak Areas'!B11</f>
        <v>0</v>
      </c>
      <c r="C15" s="2">
        <f>'Peak Areas'!C11</f>
        <v>0</v>
      </c>
      <c r="D15" s="2">
        <f>'Peak Areas'!D11</f>
        <v>0</v>
      </c>
      <c r="E15" s="2">
        <f>'Peak Areas'!E11</f>
        <v>0</v>
      </c>
      <c r="F15" s="29">
        <f>'Peak Areas'!F11</f>
        <v>0</v>
      </c>
      <c r="G15" s="29" t="e">
        <f>((1/'Peak Areas'!$G11)*(('Peak Areas'!$H11+('Internal Standard'!$E$10/1000))/'Peak Areas'!$F11)*'Peak Areas'!$J11)*H15</f>
        <v>#DIV/0!</v>
      </c>
      <c r="H15" s="29">
        <f>(('Internal Standard'!$F$13*('Peak Areas'!G11/'Internal Standard'!$C$10))/'Peak Areas'!AB11)</f>
        <v>0</v>
      </c>
      <c r="I15" s="29" t="e">
        <f>IF('Peak Areas'!L11=0,0,((('Peak Areas'!L11*Coefficients!$G$21+Coefficients!$H$21)*$G15)))</f>
        <v>#DIV/0!</v>
      </c>
      <c r="J15" s="29" t="e">
        <f>IF('Peak Areas'!M11=0,0,((('Peak Areas'!M11*Coefficients!$G$20+Coefficients!$H$20)*$G15)))</f>
        <v>#DIV/0!</v>
      </c>
      <c r="K15" s="29">
        <f>IF('Peak Areas'!N11=0,0,((('Peak Areas'!N11*Coefficients!$G$41+Coefficients!$H$41)*$G15)))</f>
        <v>0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0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0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0</v>
      </c>
      <c r="R15" s="29">
        <f>IF('Peak Areas'!U11=0,0,((('Peak Areas'!U11*Coefficients!$G$26+Coefficients!$H$26)*$G15)))</f>
        <v>0</v>
      </c>
      <c r="S15" s="29">
        <f>IF('Peak Areas'!V11=0,0,((('Peak Areas'!V11*Coefficients!$G$13+Coefficients!$H$13)*$G15)))</f>
        <v>0</v>
      </c>
      <c r="T15" s="29" t="e">
        <f>IF('Peak Areas'!W11=0,0,((('Peak Areas'!W11*Coefficients!$G$12+Coefficients!$H$12)*$G15)))</f>
        <v>#DIV/0!</v>
      </c>
      <c r="U15" s="29" t="e">
        <f>IF('Peak Areas'!X11=0,0,((('Peak Areas'!X11*Coefficients!$G$27+Coefficients!$H$27)*$G15)))</f>
        <v>#DIV/0!</v>
      </c>
      <c r="V15" s="29">
        <f>IF('Peak Areas'!Y11=0,0,((('Peak Areas'!Y11*Coefficients!$G$34+Coefficients!$H$34)*$G15)))</f>
        <v>0</v>
      </c>
      <c r="W15" s="29" t="e">
        <f>IF('Peak Areas'!Z11=0,0,((('Peak Areas'!Z11*Coefficients!$G$52+Coefficients!$H$52)*$G15)))</f>
        <v>#DIV/0!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</v>
      </c>
      <c r="Z15" s="29">
        <f>IF('Peak Areas'!AD11=0,0,((('Peak Areas'!AD11*Coefficients!$G$18+Coefficients!$H$18)*$G15)))</f>
        <v>0</v>
      </c>
      <c r="AA15" s="29" t="e">
        <f>IF('Peak Areas'!AE11=0,0,((('Peak Areas'!AE11*Coefficients!$G$18+Coefficients!$H$18)*$G15)))</f>
        <v>#DIV/0!</v>
      </c>
      <c r="AB15" s="29" t="e">
        <f>IF('Peak Areas'!AF11=0,0,((('Peak Areas'!AF11*Coefficients!$G$18+Coefficients!$H$18)*$G15)))</f>
        <v>#DIV/0!</v>
      </c>
      <c r="AC15" s="29">
        <f>IF('Peak Areas'!AG11=0,0,((('Peak Areas'!AG11*Coefficients!$G$7+Coefficients!$H$7)*$G15)))</f>
        <v>0</v>
      </c>
      <c r="AD15" s="29" t="e">
        <f>IF('Peak Areas'!AH11=0,0,((('Peak Areas'!AH11*Coefficients!$G$6+Coefficients!$H$6)*$G15)))</f>
        <v>#DIV/0!</v>
      </c>
      <c r="AE15" s="29">
        <f>IF('Peak Areas'!AI11=0,0,((('Peak Areas'!AI11*Coefficients!$G$38+Coefficients!$H$38)*$G15)))</f>
        <v>0</v>
      </c>
      <c r="AF15" s="29">
        <f>IF('Peak Areas'!AJ11=0,0,((('Peak Areas'!AJ11*Coefficients!$G$24+Coefficients!$H$24)*$G15)))</f>
        <v>0</v>
      </c>
      <c r="AG15" s="29">
        <f>IF('Peak Areas'!AK11=0,0,((('Peak Areas'!AK11*Coefficients!$G$31+Coefficients!$H$31)*$G15)))</f>
        <v>0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 t="e">
        <f>IF('Peak Areas'!K11=0,0,((('Peak Areas'!K11*Coefficients!$G$22+Coefficients!$H$22)*$G15)))</f>
        <v>#DIV/0!</v>
      </c>
      <c r="AL15" s="29" t="e">
        <f>AA15+AK15</f>
        <v>#DIV/0!</v>
      </c>
      <c r="AM15" s="29" t="e">
        <f>Z15+AA15+AB15+AK15</f>
        <v>#DIV/0!</v>
      </c>
    </row>
    <row r="16" spans="1:39" x14ac:dyDescent="0.25">
      <c r="A16" s="2">
        <f>'Peak Areas'!A12</f>
        <v>2</v>
      </c>
      <c r="B16" s="60">
        <f>'Peak Areas'!B12</f>
        <v>0</v>
      </c>
      <c r="C16" s="2">
        <f>'Peak Areas'!C12</f>
        <v>0</v>
      </c>
      <c r="D16" s="2">
        <f>'Peak Areas'!D12</f>
        <v>0</v>
      </c>
      <c r="E16" s="2">
        <f>'Peak Areas'!E12</f>
        <v>0</v>
      </c>
      <c r="F16" s="29">
        <f>'Peak Areas'!F12</f>
        <v>0</v>
      </c>
      <c r="G16" s="29" t="e">
        <f>((1/'Peak Areas'!$G12)*(('Peak Areas'!$H12+('Internal Standard'!$E$10/1000))/'Peak Areas'!$F12)*'Peak Areas'!$J12)*H16</f>
        <v>#DIV/0!</v>
      </c>
      <c r="H16" s="29">
        <f>(('Internal Standard'!$F$13*('Peak Areas'!G12/'Internal Standard'!$C$10))/'Peak Areas'!AB12)</f>
        <v>0</v>
      </c>
      <c r="I16" s="29">
        <f>IF('Peak Areas'!L12=0,0,((('Peak Areas'!L12*Coefficients!$G$21+Coefficients!$H$21)*$G16)))</f>
        <v>0</v>
      </c>
      <c r="J16" s="29" t="e">
        <f>IF('Peak Areas'!M12=0,0,((('Peak Areas'!M12*Coefficients!$G$20+Coefficients!$H$20)*$G16)))</f>
        <v>#DIV/0!</v>
      </c>
      <c r="K16" s="29">
        <f>IF('Peak Areas'!N12=0,0,((('Peak Areas'!N12*Coefficients!$G$41+Coefficients!$H$41)*$G16)))</f>
        <v>0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0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0</v>
      </c>
      <c r="P16" s="29">
        <f>IF('Peak Areas'!S12=0,0,((('Peak Areas'!S12*Coefficients!$G$46+Coefficients!$H$46)*$G16)))</f>
        <v>0</v>
      </c>
      <c r="Q16" s="29" t="e">
        <f>IF('Peak Areas'!T12=0,0,((('Peak Areas'!T12*Coefficients!$G$51+Coefficients!$H$51)*$G16)))</f>
        <v>#DIV/0!</v>
      </c>
      <c r="R16" s="29" t="e">
        <f>IF('Peak Areas'!U12=0,0,((('Peak Areas'!U12*Coefficients!$G$26+Coefficients!$H$26)*$G16)))</f>
        <v>#DIV/0!</v>
      </c>
      <c r="S16" s="29">
        <f>IF('Peak Areas'!V12=0,0,((('Peak Areas'!V12*Coefficients!$G$13+Coefficients!$H$13)*$G16)))</f>
        <v>0</v>
      </c>
      <c r="T16" s="29" t="e">
        <f>IF('Peak Areas'!W12=0,0,((('Peak Areas'!W12*Coefficients!$G$12+Coefficients!$H$12)*$G16)))</f>
        <v>#DIV/0!</v>
      </c>
      <c r="U16" s="29" t="e">
        <f>IF('Peak Areas'!X12=0,0,((('Peak Areas'!X12*Coefficients!$G$27+Coefficients!$H$27)*$G16)))</f>
        <v>#DIV/0!</v>
      </c>
      <c r="V16" s="29">
        <f>IF('Peak Areas'!Y12=0,0,((('Peak Areas'!Y12*Coefficients!$G$34+Coefficients!$H$34)*$G16)))</f>
        <v>0</v>
      </c>
      <c r="W16" s="29" t="e">
        <f>IF('Peak Areas'!Z12=0,0,((('Peak Areas'!Z12*Coefficients!$G$52+Coefficients!$H$52)*$G16)))</f>
        <v>#DIV/0!</v>
      </c>
      <c r="X16" s="29">
        <f>IF('Peak Areas'!AA12=0,0,((('Peak Areas'!AA12*Coefficients!$G$33+Coefficients!$H$33)*$G16)))</f>
        <v>0</v>
      </c>
      <c r="Y16" s="29">
        <f>IF('Peak Areas'!AC12=0,0,((('Peak Areas'!AC12*Coefficients!$G$19+Coefficients!$H$19)*$G16)))</f>
        <v>0</v>
      </c>
      <c r="Z16" s="29">
        <f>IF('Peak Areas'!AD12=0,0,((('Peak Areas'!AD12*Coefficients!$G$18+Coefficients!$H$18)*$G16)))</f>
        <v>0</v>
      </c>
      <c r="AA16" s="29" t="e">
        <f>IF('Peak Areas'!AE12=0,0,((('Peak Areas'!AE12*Coefficients!$G$18+Coefficients!$H$18)*$G16)))</f>
        <v>#DIV/0!</v>
      </c>
      <c r="AB16" s="29" t="e">
        <f>IF('Peak Areas'!AF12=0,0,((('Peak Areas'!AF12*Coefficients!$G$18+Coefficients!$H$18)*$G16)))</f>
        <v>#DIV/0!</v>
      </c>
      <c r="AC16" s="29">
        <f>IF('Peak Areas'!AG12=0,0,((('Peak Areas'!AG12*Coefficients!$G$7+Coefficients!$H$7)*$G16)))</f>
        <v>0</v>
      </c>
      <c r="AD16" s="29" t="e">
        <f>IF('Peak Areas'!AH12=0,0,((('Peak Areas'!AH12*Coefficients!$G$6+Coefficients!$H$6)*$G16)))</f>
        <v>#DIV/0!</v>
      </c>
      <c r="AE16" s="29">
        <f>IF('Peak Areas'!AI12=0,0,((('Peak Areas'!AI12*Coefficients!$G$38+Coefficients!$H$38)*$G16)))</f>
        <v>0</v>
      </c>
      <c r="AF16" s="29">
        <f>IF('Peak Areas'!AJ12=0,0,((('Peak Areas'!AJ12*Coefficients!$G$24+Coefficients!$H$24)*$G16)))</f>
        <v>0</v>
      </c>
      <c r="AG16" s="29">
        <f>IF('Peak Areas'!AK12=0,0,((('Peak Areas'!AK12*Coefficients!$G$31+Coefficients!$H$31)*$G16)))</f>
        <v>0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 t="e">
        <f>IF('Peak Areas'!K12=0,0,((('Peak Areas'!K12*Coefficients!$G$22+Coefficients!$H$22)*$G16)))</f>
        <v>#DIV/0!</v>
      </c>
      <c r="AL16" s="29" t="e">
        <f t="shared" ref="AL16:AL77" si="0">AA16+AK16</f>
        <v>#DIV/0!</v>
      </c>
      <c r="AM16" s="29" t="e">
        <f t="shared" ref="AM16:AM77" si="1">Z16+AA16+AB16+AK16</f>
        <v>#DIV/0!</v>
      </c>
    </row>
    <row r="17" spans="1:39" x14ac:dyDescent="0.25">
      <c r="A17" s="2">
        <f>'Peak Areas'!A13</f>
        <v>3</v>
      </c>
      <c r="B17" s="60">
        <f>'Peak Areas'!B13</f>
        <v>0</v>
      </c>
      <c r="C17" s="2">
        <f>'Peak Areas'!C13</f>
        <v>0</v>
      </c>
      <c r="D17" s="2">
        <f>'Peak Areas'!D13</f>
        <v>0</v>
      </c>
      <c r="E17" s="2">
        <f>'Peak Areas'!E13</f>
        <v>0</v>
      </c>
      <c r="F17" s="29">
        <f>'Peak Areas'!F13</f>
        <v>0</v>
      </c>
      <c r="G17" s="29" t="e">
        <f>((1/'Peak Areas'!$G13)*(('Peak Areas'!$H13+('Internal Standard'!$E$10/1000))/'Peak Areas'!$F13)*'Peak Areas'!$J13)*H17</f>
        <v>#DIV/0!</v>
      </c>
      <c r="H17" s="29">
        <f>(('Internal Standard'!$F$13*('Peak Areas'!G13/'Internal Standard'!$C$10))/'Peak Areas'!AB13)</f>
        <v>0</v>
      </c>
      <c r="I17" s="29">
        <f>IF('Peak Areas'!L13=0,0,((('Peak Areas'!L13*Coefficients!$G$21+Coefficients!$H$21)*$G17)))</f>
        <v>0</v>
      </c>
      <c r="J17" s="29" t="e">
        <f>IF('Peak Areas'!M13=0,0,((('Peak Areas'!M13*Coefficients!$G$20+Coefficients!$H$20)*$G17)))</f>
        <v>#DIV/0!</v>
      </c>
      <c r="K17" s="29">
        <f>IF('Peak Areas'!N13=0,0,((('Peak Areas'!N13*Coefficients!$G$41+Coefficients!$H$41)*$G17)))</f>
        <v>0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0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</v>
      </c>
      <c r="P17" s="29">
        <f>IF('Peak Areas'!S13=0,0,((('Peak Areas'!S13*Coefficients!$G$46+Coefficients!$H$46)*$G17)))</f>
        <v>0</v>
      </c>
      <c r="Q17" s="29" t="e">
        <f>IF('Peak Areas'!T13=0,0,((('Peak Areas'!T13*Coefficients!$G$51+Coefficients!$H$51)*$G17)))</f>
        <v>#DIV/0!</v>
      </c>
      <c r="R17" s="29" t="e">
        <f>IF('Peak Areas'!U13=0,0,((('Peak Areas'!U13*Coefficients!$G$26+Coefficients!$H$26)*$G17)))</f>
        <v>#DIV/0!</v>
      </c>
      <c r="S17" s="29">
        <f>IF('Peak Areas'!V13=0,0,((('Peak Areas'!V13*Coefficients!$G$13+Coefficients!$H$13)*$G17)))</f>
        <v>0</v>
      </c>
      <c r="T17" s="29" t="e">
        <f>IF('Peak Areas'!W13=0,0,((('Peak Areas'!W13*Coefficients!$G$12+Coefficients!$H$12)*$G17)))</f>
        <v>#DIV/0!</v>
      </c>
      <c r="U17" s="29" t="e">
        <f>IF('Peak Areas'!X13=0,0,((('Peak Areas'!X13*Coefficients!$G$27+Coefficients!$H$27)*$G17)))</f>
        <v>#DIV/0!</v>
      </c>
      <c r="V17" s="29">
        <f>IF('Peak Areas'!Y13=0,0,((('Peak Areas'!Y13*Coefficients!$G$34+Coefficients!$H$34)*$G17)))</f>
        <v>0</v>
      </c>
      <c r="W17" s="29" t="e">
        <f>IF('Peak Areas'!Z13=0,0,((('Peak Areas'!Z13*Coefficients!$G$52+Coefficients!$H$52)*$G17)))</f>
        <v>#DIV/0!</v>
      </c>
      <c r="X17" s="29">
        <f>IF('Peak Areas'!AA13=0,0,((('Peak Areas'!AA13*Coefficients!$G$33+Coefficients!$H$33)*$G17)))</f>
        <v>0</v>
      </c>
      <c r="Y17" s="29">
        <f>IF('Peak Areas'!AC13=0,0,((('Peak Areas'!AC13*Coefficients!$G$19+Coefficients!$H$19)*$G17)))</f>
        <v>0</v>
      </c>
      <c r="Z17" s="29">
        <f>IF('Peak Areas'!AD13=0,0,((('Peak Areas'!AD13*Coefficients!$G$18+Coefficients!$H$18)*$G17)))</f>
        <v>0</v>
      </c>
      <c r="AA17" s="29" t="e">
        <f>IF('Peak Areas'!AE13=0,0,((('Peak Areas'!AE13*Coefficients!$G$18+Coefficients!$H$18)*$G17)))</f>
        <v>#DIV/0!</v>
      </c>
      <c r="AB17" s="29" t="e">
        <f>IF('Peak Areas'!AF13=0,0,((('Peak Areas'!AF13*Coefficients!$G$18+Coefficients!$H$18)*$G17)))</f>
        <v>#DIV/0!</v>
      </c>
      <c r="AC17" s="29">
        <f>IF('Peak Areas'!AG13=0,0,((('Peak Areas'!AG13*Coefficients!$G$7+Coefficients!$H$7)*$G17)))</f>
        <v>0</v>
      </c>
      <c r="AD17" s="29" t="e">
        <f>IF('Peak Areas'!AH13=0,0,((('Peak Areas'!AH13*Coefficients!$G$6+Coefficients!$H$6)*$G17)))</f>
        <v>#DIV/0!</v>
      </c>
      <c r="AE17" s="29">
        <f>IF('Peak Areas'!AI13=0,0,((('Peak Areas'!AI13*Coefficients!$G$38+Coefficients!$H$38)*$G17)))</f>
        <v>0</v>
      </c>
      <c r="AF17" s="29">
        <f>IF('Peak Areas'!AJ13=0,0,((('Peak Areas'!AJ13*Coefficients!$G$24+Coefficients!$H$24)*$G17)))</f>
        <v>0</v>
      </c>
      <c r="AG17" s="29">
        <f>IF('Peak Areas'!AK13=0,0,((('Peak Areas'!AK13*Coefficients!$G$31+Coefficients!$H$31)*$G17)))</f>
        <v>0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 t="e">
        <f>IF('Peak Areas'!K13=0,0,((('Peak Areas'!K13*Coefficients!$G$22+Coefficients!$H$22)*$G17)))</f>
        <v>#DIV/0!</v>
      </c>
      <c r="AL17" s="29" t="e">
        <f t="shared" si="0"/>
        <v>#DIV/0!</v>
      </c>
      <c r="AM17" s="29" t="e">
        <f t="shared" si="1"/>
        <v>#DIV/0!</v>
      </c>
    </row>
    <row r="18" spans="1:39" x14ac:dyDescent="0.25">
      <c r="A18" s="2">
        <f>'Peak Areas'!A14</f>
        <v>4</v>
      </c>
      <c r="B18" s="60">
        <f>'Peak Areas'!B14</f>
        <v>0</v>
      </c>
      <c r="C18" s="2">
        <f>'Peak Areas'!C14</f>
        <v>0</v>
      </c>
      <c r="D18" s="2">
        <f>'Peak Areas'!D14</f>
        <v>0</v>
      </c>
      <c r="E18" s="2">
        <f>'Peak Areas'!E14</f>
        <v>0</v>
      </c>
      <c r="F18" s="29">
        <f>'Peak Areas'!F14</f>
        <v>0</v>
      </c>
      <c r="G18" s="29" t="e">
        <f>((1/'Peak Areas'!$G14)*(('Peak Areas'!$H14+('Internal Standard'!$E$10/1000))/'Peak Areas'!$F14)*'Peak Areas'!$J14)*H18</f>
        <v>#DIV/0!</v>
      </c>
      <c r="H18" s="29">
        <f>(('Internal Standard'!$F$13*('Peak Areas'!G14/'Internal Standard'!$C$10))/'Peak Areas'!AB14)</f>
        <v>0</v>
      </c>
      <c r="I18" s="29">
        <f>IF('Peak Areas'!L14=0,0,((('Peak Areas'!L14*Coefficients!$G$21+Coefficients!$H$21)*$G18)))</f>
        <v>0</v>
      </c>
      <c r="J18" s="29" t="e">
        <f>IF('Peak Areas'!M14=0,0,((('Peak Areas'!M14*Coefficients!$G$20+Coefficients!$H$20)*$G18)))</f>
        <v>#DIV/0!</v>
      </c>
      <c r="K18" s="29">
        <f>IF('Peak Areas'!N14=0,0,((('Peak Areas'!N14*Coefficients!$G$41+Coefficients!$H$41)*$G18)))</f>
        <v>0</v>
      </c>
      <c r="L18" s="29" t="e">
        <f>IF('Peak Areas'!O14=0,0,((('Peak Areas'!O14*Coefficients!$G$10+Coefficients!$H$10)*$G18)))</f>
        <v>#DIV/0!</v>
      </c>
      <c r="M18" s="29">
        <f>IF('Peak Areas'!P14=0,0,((('Peak Areas'!P14*Coefficients!$G$32+Coefficients!$H$32)*$G18)))</f>
        <v>0</v>
      </c>
      <c r="N18" s="29" t="e">
        <f>IF('Peak Areas'!Q14=0,0,((('Peak Areas'!Q14*Coefficients!$G$11+Coefficients!$H$11)*$G18)))</f>
        <v>#DIV/0!</v>
      </c>
      <c r="O18" s="29">
        <f>IF('Peak Areas'!R14=0,0,((('Peak Areas'!R14*Coefficients!$G$39+Coefficients!$H$39)*$G18)))</f>
        <v>0</v>
      </c>
      <c r="P18" s="29">
        <f>IF('Peak Areas'!S14=0,0,((('Peak Areas'!S14*Coefficients!$G$46+Coefficients!$H$46)*$G18)))</f>
        <v>0</v>
      </c>
      <c r="Q18" s="29" t="e">
        <f>IF('Peak Areas'!T14=0,0,((('Peak Areas'!T14*Coefficients!$G$51+Coefficients!$H$51)*$G18)))</f>
        <v>#DIV/0!</v>
      </c>
      <c r="R18" s="29" t="e">
        <f>IF('Peak Areas'!U14=0,0,((('Peak Areas'!U14*Coefficients!$G$26+Coefficients!$H$26)*$G18)))</f>
        <v>#DIV/0!</v>
      </c>
      <c r="S18" s="29">
        <f>IF('Peak Areas'!V14=0,0,((('Peak Areas'!V14*Coefficients!$G$13+Coefficients!$H$13)*$G18)))</f>
        <v>0</v>
      </c>
      <c r="T18" s="29" t="e">
        <f>IF('Peak Areas'!W14=0,0,((('Peak Areas'!W14*Coefficients!$G$12+Coefficients!$H$12)*$G18)))</f>
        <v>#DIV/0!</v>
      </c>
      <c r="U18" s="29" t="e">
        <f>IF('Peak Areas'!X14=0,0,((('Peak Areas'!X14*Coefficients!$G$27+Coefficients!$H$27)*$G18)))</f>
        <v>#DIV/0!</v>
      </c>
      <c r="V18" s="29">
        <f>IF('Peak Areas'!Y14=0,0,((('Peak Areas'!Y14*Coefficients!$G$34+Coefficients!$H$34)*$G18)))</f>
        <v>0</v>
      </c>
      <c r="W18" s="29" t="e">
        <f>IF('Peak Areas'!Z14=0,0,((('Peak Areas'!Z14*Coefficients!$G$52+Coefficients!$H$52)*$G18)))</f>
        <v>#DIV/0!</v>
      </c>
      <c r="X18" s="29">
        <f>IF('Peak Areas'!AA14=0,0,((('Peak Areas'!AA14*Coefficients!$G$33+Coefficients!$H$33)*$G18)))</f>
        <v>0</v>
      </c>
      <c r="Y18" s="29">
        <f>IF('Peak Areas'!AC14=0,0,((('Peak Areas'!AC14*Coefficients!$G$19+Coefficients!$H$19)*$G18)))</f>
        <v>0</v>
      </c>
      <c r="Z18" s="29">
        <f>IF('Peak Areas'!AD14=0,0,((('Peak Areas'!AD14*Coefficients!$G$18+Coefficients!$H$18)*$G18)))</f>
        <v>0</v>
      </c>
      <c r="AA18" s="29" t="e">
        <f>IF('Peak Areas'!AE14=0,0,((('Peak Areas'!AE14*Coefficients!$G$18+Coefficients!$H$18)*$G18)))</f>
        <v>#DIV/0!</v>
      </c>
      <c r="AB18" s="29" t="e">
        <f>IF('Peak Areas'!AF14=0,0,((('Peak Areas'!AF14*Coefficients!$G$18+Coefficients!$H$18)*$G18)))</f>
        <v>#DIV/0!</v>
      </c>
      <c r="AC18" s="29">
        <f>IF('Peak Areas'!AG14=0,0,((('Peak Areas'!AG14*Coefficients!$G$7+Coefficients!$H$7)*$G18)))</f>
        <v>0</v>
      </c>
      <c r="AD18" s="29" t="e">
        <f>IF('Peak Areas'!AH14=0,0,((('Peak Areas'!AH14*Coefficients!$G$6+Coefficients!$H$6)*$G18)))</f>
        <v>#DIV/0!</v>
      </c>
      <c r="AE18" s="29">
        <f>IF('Peak Areas'!AI14=0,0,((('Peak Areas'!AI14*Coefficients!$G$38+Coefficients!$H$38)*$G18)))</f>
        <v>0</v>
      </c>
      <c r="AF18" s="29">
        <f>IF('Peak Areas'!AJ14=0,0,((('Peak Areas'!AJ14*Coefficients!$G$24+Coefficients!$H$24)*$G18)))</f>
        <v>0</v>
      </c>
      <c r="AG18" s="29">
        <f>IF('Peak Areas'!AK14=0,0,((('Peak Areas'!AK14*Coefficients!$G$31+Coefficients!$H$31)*$G18)))</f>
        <v>0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 t="e">
        <f>IF('Peak Areas'!K14=0,0,((('Peak Areas'!K14*Coefficients!$G$22+Coefficients!$H$22)*$G18)))</f>
        <v>#DIV/0!</v>
      </c>
      <c r="AL18" s="29" t="e">
        <f t="shared" si="0"/>
        <v>#DIV/0!</v>
      </c>
      <c r="AM18" s="29" t="e">
        <f t="shared" si="1"/>
        <v>#DIV/0!</v>
      </c>
    </row>
    <row r="19" spans="1:39" x14ac:dyDescent="0.25">
      <c r="A19" s="2">
        <f>'Peak Areas'!A15</f>
        <v>5</v>
      </c>
      <c r="B19" s="60">
        <f>'Peak Areas'!B15</f>
        <v>0</v>
      </c>
      <c r="C19" s="2">
        <f>'Peak Areas'!C15</f>
        <v>0</v>
      </c>
      <c r="D19" s="2">
        <f>'Peak Areas'!D15</f>
        <v>0</v>
      </c>
      <c r="E19" s="2">
        <f>'Peak Areas'!E15</f>
        <v>0</v>
      </c>
      <c r="F19" s="29">
        <f>'Peak Areas'!F15</f>
        <v>0</v>
      </c>
      <c r="G19" s="29" t="e">
        <f>((1/'Peak Areas'!$G15)*(('Peak Areas'!$H15+('Internal Standard'!$E$10/1000))/'Peak Areas'!$F15)*'Peak Areas'!$J15)*H19</f>
        <v>#DIV/0!</v>
      </c>
      <c r="H19" s="29">
        <f>(('Internal Standard'!$F$13*('Peak Areas'!G15/'Internal Standard'!$C$10))/'Peak Areas'!AB15)</f>
        <v>0</v>
      </c>
      <c r="I19" s="29">
        <f>IF('Peak Areas'!L15=0,0,((('Peak Areas'!L15*Coefficients!$G$21+Coefficients!$H$21)*$G19)))</f>
        <v>0</v>
      </c>
      <c r="J19" s="29" t="e">
        <f>IF('Peak Areas'!M15=0,0,((('Peak Areas'!M15*Coefficients!$G$20+Coefficients!$H$20)*$G19)))</f>
        <v>#DIV/0!</v>
      </c>
      <c r="K19" s="29">
        <f>IF('Peak Areas'!N15=0,0,((('Peak Areas'!N15*Coefficients!$G$41+Coefficients!$H$41)*$G19)))</f>
        <v>0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0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</v>
      </c>
      <c r="P19" s="29">
        <f>IF('Peak Areas'!S15=0,0,((('Peak Areas'!S15*Coefficients!$G$46+Coefficients!$H$46)*$G19)))</f>
        <v>0</v>
      </c>
      <c r="Q19" s="29" t="e">
        <f>IF('Peak Areas'!T15=0,0,((('Peak Areas'!T15*Coefficients!$G$51+Coefficients!$H$51)*$G19)))</f>
        <v>#DIV/0!</v>
      </c>
      <c r="R19" s="29" t="e">
        <f>IF('Peak Areas'!U15=0,0,((('Peak Areas'!U15*Coefficients!$G$26+Coefficients!$H$26)*$G19)))</f>
        <v>#DIV/0!</v>
      </c>
      <c r="S19" s="29">
        <f>IF('Peak Areas'!V15=0,0,((('Peak Areas'!V15*Coefficients!$G$13+Coefficients!$H$13)*$G19)))</f>
        <v>0</v>
      </c>
      <c r="T19" s="29" t="e">
        <f>IF('Peak Areas'!W15=0,0,((('Peak Areas'!W15*Coefficients!$G$12+Coefficients!$H$12)*$G19)))</f>
        <v>#DIV/0!</v>
      </c>
      <c r="U19" s="29" t="e">
        <f>IF('Peak Areas'!X15=0,0,((('Peak Areas'!X15*Coefficients!$G$27+Coefficients!$H$27)*$G19)))</f>
        <v>#DIV/0!</v>
      </c>
      <c r="V19" s="29">
        <f>IF('Peak Areas'!Y15=0,0,((('Peak Areas'!Y15*Coefficients!$G$34+Coefficients!$H$34)*$G19)))</f>
        <v>0</v>
      </c>
      <c r="W19" s="29" t="e">
        <f>IF('Peak Areas'!Z15=0,0,((('Peak Areas'!Z15*Coefficients!$G$52+Coefficients!$H$52)*$G19)))</f>
        <v>#DIV/0!</v>
      </c>
      <c r="X19" s="29">
        <f>IF('Peak Areas'!AA15=0,0,((('Peak Areas'!AA15*Coefficients!$G$33+Coefficients!$H$33)*$G19)))</f>
        <v>0</v>
      </c>
      <c r="Y19" s="29">
        <f>IF('Peak Areas'!AC15=0,0,((('Peak Areas'!AC15*Coefficients!$G$19+Coefficients!$H$19)*$G19)))</f>
        <v>0</v>
      </c>
      <c r="Z19" s="29" t="e">
        <f>IF('Peak Areas'!AD15=0,0,((('Peak Areas'!AD15*Coefficients!$G$18+Coefficients!$H$18)*$G19)))</f>
        <v>#DIV/0!</v>
      </c>
      <c r="AA19" s="29" t="e">
        <f>IF('Peak Areas'!AE15=0,0,((('Peak Areas'!AE15*Coefficients!$G$18+Coefficients!$H$18)*$G19)))</f>
        <v>#DIV/0!</v>
      </c>
      <c r="AB19" s="29" t="e">
        <f>IF('Peak Areas'!AF15=0,0,((('Peak Areas'!AF15*Coefficients!$G$18+Coefficients!$H$18)*$G19)))</f>
        <v>#DIV/0!</v>
      </c>
      <c r="AC19" s="29">
        <f>IF('Peak Areas'!AG15=0,0,((('Peak Areas'!AG15*Coefficients!$G$7+Coefficients!$H$7)*$G19)))</f>
        <v>0</v>
      </c>
      <c r="AD19" s="29" t="e">
        <f>IF('Peak Areas'!AH15=0,0,((('Peak Areas'!AH15*Coefficients!$G$6+Coefficients!$H$6)*$G19)))</f>
        <v>#DIV/0!</v>
      </c>
      <c r="AE19" s="29">
        <f>IF('Peak Areas'!AI15=0,0,((('Peak Areas'!AI15*Coefficients!$G$38+Coefficients!$H$38)*$G19)))</f>
        <v>0</v>
      </c>
      <c r="AF19" s="29">
        <f>IF('Peak Areas'!AJ15=0,0,((('Peak Areas'!AJ15*Coefficients!$G$24+Coefficients!$H$24)*$G19)))</f>
        <v>0</v>
      </c>
      <c r="AG19" s="29">
        <f>IF('Peak Areas'!AK15=0,0,((('Peak Areas'!AK15*Coefficients!$G$31+Coefficients!$H$31)*$G19)))</f>
        <v>0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 t="e">
        <f>IF('Peak Areas'!K15=0,0,((('Peak Areas'!K15*Coefficients!$G$22+Coefficients!$H$22)*$G19)))</f>
        <v>#DIV/0!</v>
      </c>
      <c r="AL19" s="29" t="e">
        <f t="shared" si="0"/>
        <v>#DIV/0!</v>
      </c>
      <c r="AM19" s="29" t="e">
        <f t="shared" si="1"/>
        <v>#DIV/0!</v>
      </c>
    </row>
    <row r="20" spans="1:39" x14ac:dyDescent="0.25">
      <c r="A20" s="2">
        <f>'Peak Areas'!A16</f>
        <v>6</v>
      </c>
      <c r="B20" s="60">
        <f>'Peak Areas'!B16</f>
        <v>0</v>
      </c>
      <c r="C20" s="2">
        <f>'Peak Areas'!C16</f>
        <v>0</v>
      </c>
      <c r="D20" s="2">
        <f>'Peak Areas'!D16</f>
        <v>0</v>
      </c>
      <c r="E20" s="2">
        <f>'Peak Areas'!E16</f>
        <v>0</v>
      </c>
      <c r="F20" s="29">
        <f>'Peak Areas'!F16</f>
        <v>0</v>
      </c>
      <c r="G20" s="29" t="e">
        <f>((1/'Peak Areas'!$G16)*(('Peak Areas'!$H16+('Internal Standard'!$E$10/1000))/'Peak Areas'!$F16)*'Peak Areas'!$J16)*H20</f>
        <v>#DIV/0!</v>
      </c>
      <c r="H20" s="29">
        <f>(('Internal Standard'!$F$13*('Peak Areas'!G16/'Internal Standard'!$C$10))/'Peak Areas'!AB16)</f>
        <v>0</v>
      </c>
      <c r="I20" s="29">
        <f>IF('Peak Areas'!L16=0,0,((('Peak Areas'!L16*Coefficients!$G$21+Coefficients!$H$21)*$G20)))</f>
        <v>0</v>
      </c>
      <c r="J20" s="29" t="e">
        <f>IF('Peak Areas'!M16=0,0,((('Peak Areas'!M16*Coefficients!$G$20+Coefficients!$H$20)*$G20)))</f>
        <v>#DIV/0!</v>
      </c>
      <c r="K20" s="29">
        <f>IF('Peak Areas'!N16=0,0,((('Peak Areas'!N16*Coefficients!$G$41+Coefficients!$H$41)*$G20)))</f>
        <v>0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0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</v>
      </c>
      <c r="P20" s="29">
        <f>IF('Peak Areas'!S16=0,0,((('Peak Areas'!S16*Coefficients!$G$46+Coefficients!$H$46)*$G20)))</f>
        <v>0</v>
      </c>
      <c r="Q20" s="29" t="e">
        <f>IF('Peak Areas'!T16=0,0,((('Peak Areas'!T16*Coefficients!$G$51+Coefficients!$H$51)*$G20)))</f>
        <v>#DIV/0!</v>
      </c>
      <c r="R20" s="29" t="e">
        <f>IF('Peak Areas'!U16=0,0,((('Peak Areas'!U16*Coefficients!$G$26+Coefficients!$H$26)*$G20)))</f>
        <v>#DIV/0!</v>
      </c>
      <c r="S20" s="29">
        <f>IF('Peak Areas'!V16=0,0,((('Peak Areas'!V16*Coefficients!$G$13+Coefficients!$H$13)*$G20)))</f>
        <v>0</v>
      </c>
      <c r="T20" s="29" t="e">
        <f>IF('Peak Areas'!W16=0,0,((('Peak Areas'!W16*Coefficients!$G$12+Coefficients!$H$12)*$G20)))</f>
        <v>#DIV/0!</v>
      </c>
      <c r="U20" s="29" t="e">
        <f>IF('Peak Areas'!X16=0,0,((('Peak Areas'!X16*Coefficients!$G$27+Coefficients!$H$27)*$G20)))</f>
        <v>#DIV/0!</v>
      </c>
      <c r="V20" s="29">
        <f>IF('Peak Areas'!Y16=0,0,((('Peak Areas'!Y16*Coefficients!$G$34+Coefficients!$H$34)*$G20)))</f>
        <v>0</v>
      </c>
      <c r="W20" s="29" t="e">
        <f>IF('Peak Areas'!Z16=0,0,((('Peak Areas'!Z16*Coefficients!$G$52+Coefficients!$H$52)*$G20)))</f>
        <v>#DIV/0!</v>
      </c>
      <c r="X20" s="29">
        <f>IF('Peak Areas'!AA16=0,0,((('Peak Areas'!AA16*Coefficients!$G$33+Coefficients!$H$33)*$G20)))</f>
        <v>0</v>
      </c>
      <c r="Y20" s="29">
        <f>IF('Peak Areas'!AC16=0,0,((('Peak Areas'!AC16*Coefficients!$G$19+Coefficients!$H$19)*$G20)))</f>
        <v>0</v>
      </c>
      <c r="Z20" s="29">
        <f>IF('Peak Areas'!AD16=0,0,((('Peak Areas'!AD16*Coefficients!$G$18+Coefficients!$H$18)*$G20)))</f>
        <v>0</v>
      </c>
      <c r="AA20" s="29" t="e">
        <f>IF('Peak Areas'!AE16=0,0,((('Peak Areas'!AE16*Coefficients!$G$18+Coefficients!$H$18)*$G20)))</f>
        <v>#DIV/0!</v>
      </c>
      <c r="AB20" s="29" t="e">
        <f>IF('Peak Areas'!AF16=0,0,((('Peak Areas'!AF16*Coefficients!$G$18+Coefficients!$H$18)*$G20)))</f>
        <v>#DIV/0!</v>
      </c>
      <c r="AC20" s="29">
        <f>IF('Peak Areas'!AG16=0,0,((('Peak Areas'!AG16*Coefficients!$G$7+Coefficients!$H$7)*$G20)))</f>
        <v>0</v>
      </c>
      <c r="AD20" s="29" t="e">
        <f>IF('Peak Areas'!AH16=0,0,((('Peak Areas'!AH16*Coefficients!$G$6+Coefficients!$H$6)*$G20)))</f>
        <v>#DIV/0!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0</v>
      </c>
      <c r="AG20" s="29">
        <f>IF('Peak Areas'!AK16=0,0,((('Peak Areas'!AK16*Coefficients!$G$31+Coefficients!$H$31)*$G20)))</f>
        <v>0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 t="e">
        <f>IF('Peak Areas'!K16=0,0,((('Peak Areas'!K16*Coefficients!$G$22+Coefficients!$H$22)*$G20)))</f>
        <v>#DIV/0!</v>
      </c>
      <c r="AL20" s="29" t="e">
        <f t="shared" si="0"/>
        <v>#DIV/0!</v>
      </c>
      <c r="AM20" s="29" t="e">
        <f t="shared" si="1"/>
        <v>#DIV/0!</v>
      </c>
    </row>
    <row r="21" spans="1:39" x14ac:dyDescent="0.25">
      <c r="A21" s="2">
        <f>'Peak Areas'!A17</f>
        <v>7</v>
      </c>
      <c r="B21" s="60">
        <f>'Peak Areas'!B17</f>
        <v>0</v>
      </c>
      <c r="C21" s="2">
        <f>'Peak Areas'!C17</f>
        <v>0</v>
      </c>
      <c r="D21" s="2">
        <f>'Peak Areas'!D17</f>
        <v>0</v>
      </c>
      <c r="E21" s="2">
        <f>'Peak Areas'!E17</f>
        <v>0</v>
      </c>
      <c r="F21" s="29">
        <f>'Peak Areas'!F17</f>
        <v>0</v>
      </c>
      <c r="G21" s="29" t="e">
        <f>((1/'Peak Areas'!$G17)*(('Peak Areas'!$H17+('Internal Standard'!$E$10/1000))/'Peak Areas'!$F17)*'Peak Areas'!$J17)*H21</f>
        <v>#DIV/0!</v>
      </c>
      <c r="H21" s="29">
        <f>(('Internal Standard'!$F$13*('Peak Areas'!G17/'Internal Standard'!$C$10))/'Peak Areas'!AB17)</f>
        <v>0</v>
      </c>
      <c r="I21" s="29">
        <f>IF('Peak Areas'!L17=0,0,((('Peak Areas'!L17*Coefficients!$G$21+Coefficients!$H$21)*$G21)))</f>
        <v>0</v>
      </c>
      <c r="J21" s="29" t="e">
        <f>IF('Peak Areas'!M17=0,0,((('Peak Areas'!M17*Coefficients!$G$20+Coefficients!$H$20)*$G21)))</f>
        <v>#DIV/0!</v>
      </c>
      <c r="K21" s="29">
        <f>IF('Peak Areas'!N17=0,0,((('Peak Areas'!N17*Coefficients!$G$41+Coefficients!$H$41)*$G21)))</f>
        <v>0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0</v>
      </c>
      <c r="N21" s="29">
        <f>IF('Peak Areas'!Q17=0,0,((('Peak Areas'!Q17*Coefficients!$G$11+Coefficients!$H$11)*$G21)))</f>
        <v>0</v>
      </c>
      <c r="O21" s="29">
        <f>IF('Peak Areas'!R17=0,0,((('Peak Areas'!R17*Coefficients!$G$39+Coefficients!$H$39)*$G21)))</f>
        <v>0</v>
      </c>
      <c r="P21" s="29">
        <f>IF('Peak Areas'!S17=0,0,((('Peak Areas'!S17*Coefficients!$G$46+Coefficients!$H$46)*$G21)))</f>
        <v>0</v>
      </c>
      <c r="Q21" s="29" t="e">
        <f>IF('Peak Areas'!T17=0,0,((('Peak Areas'!T17*Coefficients!$G$51+Coefficients!$H$51)*$G21)))</f>
        <v>#DIV/0!</v>
      </c>
      <c r="R21" s="29" t="e">
        <f>IF('Peak Areas'!U17=0,0,((('Peak Areas'!U17*Coefficients!$G$26+Coefficients!$H$26)*$G21)))</f>
        <v>#DIV/0!</v>
      </c>
      <c r="S21" s="29">
        <f>IF('Peak Areas'!V17=0,0,((('Peak Areas'!V17*Coefficients!$G$13+Coefficients!$H$13)*$G21)))</f>
        <v>0</v>
      </c>
      <c r="T21" s="29" t="e">
        <f>IF('Peak Areas'!W17=0,0,((('Peak Areas'!W17*Coefficients!$G$12+Coefficients!$H$12)*$G21)))</f>
        <v>#DIV/0!</v>
      </c>
      <c r="U21" s="29" t="e">
        <f>IF('Peak Areas'!X17=0,0,((('Peak Areas'!X17*Coefficients!$G$27+Coefficients!$H$27)*$G21)))</f>
        <v>#DIV/0!</v>
      </c>
      <c r="V21" s="29">
        <f>IF('Peak Areas'!Y17=0,0,((('Peak Areas'!Y17*Coefficients!$G$34+Coefficients!$H$34)*$G21)))</f>
        <v>0</v>
      </c>
      <c r="W21" s="29" t="e">
        <f>IF('Peak Areas'!Z17=0,0,((('Peak Areas'!Z17*Coefficients!$G$52+Coefficients!$H$52)*$G21)))</f>
        <v>#DIV/0!</v>
      </c>
      <c r="X21" s="29">
        <f>IF('Peak Areas'!AA17=0,0,((('Peak Areas'!AA17*Coefficients!$G$33+Coefficients!$H$33)*$G21)))</f>
        <v>0</v>
      </c>
      <c r="Y21" s="29">
        <f>IF('Peak Areas'!AC17=0,0,((('Peak Areas'!AC17*Coefficients!$G$19+Coefficients!$H$19)*$G21)))</f>
        <v>0</v>
      </c>
      <c r="Z21" s="29" t="e">
        <f>IF('Peak Areas'!AD17=0,0,((('Peak Areas'!AD17*Coefficients!$G$18+Coefficients!$H$18)*$G21)))</f>
        <v>#DIV/0!</v>
      </c>
      <c r="AA21" s="29" t="e">
        <f>IF('Peak Areas'!AE17=0,0,((('Peak Areas'!AE17*Coefficients!$G$18+Coefficients!$H$18)*$G21)))</f>
        <v>#DIV/0!</v>
      </c>
      <c r="AB21" s="29" t="e">
        <f>IF('Peak Areas'!AF17=0,0,((('Peak Areas'!AF17*Coefficients!$G$18+Coefficients!$H$18)*$G21)))</f>
        <v>#DIV/0!</v>
      </c>
      <c r="AC21" s="29">
        <f>IF('Peak Areas'!AG17=0,0,((('Peak Areas'!AG17*Coefficients!$G$7+Coefficients!$H$7)*$G21)))</f>
        <v>0</v>
      </c>
      <c r="AD21" s="29" t="e">
        <f>IF('Peak Areas'!AH17=0,0,((('Peak Areas'!AH17*Coefficients!$G$6+Coefficients!$H$6)*$G21)))</f>
        <v>#DIV/0!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0</v>
      </c>
      <c r="AG21" s="29">
        <f>IF('Peak Areas'!AK17=0,0,((('Peak Areas'!AK17*Coefficients!$G$31+Coefficients!$H$31)*$G21)))</f>
        <v>0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 t="e">
        <f>IF('Peak Areas'!K17=0,0,((('Peak Areas'!K17*Coefficients!$G$22+Coefficients!$H$22)*$G21)))</f>
        <v>#DIV/0!</v>
      </c>
      <c r="AL21" s="29" t="e">
        <f t="shared" si="0"/>
        <v>#DIV/0!</v>
      </c>
      <c r="AM21" s="29" t="e">
        <f t="shared" si="1"/>
        <v>#DIV/0!</v>
      </c>
    </row>
    <row r="22" spans="1:39" x14ac:dyDescent="0.25">
      <c r="A22" s="2">
        <f>'Peak Areas'!A18</f>
        <v>8</v>
      </c>
      <c r="B22" s="60">
        <f>'Peak Areas'!B18</f>
        <v>0</v>
      </c>
      <c r="C22" s="2">
        <f>'Peak Areas'!C18</f>
        <v>0</v>
      </c>
      <c r="D22" s="2">
        <f>'Peak Areas'!D18</f>
        <v>0</v>
      </c>
      <c r="E22" s="2">
        <f>'Peak Areas'!E18</f>
        <v>0</v>
      </c>
      <c r="F22" s="29">
        <f>'Peak Areas'!F18</f>
        <v>0</v>
      </c>
      <c r="G22" s="29" t="e">
        <f>((1/'Peak Areas'!$G18)*(('Peak Areas'!$H18+('Internal Standard'!$E$10/1000))/'Peak Areas'!$F18)*'Peak Areas'!$J18)*H22</f>
        <v>#DIV/0!</v>
      </c>
      <c r="H22" s="29">
        <f>(('Internal Standard'!$F$13*('Peak Areas'!G18/'Internal Standard'!$C$10))/'Peak Areas'!AB18)</f>
        <v>0</v>
      </c>
      <c r="I22" s="29">
        <f>IF('Peak Areas'!L18=0,0,((('Peak Areas'!L18*Coefficients!$G$21+Coefficients!$H$21)*$G22)))</f>
        <v>0</v>
      </c>
      <c r="J22" s="29" t="e">
        <f>IF('Peak Areas'!M18=0,0,((('Peak Areas'!M18*Coefficients!$G$20+Coefficients!$H$20)*$G22)))</f>
        <v>#DIV/0!</v>
      </c>
      <c r="K22" s="29">
        <f>IF('Peak Areas'!N18=0,0,((('Peak Areas'!N18*Coefficients!$G$41+Coefficients!$H$41)*$G22)))</f>
        <v>0</v>
      </c>
      <c r="L22" s="29" t="e">
        <f>IF('Peak Areas'!O18=0,0,((('Peak Areas'!O18*Coefficients!$G$10+Coefficients!$H$10)*$G22)))</f>
        <v>#DIV/0!</v>
      </c>
      <c r="M22" s="29">
        <f>IF('Peak Areas'!P18=0,0,((('Peak Areas'!P18*Coefficients!$G$32+Coefficients!$H$32)*$G22)))</f>
        <v>0</v>
      </c>
      <c r="N22" s="29" t="e">
        <f>IF('Peak Areas'!Q18=0,0,((('Peak Areas'!Q18*Coefficients!$G$11+Coefficients!$H$11)*$G22)))</f>
        <v>#DIV/0!</v>
      </c>
      <c r="O22" s="29">
        <f>IF('Peak Areas'!R18=0,0,((('Peak Areas'!R18*Coefficients!$G$39+Coefficients!$H$39)*$G22)))</f>
        <v>0</v>
      </c>
      <c r="P22" s="29">
        <f>IF('Peak Areas'!S18=0,0,((('Peak Areas'!S18*Coefficients!$G$46+Coefficients!$H$46)*$G22)))</f>
        <v>0</v>
      </c>
      <c r="Q22" s="29" t="e">
        <f>IF('Peak Areas'!T18=0,0,((('Peak Areas'!T18*Coefficients!$G$51+Coefficients!$H$51)*$G22)))</f>
        <v>#DIV/0!</v>
      </c>
      <c r="R22" s="29" t="e">
        <f>IF('Peak Areas'!U18=0,0,((('Peak Areas'!U18*Coefficients!$G$26+Coefficients!$H$26)*$G22)))</f>
        <v>#DIV/0!</v>
      </c>
      <c r="S22" s="29">
        <f>IF('Peak Areas'!V18=0,0,((('Peak Areas'!V18*Coefficients!$G$13+Coefficients!$H$13)*$G22)))</f>
        <v>0</v>
      </c>
      <c r="T22" s="29" t="e">
        <f>IF('Peak Areas'!W18=0,0,((('Peak Areas'!W18*Coefficients!$G$12+Coefficients!$H$12)*$G22)))</f>
        <v>#DIV/0!</v>
      </c>
      <c r="U22" s="29" t="e">
        <f>IF('Peak Areas'!X18=0,0,((('Peak Areas'!X18*Coefficients!$G$27+Coefficients!$H$27)*$G22)))</f>
        <v>#DIV/0!</v>
      </c>
      <c r="V22" s="29">
        <f>IF('Peak Areas'!Y18=0,0,((('Peak Areas'!Y18*Coefficients!$G$34+Coefficients!$H$34)*$G22)))</f>
        <v>0</v>
      </c>
      <c r="W22" s="29" t="e">
        <f>IF('Peak Areas'!Z18=0,0,((('Peak Areas'!Z18*Coefficients!$G$52+Coefficients!$H$52)*$G22)))</f>
        <v>#DIV/0!</v>
      </c>
      <c r="X22" s="29">
        <f>IF('Peak Areas'!AA18=0,0,((('Peak Areas'!AA18*Coefficients!$G$33+Coefficients!$H$33)*$G22)))</f>
        <v>0</v>
      </c>
      <c r="Y22" s="29">
        <f>IF('Peak Areas'!AC18=0,0,((('Peak Areas'!AC18*Coefficients!$G$19+Coefficients!$H$19)*$G22)))</f>
        <v>0</v>
      </c>
      <c r="Z22" s="29" t="e">
        <f>IF('Peak Areas'!AD18=0,0,((('Peak Areas'!AD18*Coefficients!$G$18+Coefficients!$H$18)*$G22)))</f>
        <v>#DIV/0!</v>
      </c>
      <c r="AA22" s="29" t="e">
        <f>IF('Peak Areas'!AE18=0,0,((('Peak Areas'!AE18*Coefficients!$G$18+Coefficients!$H$18)*$G22)))</f>
        <v>#DIV/0!</v>
      </c>
      <c r="AB22" s="29" t="e">
        <f>IF('Peak Areas'!AF18=0,0,((('Peak Areas'!AF18*Coefficients!$G$18+Coefficients!$H$18)*$G22)))</f>
        <v>#DIV/0!</v>
      </c>
      <c r="AC22" s="29">
        <f>IF('Peak Areas'!AG18=0,0,((('Peak Areas'!AG18*Coefficients!$G$7+Coefficients!$H$7)*$G22)))</f>
        <v>0</v>
      </c>
      <c r="AD22" s="29" t="e">
        <f>IF('Peak Areas'!AH18=0,0,((('Peak Areas'!AH18*Coefficients!$G$6+Coefficients!$H$6)*$G22)))</f>
        <v>#DIV/0!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0</v>
      </c>
      <c r="AG22" s="29">
        <f>IF('Peak Areas'!AK18=0,0,((('Peak Areas'!AK18*Coefficients!$G$31+Coefficients!$H$31)*$G22)))</f>
        <v>0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 t="e">
        <f>IF('Peak Areas'!K18=0,0,((('Peak Areas'!K18*Coefficients!$G$22+Coefficients!$H$22)*$G22)))</f>
        <v>#DIV/0!</v>
      </c>
      <c r="AL22" s="29" t="e">
        <f t="shared" si="0"/>
        <v>#DIV/0!</v>
      </c>
      <c r="AM22" s="29" t="e">
        <f t="shared" si="1"/>
        <v>#DIV/0!</v>
      </c>
    </row>
    <row r="23" spans="1:39" x14ac:dyDescent="0.25">
      <c r="A23" s="2">
        <f>'Peak Areas'!A19</f>
        <v>9</v>
      </c>
      <c r="B23" s="60">
        <f>'Peak Areas'!B19</f>
        <v>0</v>
      </c>
      <c r="C23" s="2">
        <f>'Peak Areas'!C19</f>
        <v>0</v>
      </c>
      <c r="D23" s="2">
        <f>'Peak Areas'!D19</f>
        <v>0</v>
      </c>
      <c r="E23" s="2">
        <f>'Peak Areas'!E19</f>
        <v>0</v>
      </c>
      <c r="F23" s="29">
        <f>'Peak Areas'!F19</f>
        <v>0</v>
      </c>
      <c r="G23" s="29" t="e">
        <f>((1/'Peak Areas'!$G19)*(('Peak Areas'!$H19+('Internal Standard'!$E$10/1000))/'Peak Areas'!$F19)*'Peak Areas'!$J19)*H23</f>
        <v>#DIV/0!</v>
      </c>
      <c r="H23" s="29">
        <f>(('Internal Standard'!$F$13*('Peak Areas'!G19/'Internal Standard'!$C$10))/'Peak Areas'!AB19)</f>
        <v>0</v>
      </c>
      <c r="I23" s="29">
        <f>IF('Peak Areas'!L19=0,0,((('Peak Areas'!L19*Coefficients!$G$21+Coefficients!$H$21)*$G23)))</f>
        <v>0</v>
      </c>
      <c r="J23" s="29" t="e">
        <f>IF('Peak Areas'!M19=0,0,((('Peak Areas'!M19*Coefficients!$G$20+Coefficients!$H$20)*$G23)))</f>
        <v>#DIV/0!</v>
      </c>
      <c r="K23" s="29">
        <f>IF('Peak Areas'!N19=0,0,((('Peak Areas'!N19*Coefficients!$G$41+Coefficients!$H$41)*$G23)))</f>
        <v>0</v>
      </c>
      <c r="L23" s="29" t="e">
        <f>IF('Peak Areas'!O19=0,0,((('Peak Areas'!O19*Coefficients!$G$10+Coefficients!$H$10)*$G23)))</f>
        <v>#DIV/0!</v>
      </c>
      <c r="M23" s="29">
        <f>IF('Peak Areas'!P19=0,0,((('Peak Areas'!P19*Coefficients!$G$32+Coefficients!$H$32)*$G23)))</f>
        <v>0</v>
      </c>
      <c r="N23" s="29" t="e">
        <f>IF('Peak Areas'!Q19=0,0,((('Peak Areas'!Q19*Coefficients!$G$11+Coefficients!$H$11)*$G23)))</f>
        <v>#DIV/0!</v>
      </c>
      <c r="O23" s="29">
        <f>IF('Peak Areas'!R19=0,0,((('Peak Areas'!R19*Coefficients!$G$39+Coefficients!$H$39)*$G23)))</f>
        <v>0</v>
      </c>
      <c r="P23" s="29">
        <f>IF('Peak Areas'!S19=0,0,((('Peak Areas'!S19*Coefficients!$G$46+Coefficients!$H$46)*$G23)))</f>
        <v>0</v>
      </c>
      <c r="Q23" s="29" t="e">
        <f>IF('Peak Areas'!T19=0,0,((('Peak Areas'!T19*Coefficients!$G$51+Coefficients!$H$51)*$G23)))</f>
        <v>#DIV/0!</v>
      </c>
      <c r="R23" s="29" t="e">
        <f>IF('Peak Areas'!U19=0,0,((('Peak Areas'!U19*Coefficients!$G$26+Coefficients!$H$26)*$G23)))</f>
        <v>#DIV/0!</v>
      </c>
      <c r="S23" s="29">
        <f>IF('Peak Areas'!V19=0,0,((('Peak Areas'!V19*Coefficients!$G$13+Coefficients!$H$13)*$G23)))</f>
        <v>0</v>
      </c>
      <c r="T23" s="29" t="e">
        <f>IF('Peak Areas'!W19=0,0,((('Peak Areas'!W19*Coefficients!$G$12+Coefficients!$H$12)*$G23)))</f>
        <v>#DIV/0!</v>
      </c>
      <c r="U23" s="29" t="e">
        <f>IF('Peak Areas'!X19=0,0,((('Peak Areas'!X19*Coefficients!$G$27+Coefficients!$H$27)*$G23)))</f>
        <v>#DIV/0!</v>
      </c>
      <c r="V23" s="29">
        <f>IF('Peak Areas'!Y19=0,0,((('Peak Areas'!Y19*Coefficients!$G$34+Coefficients!$H$34)*$G23)))</f>
        <v>0</v>
      </c>
      <c r="W23" s="29" t="e">
        <f>IF('Peak Areas'!Z19=0,0,((('Peak Areas'!Z19*Coefficients!$G$52+Coefficients!$H$52)*$G23)))</f>
        <v>#DIV/0!</v>
      </c>
      <c r="X23" s="29">
        <f>IF('Peak Areas'!AA19=0,0,((('Peak Areas'!AA19*Coefficients!$G$33+Coefficients!$H$33)*$G23)))</f>
        <v>0</v>
      </c>
      <c r="Y23" s="29">
        <f>IF('Peak Areas'!AC19=0,0,((('Peak Areas'!AC19*Coefficients!$G$19+Coefficients!$H$19)*$G23)))</f>
        <v>0</v>
      </c>
      <c r="Z23" s="29" t="e">
        <f>IF('Peak Areas'!AD19=0,0,((('Peak Areas'!AD19*Coefficients!$G$18+Coefficients!$H$18)*$G23)))</f>
        <v>#DIV/0!</v>
      </c>
      <c r="AA23" s="29" t="e">
        <f>IF('Peak Areas'!AE19=0,0,((('Peak Areas'!AE19*Coefficients!$G$18+Coefficients!$H$18)*$G23)))</f>
        <v>#DIV/0!</v>
      </c>
      <c r="AB23" s="29" t="e">
        <f>IF('Peak Areas'!AF19=0,0,((('Peak Areas'!AF19*Coefficients!$G$18+Coefficients!$H$18)*$G23)))</f>
        <v>#DIV/0!</v>
      </c>
      <c r="AC23" s="29">
        <f>IF('Peak Areas'!AG19=0,0,((('Peak Areas'!AG19*Coefficients!$G$7+Coefficients!$H$7)*$G23)))</f>
        <v>0</v>
      </c>
      <c r="AD23" s="29" t="e">
        <f>IF('Peak Areas'!AH19=0,0,((('Peak Areas'!AH19*Coefficients!$G$6+Coefficients!$H$6)*$G23)))</f>
        <v>#DIV/0!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0</v>
      </c>
      <c r="AG23" s="29">
        <f>IF('Peak Areas'!AK19=0,0,((('Peak Areas'!AK19*Coefficients!$G$31+Coefficients!$H$31)*$G23)))</f>
        <v>0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 t="e">
        <f>IF('Peak Areas'!K19=0,0,((('Peak Areas'!K19*Coefficients!$G$22+Coefficients!$H$22)*$G23)))</f>
        <v>#DIV/0!</v>
      </c>
      <c r="AL23" s="29" t="e">
        <f t="shared" si="0"/>
        <v>#DIV/0!</v>
      </c>
      <c r="AM23" s="29" t="e">
        <f t="shared" si="1"/>
        <v>#DIV/0!</v>
      </c>
    </row>
    <row r="24" spans="1:39" x14ac:dyDescent="0.25">
      <c r="A24" s="2">
        <f>'Peak Areas'!A20</f>
        <v>10</v>
      </c>
      <c r="B24" s="60">
        <f>'Peak Areas'!B20</f>
        <v>0</v>
      </c>
      <c r="C24" s="2">
        <f>'Peak Areas'!C20</f>
        <v>0</v>
      </c>
      <c r="D24" s="2">
        <f>'Peak Areas'!D20</f>
        <v>0</v>
      </c>
      <c r="E24" s="2">
        <f>'Peak Areas'!E20</f>
        <v>0</v>
      </c>
      <c r="F24" s="29">
        <f>'Peak Areas'!F20</f>
        <v>0</v>
      </c>
      <c r="G24" s="29" t="e">
        <f>((1/'Peak Areas'!$G20)*(('Peak Areas'!$H20+('Internal Standard'!$E$10/1000))/'Peak Areas'!$F20)*'Peak Areas'!$J20)*H24</f>
        <v>#DIV/0!</v>
      </c>
      <c r="H24" s="29">
        <f>(('Internal Standard'!$F$13*('Peak Areas'!G20/'Internal Standard'!$C$10))/'Peak Areas'!AB20)</f>
        <v>0</v>
      </c>
      <c r="I24" s="29">
        <f>IF('Peak Areas'!L20=0,0,((('Peak Areas'!L20*Coefficients!$G$21+Coefficients!$H$21)*$G24)))</f>
        <v>0</v>
      </c>
      <c r="J24" s="29" t="e">
        <f>IF('Peak Areas'!M20=0,0,((('Peak Areas'!M20*Coefficients!$G$20+Coefficients!$H$20)*$G24)))</f>
        <v>#DIV/0!</v>
      </c>
      <c r="K24" s="29">
        <f>IF('Peak Areas'!N20=0,0,((('Peak Areas'!N20*Coefficients!$G$41+Coefficients!$H$41)*$G24)))</f>
        <v>0</v>
      </c>
      <c r="L24" s="29" t="e">
        <f>IF('Peak Areas'!O20=0,0,((('Peak Areas'!O20*Coefficients!$G$10+Coefficients!$H$10)*$G24)))</f>
        <v>#DIV/0!</v>
      </c>
      <c r="M24" s="29">
        <f>IF('Peak Areas'!P20=0,0,((('Peak Areas'!P20*Coefficients!$G$32+Coefficients!$H$32)*$G24)))</f>
        <v>0</v>
      </c>
      <c r="N24" s="29" t="e">
        <f>IF('Peak Areas'!Q20=0,0,((('Peak Areas'!Q20*Coefficients!$G$11+Coefficients!$H$11)*$G24)))</f>
        <v>#DIV/0!</v>
      </c>
      <c r="O24" s="29">
        <f>IF('Peak Areas'!R20=0,0,((('Peak Areas'!R20*Coefficients!$G$39+Coefficients!$H$39)*$G24)))</f>
        <v>0</v>
      </c>
      <c r="P24" s="29">
        <f>IF('Peak Areas'!S20=0,0,((('Peak Areas'!S20*Coefficients!$G$46+Coefficients!$H$46)*$G24)))</f>
        <v>0</v>
      </c>
      <c r="Q24" s="29" t="e">
        <f>IF('Peak Areas'!T20=0,0,((('Peak Areas'!T20*Coefficients!$G$51+Coefficients!$H$51)*$G24)))</f>
        <v>#DIV/0!</v>
      </c>
      <c r="R24" s="29" t="e">
        <f>IF('Peak Areas'!U20=0,0,((('Peak Areas'!U20*Coefficients!$G$26+Coefficients!$H$26)*$G24)))</f>
        <v>#DIV/0!</v>
      </c>
      <c r="S24" s="29">
        <f>IF('Peak Areas'!V20=0,0,((('Peak Areas'!V20*Coefficients!$G$13+Coefficients!$H$13)*$G24)))</f>
        <v>0</v>
      </c>
      <c r="T24" s="29" t="e">
        <f>IF('Peak Areas'!W20=0,0,((('Peak Areas'!W20*Coefficients!$G$12+Coefficients!$H$12)*$G24)))</f>
        <v>#DIV/0!</v>
      </c>
      <c r="U24" s="29" t="e">
        <f>IF('Peak Areas'!X20=0,0,((('Peak Areas'!X20*Coefficients!$G$27+Coefficients!$H$27)*$G24)))</f>
        <v>#DIV/0!</v>
      </c>
      <c r="V24" s="29">
        <f>IF('Peak Areas'!Y20=0,0,((('Peak Areas'!Y20*Coefficients!$G$34+Coefficients!$H$34)*$G24)))</f>
        <v>0</v>
      </c>
      <c r="W24" s="29" t="e">
        <f>IF('Peak Areas'!Z20=0,0,((('Peak Areas'!Z20*Coefficients!$G$52+Coefficients!$H$52)*$G24)))</f>
        <v>#DIV/0!</v>
      </c>
      <c r="X24" s="29" t="e">
        <f>IF('Peak Areas'!AA20=0,0,((('Peak Areas'!AA20*Coefficients!$G$33+Coefficients!$H$33)*$G24)))</f>
        <v>#DIV/0!</v>
      </c>
      <c r="Y24" s="29">
        <f>IF('Peak Areas'!AC20=0,0,((('Peak Areas'!AC20*Coefficients!$G$19+Coefficients!$H$19)*$G24)))</f>
        <v>0</v>
      </c>
      <c r="Z24" s="29" t="e">
        <f>IF('Peak Areas'!AD20=0,0,((('Peak Areas'!AD20*Coefficients!$G$18+Coefficients!$H$18)*$G24)))</f>
        <v>#DIV/0!</v>
      </c>
      <c r="AA24" s="29" t="e">
        <f>IF('Peak Areas'!AE20=0,0,((('Peak Areas'!AE20*Coefficients!$G$18+Coefficients!$H$18)*$G24)))</f>
        <v>#DIV/0!</v>
      </c>
      <c r="AB24" s="29" t="e">
        <f>IF('Peak Areas'!AF20=0,0,((('Peak Areas'!AF20*Coefficients!$G$18+Coefficients!$H$18)*$G24)))</f>
        <v>#DIV/0!</v>
      </c>
      <c r="AC24" s="29">
        <f>IF('Peak Areas'!AG20=0,0,((('Peak Areas'!AG20*Coefficients!$G$7+Coefficients!$H$7)*$G24)))</f>
        <v>0</v>
      </c>
      <c r="AD24" s="29" t="e">
        <f>IF('Peak Areas'!AH20=0,0,((('Peak Areas'!AH20*Coefficients!$G$6+Coefficients!$H$6)*$G24)))</f>
        <v>#DIV/0!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0</v>
      </c>
      <c r="AG24" s="29">
        <f>IF('Peak Areas'!AK20=0,0,((('Peak Areas'!AK20*Coefficients!$G$31+Coefficients!$H$31)*$G24)))</f>
        <v>0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 t="e">
        <f>IF('Peak Areas'!K20=0,0,((('Peak Areas'!K20*Coefficients!$G$22+Coefficients!$H$22)*$G24)))</f>
        <v>#DIV/0!</v>
      </c>
      <c r="AL24" s="29" t="e">
        <f t="shared" si="0"/>
        <v>#DIV/0!</v>
      </c>
      <c r="AM24" s="29" t="e">
        <f t="shared" si="1"/>
        <v>#DIV/0!</v>
      </c>
    </row>
    <row r="25" spans="1:39" x14ac:dyDescent="0.25">
      <c r="A25" s="2">
        <f>'Peak Areas'!A21</f>
        <v>11</v>
      </c>
      <c r="B25" s="60">
        <f>'Peak Areas'!B21</f>
        <v>0</v>
      </c>
      <c r="C25" s="2">
        <f>'Peak Areas'!C21</f>
        <v>0</v>
      </c>
      <c r="D25" s="2">
        <f>'Peak Areas'!D21</f>
        <v>0</v>
      </c>
      <c r="E25" s="2">
        <f>'Peak Areas'!E21</f>
        <v>0</v>
      </c>
      <c r="F25" s="29">
        <f>'Peak Areas'!F21</f>
        <v>0</v>
      </c>
      <c r="G25" s="29" t="e">
        <f>((1/'Peak Areas'!$G21)*(('Peak Areas'!$H21+('Internal Standard'!$E$10/1000))/'Peak Areas'!$F21)*'Peak Areas'!$J21)*H25</f>
        <v>#DIV/0!</v>
      </c>
      <c r="H25" s="29">
        <f>(('Internal Standard'!$F$13*('Peak Areas'!G21/'Internal Standard'!$C$10))/'Peak Areas'!AB21)</f>
        <v>0</v>
      </c>
      <c r="I25" s="29">
        <f>IF('Peak Areas'!L21=0,0,((('Peak Areas'!L21*Coefficients!$G$21+Coefficients!$H$21)*$G25)))</f>
        <v>0</v>
      </c>
      <c r="J25" s="29" t="e">
        <f>IF('Peak Areas'!M21=0,0,((('Peak Areas'!M21*Coefficients!$G$20+Coefficients!$H$20)*$G25)))</f>
        <v>#DIV/0!</v>
      </c>
      <c r="K25" s="29">
        <f>IF('Peak Areas'!N21=0,0,((('Peak Areas'!N21*Coefficients!$G$41+Coefficients!$H$41)*$G25)))</f>
        <v>0</v>
      </c>
      <c r="L25" s="29" t="e">
        <f>IF('Peak Areas'!O21=0,0,((('Peak Areas'!O21*Coefficients!$G$10+Coefficients!$H$10)*$G25)))</f>
        <v>#DIV/0!</v>
      </c>
      <c r="M25" s="29">
        <f>IF('Peak Areas'!P21=0,0,((('Peak Areas'!P21*Coefficients!$G$32+Coefficients!$H$32)*$G25)))</f>
        <v>0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</v>
      </c>
      <c r="P25" s="29">
        <f>IF('Peak Areas'!S21=0,0,((('Peak Areas'!S21*Coefficients!$G$46+Coefficients!$H$46)*$G25)))</f>
        <v>0</v>
      </c>
      <c r="Q25" s="29" t="e">
        <f>IF('Peak Areas'!T21=0,0,((('Peak Areas'!T21*Coefficients!$G$51+Coefficients!$H$51)*$G25)))</f>
        <v>#DIV/0!</v>
      </c>
      <c r="R25" s="29" t="e">
        <f>IF('Peak Areas'!U21=0,0,((('Peak Areas'!U21*Coefficients!$G$26+Coefficients!$H$26)*$G25)))</f>
        <v>#DIV/0!</v>
      </c>
      <c r="S25" s="29">
        <f>IF('Peak Areas'!V21=0,0,((('Peak Areas'!V21*Coefficients!$G$13+Coefficients!$H$13)*$G25)))</f>
        <v>0</v>
      </c>
      <c r="T25" s="29" t="e">
        <f>IF('Peak Areas'!W21=0,0,((('Peak Areas'!W21*Coefficients!$G$12+Coefficients!$H$12)*$G25)))</f>
        <v>#DIV/0!</v>
      </c>
      <c r="U25" s="29" t="e">
        <f>IF('Peak Areas'!X21=0,0,((('Peak Areas'!X21*Coefficients!$G$27+Coefficients!$H$27)*$G25)))</f>
        <v>#DIV/0!</v>
      </c>
      <c r="V25" s="29">
        <f>IF('Peak Areas'!Y21=0,0,((('Peak Areas'!Y21*Coefficients!$G$34+Coefficients!$H$34)*$G25)))</f>
        <v>0</v>
      </c>
      <c r="W25" s="29" t="e">
        <f>IF('Peak Areas'!Z21=0,0,((('Peak Areas'!Z21*Coefficients!$G$52+Coefficients!$H$52)*$G25)))</f>
        <v>#DIV/0!</v>
      </c>
      <c r="X25" s="29">
        <f>IF('Peak Areas'!AA21=0,0,((('Peak Areas'!AA21*Coefficients!$G$33+Coefficients!$H$33)*$G25)))</f>
        <v>0</v>
      </c>
      <c r="Y25" s="29">
        <f>IF('Peak Areas'!AC21=0,0,((('Peak Areas'!AC21*Coefficients!$G$19+Coefficients!$H$19)*$G25)))</f>
        <v>0</v>
      </c>
      <c r="Z25" s="29" t="e">
        <f>IF('Peak Areas'!AD21=0,0,((('Peak Areas'!AD21*Coefficients!$G$18+Coefficients!$H$18)*$G25)))</f>
        <v>#DIV/0!</v>
      </c>
      <c r="AA25" s="29" t="e">
        <f>IF('Peak Areas'!AE21=0,0,((('Peak Areas'!AE21*Coefficients!$G$18+Coefficients!$H$18)*$G25)))</f>
        <v>#DIV/0!</v>
      </c>
      <c r="AB25" s="29" t="e">
        <f>IF('Peak Areas'!AF21=0,0,((('Peak Areas'!AF21*Coefficients!$G$18+Coefficients!$H$18)*$G25)))</f>
        <v>#DIV/0!</v>
      </c>
      <c r="AC25" s="29">
        <f>IF('Peak Areas'!AG21=0,0,((('Peak Areas'!AG21*Coefficients!$G$7+Coefficients!$H$7)*$G25)))</f>
        <v>0</v>
      </c>
      <c r="AD25" s="29" t="e">
        <f>IF('Peak Areas'!AH21=0,0,((('Peak Areas'!AH21*Coefficients!$G$6+Coefficients!$H$6)*$G25)))</f>
        <v>#DIV/0!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0</v>
      </c>
      <c r="AG25" s="29">
        <f>IF('Peak Areas'!AK21=0,0,((('Peak Areas'!AK21*Coefficients!$G$31+Coefficients!$H$31)*$G25)))</f>
        <v>0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 t="e">
        <f>IF('Peak Areas'!K21=0,0,((('Peak Areas'!K21*Coefficients!$G$22+Coefficients!$H$22)*$G25)))</f>
        <v>#DIV/0!</v>
      </c>
      <c r="AL25" s="29" t="e">
        <f t="shared" si="0"/>
        <v>#DIV/0!</v>
      </c>
      <c r="AM25" s="29" t="e">
        <f t="shared" si="1"/>
        <v>#DIV/0!</v>
      </c>
    </row>
    <row r="26" spans="1:39" x14ac:dyDescent="0.25">
      <c r="A26" s="2">
        <f>'Peak Areas'!A22</f>
        <v>12</v>
      </c>
      <c r="B26" s="60">
        <f>'Peak Areas'!B22</f>
        <v>0</v>
      </c>
      <c r="C26" s="2">
        <f>'Peak Areas'!C22</f>
        <v>0</v>
      </c>
      <c r="D26" s="2">
        <f>'Peak Areas'!D22</f>
        <v>0</v>
      </c>
      <c r="E26" s="2">
        <f>'Peak Areas'!E22</f>
        <v>0</v>
      </c>
      <c r="F26" s="29">
        <f>'Peak Areas'!F22</f>
        <v>0</v>
      </c>
      <c r="G26" s="29" t="e">
        <f>((1/'Peak Areas'!$G22)*(('Peak Areas'!$H22+('Internal Standard'!$E$10/1000))/'Peak Areas'!$F22)*'Peak Areas'!$J22)*H26</f>
        <v>#DIV/0!</v>
      </c>
      <c r="H26" s="29">
        <f>(('Internal Standard'!$F$13*('Peak Areas'!G22/'Internal Standard'!$C$10))/'Peak Areas'!AB22)</f>
        <v>0</v>
      </c>
      <c r="I26" s="29">
        <f>IF('Peak Areas'!L22=0,0,((('Peak Areas'!L22*Coefficients!$G$21+Coefficients!$H$21)*$G26)))</f>
        <v>0</v>
      </c>
      <c r="J26" s="29" t="e">
        <f>IF('Peak Areas'!M22=0,0,((('Peak Areas'!M22*Coefficients!$G$20+Coefficients!$H$20)*$G26)))</f>
        <v>#DIV/0!</v>
      </c>
      <c r="K26" s="29">
        <f>IF('Peak Areas'!N22=0,0,((('Peak Areas'!N22*Coefficients!$G$41+Coefficients!$H$41)*$G26)))</f>
        <v>0</v>
      </c>
      <c r="L26" s="29" t="e">
        <f>IF('Peak Areas'!O22=0,0,((('Peak Areas'!O22*Coefficients!$G$10+Coefficients!$H$10)*$G26)))</f>
        <v>#DIV/0!</v>
      </c>
      <c r="M26" s="29">
        <f>IF('Peak Areas'!P22=0,0,((('Peak Areas'!P22*Coefficients!$G$32+Coefficients!$H$32)*$G26)))</f>
        <v>0</v>
      </c>
      <c r="N26" s="29" t="e">
        <f>IF('Peak Areas'!Q22=0,0,((('Peak Areas'!Q22*Coefficients!$G$11+Coefficients!$H$11)*$G26)))</f>
        <v>#DIV/0!</v>
      </c>
      <c r="O26" s="29">
        <f>IF('Peak Areas'!R22=0,0,((('Peak Areas'!R22*Coefficients!$G$39+Coefficients!$H$39)*$G26)))</f>
        <v>0</v>
      </c>
      <c r="P26" s="29">
        <f>IF('Peak Areas'!S22=0,0,((('Peak Areas'!S22*Coefficients!$G$46+Coefficients!$H$46)*$G26)))</f>
        <v>0</v>
      </c>
      <c r="Q26" s="29" t="e">
        <f>IF('Peak Areas'!T22=0,0,((('Peak Areas'!T22*Coefficients!$G$51+Coefficients!$H$51)*$G26)))</f>
        <v>#DIV/0!</v>
      </c>
      <c r="R26" s="29" t="e">
        <f>IF('Peak Areas'!U22=0,0,((('Peak Areas'!U22*Coefficients!$G$26+Coefficients!$H$26)*$G26)))</f>
        <v>#DIV/0!</v>
      </c>
      <c r="S26" s="29">
        <f>IF('Peak Areas'!V22=0,0,((('Peak Areas'!V22*Coefficients!$G$13+Coefficients!$H$13)*$G26)))</f>
        <v>0</v>
      </c>
      <c r="T26" s="29" t="e">
        <f>IF('Peak Areas'!W22=0,0,((('Peak Areas'!W22*Coefficients!$G$12+Coefficients!$H$12)*$G26)))</f>
        <v>#DIV/0!</v>
      </c>
      <c r="U26" s="29" t="e">
        <f>IF('Peak Areas'!X22=0,0,((('Peak Areas'!X22*Coefficients!$G$27+Coefficients!$H$27)*$G26)))</f>
        <v>#DIV/0!</v>
      </c>
      <c r="V26" s="29">
        <f>IF('Peak Areas'!Y22=0,0,((('Peak Areas'!Y22*Coefficients!$G$34+Coefficients!$H$34)*$G26)))</f>
        <v>0</v>
      </c>
      <c r="W26" s="29" t="e">
        <f>IF('Peak Areas'!Z22=0,0,((('Peak Areas'!Z22*Coefficients!$G$52+Coefficients!$H$52)*$G26)))</f>
        <v>#DIV/0!</v>
      </c>
      <c r="X26" s="29">
        <f>IF('Peak Areas'!AA22=0,0,((('Peak Areas'!AA22*Coefficients!$G$33+Coefficients!$H$33)*$G26)))</f>
        <v>0</v>
      </c>
      <c r="Y26" s="29">
        <f>IF('Peak Areas'!AC22=0,0,((('Peak Areas'!AC22*Coefficients!$G$19+Coefficients!$H$19)*$G26)))</f>
        <v>0</v>
      </c>
      <c r="Z26" s="29" t="e">
        <f>IF('Peak Areas'!AD22=0,0,((('Peak Areas'!AD22*Coefficients!$G$18+Coefficients!$H$18)*$G26)))</f>
        <v>#DIV/0!</v>
      </c>
      <c r="AA26" s="29" t="e">
        <f>IF('Peak Areas'!AE22=0,0,((('Peak Areas'!AE22*Coefficients!$G$18+Coefficients!$H$18)*$G26)))</f>
        <v>#DIV/0!</v>
      </c>
      <c r="AB26" s="29" t="e">
        <f>IF('Peak Areas'!AF22=0,0,((('Peak Areas'!AF22*Coefficients!$G$18+Coefficients!$H$18)*$G26)))</f>
        <v>#DIV/0!</v>
      </c>
      <c r="AC26" s="29">
        <f>IF('Peak Areas'!AG22=0,0,((('Peak Areas'!AG22*Coefficients!$G$7+Coefficients!$H$7)*$G26)))</f>
        <v>0</v>
      </c>
      <c r="AD26" s="29" t="e">
        <f>IF('Peak Areas'!AH22=0,0,((('Peak Areas'!AH22*Coefficients!$G$6+Coefficients!$H$6)*$G26)))</f>
        <v>#DIV/0!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0</v>
      </c>
      <c r="AG26" s="29">
        <f>IF('Peak Areas'!AK22=0,0,((('Peak Areas'!AK22*Coefficients!$G$31+Coefficients!$H$31)*$G26)))</f>
        <v>0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 t="e">
        <f>IF('Peak Areas'!K22=0,0,((('Peak Areas'!K22*Coefficients!$G$22+Coefficients!$H$22)*$G26)))</f>
        <v>#DIV/0!</v>
      </c>
      <c r="AL26" s="29" t="e">
        <f t="shared" si="0"/>
        <v>#DIV/0!</v>
      </c>
      <c r="AM26" s="29" t="e">
        <f t="shared" si="1"/>
        <v>#DIV/0!</v>
      </c>
    </row>
    <row r="27" spans="1:39" x14ac:dyDescent="0.25">
      <c r="A27" s="2">
        <f>'Peak Areas'!A23</f>
        <v>13</v>
      </c>
      <c r="B27" s="60">
        <f>'Peak Areas'!B23</f>
        <v>0</v>
      </c>
      <c r="C27" s="2">
        <f>'Peak Areas'!C23</f>
        <v>0</v>
      </c>
      <c r="D27" s="2">
        <f>'Peak Areas'!D23</f>
        <v>0</v>
      </c>
      <c r="E27" s="2">
        <f>'Peak Areas'!E23</f>
        <v>0</v>
      </c>
      <c r="F27" s="29">
        <f>'Peak Areas'!F23</f>
        <v>0</v>
      </c>
      <c r="G27" s="29" t="e">
        <f>((1/'Peak Areas'!$G23)*(('Peak Areas'!$H23+('Internal Standard'!$E$10/1000))/'Peak Areas'!$F23)*'Peak Areas'!$J23)*H27</f>
        <v>#DIV/0!</v>
      </c>
      <c r="H27" s="29">
        <f>(('Internal Standard'!$F$13*('Peak Areas'!G23/'Internal Standard'!$C$10))/'Peak Areas'!AB23)</f>
        <v>0</v>
      </c>
      <c r="I27" s="29">
        <f>IF('Peak Areas'!L23=0,0,((('Peak Areas'!L23*Coefficients!$G$21+Coefficients!$H$21)*$G27)))</f>
        <v>0</v>
      </c>
      <c r="J27" s="29" t="e">
        <f>IF('Peak Areas'!M23=0,0,((('Peak Areas'!M23*Coefficients!$G$20+Coefficients!$H$20)*$G27)))</f>
        <v>#DIV/0!</v>
      </c>
      <c r="K27" s="29">
        <f>IF('Peak Areas'!N23=0,0,((('Peak Areas'!N23*Coefficients!$G$41+Coefficients!$H$41)*$G27)))</f>
        <v>0</v>
      </c>
      <c r="L27" s="29" t="e">
        <f>IF('Peak Areas'!O23=0,0,((('Peak Areas'!O23*Coefficients!$G$10+Coefficients!$H$10)*$G27)))</f>
        <v>#DIV/0!</v>
      </c>
      <c r="M27" s="29">
        <f>IF('Peak Areas'!P23=0,0,((('Peak Areas'!P23*Coefficients!$G$32+Coefficients!$H$32)*$G27)))</f>
        <v>0</v>
      </c>
      <c r="N27" s="29" t="e">
        <f>IF('Peak Areas'!Q23=0,0,((('Peak Areas'!Q23*Coefficients!$G$11+Coefficients!$H$11)*$G27)))</f>
        <v>#DIV/0!</v>
      </c>
      <c r="O27" s="29">
        <f>IF('Peak Areas'!R23=0,0,((('Peak Areas'!R23*Coefficients!$G$39+Coefficients!$H$39)*$G27)))</f>
        <v>0</v>
      </c>
      <c r="P27" s="29">
        <f>IF('Peak Areas'!S23=0,0,((('Peak Areas'!S23*Coefficients!$G$46+Coefficients!$H$46)*$G27)))</f>
        <v>0</v>
      </c>
      <c r="Q27" s="29" t="e">
        <f>IF('Peak Areas'!T23=0,0,((('Peak Areas'!T23*Coefficients!$G$51+Coefficients!$H$51)*$G27)))</f>
        <v>#DIV/0!</v>
      </c>
      <c r="R27" s="29" t="e">
        <f>IF('Peak Areas'!U23=0,0,((('Peak Areas'!U23*Coefficients!$G$26+Coefficients!$H$26)*$G27)))</f>
        <v>#DIV/0!</v>
      </c>
      <c r="S27" s="29">
        <f>IF('Peak Areas'!V23=0,0,((('Peak Areas'!V23*Coefficients!$G$13+Coefficients!$H$13)*$G27)))</f>
        <v>0</v>
      </c>
      <c r="T27" s="29" t="e">
        <f>IF('Peak Areas'!W23=0,0,((('Peak Areas'!W23*Coefficients!$G$12+Coefficients!$H$12)*$G27)))</f>
        <v>#DIV/0!</v>
      </c>
      <c r="U27" s="29" t="e">
        <f>IF('Peak Areas'!X23=0,0,((('Peak Areas'!X23*Coefficients!$G$27+Coefficients!$H$27)*$G27)))</f>
        <v>#DIV/0!</v>
      </c>
      <c r="V27" s="29">
        <f>IF('Peak Areas'!Y23=0,0,((('Peak Areas'!Y23*Coefficients!$G$34+Coefficients!$H$34)*$G27)))</f>
        <v>0</v>
      </c>
      <c r="W27" s="29" t="e">
        <f>IF('Peak Areas'!Z23=0,0,((('Peak Areas'!Z23*Coefficients!$G$52+Coefficients!$H$52)*$G27)))</f>
        <v>#DIV/0!</v>
      </c>
      <c r="X27" s="29" t="e">
        <f>IF('Peak Areas'!AA23=0,0,((('Peak Areas'!AA23*Coefficients!$G$33+Coefficients!$H$33)*$G27)))</f>
        <v>#DIV/0!</v>
      </c>
      <c r="Y27" s="29">
        <f>IF('Peak Areas'!AC23=0,0,((('Peak Areas'!AC23*Coefficients!$G$19+Coefficients!$H$19)*$G27)))</f>
        <v>0</v>
      </c>
      <c r="Z27" s="29" t="e">
        <f>IF('Peak Areas'!AD23=0,0,((('Peak Areas'!AD23*Coefficients!$G$18+Coefficients!$H$18)*$G27)))</f>
        <v>#DIV/0!</v>
      </c>
      <c r="AA27" s="29" t="e">
        <f>IF('Peak Areas'!AE23=0,0,((('Peak Areas'!AE23*Coefficients!$G$18+Coefficients!$H$18)*$G27)))</f>
        <v>#DIV/0!</v>
      </c>
      <c r="AB27" s="29" t="e">
        <f>IF('Peak Areas'!AF23=0,0,((('Peak Areas'!AF23*Coefficients!$G$18+Coefficients!$H$18)*$G27)))</f>
        <v>#DIV/0!</v>
      </c>
      <c r="AC27" s="29">
        <f>IF('Peak Areas'!AG23=0,0,((('Peak Areas'!AG23*Coefficients!$G$7+Coefficients!$H$7)*$G27)))</f>
        <v>0</v>
      </c>
      <c r="AD27" s="29" t="e">
        <f>IF('Peak Areas'!AH23=0,0,((('Peak Areas'!AH23*Coefficients!$G$6+Coefficients!$H$6)*$G27)))</f>
        <v>#DIV/0!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0</v>
      </c>
      <c r="AG27" s="29">
        <f>IF('Peak Areas'!AK23=0,0,((('Peak Areas'!AK23*Coefficients!$G$31+Coefficients!$H$31)*$G27)))</f>
        <v>0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 t="e">
        <f>IF('Peak Areas'!K23=0,0,((('Peak Areas'!K23*Coefficients!$G$22+Coefficients!$H$22)*$G27)))</f>
        <v>#DIV/0!</v>
      </c>
      <c r="AL27" s="29" t="e">
        <f t="shared" si="0"/>
        <v>#DIV/0!</v>
      </c>
      <c r="AM27" s="29" t="e">
        <f t="shared" si="1"/>
        <v>#DIV/0!</v>
      </c>
    </row>
    <row r="28" spans="1:39" x14ac:dyDescent="0.25">
      <c r="A28" s="2">
        <f>'Peak Areas'!A24</f>
        <v>14</v>
      </c>
      <c r="B28" s="60">
        <f>'Peak Areas'!B24</f>
        <v>0</v>
      </c>
      <c r="C28" s="2">
        <f>'Peak Areas'!C24</f>
        <v>0</v>
      </c>
      <c r="D28" s="2">
        <f>'Peak Areas'!D24</f>
        <v>0</v>
      </c>
      <c r="E28" s="2">
        <f>'Peak Areas'!E24</f>
        <v>0</v>
      </c>
      <c r="F28" s="29">
        <f>'Peak Areas'!F24</f>
        <v>0</v>
      </c>
      <c r="G28" s="29" t="e">
        <f>((1/'Peak Areas'!$G24)*(('Peak Areas'!$H24+('Internal Standard'!$E$10/1000))/'Peak Areas'!$F24)*'Peak Areas'!$J24)*H28</f>
        <v>#DIV/0!</v>
      </c>
      <c r="H28" s="29">
        <f>(('Internal Standard'!$F$13*('Peak Areas'!G24/'Internal Standard'!$C$10))/'Peak Areas'!AB24)</f>
        <v>0</v>
      </c>
      <c r="I28" s="29">
        <f>IF('Peak Areas'!L24=0,0,((('Peak Areas'!L24*Coefficients!$G$21+Coefficients!$H$21)*$G28)))</f>
        <v>0</v>
      </c>
      <c r="J28" s="29" t="e">
        <f>IF('Peak Areas'!M24=0,0,((('Peak Areas'!M24*Coefficients!$G$20+Coefficients!$H$20)*$G28)))</f>
        <v>#DIV/0!</v>
      </c>
      <c r="K28" s="29">
        <f>IF('Peak Areas'!N24=0,0,((('Peak Areas'!N24*Coefficients!$G$41+Coefficients!$H$41)*$G28)))</f>
        <v>0</v>
      </c>
      <c r="L28" s="29" t="e">
        <f>IF('Peak Areas'!O24=0,0,((('Peak Areas'!O24*Coefficients!$G$10+Coefficients!$H$10)*$G28)))</f>
        <v>#DIV/0!</v>
      </c>
      <c r="M28" s="29">
        <f>IF('Peak Areas'!P24=0,0,((('Peak Areas'!P24*Coefficients!$G$32+Coefficients!$H$32)*$G28)))</f>
        <v>0</v>
      </c>
      <c r="N28" s="29" t="e">
        <f>IF('Peak Areas'!Q24=0,0,((('Peak Areas'!Q24*Coefficients!$G$11+Coefficients!$H$11)*$G28)))</f>
        <v>#DIV/0!</v>
      </c>
      <c r="O28" s="29">
        <f>IF('Peak Areas'!R24=0,0,((('Peak Areas'!R24*Coefficients!$G$39+Coefficients!$H$39)*$G28)))</f>
        <v>0</v>
      </c>
      <c r="P28" s="29">
        <f>IF('Peak Areas'!S24=0,0,((('Peak Areas'!S24*Coefficients!$G$46+Coefficients!$H$46)*$G28)))</f>
        <v>0</v>
      </c>
      <c r="Q28" s="29" t="e">
        <f>IF('Peak Areas'!T24=0,0,((('Peak Areas'!T24*Coefficients!$G$51+Coefficients!$H$51)*$G28)))</f>
        <v>#DIV/0!</v>
      </c>
      <c r="R28" s="29" t="e">
        <f>IF('Peak Areas'!U24=0,0,((('Peak Areas'!U24*Coefficients!$G$26+Coefficients!$H$26)*$G28)))</f>
        <v>#DIV/0!</v>
      </c>
      <c r="S28" s="29">
        <f>IF('Peak Areas'!V24=0,0,((('Peak Areas'!V24*Coefficients!$G$13+Coefficients!$H$13)*$G28)))</f>
        <v>0</v>
      </c>
      <c r="T28" s="29" t="e">
        <f>IF('Peak Areas'!W24=0,0,((('Peak Areas'!W24*Coefficients!$G$12+Coefficients!$H$12)*$G28)))</f>
        <v>#DIV/0!</v>
      </c>
      <c r="U28" s="29" t="e">
        <f>IF('Peak Areas'!X24=0,0,((('Peak Areas'!X24*Coefficients!$G$27+Coefficients!$H$27)*$G28)))</f>
        <v>#DIV/0!</v>
      </c>
      <c r="V28" s="29">
        <f>IF('Peak Areas'!Y24=0,0,((('Peak Areas'!Y24*Coefficients!$G$34+Coefficients!$H$34)*$G28)))</f>
        <v>0</v>
      </c>
      <c r="W28" s="29" t="e">
        <f>IF('Peak Areas'!Z24=0,0,((('Peak Areas'!Z24*Coefficients!$G$52+Coefficients!$H$52)*$G28)))</f>
        <v>#DIV/0!</v>
      </c>
      <c r="X28" s="29" t="e">
        <f>IF('Peak Areas'!AA24=0,0,((('Peak Areas'!AA24*Coefficients!$G$33+Coefficients!$H$33)*$G28)))</f>
        <v>#DIV/0!</v>
      </c>
      <c r="Y28" s="29">
        <f>IF('Peak Areas'!AC24=0,0,((('Peak Areas'!AC24*Coefficients!$G$19+Coefficients!$H$19)*$G28)))</f>
        <v>0</v>
      </c>
      <c r="Z28" s="29" t="e">
        <f>IF('Peak Areas'!AD24=0,0,((('Peak Areas'!AD24*Coefficients!$G$18+Coefficients!$H$18)*$G28)))</f>
        <v>#DIV/0!</v>
      </c>
      <c r="AA28" s="29" t="e">
        <f>IF('Peak Areas'!AE24=0,0,((('Peak Areas'!AE24*Coefficients!$G$18+Coefficients!$H$18)*$G28)))</f>
        <v>#DIV/0!</v>
      </c>
      <c r="AB28" s="29" t="e">
        <f>IF('Peak Areas'!AF24=0,0,((('Peak Areas'!AF24*Coefficients!$G$18+Coefficients!$H$18)*$G28)))</f>
        <v>#DIV/0!</v>
      </c>
      <c r="AC28" s="29">
        <f>IF('Peak Areas'!AG24=0,0,((('Peak Areas'!AG24*Coefficients!$G$7+Coefficients!$H$7)*$G28)))</f>
        <v>0</v>
      </c>
      <c r="AD28" s="29" t="e">
        <f>IF('Peak Areas'!AH24=0,0,((('Peak Areas'!AH24*Coefficients!$G$6+Coefficients!$H$6)*$G28)))</f>
        <v>#DIV/0!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0</v>
      </c>
      <c r="AG28" s="29">
        <f>IF('Peak Areas'!AK24=0,0,((('Peak Areas'!AK24*Coefficients!$G$31+Coefficients!$H$31)*$G28)))</f>
        <v>0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 t="e">
        <f>IF('Peak Areas'!K24=0,0,((('Peak Areas'!K24*Coefficients!$G$22+Coefficients!$H$22)*$G28)))</f>
        <v>#DIV/0!</v>
      </c>
      <c r="AL28" s="29" t="e">
        <f t="shared" si="0"/>
        <v>#DIV/0!</v>
      </c>
      <c r="AM28" s="29" t="e">
        <f t="shared" si="1"/>
        <v>#DIV/0!</v>
      </c>
    </row>
    <row r="29" spans="1:39" x14ac:dyDescent="0.25">
      <c r="A29" s="2">
        <f>'Peak Areas'!A25</f>
        <v>15</v>
      </c>
      <c r="B29" s="60">
        <f>'Peak Areas'!B25</f>
        <v>0</v>
      </c>
      <c r="C29" s="2">
        <f>'Peak Areas'!C25</f>
        <v>0</v>
      </c>
      <c r="D29" s="2">
        <f>'Peak Areas'!D25</f>
        <v>0</v>
      </c>
      <c r="E29" s="2">
        <f>'Peak Areas'!E25</f>
        <v>0</v>
      </c>
      <c r="F29" s="29">
        <f>'Peak Areas'!F25</f>
        <v>0</v>
      </c>
      <c r="G29" s="29" t="e">
        <f>((1/'Peak Areas'!$G25)*(('Peak Areas'!$H25+('Internal Standard'!$E$10/1000))/'Peak Areas'!$F25)*'Peak Areas'!$J25)*H29</f>
        <v>#DIV/0!</v>
      </c>
      <c r="H29" s="29">
        <f>(('Internal Standard'!$F$13*('Peak Areas'!G25/'Internal Standard'!$C$10))/'Peak Areas'!AB25)</f>
        <v>0</v>
      </c>
      <c r="I29" s="29">
        <f>IF('Peak Areas'!L25=0,0,((('Peak Areas'!L25*Coefficients!$G$21+Coefficients!$H$21)*$G29)))</f>
        <v>0</v>
      </c>
      <c r="J29" s="29" t="e">
        <f>IF('Peak Areas'!M25=0,0,((('Peak Areas'!M25*Coefficients!$G$20+Coefficients!$H$20)*$G29)))</f>
        <v>#DIV/0!</v>
      </c>
      <c r="K29" s="29">
        <f>IF('Peak Areas'!N25=0,0,((('Peak Areas'!N25*Coefficients!$G$41+Coefficients!$H$41)*$G29)))</f>
        <v>0</v>
      </c>
      <c r="L29" s="29" t="e">
        <f>IF('Peak Areas'!O25=0,0,((('Peak Areas'!O25*Coefficients!$G$10+Coefficients!$H$10)*$G29)))</f>
        <v>#DIV/0!</v>
      </c>
      <c r="M29" s="29">
        <f>IF('Peak Areas'!P25=0,0,((('Peak Areas'!P25*Coefficients!$G$32+Coefficients!$H$32)*$G29)))</f>
        <v>0</v>
      </c>
      <c r="N29" s="29" t="e">
        <f>IF('Peak Areas'!Q25=0,0,((('Peak Areas'!Q25*Coefficients!$G$11+Coefficients!$H$11)*$G29)))</f>
        <v>#DIV/0!</v>
      </c>
      <c r="O29" s="29">
        <f>IF('Peak Areas'!R25=0,0,((('Peak Areas'!R25*Coefficients!$G$39+Coefficients!$H$39)*$G29)))</f>
        <v>0</v>
      </c>
      <c r="P29" s="29">
        <f>IF('Peak Areas'!S25=0,0,((('Peak Areas'!S25*Coefficients!$G$46+Coefficients!$H$46)*$G29)))</f>
        <v>0</v>
      </c>
      <c r="Q29" s="29" t="e">
        <f>IF('Peak Areas'!T25=0,0,((('Peak Areas'!T25*Coefficients!$G$51+Coefficients!$H$51)*$G29)))</f>
        <v>#DIV/0!</v>
      </c>
      <c r="R29" s="29" t="e">
        <f>IF('Peak Areas'!U25=0,0,((('Peak Areas'!U25*Coefficients!$G$26+Coefficients!$H$26)*$G29)))</f>
        <v>#DIV/0!</v>
      </c>
      <c r="S29" s="29">
        <f>IF('Peak Areas'!V25=0,0,((('Peak Areas'!V25*Coefficients!$G$13+Coefficients!$H$13)*$G29)))</f>
        <v>0</v>
      </c>
      <c r="T29" s="29" t="e">
        <f>IF('Peak Areas'!W25=0,0,((('Peak Areas'!W25*Coefficients!$G$12+Coefficients!$H$12)*$G29)))</f>
        <v>#DIV/0!</v>
      </c>
      <c r="U29" s="29" t="e">
        <f>IF('Peak Areas'!X25=0,0,((('Peak Areas'!X25*Coefficients!$G$27+Coefficients!$H$27)*$G29)))</f>
        <v>#DIV/0!</v>
      </c>
      <c r="V29" s="29">
        <f>IF('Peak Areas'!Y25=0,0,((('Peak Areas'!Y25*Coefficients!$G$34+Coefficients!$H$34)*$G29)))</f>
        <v>0</v>
      </c>
      <c r="W29" s="29" t="e">
        <f>IF('Peak Areas'!Z25=0,0,((('Peak Areas'!Z25*Coefficients!$G$52+Coefficients!$H$52)*$G29)))</f>
        <v>#DIV/0!</v>
      </c>
      <c r="X29" s="29" t="e">
        <f>IF('Peak Areas'!AA25=0,0,((('Peak Areas'!AA25*Coefficients!$G$33+Coefficients!$H$33)*$G29)))</f>
        <v>#DIV/0!</v>
      </c>
      <c r="Y29" s="29">
        <f>IF('Peak Areas'!AC25=0,0,((('Peak Areas'!AC25*Coefficients!$G$19+Coefficients!$H$19)*$G29)))</f>
        <v>0</v>
      </c>
      <c r="Z29" s="29" t="e">
        <f>IF('Peak Areas'!AD25=0,0,((('Peak Areas'!AD25*Coefficients!$G$18+Coefficients!$H$18)*$G29)))</f>
        <v>#DIV/0!</v>
      </c>
      <c r="AA29" s="29" t="e">
        <f>IF('Peak Areas'!AE25=0,0,((('Peak Areas'!AE25*Coefficients!$G$18+Coefficients!$H$18)*$G29)))</f>
        <v>#DIV/0!</v>
      </c>
      <c r="AB29" s="29" t="e">
        <f>IF('Peak Areas'!AF25=0,0,((('Peak Areas'!AF25*Coefficients!$G$18+Coefficients!$H$18)*$G29)))</f>
        <v>#DIV/0!</v>
      </c>
      <c r="AC29" s="29">
        <f>IF('Peak Areas'!AG25=0,0,((('Peak Areas'!AG25*Coefficients!$G$7+Coefficients!$H$7)*$G29)))</f>
        <v>0</v>
      </c>
      <c r="AD29" s="29" t="e">
        <f>IF('Peak Areas'!AH25=0,0,((('Peak Areas'!AH25*Coefficients!$G$6+Coefficients!$H$6)*$G29)))</f>
        <v>#DIV/0!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0</v>
      </c>
      <c r="AG29" s="29">
        <f>IF('Peak Areas'!AK25=0,0,((('Peak Areas'!AK25*Coefficients!$G$31+Coefficients!$H$31)*$G29)))</f>
        <v>0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 t="e">
        <f>IF('Peak Areas'!K25=0,0,((('Peak Areas'!K25*Coefficients!$G$22+Coefficients!$H$22)*$G29)))</f>
        <v>#DIV/0!</v>
      </c>
      <c r="AL29" s="29" t="e">
        <f t="shared" si="0"/>
        <v>#DIV/0!</v>
      </c>
      <c r="AM29" s="29" t="e">
        <f t="shared" si="1"/>
        <v>#DIV/0!</v>
      </c>
    </row>
    <row r="30" spans="1:39" x14ac:dyDescent="0.25">
      <c r="A30" s="2">
        <f>'Peak Areas'!A26</f>
        <v>16</v>
      </c>
      <c r="B30" s="60">
        <f>'Peak Areas'!B26</f>
        <v>0</v>
      </c>
      <c r="C30" s="2">
        <f>'Peak Areas'!C26</f>
        <v>0</v>
      </c>
      <c r="D30" s="2">
        <f>'Peak Areas'!D26</f>
        <v>0</v>
      </c>
      <c r="E30" s="2">
        <f>'Peak Areas'!E26</f>
        <v>0</v>
      </c>
      <c r="F30" s="29">
        <f>'Peak Areas'!F26</f>
        <v>0</v>
      </c>
      <c r="G30" s="29" t="e">
        <f>((1/'Peak Areas'!$G26)*(('Peak Areas'!$H26+('Internal Standard'!$E$10/1000))/'Peak Areas'!$F26)*'Peak Areas'!$J26)*H30</f>
        <v>#DIV/0!</v>
      </c>
      <c r="H30" s="29">
        <f>(('Internal Standard'!$F$13*('Peak Areas'!G26/'Internal Standard'!$C$10))/'Peak Areas'!AB26)</f>
        <v>0</v>
      </c>
      <c r="I30" s="29">
        <f>IF('Peak Areas'!L26=0,0,((('Peak Areas'!L26*Coefficients!$G$21+Coefficients!$H$21)*$G30)))</f>
        <v>0</v>
      </c>
      <c r="J30" s="29" t="e">
        <f>IF('Peak Areas'!M26=0,0,((('Peak Areas'!M26*Coefficients!$G$20+Coefficients!$H$20)*$G30)))</f>
        <v>#DIV/0!</v>
      </c>
      <c r="K30" s="29">
        <f>IF('Peak Areas'!N26=0,0,((('Peak Areas'!N26*Coefficients!$G$41+Coefficients!$H$41)*$G30)))</f>
        <v>0</v>
      </c>
      <c r="L30" s="29" t="e">
        <f>IF('Peak Areas'!O26=0,0,((('Peak Areas'!O26*Coefficients!$G$10+Coefficients!$H$10)*$G30)))</f>
        <v>#DIV/0!</v>
      </c>
      <c r="M30" s="29">
        <f>IF('Peak Areas'!P26=0,0,((('Peak Areas'!P26*Coefficients!$G$32+Coefficients!$H$32)*$G30)))</f>
        <v>0</v>
      </c>
      <c r="N30" s="29" t="e">
        <f>IF('Peak Areas'!Q26=0,0,((('Peak Areas'!Q26*Coefficients!$G$11+Coefficients!$H$11)*$G30)))</f>
        <v>#DIV/0!</v>
      </c>
      <c r="O30" s="29">
        <f>IF('Peak Areas'!R26=0,0,((('Peak Areas'!R26*Coefficients!$G$39+Coefficients!$H$39)*$G30)))</f>
        <v>0</v>
      </c>
      <c r="P30" s="29">
        <f>IF('Peak Areas'!S26=0,0,((('Peak Areas'!S26*Coefficients!$G$46+Coefficients!$H$46)*$G30)))</f>
        <v>0</v>
      </c>
      <c r="Q30" s="29" t="e">
        <f>IF('Peak Areas'!T26=0,0,((('Peak Areas'!T26*Coefficients!$G$51+Coefficients!$H$51)*$G30)))</f>
        <v>#DIV/0!</v>
      </c>
      <c r="R30" s="29" t="e">
        <f>IF('Peak Areas'!U26=0,0,((('Peak Areas'!U26*Coefficients!$G$26+Coefficients!$H$26)*$G30)))</f>
        <v>#DIV/0!</v>
      </c>
      <c r="S30" s="29">
        <f>IF('Peak Areas'!V26=0,0,((('Peak Areas'!V26*Coefficients!$G$13+Coefficients!$H$13)*$G30)))</f>
        <v>0</v>
      </c>
      <c r="T30" s="29" t="e">
        <f>IF('Peak Areas'!W26=0,0,((('Peak Areas'!W26*Coefficients!$G$12+Coefficients!$H$12)*$G30)))</f>
        <v>#DIV/0!</v>
      </c>
      <c r="U30" s="29" t="e">
        <f>IF('Peak Areas'!X26=0,0,((('Peak Areas'!X26*Coefficients!$G$27+Coefficients!$H$27)*$G30)))</f>
        <v>#DIV/0!</v>
      </c>
      <c r="V30" s="29">
        <f>IF('Peak Areas'!Y26=0,0,((('Peak Areas'!Y26*Coefficients!$G$34+Coefficients!$H$34)*$G30)))</f>
        <v>0</v>
      </c>
      <c r="W30" s="29" t="e">
        <f>IF('Peak Areas'!Z26=0,0,((('Peak Areas'!Z26*Coefficients!$G$52+Coefficients!$H$52)*$G30)))</f>
        <v>#DIV/0!</v>
      </c>
      <c r="X30" s="29" t="e">
        <f>IF('Peak Areas'!AA26=0,0,((('Peak Areas'!AA26*Coefficients!$G$33+Coefficients!$H$33)*$G30)))</f>
        <v>#DIV/0!</v>
      </c>
      <c r="Y30" s="29">
        <f>IF('Peak Areas'!AC26=0,0,((('Peak Areas'!AC26*Coefficients!$G$19+Coefficients!$H$19)*$G30)))</f>
        <v>0</v>
      </c>
      <c r="Z30" s="29" t="e">
        <f>IF('Peak Areas'!AD26=0,0,((('Peak Areas'!AD26*Coefficients!$G$18+Coefficients!$H$18)*$G30)))</f>
        <v>#DIV/0!</v>
      </c>
      <c r="AA30" s="29" t="e">
        <f>IF('Peak Areas'!AE26=0,0,((('Peak Areas'!AE26*Coefficients!$G$18+Coefficients!$H$18)*$G30)))</f>
        <v>#DIV/0!</v>
      </c>
      <c r="AB30" s="29" t="e">
        <f>IF('Peak Areas'!AF26=0,0,((('Peak Areas'!AF26*Coefficients!$G$18+Coefficients!$H$18)*$G30)))</f>
        <v>#DIV/0!</v>
      </c>
      <c r="AC30" s="29">
        <f>IF('Peak Areas'!AG26=0,0,((('Peak Areas'!AG26*Coefficients!$G$7+Coefficients!$H$7)*$G30)))</f>
        <v>0</v>
      </c>
      <c r="AD30" s="29" t="e">
        <f>IF('Peak Areas'!AH26=0,0,((('Peak Areas'!AH26*Coefficients!$G$6+Coefficients!$H$6)*$G30)))</f>
        <v>#DIV/0!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0</v>
      </c>
      <c r="AG30" s="29">
        <f>IF('Peak Areas'!AK26=0,0,((('Peak Areas'!AK26*Coefficients!$G$31+Coefficients!$H$31)*$G30)))</f>
        <v>0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 t="e">
        <f>IF('Peak Areas'!K26=0,0,((('Peak Areas'!K26*Coefficients!$G$22+Coefficients!$H$22)*$G30)))</f>
        <v>#DIV/0!</v>
      </c>
      <c r="AL30" s="29" t="e">
        <f t="shared" si="0"/>
        <v>#DIV/0!</v>
      </c>
      <c r="AM30" s="29" t="e">
        <f t="shared" si="1"/>
        <v>#DIV/0!</v>
      </c>
    </row>
    <row r="31" spans="1:39" x14ac:dyDescent="0.25">
      <c r="A31" s="2">
        <f>'Peak Areas'!A27</f>
        <v>17</v>
      </c>
      <c r="B31" s="60">
        <f>'Peak Areas'!B27</f>
        <v>0</v>
      </c>
      <c r="C31" s="2">
        <f>'Peak Areas'!C27</f>
        <v>0</v>
      </c>
      <c r="D31" s="2">
        <f>'Peak Areas'!D27</f>
        <v>0</v>
      </c>
      <c r="E31" s="2">
        <f>'Peak Areas'!E27</f>
        <v>0</v>
      </c>
      <c r="F31" s="29">
        <f>'Peak Areas'!F27</f>
        <v>0</v>
      </c>
      <c r="G31" s="29" t="e">
        <f>((1/'Peak Areas'!$G27)*(('Peak Areas'!$H27+('Internal Standard'!$E$10/1000))/'Peak Areas'!$F27)*'Peak Areas'!$J27)*H31</f>
        <v>#DIV/0!</v>
      </c>
      <c r="H31" s="29">
        <f>(('Internal Standard'!$F$13*('Peak Areas'!G27/'Internal Standard'!$C$10))/'Peak Areas'!AB27)</f>
        <v>0</v>
      </c>
      <c r="I31" s="29">
        <f>IF('Peak Areas'!L27=0,0,((('Peak Areas'!L27*Coefficients!$G$21+Coefficients!$H$21)*$G31)))</f>
        <v>0</v>
      </c>
      <c r="J31" s="29" t="e">
        <f>IF('Peak Areas'!M27=0,0,((('Peak Areas'!M27*Coefficients!$G$20+Coefficients!$H$20)*$G31)))</f>
        <v>#DIV/0!</v>
      </c>
      <c r="K31" s="29">
        <f>IF('Peak Areas'!N27=0,0,((('Peak Areas'!N27*Coefficients!$G$41+Coefficients!$H$41)*$G31)))</f>
        <v>0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0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</v>
      </c>
      <c r="P31" s="29">
        <f>IF('Peak Areas'!S27=0,0,((('Peak Areas'!S27*Coefficients!$G$46+Coefficients!$H$46)*$G31)))</f>
        <v>0</v>
      </c>
      <c r="Q31" s="29" t="e">
        <f>IF('Peak Areas'!T27=0,0,((('Peak Areas'!T27*Coefficients!$G$51+Coefficients!$H$51)*$G31)))</f>
        <v>#DIV/0!</v>
      </c>
      <c r="R31" s="29" t="e">
        <f>IF('Peak Areas'!U27=0,0,((('Peak Areas'!U27*Coefficients!$G$26+Coefficients!$H$26)*$G31)))</f>
        <v>#DIV/0!</v>
      </c>
      <c r="S31" s="29">
        <f>IF('Peak Areas'!V27=0,0,((('Peak Areas'!V27*Coefficients!$G$13+Coefficients!$H$13)*$G31)))</f>
        <v>0</v>
      </c>
      <c r="T31" s="29" t="e">
        <f>IF('Peak Areas'!W27=0,0,((('Peak Areas'!W27*Coefficients!$G$12+Coefficients!$H$12)*$G31)))</f>
        <v>#DIV/0!</v>
      </c>
      <c r="U31" s="29" t="e">
        <f>IF('Peak Areas'!X27=0,0,((('Peak Areas'!X27*Coefficients!$G$27+Coefficients!$H$27)*$G31)))</f>
        <v>#DIV/0!</v>
      </c>
      <c r="V31" s="29">
        <f>IF('Peak Areas'!Y27=0,0,((('Peak Areas'!Y27*Coefficients!$G$34+Coefficients!$H$34)*$G31)))</f>
        <v>0</v>
      </c>
      <c r="W31" s="29" t="e">
        <f>IF('Peak Areas'!Z27=0,0,((('Peak Areas'!Z27*Coefficients!$G$52+Coefficients!$H$52)*$G31)))</f>
        <v>#DIV/0!</v>
      </c>
      <c r="X31" s="29">
        <f>IF('Peak Areas'!AA27=0,0,((('Peak Areas'!AA27*Coefficients!$G$33+Coefficients!$H$33)*$G31)))</f>
        <v>0</v>
      </c>
      <c r="Y31" s="29">
        <f>IF('Peak Areas'!AC27=0,0,((('Peak Areas'!AC27*Coefficients!$G$19+Coefficients!$H$19)*$G31)))</f>
        <v>0</v>
      </c>
      <c r="Z31" s="29" t="e">
        <f>IF('Peak Areas'!AD27=0,0,((('Peak Areas'!AD27*Coefficients!$G$18+Coefficients!$H$18)*$G31)))</f>
        <v>#DIV/0!</v>
      </c>
      <c r="AA31" s="29" t="e">
        <f>IF('Peak Areas'!AE27=0,0,((('Peak Areas'!AE27*Coefficients!$G$18+Coefficients!$H$18)*$G31)))</f>
        <v>#DIV/0!</v>
      </c>
      <c r="AB31" s="29" t="e">
        <f>IF('Peak Areas'!AF27=0,0,((('Peak Areas'!AF27*Coefficients!$G$18+Coefficients!$H$18)*$G31)))</f>
        <v>#DIV/0!</v>
      </c>
      <c r="AC31" s="29">
        <f>IF('Peak Areas'!AG27=0,0,((('Peak Areas'!AG27*Coefficients!$G$7+Coefficients!$H$7)*$G31)))</f>
        <v>0</v>
      </c>
      <c r="AD31" s="29" t="e">
        <f>IF('Peak Areas'!AH27=0,0,((('Peak Areas'!AH27*Coefficients!$G$6+Coefficients!$H$6)*$G31)))</f>
        <v>#DIV/0!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0</v>
      </c>
      <c r="AG31" s="29">
        <f>IF('Peak Areas'!AK27=0,0,((('Peak Areas'!AK27*Coefficients!$G$31+Coefficients!$H$31)*$G31)))</f>
        <v>0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 t="e">
        <f>IF('Peak Areas'!K27=0,0,((('Peak Areas'!K27*Coefficients!$G$22+Coefficients!$H$22)*$G31)))</f>
        <v>#DIV/0!</v>
      </c>
      <c r="AL31" s="29" t="e">
        <f t="shared" si="0"/>
        <v>#DIV/0!</v>
      </c>
      <c r="AM31" s="29" t="e">
        <f t="shared" si="1"/>
        <v>#DIV/0!</v>
      </c>
    </row>
    <row r="32" spans="1:39" x14ac:dyDescent="0.25">
      <c r="A32" s="2">
        <f>'Peak Areas'!A28</f>
        <v>18</v>
      </c>
      <c r="B32" s="60">
        <f>'Peak Areas'!B28</f>
        <v>0</v>
      </c>
      <c r="C32" s="2">
        <f>'Peak Areas'!C28</f>
        <v>0</v>
      </c>
      <c r="D32" s="2">
        <f>'Peak Areas'!D28</f>
        <v>0</v>
      </c>
      <c r="E32" s="2">
        <f>'Peak Areas'!E28</f>
        <v>0</v>
      </c>
      <c r="F32" s="29">
        <f>'Peak Areas'!F28</f>
        <v>0</v>
      </c>
      <c r="G32" s="29" t="e">
        <f>((1/'Peak Areas'!$G28)*(('Peak Areas'!$H28+('Internal Standard'!$E$10/1000))/'Peak Areas'!$F28)*'Peak Areas'!$J28)*H32</f>
        <v>#DIV/0!</v>
      </c>
      <c r="H32" s="29">
        <f>(('Internal Standard'!$F$13*('Peak Areas'!G28/'Internal Standard'!$C$10))/'Peak Areas'!AB28)</f>
        <v>0</v>
      </c>
      <c r="I32" s="29">
        <f>IF('Peak Areas'!L28=0,0,((('Peak Areas'!L28*Coefficients!$G$21+Coefficients!$H$21)*$G32)))</f>
        <v>0</v>
      </c>
      <c r="J32" s="29" t="e">
        <f>IF('Peak Areas'!M28=0,0,((('Peak Areas'!M28*Coefficients!$G$20+Coefficients!$H$20)*$G32)))</f>
        <v>#DIV/0!</v>
      </c>
      <c r="K32" s="29">
        <f>IF('Peak Areas'!N28=0,0,((('Peak Areas'!N28*Coefficients!$G$41+Coefficients!$H$41)*$G32)))</f>
        <v>0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0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</v>
      </c>
      <c r="P32" s="29">
        <f>IF('Peak Areas'!S28=0,0,((('Peak Areas'!S28*Coefficients!$G$46+Coefficients!$H$46)*$G32)))</f>
        <v>0</v>
      </c>
      <c r="Q32" s="29" t="e">
        <f>IF('Peak Areas'!T28=0,0,((('Peak Areas'!T28*Coefficients!$G$51+Coefficients!$H$51)*$G32)))</f>
        <v>#DIV/0!</v>
      </c>
      <c r="R32" s="29" t="e">
        <f>IF('Peak Areas'!U28=0,0,((('Peak Areas'!U28*Coefficients!$G$26+Coefficients!$H$26)*$G32)))</f>
        <v>#DIV/0!</v>
      </c>
      <c r="S32" s="29">
        <f>IF('Peak Areas'!V28=0,0,((('Peak Areas'!V28*Coefficients!$G$13+Coefficients!$H$13)*$G32)))</f>
        <v>0</v>
      </c>
      <c r="T32" s="29" t="e">
        <f>IF('Peak Areas'!W28=0,0,((('Peak Areas'!W28*Coefficients!$G$12+Coefficients!$H$12)*$G32)))</f>
        <v>#DIV/0!</v>
      </c>
      <c r="U32" s="29" t="e">
        <f>IF('Peak Areas'!X28=0,0,((('Peak Areas'!X28*Coefficients!$G$27+Coefficients!$H$27)*$G32)))</f>
        <v>#DIV/0!</v>
      </c>
      <c r="V32" s="29">
        <f>IF('Peak Areas'!Y28=0,0,((('Peak Areas'!Y28*Coefficients!$G$34+Coefficients!$H$34)*$G32)))</f>
        <v>0</v>
      </c>
      <c r="W32" s="29" t="e">
        <f>IF('Peak Areas'!Z28=0,0,((('Peak Areas'!Z28*Coefficients!$G$52+Coefficients!$H$52)*$G32)))</f>
        <v>#DIV/0!</v>
      </c>
      <c r="X32" s="29">
        <f>IF('Peak Areas'!AA28=0,0,((('Peak Areas'!AA28*Coefficients!$G$33+Coefficients!$H$33)*$G32)))</f>
        <v>0</v>
      </c>
      <c r="Y32" s="29">
        <f>IF('Peak Areas'!AC28=0,0,((('Peak Areas'!AC28*Coefficients!$G$19+Coefficients!$H$19)*$G32)))</f>
        <v>0</v>
      </c>
      <c r="Z32" s="29" t="e">
        <f>IF('Peak Areas'!AD28=0,0,((('Peak Areas'!AD28*Coefficients!$G$18+Coefficients!$H$18)*$G32)))</f>
        <v>#DIV/0!</v>
      </c>
      <c r="AA32" s="29" t="e">
        <f>IF('Peak Areas'!AE28=0,0,((('Peak Areas'!AE28*Coefficients!$G$18+Coefficients!$H$18)*$G32)))</f>
        <v>#DIV/0!</v>
      </c>
      <c r="AB32" s="29" t="e">
        <f>IF('Peak Areas'!AF28=0,0,((('Peak Areas'!AF28*Coefficients!$G$18+Coefficients!$H$18)*$G32)))</f>
        <v>#DIV/0!</v>
      </c>
      <c r="AC32" s="29">
        <f>IF('Peak Areas'!AG28=0,0,((('Peak Areas'!AG28*Coefficients!$G$7+Coefficients!$H$7)*$G32)))</f>
        <v>0</v>
      </c>
      <c r="AD32" s="29" t="e">
        <f>IF('Peak Areas'!AH28=0,0,((('Peak Areas'!AH28*Coefficients!$G$6+Coefficients!$H$6)*$G32)))</f>
        <v>#DIV/0!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0</v>
      </c>
      <c r="AG32" s="29">
        <f>IF('Peak Areas'!AK28=0,0,((('Peak Areas'!AK28*Coefficients!$G$31+Coefficients!$H$31)*$G32)))</f>
        <v>0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 t="e">
        <f>IF('Peak Areas'!K28=0,0,((('Peak Areas'!K28*Coefficients!$G$22+Coefficients!$H$22)*$G32)))</f>
        <v>#DIV/0!</v>
      </c>
      <c r="AL32" s="29" t="e">
        <f t="shared" si="0"/>
        <v>#DIV/0!</v>
      </c>
      <c r="AM32" s="29" t="e">
        <f t="shared" si="1"/>
        <v>#DIV/0!</v>
      </c>
    </row>
    <row r="33" spans="1:39" x14ac:dyDescent="0.25">
      <c r="A33" s="2">
        <f>'Peak Areas'!A29</f>
        <v>19</v>
      </c>
      <c r="B33" s="60">
        <f>'Peak Areas'!B29</f>
        <v>0</v>
      </c>
      <c r="C33" s="2">
        <f>'Peak Areas'!C29</f>
        <v>0</v>
      </c>
      <c r="D33" s="2">
        <f>'Peak Areas'!D29</f>
        <v>0</v>
      </c>
      <c r="E33" s="2">
        <f>'Peak Areas'!E29</f>
        <v>0</v>
      </c>
      <c r="F33" s="29">
        <f>'Peak Areas'!F29</f>
        <v>0.15</v>
      </c>
      <c r="G33" s="29">
        <f>((1/'Peak Areas'!$G29)*(('Peak Areas'!$H29+('Internal Standard'!$E$10/1000))/'Peak Areas'!$F29)*'Peak Areas'!$J29)*H33</f>
        <v>3.5620959781821095E-2</v>
      </c>
      <c r="H33" s="29">
        <f>(('Internal Standard'!$F$13*('Peak Areas'!G29/'Internal Standard'!$C$10))/'Peak Areas'!AB29)</f>
        <v>1.0057682761925955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0.28260451708652756</v>
      </c>
      <c r="K33" s="29">
        <f>IF('Peak Areas'!N29=0,0,((('Peak Areas'!N29*Coefficients!$G$41+Coefficients!$H$41)*$G33)))</f>
        <v>0.13271451961789024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1.2541857436115158</v>
      </c>
      <c r="N33" s="29">
        <f>IF('Peak Areas'!Q29=0,0,((('Peak Areas'!Q29*Coefficients!$G$11+Coefficients!$H$11)*$G33)))</f>
        <v>2.4328517433696495E-3</v>
      </c>
      <c r="O33" s="29">
        <f>IF('Peak Areas'!R29=0,0,((('Peak Areas'!R29*Coefficients!$G$39+Coefficients!$H$39)*$G33)))</f>
        <v>2.3905540869204312E-2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0.28303554194414221</v>
      </c>
      <c r="R33" s="29">
        <f>IF('Peak Areas'!U29=0,0,((('Peak Areas'!U29*Coefficients!$G$26+Coefficients!$H$26)*$G33)))</f>
        <v>0.95050536457667589</v>
      </c>
      <c r="S33" s="29">
        <f>IF('Peak Areas'!V29=0,0,((('Peak Areas'!V29*Coefficients!$G$13+Coefficients!$H$13)*$G33)))</f>
        <v>0.10657960250369232</v>
      </c>
      <c r="T33" s="29">
        <f>IF('Peak Areas'!W29=0,0,((('Peak Areas'!W29*Coefficients!$G$12+Coefficients!$H$12)*$G33)))</f>
        <v>0.32127213493707019</v>
      </c>
      <c r="U33" s="29">
        <f>IF('Peak Areas'!X29=0,0,((('Peak Areas'!X29*Coefficients!$G$27+Coefficients!$H$27)*$G33)))</f>
        <v>2.405029928828056E-2</v>
      </c>
      <c r="V33" s="29">
        <f>IF('Peak Areas'!Y29=0,0,((('Peak Areas'!Y29*Coefficients!$G$34+Coefficients!$H$34)*$G33)))</f>
        <v>0.15178794182618047</v>
      </c>
      <c r="W33" s="29">
        <f>IF('Peak Areas'!Z29=0,0,((('Peak Areas'!Z29*Coefficients!$G$52+Coefficients!$H$52)*$G33)))</f>
        <v>0.28634099591445156</v>
      </c>
      <c r="X33" s="29">
        <f>IF('Peak Areas'!AA29=0,0,((('Peak Areas'!AA29*Coefficients!$G$33+Coefficients!$H$33)*$G33)))</f>
        <v>3.2429056486160818E-2</v>
      </c>
      <c r="Y33" s="29">
        <f>IF('Peak Areas'!AC29=0,0,((('Peak Areas'!AC29*Coefficients!$G$19+Coefficients!$H$19)*$G33)))</f>
        <v>0.10789823958732009</v>
      </c>
      <c r="Z33" s="29">
        <f>IF('Peak Areas'!AD29=0,0,((('Peak Areas'!AD29*Coefficients!$G$18+Coefficients!$H$18)*$G33)))</f>
        <v>0.11759002986402334</v>
      </c>
      <c r="AA33" s="29">
        <f>IF('Peak Areas'!AE29=0,0,((('Peak Areas'!AE29*Coefficients!$G$18+Coefficients!$H$18)*$G33)))</f>
        <v>5.3206140129893207</v>
      </c>
      <c r="AB33" s="29">
        <f>IF('Peak Areas'!AF29=0,0,((('Peak Areas'!AF29*Coefficients!$G$18+Coefficients!$H$18)*$G33)))</f>
        <v>0.21945891120370695</v>
      </c>
      <c r="AC33" s="29">
        <f>IF('Peak Areas'!AG29=0,0,((('Peak Areas'!AG29*Coefficients!$G$7+Coefficients!$H$7)*$G33)))</f>
        <v>0</v>
      </c>
      <c r="AD33" s="29">
        <f>IF('Peak Areas'!AH29=0,0,((('Peak Areas'!AH29*Coefficients!$G$6+Coefficients!$H$6)*$G33)))</f>
        <v>0.51315023551756278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0</v>
      </c>
      <c r="AG33" s="29">
        <f>IF('Peak Areas'!AK29=0,0,((('Peak Areas'!AK29*Coefficients!$G$31+Coefficients!$H$31)*$G33)))</f>
        <v>5.7992575380083768E-2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9.7836035864347068E-2</v>
      </c>
      <c r="AL33" s="29">
        <f t="shared" si="0"/>
        <v>5.4184500488536678</v>
      </c>
      <c r="AM33" s="29">
        <f t="shared" si="1"/>
        <v>5.7554989899213975</v>
      </c>
    </row>
    <row r="34" spans="1:39" x14ac:dyDescent="0.25">
      <c r="A34" s="2">
        <f>'Peak Areas'!A30</f>
        <v>0</v>
      </c>
      <c r="B34" s="60">
        <f>'Peak Areas'!B30</f>
        <v>0</v>
      </c>
      <c r="C34" s="2">
        <f>'Peak Areas'!C30</f>
        <v>0</v>
      </c>
      <c r="D34" s="2">
        <f>'Peak Areas'!D30</f>
        <v>0</v>
      </c>
      <c r="E34" s="2">
        <f>'Peak Areas'!E30</f>
        <v>0</v>
      </c>
      <c r="F34" s="29">
        <f>'Peak Areas'!F30</f>
        <v>0.15</v>
      </c>
      <c r="G34" s="29">
        <f>((1/'Peak Areas'!$G30)*(('Peak Areas'!$H30+('Internal Standard'!$E$10/1000))/'Peak Areas'!$F30)*'Peak Areas'!$J30)*H34</f>
        <v>3.6236587640314663E-2</v>
      </c>
      <c r="H34" s="29">
        <f>(('Internal Standard'!$F$13*('Peak Areas'!G30/'Internal Standard'!$C$10))/'Peak Areas'!AB30)</f>
        <v>1.0231507098441786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0.27447114354446667</v>
      </c>
      <c r="K34" s="29">
        <f>IF('Peak Areas'!N30=0,0,((('Peak Areas'!N30*Coefficients!$G$41+Coefficients!$H$41)*$G34)))</f>
        <v>0.11969435396046234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1.3026780147692294</v>
      </c>
      <c r="N34" s="29">
        <f>IF('Peak Areas'!Q30=0,0,((('Peak Areas'!Q30*Coefficients!$G$11+Coefficients!$H$11)*$G34)))</f>
        <v>3.6881886973936691E-3</v>
      </c>
      <c r="O34" s="29">
        <f>IF('Peak Areas'!R30=0,0,((('Peak Areas'!R30*Coefficients!$G$39+Coefficients!$H$39)*$G34)))</f>
        <v>2.5230223191955139E-2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0.3099458529911614</v>
      </c>
      <c r="R34" s="29">
        <f>IF('Peak Areas'!U30=0,0,((('Peak Areas'!U30*Coefficients!$G$26+Coefficients!$H$26)*$G34)))</f>
        <v>0.94741214817519026</v>
      </c>
      <c r="S34" s="29">
        <f>IF('Peak Areas'!V30=0,0,((('Peak Areas'!V30*Coefficients!$G$13+Coefficients!$H$13)*$G34)))</f>
        <v>0.10576620905039559</v>
      </c>
      <c r="T34" s="29">
        <f>IF('Peak Areas'!W30=0,0,((('Peak Areas'!W30*Coefficients!$G$12+Coefficients!$H$12)*$G34)))</f>
        <v>0.25086596030670799</v>
      </c>
      <c r="U34" s="29">
        <f>IF('Peak Areas'!X30=0,0,((('Peak Areas'!X30*Coefficients!$G$27+Coefficients!$H$27)*$G34)))</f>
        <v>1.8097297759318932E-2</v>
      </c>
      <c r="V34" s="29">
        <f>IF('Peak Areas'!Y30=0,0,((('Peak Areas'!Y30*Coefficients!$G$34+Coefficients!$H$34)*$G34)))</f>
        <v>0.16287280663121276</v>
      </c>
      <c r="W34" s="29">
        <f>IF('Peak Areas'!Z30=0,0,((('Peak Areas'!Z30*Coefficients!$G$52+Coefficients!$H$52)*$G34)))</f>
        <v>0.30472506681386391</v>
      </c>
      <c r="X34" s="29">
        <f>IF('Peak Areas'!AA30=0,0,((('Peak Areas'!AA30*Coefficients!$G$33+Coefficients!$H$33)*$G34)))</f>
        <v>3.1202802984018733E-2</v>
      </c>
      <c r="Y34" s="29">
        <f>IF('Peak Areas'!AC30=0,0,((('Peak Areas'!AC30*Coefficients!$G$19+Coefficients!$H$19)*$G34)))</f>
        <v>9.3258914978336119E-2</v>
      </c>
      <c r="Z34" s="29">
        <f>IF('Peak Areas'!AD30=0,0,((('Peak Areas'!AD30*Coefficients!$G$18+Coefficients!$H$18)*$G34)))</f>
        <v>9.7650323760191074E-2</v>
      </c>
      <c r="AA34" s="29">
        <f>IF('Peak Areas'!AE30=0,0,((('Peak Areas'!AE30*Coefficients!$G$18+Coefficients!$H$18)*$G34)))</f>
        <v>5.3354353745748728</v>
      </c>
      <c r="AB34" s="29">
        <f>IF('Peak Areas'!AF30=0,0,((('Peak Areas'!AF30*Coefficients!$G$18+Coefficients!$H$18)*$G34)))</f>
        <v>0.21676996145465338</v>
      </c>
      <c r="AC34" s="29">
        <f>IF('Peak Areas'!AG30=0,0,((('Peak Areas'!AG30*Coefficients!$G$7+Coefficients!$H$7)*$G34)))</f>
        <v>5.7267333589603654E-2</v>
      </c>
      <c r="AD34" s="29">
        <f>IF('Peak Areas'!AH30=0,0,((('Peak Areas'!AH30*Coefficients!$G$6+Coefficients!$H$6)*$G34)))</f>
        <v>0.43434338283771107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0</v>
      </c>
      <c r="AG34" s="29">
        <f>IF('Peak Areas'!AK30=0,0,((('Peak Areas'!AK30*Coefficients!$G$31+Coefficients!$H$31)*$G34)))</f>
        <v>7.3686272518465906E-2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8.1700409441381683E-2</v>
      </c>
      <c r="AL34" s="29">
        <f t="shared" si="0"/>
        <v>5.4171357840162546</v>
      </c>
      <c r="AM34" s="29">
        <f t="shared" si="1"/>
        <v>5.7315560692310985</v>
      </c>
    </row>
    <row r="35" spans="1:39" x14ac:dyDescent="0.25">
      <c r="A35" s="2">
        <f>'Peak Areas'!A31</f>
        <v>0</v>
      </c>
      <c r="B35" s="60">
        <f>'Peak Areas'!B31</f>
        <v>0</v>
      </c>
      <c r="C35" s="2">
        <f>'Peak Areas'!C31</f>
        <v>0</v>
      </c>
      <c r="D35" s="2">
        <f>'Peak Areas'!D31</f>
        <v>0</v>
      </c>
      <c r="E35" s="2">
        <f>'Peak Areas'!E31</f>
        <v>0</v>
      </c>
      <c r="F35" s="29">
        <f>'Peak Areas'!F31</f>
        <v>0.15</v>
      </c>
      <c r="G35" s="29">
        <f>((1/'Peak Areas'!$G31)*(('Peak Areas'!$H31+('Internal Standard'!$E$10/1000))/'Peak Areas'!$F31)*'Peak Areas'!$J31)*H35</f>
        <v>3.580625365618656E-2</v>
      </c>
      <c r="H35" s="29">
        <f>(('Internal Standard'!$F$13*('Peak Areas'!G31/'Internal Standard'!$C$10))/'Peak Areas'!AB31)</f>
        <v>1.0110001032335028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0.28832591588571016</v>
      </c>
      <c r="K35" s="29">
        <f>IF('Peak Areas'!N31=0,0,((('Peak Areas'!N31*Coefficients!$G$41+Coefficients!$H$41)*$G35)))</f>
        <v>0.14843746216359072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1.3279207387111887</v>
      </c>
      <c r="N35" s="29">
        <f>IF('Peak Areas'!Q31=0,0,((('Peak Areas'!Q31*Coefficients!$G$11+Coefficients!$H$11)*$G35)))</f>
        <v>4.7106512352189135E-3</v>
      </c>
      <c r="O35" s="29">
        <f>IF('Peak Areas'!R31=0,0,((('Peak Areas'!R31*Coefficients!$G$39+Coefficients!$H$39)*$G35)))</f>
        <v>3.2603260961361083E-2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0.30670597295581331</v>
      </c>
      <c r="R35" s="29">
        <f>IF('Peak Areas'!U31=0,0,((('Peak Areas'!U31*Coefficients!$G$26+Coefficients!$H$26)*$G35)))</f>
        <v>1.0166824070837974</v>
      </c>
      <c r="S35" s="29">
        <f>IF('Peak Areas'!V31=0,0,((('Peak Areas'!V31*Coefficients!$G$13+Coefficients!$H$13)*$G35)))</f>
        <v>0.11190813178619685</v>
      </c>
      <c r="T35" s="29">
        <f>IF('Peak Areas'!W31=0,0,((('Peak Areas'!W31*Coefficients!$G$12+Coefficients!$H$12)*$G35)))</f>
        <v>0.2455988723937001</v>
      </c>
      <c r="U35" s="29">
        <f>IF('Peak Areas'!X31=0,0,((('Peak Areas'!X31*Coefficients!$G$27+Coefficients!$H$27)*$G35)))</f>
        <v>2.3111668969541848E-2</v>
      </c>
      <c r="V35" s="29">
        <f>IF('Peak Areas'!Y31=0,0,((('Peak Areas'!Y31*Coefficients!$G$34+Coefficients!$H$34)*$G35)))</f>
        <v>0.1847437321014373</v>
      </c>
      <c r="W35" s="29">
        <f>IF('Peak Areas'!Z31=0,0,((('Peak Areas'!Z31*Coefficients!$G$52+Coefficients!$H$52)*$G35)))</f>
        <v>0.31142707337965042</v>
      </c>
      <c r="X35" s="29">
        <f>IF('Peak Areas'!AA31=0,0,((('Peak Areas'!AA31*Coefficients!$G$33+Coefficients!$H$33)*$G35)))</f>
        <v>2.664238908840616E-2</v>
      </c>
      <c r="Y35" s="29">
        <f>IF('Peak Areas'!AC31=0,0,((('Peak Areas'!AC31*Coefficients!$G$19+Coefficients!$H$19)*$G35)))</f>
        <v>0.12831001276052123</v>
      </c>
      <c r="Z35" s="29">
        <f>IF('Peak Areas'!AD31=0,0,((('Peak Areas'!AD31*Coefficients!$G$18+Coefficients!$H$18)*$G35)))</f>
        <v>9.9941423371921648E-2</v>
      </c>
      <c r="AA35" s="29">
        <f>IF('Peak Areas'!AE31=0,0,((('Peak Areas'!AE31*Coefficients!$G$18+Coefficients!$H$18)*$G35)))</f>
        <v>5.4859946503155088</v>
      </c>
      <c r="AB35" s="29">
        <f>IF('Peak Areas'!AF31=0,0,((('Peak Areas'!AF31*Coefficients!$G$18+Coefficients!$H$18)*$G35)))</f>
        <v>0.23533159644102503</v>
      </c>
      <c r="AC35" s="29">
        <f>IF('Peak Areas'!AG31=0,0,((('Peak Areas'!AG31*Coefficients!$G$7+Coefficients!$H$7)*$G35)))</f>
        <v>7.4627745974599966E-2</v>
      </c>
      <c r="AD35" s="29">
        <f>IF('Peak Areas'!AH31=0,0,((('Peak Areas'!AH31*Coefficients!$G$6+Coefficients!$H$6)*$G35)))</f>
        <v>0.60549615456024142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0</v>
      </c>
      <c r="AG35" s="29">
        <f>IF('Peak Areas'!AK31=0,0,((('Peak Areas'!AK31*Coefficients!$G$31+Coefficients!$H$31)*$G35)))</f>
        <v>5.9809509536950717E-2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8.908873550777166E-2</v>
      </c>
      <c r="AL35" s="29">
        <f t="shared" si="0"/>
        <v>5.5750833858232802</v>
      </c>
      <c r="AM35" s="29">
        <f t="shared" si="1"/>
        <v>5.910356405636227</v>
      </c>
    </row>
    <row r="36" spans="1:39" x14ac:dyDescent="0.25">
      <c r="A36" s="2">
        <f>'Peak Areas'!A32</f>
        <v>0</v>
      </c>
      <c r="B36" s="60">
        <f>'Peak Areas'!B32</f>
        <v>0</v>
      </c>
      <c r="C36" s="2">
        <f>'Peak Areas'!C32</f>
        <v>0</v>
      </c>
      <c r="D36" s="2">
        <f>'Peak Areas'!D32</f>
        <v>0</v>
      </c>
      <c r="E36" s="2">
        <f>'Peak Areas'!E32</f>
        <v>0</v>
      </c>
      <c r="F36" s="29">
        <f>'Peak Areas'!F32</f>
        <v>0.15</v>
      </c>
      <c r="G36" s="29">
        <f>((1/'Peak Areas'!$G32)*(('Peak Areas'!$H32+('Internal Standard'!$E$10/1000))/'Peak Areas'!$F32)*'Peak Areas'!$J32)*H36</f>
        <v>3.6144700379013031E-2</v>
      </c>
      <c r="H36" s="29">
        <f>(('Internal Standard'!$F$13*('Peak Areas'!G32/'Internal Standard'!$C$10))/'Peak Areas'!AB32)</f>
        <v>1.0205562459956619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0.28442617925062247</v>
      </c>
      <c r="K36" s="29">
        <f>IF('Peak Areas'!N32=0,0,((('Peak Areas'!N32*Coefficients!$G$41+Coefficients!$H$41)*$G36)))</f>
        <v>0.14481155516956398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1.3754317729671892</v>
      </c>
      <c r="N36" s="29">
        <f>IF('Peak Areas'!Q32=0,0,((('Peak Areas'!Q32*Coefficients!$G$11+Coefficients!$H$11)*$G36)))</f>
        <v>3.6199321180342666E-3</v>
      </c>
      <c r="O36" s="29">
        <f>IF('Peak Areas'!R32=0,0,((('Peak Areas'!R32*Coefficients!$G$39+Coefficients!$H$39)*$G36)))</f>
        <v>3.0318478537737489E-2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0.31051703693074956</v>
      </c>
      <c r="R36" s="29">
        <f>IF('Peak Areas'!U32=0,0,((('Peak Areas'!U32*Coefficients!$G$26+Coefficients!$H$26)*$G36)))</f>
        <v>1.0476567468628322</v>
      </c>
      <c r="S36" s="29">
        <f>IF('Peak Areas'!V32=0,0,((('Peak Areas'!V32*Coefficients!$G$13+Coefficients!$H$13)*$G36)))</f>
        <v>0.11697979204475556</v>
      </c>
      <c r="T36" s="29">
        <f>IF('Peak Areas'!W32=0,0,((('Peak Areas'!W32*Coefficients!$G$12+Coefficients!$H$12)*$G36)))</f>
        <v>0.24543054925378599</v>
      </c>
      <c r="U36" s="29">
        <f>IF('Peak Areas'!X32=0,0,((('Peak Areas'!X32*Coefficients!$G$27+Coefficients!$H$27)*$G36)))</f>
        <v>2.5730361466873315E-2</v>
      </c>
      <c r="V36" s="29">
        <f>IF('Peak Areas'!Y32=0,0,((('Peak Areas'!Y32*Coefficients!$G$34+Coefficients!$H$34)*$G36)))</f>
        <v>0.18030457587402773</v>
      </c>
      <c r="W36" s="29">
        <f>IF('Peak Areas'!Z32=0,0,((('Peak Areas'!Z32*Coefficients!$G$52+Coefficients!$H$52)*$G36)))</f>
        <v>0.31507622589789547</v>
      </c>
      <c r="X36" s="29">
        <f>IF('Peak Areas'!AA32=0,0,((('Peak Areas'!AA32*Coefficients!$G$33+Coefficients!$H$33)*$G36)))</f>
        <v>2.9819326786489329E-2</v>
      </c>
      <c r="Y36" s="29">
        <f>IF('Peak Areas'!AC32=0,0,((('Peak Areas'!AC32*Coefficients!$G$19+Coefficients!$H$19)*$G36)))</f>
        <v>0.10940229079229452</v>
      </c>
      <c r="Z36" s="29">
        <f>IF('Peak Areas'!AD32=0,0,((('Peak Areas'!AD32*Coefficients!$G$18+Coefficients!$H$18)*$G36)))</f>
        <v>6.9654414148460617E-2</v>
      </c>
      <c r="AA36" s="29">
        <f>IF('Peak Areas'!AE32=0,0,((('Peak Areas'!AE32*Coefficients!$G$18+Coefficients!$H$18)*$G36)))</f>
        <v>5.5656898473258032</v>
      </c>
      <c r="AB36" s="29">
        <f>IF('Peak Areas'!AF32=0,0,((('Peak Areas'!AF32*Coefficients!$G$18+Coefficients!$H$18)*$G36)))</f>
        <v>0.22659125860418908</v>
      </c>
      <c r="AC36" s="29">
        <f>IF('Peak Areas'!AG32=0,0,((('Peak Areas'!AG32*Coefficients!$G$7+Coefficients!$H$7)*$G36)))</f>
        <v>5.4696081545310977E-2</v>
      </c>
      <c r="AD36" s="29">
        <f>IF('Peak Areas'!AH32=0,0,((('Peak Areas'!AH32*Coefficients!$G$6+Coefficients!$H$6)*$G36)))</f>
        <v>0.45075814832696592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0</v>
      </c>
      <c r="AG36" s="29">
        <f>IF('Peak Areas'!AK32=0,0,((('Peak Areas'!AK32*Coefficients!$G$31+Coefficients!$H$31)*$G36)))</f>
        <v>7.2215973052218996E-2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8.8184205239436181E-2</v>
      </c>
      <c r="AL36" s="29">
        <f t="shared" si="0"/>
        <v>5.6538740525652393</v>
      </c>
      <c r="AM36" s="29">
        <f t="shared" si="1"/>
        <v>5.9501197253178884</v>
      </c>
    </row>
    <row r="37" spans="1:39" x14ac:dyDescent="0.25">
      <c r="A37" s="2">
        <f>'Peak Areas'!A33</f>
        <v>0</v>
      </c>
      <c r="B37" s="60">
        <f>'Peak Areas'!B33</f>
        <v>0</v>
      </c>
      <c r="C37" s="2">
        <f>'Peak Areas'!C33</f>
        <v>0</v>
      </c>
      <c r="D37" s="2">
        <f>'Peak Areas'!D33</f>
        <v>0</v>
      </c>
      <c r="E37" s="2">
        <f>'Peak Areas'!E33</f>
        <v>0</v>
      </c>
      <c r="F37" s="29">
        <f>'Peak Areas'!F33</f>
        <v>0.15</v>
      </c>
      <c r="G37" s="29">
        <f>((1/'Peak Areas'!$G33)*(('Peak Areas'!$H33+('Internal Standard'!$E$10/1000))/'Peak Areas'!$F33)*'Peak Areas'!$J33)*H37</f>
        <v>3.5588539311325031E-2</v>
      </c>
      <c r="H37" s="29">
        <f>(('Internal Standard'!$F$13*('Peak Areas'!G33/'Internal Standard'!$C$10))/'Peak Areas'!AB33)</f>
        <v>1.0048528746727066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0.26765051850519478</v>
      </c>
      <c r="K37" s="29">
        <f>IF('Peak Areas'!N33=0,0,((('Peak Areas'!N33*Coefficients!$G$41+Coefficients!$H$41)*$G37)))</f>
        <v>0.12795084959713166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1.3463427233631373</v>
      </c>
      <c r="N37" s="29">
        <f>IF('Peak Areas'!Q33=0,0,((('Peak Areas'!Q33*Coefficients!$G$11+Coefficients!$H$11)*$G37)))</f>
        <v>4.5818307371666466E-3</v>
      </c>
      <c r="O37" s="29">
        <f>IF('Peak Areas'!R33=0,0,((('Peak Areas'!R33*Coefficients!$G$39+Coefficients!$H$39)*$G37)))</f>
        <v>3.2764218098634772E-2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0.31615410307089026</v>
      </c>
      <c r="R37" s="29">
        <f>IF('Peak Areas'!U33=0,0,((('Peak Areas'!U33*Coefficients!$G$26+Coefficients!$H$26)*$G37)))</f>
        <v>1.002349599240639</v>
      </c>
      <c r="S37" s="29">
        <f>IF('Peak Areas'!V33=0,0,((('Peak Areas'!V33*Coefficients!$G$13+Coefficients!$H$13)*$G37)))</f>
        <v>0.1069956965423529</v>
      </c>
      <c r="T37" s="29">
        <f>IF('Peak Areas'!W33=0,0,((('Peak Areas'!W33*Coefficients!$G$12+Coefficients!$H$12)*$G37)))</f>
        <v>0.22146564120636184</v>
      </c>
      <c r="U37" s="29">
        <f>IF('Peak Areas'!X33=0,0,((('Peak Areas'!X33*Coefficients!$G$27+Coefficients!$H$27)*$G37)))</f>
        <v>2.4063948285522808E-2</v>
      </c>
      <c r="V37" s="29">
        <f>IF('Peak Areas'!Y33=0,0,((('Peak Areas'!Y33*Coefficients!$G$34+Coefficients!$H$34)*$G37)))</f>
        <v>0.16809810764104643</v>
      </c>
      <c r="W37" s="29">
        <f>IF('Peak Areas'!Z33=0,0,((('Peak Areas'!Z33*Coefficients!$G$52+Coefficients!$H$52)*$G37)))</f>
        <v>0.31917918171720405</v>
      </c>
      <c r="X37" s="29">
        <f>IF('Peak Areas'!AA33=0,0,((('Peak Areas'!AA33*Coefficients!$G$33+Coefficients!$H$33)*$G37)))</f>
        <v>3.2393183293542065E-2</v>
      </c>
      <c r="Y37" s="29">
        <f>IF('Peak Areas'!AC33=0,0,((('Peak Areas'!AC33*Coefficients!$G$19+Coefficients!$H$19)*$G37)))</f>
        <v>0.1144685811046418</v>
      </c>
      <c r="Z37" s="29">
        <f>IF('Peak Areas'!AD33=0,0,((('Peak Areas'!AD33*Coefficients!$G$18+Coefficients!$H$18)*$G37)))</f>
        <v>6.7621258614493848E-2</v>
      </c>
      <c r="AA37" s="29">
        <f>IF('Peak Areas'!AE33=0,0,((('Peak Areas'!AE33*Coefficients!$G$18+Coefficients!$H$18)*$G37)))</f>
        <v>5.4223025375468392</v>
      </c>
      <c r="AB37" s="29">
        <f>IF('Peak Areas'!AF33=0,0,((('Peak Areas'!AF33*Coefficients!$G$18+Coefficients!$H$18)*$G37)))</f>
        <v>0.23999375799914408</v>
      </c>
      <c r="AC37" s="29">
        <f>IF('Peak Areas'!AG33=0,0,((('Peak Areas'!AG33*Coefficients!$G$7+Coefficients!$H$7)*$G37)))</f>
        <v>0</v>
      </c>
      <c r="AD37" s="29">
        <f>IF('Peak Areas'!AH33=0,0,((('Peak Areas'!AH33*Coefficients!$G$6+Coefficients!$H$6)*$G37)))</f>
        <v>0.51502015594810391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0</v>
      </c>
      <c r="AG37" s="29">
        <f>IF('Peak Areas'!AK33=0,0,((('Peak Areas'!AK33*Coefficients!$G$31+Coefficients!$H$31)*$G37)))</f>
        <v>7.9292866279835603E-2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8.2482710601599285E-2</v>
      </c>
      <c r="AL37" s="29">
        <f t="shared" si="0"/>
        <v>5.5047852481484387</v>
      </c>
      <c r="AM37" s="29">
        <f t="shared" si="1"/>
        <v>5.8124002647620774</v>
      </c>
    </row>
    <row r="38" spans="1:39" x14ac:dyDescent="0.25">
      <c r="A38" s="2">
        <f>'Peak Areas'!A34</f>
        <v>0</v>
      </c>
      <c r="B38" s="60">
        <f>'Peak Areas'!B34</f>
        <v>0</v>
      </c>
      <c r="C38" s="2">
        <f>'Peak Areas'!C34</f>
        <v>0</v>
      </c>
      <c r="D38" s="2">
        <f>'Peak Areas'!D34</f>
        <v>0</v>
      </c>
      <c r="E38" s="2">
        <f>'Peak Areas'!E34</f>
        <v>0</v>
      </c>
      <c r="F38" s="29">
        <f>'Peak Areas'!F34</f>
        <v>0.15</v>
      </c>
      <c r="G38" s="29">
        <f>((1/'Peak Areas'!$G34)*(('Peak Areas'!$H34+('Internal Standard'!$E$10/1000))/'Peak Areas'!$F34)*'Peak Areas'!$J34)*H38</f>
        <v>3.5364640174616428E-2</v>
      </c>
      <c r="H38" s="29">
        <f>(('Internal Standard'!$F$13*('Peak Areas'!G34/'Internal Standard'!$C$10))/'Peak Areas'!AB34)</f>
        <v>0.99853101669505195</v>
      </c>
      <c r="I38" s="29">
        <f>IF('Peak Areas'!L34=0,0,((('Peak Areas'!L34*Coefficients!$G$21+Coefficients!$H$21)*$G38)))</f>
        <v>0.11386965980935965</v>
      </c>
      <c r="J38" s="29">
        <f>IF('Peak Areas'!M34=0,0,((('Peak Areas'!M34*Coefficients!$G$20+Coefficients!$H$20)*$G38)))</f>
        <v>0.52708092127821249</v>
      </c>
      <c r="K38" s="29">
        <f>IF('Peak Areas'!N34=0,0,((('Peak Areas'!N34*Coefficients!$G$41+Coefficients!$H$41)*$G38)))</f>
        <v>0.13296817304298006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3.6579273337580172</v>
      </c>
      <c r="N38" s="29">
        <f>IF('Peak Areas'!Q34=0,0,((('Peak Areas'!Q34*Coefficients!$G$11+Coefficients!$H$11)*$G38)))</f>
        <v>2.5777657438832901E-3</v>
      </c>
      <c r="O38" s="29">
        <f>IF('Peak Areas'!R34=0,0,((('Peak Areas'!R34*Coefficients!$G$39+Coefficients!$H$39)*$G38)))</f>
        <v>0.1698248304780218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0.71689001325484569</v>
      </c>
      <c r="R38" s="29">
        <f>IF('Peak Areas'!U34=0,0,((('Peak Areas'!U34*Coefficients!$G$26+Coefficients!$H$26)*$G38)))</f>
        <v>1.8080029671532603</v>
      </c>
      <c r="S38" s="29">
        <f>IF('Peak Areas'!V34=0,0,((('Peak Areas'!V34*Coefficients!$G$13+Coefficients!$H$13)*$G38)))</f>
        <v>0.18046011399066353</v>
      </c>
      <c r="T38" s="29">
        <f>IF('Peak Areas'!W34=0,0,((('Peak Areas'!W34*Coefficients!$G$12+Coefficients!$H$12)*$G38)))</f>
        <v>0.27674589260138766</v>
      </c>
      <c r="U38" s="29">
        <f>IF('Peak Areas'!X34=0,0,((('Peak Areas'!X34*Coefficients!$G$27+Coefficients!$H$27)*$G38)))</f>
        <v>4.9604092788473879E-2</v>
      </c>
      <c r="V38" s="29">
        <f>IF('Peak Areas'!Y34=0,0,((('Peak Areas'!Y34*Coefficients!$G$34+Coefficients!$H$34)*$G38)))</f>
        <v>0.69479406507362895</v>
      </c>
      <c r="W38" s="29">
        <f>IF('Peak Areas'!Z34=0,0,((('Peak Areas'!Z34*Coefficients!$G$52+Coefficients!$H$52)*$G38)))</f>
        <v>0.62242910070189716</v>
      </c>
      <c r="X38" s="29">
        <f>IF('Peak Areas'!AA34=0,0,((('Peak Areas'!AA34*Coefficients!$G$33+Coefficients!$H$33)*$G38)))</f>
        <v>4.5576886979754448E-2</v>
      </c>
      <c r="Y38" s="29">
        <f>IF('Peak Areas'!AC34=0,0,((('Peak Areas'!AC34*Coefficients!$G$19+Coefficients!$H$19)*$G38)))</f>
        <v>0.77789087289264636</v>
      </c>
      <c r="Z38" s="29">
        <f>IF('Peak Areas'!AD34=0,0,((('Peak Areas'!AD34*Coefficients!$G$18+Coefficients!$H$18)*$G38)))</f>
        <v>0.35285234533446758</v>
      </c>
      <c r="AA38" s="29">
        <f>IF('Peak Areas'!AE34=0,0,((('Peak Areas'!AE34*Coefficients!$G$18+Coefficients!$H$18)*$G38)))</f>
        <v>14.1319997918281</v>
      </c>
      <c r="AB38" s="29">
        <f>IF('Peak Areas'!AF34=0,0,((('Peak Areas'!AF34*Coefficients!$G$18+Coefficients!$H$18)*$G38)))</f>
        <v>0.59735221977795805</v>
      </c>
      <c r="AC38" s="29">
        <f>IF('Peak Areas'!AG34=0,0,((('Peak Areas'!AG34*Coefficients!$G$7+Coefficients!$H$7)*$G38)))</f>
        <v>0</v>
      </c>
      <c r="AD38" s="29">
        <f>IF('Peak Areas'!AH34=0,0,((('Peak Areas'!AH34*Coefficients!$G$6+Coefficients!$H$6)*$G38)))</f>
        <v>1.0830065765872314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0</v>
      </c>
      <c r="AG38" s="29">
        <f>IF('Peak Areas'!AK34=0,0,((('Peak Areas'!AK34*Coefficients!$G$31+Coefficients!$H$31)*$G38)))</f>
        <v>0.14343072731827053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0.12112754354307731</v>
      </c>
      <c r="AL38" s="29">
        <f t="shared" si="0"/>
        <v>14.253127335371177</v>
      </c>
      <c r="AM38" s="29">
        <f t="shared" si="1"/>
        <v>15.203331900483603</v>
      </c>
    </row>
    <row r="39" spans="1:39" x14ac:dyDescent="0.25">
      <c r="A39" s="2">
        <f>'Peak Areas'!A35</f>
        <v>0</v>
      </c>
      <c r="B39" s="60">
        <f>'Peak Areas'!B35</f>
        <v>0</v>
      </c>
      <c r="C39" s="2">
        <f>'Peak Areas'!C35</f>
        <v>0</v>
      </c>
      <c r="D39" s="2">
        <f>'Peak Areas'!D35</f>
        <v>0</v>
      </c>
      <c r="E39" s="2">
        <f>'Peak Areas'!E35</f>
        <v>0</v>
      </c>
      <c r="F39" s="29">
        <f>'Peak Areas'!F35</f>
        <v>0.15</v>
      </c>
      <c r="G39" s="29">
        <f>((1/'Peak Areas'!$G35)*(('Peak Areas'!$H35+('Internal Standard'!$E$10/1000))/'Peak Areas'!$F35)*'Peak Areas'!$J35)*H39</f>
        <v>3.5111719747372219E-2</v>
      </c>
      <c r="H39" s="29">
        <f>(('Internal Standard'!$F$13*('Peak Areas'!G35/'Internal Standard'!$C$10))/'Peak Areas'!AB35)</f>
        <v>0.99138973404345065</v>
      </c>
      <c r="I39" s="29">
        <f>IF('Peak Areas'!L35=0,0,((('Peak Areas'!L35*Coefficients!$G$21+Coefficients!$H$21)*$G39)))</f>
        <v>0.13378637730891063</v>
      </c>
      <c r="J39" s="29">
        <f>IF('Peak Areas'!M35=0,0,((('Peak Areas'!M35*Coefficients!$G$20+Coefficients!$H$20)*$G39)))</f>
        <v>0.65574615942149272</v>
      </c>
      <c r="K39" s="29">
        <f>IF('Peak Areas'!N35=0,0,((('Peak Areas'!N35*Coefficients!$G$41+Coefficients!$H$41)*$G39)))</f>
        <v>2.5741925033648094E-2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4.1455272046426686</v>
      </c>
      <c r="N39" s="29">
        <f>IF('Peak Areas'!Q35=0,0,((('Peak Areas'!Q35*Coefficients!$G$11+Coefficients!$H$11)*$G39)))</f>
        <v>1.76864275787606E-3</v>
      </c>
      <c r="O39" s="29">
        <f>IF('Peak Areas'!R35=0,0,((('Peak Areas'!R35*Coefficients!$G$39+Coefficients!$H$39)*$G39)))</f>
        <v>0.18336354233597429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0.78606090521830874</v>
      </c>
      <c r="R39" s="29">
        <f>IF('Peak Areas'!U35=0,0,((('Peak Areas'!U35*Coefficients!$G$26+Coefficients!$H$26)*$G39)))</f>
        <v>1.8923420732131477</v>
      </c>
      <c r="S39" s="29">
        <f>IF('Peak Areas'!V35=0,0,((('Peak Areas'!V35*Coefficients!$G$13+Coefficients!$H$13)*$G39)))</f>
        <v>0.10857857540697619</v>
      </c>
      <c r="T39" s="29">
        <f>IF('Peak Areas'!W35=0,0,((('Peak Areas'!W35*Coefficients!$G$12+Coefficients!$H$12)*$G39)))</f>
        <v>0.36375727987641893</v>
      </c>
      <c r="U39" s="29">
        <f>IF('Peak Areas'!X35=0,0,((('Peak Areas'!X35*Coefficients!$G$27+Coefficients!$H$27)*$G39)))</f>
        <v>3.9523938888968019E-2</v>
      </c>
      <c r="V39" s="29">
        <f>IF('Peak Areas'!Y35=0,0,((('Peak Areas'!Y35*Coefficients!$G$34+Coefficients!$H$34)*$G39)))</f>
        <v>0.6956638234596253</v>
      </c>
      <c r="W39" s="29">
        <f>IF('Peak Areas'!Z35=0,0,((('Peak Areas'!Z35*Coefficients!$G$52+Coefficients!$H$52)*$G39)))</f>
        <v>0.65767862283665646</v>
      </c>
      <c r="X39" s="29">
        <f>IF('Peak Areas'!AA35=0,0,((('Peak Areas'!AA35*Coefficients!$G$33+Coefficients!$H$33)*$G39)))</f>
        <v>5.0350598962399212E-2</v>
      </c>
      <c r="Y39" s="29">
        <f>IF('Peak Areas'!AC35=0,0,((('Peak Areas'!AC35*Coefficients!$G$19+Coefficients!$H$19)*$G39)))</f>
        <v>0.81862207364810136</v>
      </c>
      <c r="Z39" s="29">
        <f>IF('Peak Areas'!AD35=0,0,((('Peak Areas'!AD35*Coefficients!$G$18+Coefficients!$H$18)*$G39)))</f>
        <v>0.53119703229405113</v>
      </c>
      <c r="AA39" s="29">
        <f>IF('Peak Areas'!AE35=0,0,((('Peak Areas'!AE35*Coefficients!$G$18+Coefficients!$H$18)*$G39)))</f>
        <v>16.223177525001692</v>
      </c>
      <c r="AB39" s="29">
        <f>IF('Peak Areas'!AF35=0,0,((('Peak Areas'!AF35*Coefficients!$G$18+Coefficients!$H$18)*$G39)))</f>
        <v>0.67362546225451492</v>
      </c>
      <c r="AC39" s="29">
        <f>IF('Peak Areas'!AG35=0,0,((('Peak Areas'!AG35*Coefficients!$G$7+Coefficients!$H$7)*$G39)))</f>
        <v>0</v>
      </c>
      <c r="AD39" s="29">
        <f>IF('Peak Areas'!AH35=0,0,((('Peak Areas'!AH35*Coefficients!$G$6+Coefficients!$H$6)*$G39)))</f>
        <v>1.2148151868585249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0</v>
      </c>
      <c r="AG39" s="29">
        <f>IF('Peak Areas'!AK35=0,0,((('Peak Areas'!AK35*Coefficients!$G$31+Coefficients!$H$31)*$G39)))</f>
        <v>0.15606816403058643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0.13812121733522209</v>
      </c>
      <c r="AL39" s="29">
        <f t="shared" si="0"/>
        <v>16.361298742336913</v>
      </c>
      <c r="AM39" s="29">
        <f t="shared" si="1"/>
        <v>17.566121236885479</v>
      </c>
    </row>
    <row r="40" spans="1:39" x14ac:dyDescent="0.25">
      <c r="A40" s="2">
        <f>'Peak Areas'!A36</f>
        <v>0</v>
      </c>
      <c r="B40" s="60">
        <f>'Peak Areas'!B36</f>
        <v>0</v>
      </c>
      <c r="C40" s="2">
        <f>'Peak Areas'!C36</f>
        <v>0</v>
      </c>
      <c r="D40" s="2">
        <f>'Peak Areas'!D36</f>
        <v>0</v>
      </c>
      <c r="E40" s="2">
        <f>'Peak Areas'!E36</f>
        <v>0</v>
      </c>
      <c r="F40" s="29">
        <f>'Peak Areas'!F36</f>
        <v>0.15</v>
      </c>
      <c r="G40" s="29">
        <f>((1/'Peak Areas'!$G36)*(('Peak Areas'!$H36+('Internal Standard'!$E$10/1000))/'Peak Areas'!$F36)*'Peak Areas'!$J36)*H40</f>
        <v>3.4782435100086731E-2</v>
      </c>
      <c r="H40" s="29">
        <f>(('Internal Standard'!$F$13*('Peak Areas'!G36/'Internal Standard'!$C$10))/'Peak Areas'!AB36)</f>
        <v>0.98209228517891933</v>
      </c>
      <c r="I40" s="29">
        <f>IF('Peak Areas'!L36=0,0,((('Peak Areas'!L36*Coefficients!$G$21+Coefficients!$H$21)*$G40)))</f>
        <v>0.13097309343490041</v>
      </c>
      <c r="J40" s="29">
        <f>IF('Peak Areas'!M36=0,0,((('Peak Areas'!M36*Coefficients!$G$20+Coefficients!$H$20)*$G40)))</f>
        <v>0.56426226671938096</v>
      </c>
      <c r="K40" s="29">
        <f>IF('Peak Areas'!N36=0,0,((('Peak Areas'!N36*Coefficients!$G$41+Coefficients!$H$41)*$G40)))</f>
        <v>0.11648411902232013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3.8539791407680761</v>
      </c>
      <c r="N40" s="29">
        <f>IF('Peak Areas'!Q36=0,0,((('Peak Areas'!Q36*Coefficients!$G$11+Coefficients!$H$11)*$G40)))</f>
        <v>1.5201663017015861E-3</v>
      </c>
      <c r="O40" s="29">
        <f>IF('Peak Areas'!R36=0,0,((('Peak Areas'!R36*Coefficients!$G$39+Coefficients!$H$39)*$G40)))</f>
        <v>0.14768290392873298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0.70376513374806504</v>
      </c>
      <c r="R40" s="29">
        <f>IF('Peak Areas'!U36=0,0,((('Peak Areas'!U36*Coefficients!$G$26+Coefficients!$H$26)*$G40)))</f>
        <v>1.6668509269146081</v>
      </c>
      <c r="S40" s="29">
        <f>IF('Peak Areas'!V36=0,0,((('Peak Areas'!V36*Coefficients!$G$13+Coefficients!$H$13)*$G40)))</f>
        <v>0.10131050872442647</v>
      </c>
      <c r="T40" s="29">
        <f>IF('Peak Areas'!W36=0,0,((('Peak Areas'!W36*Coefficients!$G$12+Coefficients!$H$12)*$G40)))</f>
        <v>0.32975173915628864</v>
      </c>
      <c r="U40" s="29">
        <f>IF('Peak Areas'!X36=0,0,((('Peak Areas'!X36*Coefficients!$G$27+Coefficients!$H$27)*$G40)))</f>
        <v>4.9755659584172392E-2</v>
      </c>
      <c r="V40" s="29">
        <f>IF('Peak Areas'!Y36=0,0,((('Peak Areas'!Y36*Coefficients!$G$34+Coefficients!$H$34)*$G40)))</f>
        <v>0.591507558294456</v>
      </c>
      <c r="W40" s="29">
        <f>IF('Peak Areas'!Z36=0,0,((('Peak Areas'!Z36*Coefficients!$G$52+Coefficients!$H$52)*$G40)))</f>
        <v>0.68529807278414145</v>
      </c>
      <c r="X40" s="29">
        <f>IF('Peak Areas'!AA36=0,0,((('Peak Areas'!AA36*Coefficients!$G$33+Coefficients!$H$33)*$G40)))</f>
        <v>5.4967526607409174E-2</v>
      </c>
      <c r="Y40" s="29">
        <f>IF('Peak Areas'!AC36=0,0,((('Peak Areas'!AC36*Coefficients!$G$19+Coefficients!$H$19)*$G40)))</f>
        <v>0.65580938640088937</v>
      </c>
      <c r="Z40" s="29">
        <f>IF('Peak Areas'!AD36=0,0,((('Peak Areas'!AD36*Coefficients!$G$18+Coefficients!$H$18)*$G40)))</f>
        <v>0.32609277598266806</v>
      </c>
      <c r="AA40" s="29">
        <f>IF('Peak Areas'!AE36=0,0,((('Peak Areas'!AE36*Coefficients!$G$18+Coefficients!$H$18)*$G40)))</f>
        <v>14.578614829194146</v>
      </c>
      <c r="AB40" s="29">
        <f>IF('Peak Areas'!AF36=0,0,((('Peak Areas'!AF36*Coefficients!$G$18+Coefficients!$H$18)*$G40)))</f>
        <v>0.64187532168350736</v>
      </c>
      <c r="AC40" s="29">
        <f>IF('Peak Areas'!AG36=0,0,((('Peak Areas'!AG36*Coefficients!$G$7+Coefficients!$H$7)*$G40)))</f>
        <v>0</v>
      </c>
      <c r="AD40" s="29">
        <f>IF('Peak Areas'!AH36=0,0,((('Peak Areas'!AH36*Coefficients!$G$6+Coefficients!$H$6)*$G40)))</f>
        <v>1.0024686076063649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0</v>
      </c>
      <c r="AG40" s="29">
        <f>IF('Peak Areas'!AK36=0,0,((('Peak Areas'!AK36*Coefficients!$G$31+Coefficients!$H$31)*$G40)))</f>
        <v>0.14743938950861024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0.11148144288477221</v>
      </c>
      <c r="AL40" s="29">
        <f t="shared" si="0"/>
        <v>14.690096272078918</v>
      </c>
      <c r="AM40" s="29">
        <f t="shared" si="1"/>
        <v>15.658064369745093</v>
      </c>
    </row>
    <row r="41" spans="1:39" x14ac:dyDescent="0.25">
      <c r="A41" s="2">
        <f>'Peak Areas'!A37</f>
        <v>0</v>
      </c>
      <c r="B41" s="60">
        <f>'Peak Areas'!B37</f>
        <v>0</v>
      </c>
      <c r="C41" s="2">
        <f>'Peak Areas'!C37</f>
        <v>0</v>
      </c>
      <c r="D41" s="2">
        <f>'Peak Areas'!D37</f>
        <v>0</v>
      </c>
      <c r="E41" s="2">
        <f>'Peak Areas'!E37</f>
        <v>0</v>
      </c>
      <c r="F41" s="29">
        <f>'Peak Areas'!F37</f>
        <v>0.15</v>
      </c>
      <c r="G41" s="29">
        <f>((1/'Peak Areas'!$G37)*(('Peak Areas'!$H37+('Internal Standard'!$E$10/1000))/'Peak Areas'!$F37)*'Peak Areas'!$J37)*H41</f>
        <v>3.5450653281169274E-2</v>
      </c>
      <c r="H41" s="29">
        <f>(('Internal Standard'!$F$13*('Peak Areas'!G37/'Internal Standard'!$C$10))/'Peak Areas'!AB37)</f>
        <v>1.000959622056544</v>
      </c>
      <c r="I41" s="29">
        <f>IF('Peak Areas'!L37=0,0,((('Peak Areas'!L37*Coefficients!$G$21+Coefficients!$H$21)*$G41)))</f>
        <v>0.12871851891412348</v>
      </c>
      <c r="J41" s="29">
        <f>IF('Peak Areas'!M37=0,0,((('Peak Areas'!M37*Coefficients!$G$20+Coefficients!$H$20)*$G41)))</f>
        <v>0.61238742358325626</v>
      </c>
      <c r="K41" s="29">
        <f>IF('Peak Areas'!N37=0,0,((('Peak Areas'!N37*Coefficients!$G$41+Coefficients!$H$41)*$G41)))</f>
        <v>2.6586973661548691E-2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4.1851494814435126</v>
      </c>
      <c r="N41" s="29">
        <f>IF('Peak Areas'!Q37=0,0,((('Peak Areas'!Q37*Coefficients!$G$11+Coefficients!$H$11)*$G41)))</f>
        <v>2.1428585659319416E-3</v>
      </c>
      <c r="O41" s="29">
        <f>IF('Peak Areas'!R37=0,0,((('Peak Areas'!R37*Coefficients!$G$39+Coefficients!$H$39)*$G41)))</f>
        <v>0.1797885024399089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0.76569195148588121</v>
      </c>
      <c r="R41" s="29">
        <f>IF('Peak Areas'!U37=0,0,((('Peak Areas'!U37*Coefficients!$G$26+Coefficients!$H$26)*$G41)))</f>
        <v>2.0198080062887707</v>
      </c>
      <c r="S41" s="29">
        <f>IF('Peak Areas'!V37=0,0,((('Peak Areas'!V37*Coefficients!$G$13+Coefficients!$H$13)*$G41)))</f>
        <v>0.11396478070308559</v>
      </c>
      <c r="T41" s="29">
        <f>IF('Peak Areas'!W37=0,0,((('Peak Areas'!W37*Coefficients!$G$12+Coefficients!$H$12)*$G41)))</f>
        <v>0.29083870018779706</v>
      </c>
      <c r="U41" s="29">
        <f>IF('Peak Areas'!X37=0,0,((('Peak Areas'!X37*Coefficients!$G$27+Coefficients!$H$27)*$G41)))</f>
        <v>4.7136061003515181E-2</v>
      </c>
      <c r="V41" s="29">
        <f>IF('Peak Areas'!Y37=0,0,((('Peak Areas'!Y37*Coefficients!$G$34+Coefficients!$H$34)*$G41)))</f>
        <v>0.68997384828766162</v>
      </c>
      <c r="W41" s="29">
        <f>IF('Peak Areas'!Z37=0,0,((('Peak Areas'!Z37*Coefficients!$G$52+Coefficients!$H$52)*$G41)))</f>
        <v>0.67752922345722322</v>
      </c>
      <c r="X41" s="29">
        <f>IF('Peak Areas'!AA37=0,0,((('Peak Areas'!AA37*Coefficients!$G$33+Coefficients!$H$33)*$G41)))</f>
        <v>5.3692908723213265E-2</v>
      </c>
      <c r="Y41" s="29">
        <f>IF('Peak Areas'!AC37=0,0,((('Peak Areas'!AC37*Coefficients!$G$19+Coefficients!$H$19)*$G41)))</f>
        <v>0.78422747662619063</v>
      </c>
      <c r="Z41" s="29">
        <f>IF('Peak Areas'!AD37=0,0,((('Peak Areas'!AD37*Coefficients!$G$18+Coefficients!$H$18)*$G41)))</f>
        <v>0.31354087103048656</v>
      </c>
      <c r="AA41" s="29">
        <f>IF('Peak Areas'!AE37=0,0,((('Peak Areas'!AE37*Coefficients!$G$18+Coefficients!$H$18)*$G41)))</f>
        <v>16.007615122004879</v>
      </c>
      <c r="AB41" s="29">
        <f>IF('Peak Areas'!AF37=0,0,((('Peak Areas'!AF37*Coefficients!$G$18+Coefficients!$H$18)*$G41)))</f>
        <v>0.70683873348250559</v>
      </c>
      <c r="AC41" s="29">
        <f>IF('Peak Areas'!AG37=0,0,((('Peak Areas'!AG37*Coefficients!$G$7+Coefficients!$H$7)*$G41)))</f>
        <v>0</v>
      </c>
      <c r="AD41" s="29">
        <f>IF('Peak Areas'!AH37=0,0,((('Peak Areas'!AH37*Coefficients!$G$6+Coefficients!$H$6)*$G41)))</f>
        <v>0.94255341526799319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0</v>
      </c>
      <c r="AG41" s="29">
        <f>IF('Peak Areas'!AK37=0,0,((('Peak Areas'!AK37*Coefficients!$G$31+Coefficients!$H$31)*$G41)))</f>
        <v>0.16601557589833546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0.14534077758324945</v>
      </c>
      <c r="AL41" s="29">
        <f t="shared" si="0"/>
        <v>16.152955899588129</v>
      </c>
      <c r="AM41" s="29">
        <f t="shared" si="1"/>
        <v>17.173335504101122</v>
      </c>
    </row>
    <row r="42" spans="1:39" x14ac:dyDescent="0.25">
      <c r="A42" s="2">
        <f>'Peak Areas'!A38</f>
        <v>0</v>
      </c>
      <c r="B42" s="60">
        <f>'Peak Areas'!B38</f>
        <v>0</v>
      </c>
      <c r="C42" s="2">
        <f>'Peak Areas'!C38</f>
        <v>0</v>
      </c>
      <c r="D42" s="2">
        <f>'Peak Areas'!D38</f>
        <v>0</v>
      </c>
      <c r="E42" s="2">
        <f>'Peak Areas'!E38</f>
        <v>0</v>
      </c>
      <c r="F42" s="29">
        <f>'Peak Areas'!F38</f>
        <v>0.15</v>
      </c>
      <c r="G42" s="29">
        <f>((1/'Peak Areas'!$G38)*(('Peak Areas'!$H38+('Internal Standard'!$E$10/1000))/'Peak Areas'!$F38)*'Peak Areas'!$J38)*H42</f>
        <v>3.6883018422063159E-2</v>
      </c>
      <c r="H42" s="29">
        <f>(('Internal Standard'!$F$13*('Peak Areas'!G38/'Internal Standard'!$C$10))/'Peak Areas'!AB38)</f>
        <v>1.0414028730935478</v>
      </c>
      <c r="I42" s="29">
        <f>IF('Peak Areas'!L38=0,0,((('Peak Areas'!L38*Coefficients!$G$21+Coefficients!$H$21)*$G42)))</f>
        <v>0.14442373463800418</v>
      </c>
      <c r="J42" s="29">
        <f>IF('Peak Areas'!M38=0,0,((('Peak Areas'!M38*Coefficients!$G$20+Coefficients!$H$20)*$G42)))</f>
        <v>0.68296428113205743</v>
      </c>
      <c r="K42" s="29">
        <f>IF('Peak Areas'!N38=0,0,((('Peak Areas'!N38*Coefficients!$G$41+Coefficients!$H$41)*$G42)))</f>
        <v>2.604875583505608E-2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4.1857810797815054</v>
      </c>
      <c r="N42" s="29">
        <f>IF('Peak Areas'!Q38=0,0,((('Peak Areas'!Q38*Coefficients!$G$11+Coefficients!$H$11)*$G42)))</f>
        <v>3.4206598516717513E-3</v>
      </c>
      <c r="O42" s="29">
        <f>IF('Peak Areas'!R38=0,0,((('Peak Areas'!R38*Coefficients!$G$39+Coefficients!$H$39)*$G42)))</f>
        <v>0.17538666345554252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0.81304719949831805</v>
      </c>
      <c r="R42" s="29">
        <f>IF('Peak Areas'!U38=0,0,((('Peak Areas'!U38*Coefficients!$G$26+Coefficients!$H$26)*$G42)))</f>
        <v>2.0211155444994495</v>
      </c>
      <c r="S42" s="29">
        <f>IF('Peak Areas'!V38=0,0,((('Peak Areas'!V38*Coefficients!$G$13+Coefficients!$H$13)*$G42)))</f>
        <v>0.12183034828954518</v>
      </c>
      <c r="T42" s="29">
        <f>IF('Peak Areas'!W38=0,0,((('Peak Areas'!W38*Coefficients!$G$12+Coefficients!$H$12)*$G42)))</f>
        <v>0.42087254123168788</v>
      </c>
      <c r="U42" s="29">
        <f>IF('Peak Areas'!X38=0,0,((('Peak Areas'!X38*Coefficients!$G$27+Coefficients!$H$27)*$G42)))</f>
        <v>5.921515187331082E-2</v>
      </c>
      <c r="V42" s="29">
        <f>IF('Peak Areas'!Y38=0,0,((('Peak Areas'!Y38*Coefficients!$G$34+Coefficients!$H$34)*$G42)))</f>
        <v>0.72238574757967067</v>
      </c>
      <c r="W42" s="29">
        <f>IF('Peak Areas'!Z38=0,0,((('Peak Areas'!Z38*Coefficients!$G$52+Coefficients!$H$52)*$G42)))</f>
        <v>0.76644662127991514</v>
      </c>
      <c r="X42" s="29">
        <f>IF('Peak Areas'!AA38=0,0,((('Peak Areas'!AA38*Coefficients!$G$33+Coefficients!$H$33)*$G42)))</f>
        <v>5.5170487756613151E-2</v>
      </c>
      <c r="Y42" s="29">
        <f>IF('Peak Areas'!AC38=0,0,((('Peak Areas'!AC38*Coefficients!$G$19+Coefficients!$H$19)*$G42)))</f>
        <v>0.84086773846171359</v>
      </c>
      <c r="Z42" s="29">
        <f>IF('Peak Areas'!AD38=0,0,((('Peak Areas'!AD38*Coefficients!$G$18+Coefficients!$H$18)*$G42)))</f>
        <v>0.43019292485129923</v>
      </c>
      <c r="AA42" s="29">
        <f>IF('Peak Areas'!AE38=0,0,((('Peak Areas'!AE38*Coefficients!$G$18+Coefficients!$H$18)*$G42)))</f>
        <v>16.728797325279139</v>
      </c>
      <c r="AB42" s="29">
        <f>IF('Peak Areas'!AF38=0,0,((('Peak Areas'!AF38*Coefficients!$G$18+Coefficients!$H$18)*$G42)))</f>
        <v>0.77018953648614663</v>
      </c>
      <c r="AC42" s="29">
        <f>IF('Peak Areas'!AG38=0,0,((('Peak Areas'!AG38*Coefficients!$G$7+Coefficients!$H$7)*$G42)))</f>
        <v>0</v>
      </c>
      <c r="AD42" s="29">
        <f>IF('Peak Areas'!AH38=0,0,((('Peak Areas'!AH38*Coefficients!$G$6+Coefficients!$H$6)*$G42)))</f>
        <v>1.202737377149582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0</v>
      </c>
      <c r="AG42" s="29">
        <f>IF('Peak Areas'!AK38=0,0,((('Peak Areas'!AK38*Coefficients!$G$31+Coefficients!$H$31)*$G42)))</f>
        <v>0.18242025535189157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0.1471125898507038</v>
      </c>
      <c r="AL42" s="29">
        <f t="shared" si="0"/>
        <v>16.875909915129842</v>
      </c>
      <c r="AM42" s="29">
        <f t="shared" si="1"/>
        <v>18.076292376467286</v>
      </c>
    </row>
    <row r="43" spans="1:39" x14ac:dyDescent="0.25">
      <c r="A43" s="2">
        <f>'Peak Areas'!A39</f>
        <v>0</v>
      </c>
      <c r="B43" s="60">
        <f>'Peak Areas'!B39</f>
        <v>0</v>
      </c>
      <c r="C43" s="2">
        <f>'Peak Areas'!C39</f>
        <v>0</v>
      </c>
      <c r="D43" s="2">
        <f>'Peak Areas'!D39</f>
        <v>0</v>
      </c>
      <c r="E43" s="2">
        <f>'Peak Areas'!E39</f>
        <v>0</v>
      </c>
      <c r="F43" s="29">
        <f>'Peak Areas'!F39</f>
        <v>0.15</v>
      </c>
      <c r="G43" s="29">
        <f>((1/'Peak Areas'!$G39)*(('Peak Areas'!$H39+('Internal Standard'!$E$10/1000))/'Peak Areas'!$F39)*'Peak Areas'!$J39)*H43</f>
        <v>3.7905496066721049E-2</v>
      </c>
      <c r="H43" s="29">
        <f>(('Internal Standard'!$F$13*('Peak Areas'!G39/'Internal Standard'!$C$10))/'Peak Areas'!AB39)</f>
        <v>1.0702728301191824</v>
      </c>
      <c r="I43" s="29">
        <f>IF('Peak Areas'!L39=0,0,((('Peak Areas'!L39*Coefficients!$G$21+Coefficients!$H$21)*$G43)))</f>
        <v>0.1902216994541896</v>
      </c>
      <c r="J43" s="29">
        <f>IF('Peak Areas'!M39=0,0,((('Peak Areas'!M39*Coefficients!$G$20+Coefficients!$H$20)*$G43)))</f>
        <v>1.6765278593330628</v>
      </c>
      <c r="K43" s="29">
        <f>IF('Peak Areas'!N39=0,0,((('Peak Areas'!N39*Coefficients!$G$41+Coefficients!$H$41)*$G43)))</f>
        <v>6.206426043763321E-2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6.9128160200004087</v>
      </c>
      <c r="N43" s="29">
        <f>IF('Peak Areas'!Q39=0,0,((('Peak Areas'!Q39*Coefficients!$G$11+Coefficients!$H$11)*$G43)))</f>
        <v>3.58793175916216E-2</v>
      </c>
      <c r="O43" s="29">
        <f>IF('Peak Areas'!R39=0,0,((('Peak Areas'!R39*Coefficients!$G$39+Coefficients!$H$39)*$G43)))</f>
        <v>0.29543516386870461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1.42927655768969</v>
      </c>
      <c r="R43" s="29">
        <f>IF('Peak Areas'!U39=0,0,((('Peak Areas'!U39*Coefficients!$G$26+Coefficients!$H$26)*$G43)))</f>
        <v>2.8234808424951026</v>
      </c>
      <c r="S43" s="29">
        <f>IF('Peak Areas'!V39=0,0,((('Peak Areas'!V39*Coefficients!$G$13+Coefficients!$H$13)*$G43)))</f>
        <v>0.3226396253866079</v>
      </c>
      <c r="T43" s="29">
        <f>IF('Peak Areas'!W39=0,0,((('Peak Areas'!W39*Coefficients!$G$12+Coefficients!$H$12)*$G43)))</f>
        <v>0.23726331254697852</v>
      </c>
      <c r="U43" s="29">
        <f>IF('Peak Areas'!X39=0,0,((('Peak Areas'!X39*Coefficients!$G$27+Coefficients!$H$27)*$G43)))</f>
        <v>4.9860687858312255E-2</v>
      </c>
      <c r="V43" s="29">
        <f>IF('Peak Areas'!Y39=0,0,((('Peak Areas'!Y39*Coefficients!$G$34+Coefficients!$H$34)*$G43)))</f>
        <v>1.0709073041787742</v>
      </c>
      <c r="W43" s="29">
        <f>IF('Peak Areas'!Z39=0,0,((('Peak Areas'!Z39*Coefficients!$G$52+Coefficients!$H$52)*$G43)))</f>
        <v>0.95826429535527125</v>
      </c>
      <c r="X43" s="29">
        <f>IF('Peak Areas'!AA39=0,0,((('Peak Areas'!AA39*Coefficients!$G$33+Coefficients!$H$33)*$G43)))</f>
        <v>8.7206705935386639E-2</v>
      </c>
      <c r="Y43" s="29">
        <f>IF('Peak Areas'!AC39=0,0,((('Peak Areas'!AC39*Coefficients!$G$19+Coefficients!$H$19)*$G43)))</f>
        <v>0.75331763598114942</v>
      </c>
      <c r="Z43" s="29">
        <f>IF('Peak Areas'!AD39=0,0,((('Peak Areas'!AD39*Coefficients!$G$18+Coefficients!$H$18)*$G43)))</f>
        <v>0.31208874980333612</v>
      </c>
      <c r="AA43" s="29">
        <f>IF('Peak Areas'!AE39=0,0,((('Peak Areas'!AE39*Coefficients!$G$18+Coefficients!$H$18)*$G43)))</f>
        <v>12.261196790014539</v>
      </c>
      <c r="AB43" s="29">
        <f>IF('Peak Areas'!AF39=0,0,((('Peak Areas'!AF39*Coefficients!$G$18+Coefficients!$H$18)*$G43)))</f>
        <v>0.49443802465074077</v>
      </c>
      <c r="AC43" s="29">
        <f>IF('Peak Areas'!AG39=0,0,((('Peak Areas'!AG39*Coefficients!$G$7+Coefficients!$H$7)*$G43)))</f>
        <v>0</v>
      </c>
      <c r="AD43" s="29">
        <f>IF('Peak Areas'!AH39=0,0,((('Peak Areas'!AH39*Coefficients!$G$6+Coefficients!$H$6)*$G43)))</f>
        <v>0.78460515978648493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0</v>
      </c>
      <c r="AG43" s="29">
        <f>IF('Peak Areas'!AK39=0,0,((('Peak Areas'!AK39*Coefficients!$G$31+Coefficients!$H$31)*$G43)))</f>
        <v>0.12178283302937465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0.30886843445153178</v>
      </c>
      <c r="AL43" s="29">
        <f t="shared" si="0"/>
        <v>12.57006522446607</v>
      </c>
      <c r="AM43" s="29">
        <f t="shared" si="1"/>
        <v>13.376591998920148</v>
      </c>
    </row>
    <row r="44" spans="1:39" x14ac:dyDescent="0.25">
      <c r="A44" s="2">
        <f>'Peak Areas'!A40</f>
        <v>0</v>
      </c>
      <c r="B44" s="60">
        <f>'Peak Areas'!B40</f>
        <v>0</v>
      </c>
      <c r="C44" s="2">
        <f>'Peak Areas'!C40</f>
        <v>0</v>
      </c>
      <c r="D44" s="2">
        <f>'Peak Areas'!D40</f>
        <v>0</v>
      </c>
      <c r="E44" s="2">
        <f>'Peak Areas'!E40</f>
        <v>0</v>
      </c>
      <c r="F44" s="29">
        <f>'Peak Areas'!F40</f>
        <v>0.15</v>
      </c>
      <c r="G44" s="29">
        <f>((1/'Peak Areas'!$G40)*(('Peak Areas'!$H40+('Internal Standard'!$E$10/1000))/'Peak Areas'!$F40)*'Peak Areas'!$J40)*H44</f>
        <v>3.6626825743546226E-2</v>
      </c>
      <c r="H44" s="29">
        <f>(('Internal Standard'!$F$13*('Peak Areas'!G40/'Internal Standard'!$C$10))/'Peak Areas'!AB40)</f>
        <v>1.0341691974648344</v>
      </c>
      <c r="I44" s="29">
        <f>IF('Peak Areas'!L40=0,0,((('Peak Areas'!L40*Coefficients!$G$21+Coefficients!$H$21)*$G44)))</f>
        <v>0.13538786740072375</v>
      </c>
      <c r="J44" s="29">
        <f>IF('Peak Areas'!M40=0,0,((('Peak Areas'!M40*Coefficients!$G$20+Coefficients!$H$20)*$G44)))</f>
        <v>0.65354380790172362</v>
      </c>
      <c r="K44" s="29">
        <f>IF('Peak Areas'!N40=0,0,((('Peak Areas'!N40*Coefficients!$G$41+Coefficients!$H$41)*$G44)))</f>
        <v>5.6799909873165466E-2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4.2529615274711778</v>
      </c>
      <c r="N44" s="29">
        <f>IF('Peak Areas'!Q40=0,0,((('Peak Areas'!Q40*Coefficients!$G$11+Coefficients!$H$11)*$G44)))</f>
        <v>3.7007756554418461E-3</v>
      </c>
      <c r="O44" s="29">
        <f>IF('Peak Areas'!R40=0,0,((('Peak Areas'!R40*Coefficients!$G$39+Coefficients!$H$39)*$G44)))</f>
        <v>0.18428046290432923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0.8645360506441514</v>
      </c>
      <c r="R44" s="29">
        <f>IF('Peak Areas'!U40=0,0,((('Peak Areas'!U40*Coefficients!$G$26+Coefficients!$H$26)*$G44)))</f>
        <v>2.0054249595793299</v>
      </c>
      <c r="S44" s="29">
        <f>IF('Peak Areas'!V40=0,0,((('Peak Areas'!V40*Coefficients!$G$13+Coefficients!$H$13)*$G44)))</f>
        <v>9.7552762318576514E-2</v>
      </c>
      <c r="T44" s="29">
        <f>IF('Peak Areas'!W40=0,0,((('Peak Areas'!W40*Coefficients!$G$12+Coefficients!$H$12)*$G44)))</f>
        <v>0.24610996123091972</v>
      </c>
      <c r="U44" s="29">
        <f>IF('Peak Areas'!X40=0,0,((('Peak Areas'!X40*Coefficients!$G$27+Coefficients!$H$27)*$G44)))</f>
        <v>3.5670000461620388E-2</v>
      </c>
      <c r="V44" s="29">
        <f>IF('Peak Areas'!Y40=0,0,((('Peak Areas'!Y40*Coefficients!$G$34+Coefficients!$H$34)*$G44)))</f>
        <v>0.74419896210213665</v>
      </c>
      <c r="W44" s="29">
        <f>IF('Peak Areas'!Z40=0,0,((('Peak Areas'!Z40*Coefficients!$G$52+Coefficients!$H$52)*$G44)))</f>
        <v>0.69575005400821965</v>
      </c>
      <c r="X44" s="29">
        <f>IF('Peak Areas'!AA40=0,0,((('Peak Areas'!AA40*Coefficients!$G$33+Coefficients!$H$33)*$G44)))</f>
        <v>5.6010870677895917E-2</v>
      </c>
      <c r="Y44" s="29">
        <f>IF('Peak Areas'!AC40=0,0,((('Peak Areas'!AC40*Coefficients!$G$19+Coefficients!$H$19)*$G44)))</f>
        <v>0.81675879893329073</v>
      </c>
      <c r="Z44" s="29">
        <f>IF('Peak Areas'!AD40=0,0,((('Peak Areas'!AD40*Coefficients!$G$18+Coefficients!$H$18)*$G44)))</f>
        <v>0.45668699022825104</v>
      </c>
      <c r="AA44" s="29">
        <f>IF('Peak Areas'!AE40=0,0,((('Peak Areas'!AE40*Coefficients!$G$18+Coefficients!$H$18)*$G44)))</f>
        <v>16.082452441338123</v>
      </c>
      <c r="AB44" s="29">
        <f>IF('Peak Areas'!AF40=0,0,((('Peak Areas'!AF40*Coefficients!$G$18+Coefficients!$H$18)*$G44)))</f>
        <v>0.71852389530026883</v>
      </c>
      <c r="AC44" s="29">
        <f>IF('Peak Areas'!AG40=0,0,((('Peak Areas'!AG40*Coefficients!$G$7+Coefficients!$H$7)*$G44)))</f>
        <v>0</v>
      </c>
      <c r="AD44" s="29">
        <f>IF('Peak Areas'!AH40=0,0,((('Peak Areas'!AH40*Coefficients!$G$6+Coefficients!$H$6)*$G44)))</f>
        <v>1.3178213185169707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0</v>
      </c>
      <c r="AG44" s="29">
        <f>IF('Peak Areas'!AK40=0,0,((('Peak Areas'!AK40*Coefficients!$G$31+Coefficients!$H$31)*$G44)))</f>
        <v>0.17384858584001278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0.13933713052601979</v>
      </c>
      <c r="AL44" s="29">
        <f t="shared" si="0"/>
        <v>16.221789571864143</v>
      </c>
      <c r="AM44" s="29">
        <f t="shared" si="1"/>
        <v>17.397000457392664</v>
      </c>
    </row>
    <row r="45" spans="1:39" x14ac:dyDescent="0.25">
      <c r="A45" s="2">
        <f>'Peak Areas'!A41</f>
        <v>0</v>
      </c>
      <c r="B45" s="60">
        <f>'Peak Areas'!B41</f>
        <v>0</v>
      </c>
      <c r="C45" s="2">
        <f>'Peak Areas'!C41</f>
        <v>0</v>
      </c>
      <c r="D45" s="2">
        <f>'Peak Areas'!D41</f>
        <v>0</v>
      </c>
      <c r="E45" s="2">
        <f>'Peak Areas'!E41</f>
        <v>0</v>
      </c>
      <c r="F45" s="29">
        <f>'Peak Areas'!F41</f>
        <v>0.15</v>
      </c>
      <c r="G45" s="29">
        <f>((1/'Peak Areas'!$G41)*(('Peak Areas'!$H41+('Internal Standard'!$E$10/1000))/'Peak Areas'!$F41)*'Peak Areas'!$J41)*H45</f>
        <v>0.19677414271306104</v>
      </c>
      <c r="H45" s="29">
        <f>(('Internal Standard'!$F$13*('Peak Areas'!G41/'Internal Standard'!$C$10))/'Peak Areas'!AB41)</f>
        <v>5.5559757942511343</v>
      </c>
      <c r="I45" s="29">
        <f>IF('Peak Areas'!L41=0,0,((('Peak Areas'!L41*Coefficients!$G$21+Coefficients!$H$21)*$G45)))</f>
        <v>0.61411583791360003</v>
      </c>
      <c r="J45" s="29">
        <f>IF('Peak Areas'!M41=0,0,((('Peak Areas'!M41*Coefficients!$G$20+Coefficients!$H$20)*$G45)))</f>
        <v>3.1485613174784417</v>
      </c>
      <c r="K45" s="29">
        <f>IF('Peak Areas'!N41=0,0,((('Peak Areas'!N41*Coefficients!$G$41+Coefficients!$H$41)*$G45)))</f>
        <v>0.36308289092246598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21.468092253357327</v>
      </c>
      <c r="N45" s="29">
        <f>IF('Peak Areas'!Q41=0,0,((('Peak Areas'!Q41*Coefficients!$G$11+Coefficients!$H$11)*$G45)))</f>
        <v>2.5216989527612046E-2</v>
      </c>
      <c r="O45" s="29">
        <f>IF('Peak Areas'!R41=0,0,((('Peak Areas'!R41*Coefficients!$G$39+Coefficients!$H$39)*$G45)))</f>
        <v>0.99824846533729328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4.3160834292512673</v>
      </c>
      <c r="R45" s="29">
        <f>IF('Peak Areas'!U41=0,0,((('Peak Areas'!U41*Coefficients!$G$26+Coefficients!$H$26)*$G45)))</f>
        <v>10.182564859011022</v>
      </c>
      <c r="S45" s="29">
        <f>IF('Peak Areas'!V41=0,0,((('Peak Areas'!V41*Coefficients!$G$13+Coefficients!$H$13)*$G45)))</f>
        <v>0.58495929066194086</v>
      </c>
      <c r="T45" s="29">
        <f>IF('Peak Areas'!W41=0,0,((('Peak Areas'!W41*Coefficients!$G$12+Coefficients!$H$12)*$G45)))</f>
        <v>0.85313272484307001</v>
      </c>
      <c r="U45" s="29">
        <f>IF('Peak Areas'!X41=0,0,((('Peak Areas'!X41*Coefficients!$G$27+Coefficients!$H$27)*$G45)))</f>
        <v>0.22403113102991065</v>
      </c>
      <c r="V45" s="29">
        <f>IF('Peak Areas'!Y41=0,0,((('Peak Areas'!Y41*Coefficients!$G$34+Coefficients!$H$34)*$G45)))</f>
        <v>4.0656824575751243</v>
      </c>
      <c r="W45" s="29">
        <f>IF('Peak Areas'!Z41=0,0,((('Peak Areas'!Z41*Coefficients!$G$52+Coefficients!$H$52)*$G45)))</f>
        <v>4.131106065249682</v>
      </c>
      <c r="X45" s="29">
        <f>IF('Peak Areas'!AA41=0,0,((('Peak Areas'!AA41*Coefficients!$G$33+Coefficients!$H$33)*$G45)))</f>
        <v>0.33842175834389704</v>
      </c>
      <c r="Y45" s="29">
        <f>IF('Peak Areas'!AC41=0,0,((('Peak Areas'!AC41*Coefficients!$G$19+Coefficients!$H$19)*$G45)))</f>
        <v>4.333504317725275</v>
      </c>
      <c r="Z45" s="29">
        <f>IF('Peak Areas'!AD41=0,0,((('Peak Areas'!AD41*Coefficients!$G$18+Coefficients!$H$18)*$G45)))</f>
        <v>2.3566055729603983</v>
      </c>
      <c r="AA45" s="29">
        <f>IF('Peak Areas'!AE41=0,0,((('Peak Areas'!AE41*Coefficients!$G$18+Coefficients!$H$18)*$G45)))</f>
        <v>83.354389717707164</v>
      </c>
      <c r="AB45" s="29">
        <f>IF('Peak Areas'!AF41=0,0,((('Peak Areas'!AF41*Coefficients!$G$18+Coefficients!$H$18)*$G45)))</f>
        <v>4.0344667907861362</v>
      </c>
      <c r="AC45" s="29">
        <f>IF('Peak Areas'!AG41=0,0,((('Peak Areas'!AG41*Coefficients!$G$7+Coefficients!$H$7)*$G45)))</f>
        <v>0</v>
      </c>
      <c r="AD45" s="29">
        <f>IF('Peak Areas'!AH41=0,0,((('Peak Areas'!AH41*Coefficients!$G$6+Coefficients!$H$6)*$G45)))</f>
        <v>7.4939108950198534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0</v>
      </c>
      <c r="AG45" s="29">
        <f>IF('Peak Areas'!AK41=0,0,((('Peak Areas'!AK41*Coefficients!$G$31+Coefficients!$H$31)*$G45)))</f>
        <v>0.83932307934825079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0.72619795089500838</v>
      </c>
      <c r="AL45" s="29">
        <f t="shared" si="0"/>
        <v>84.080587668602178</v>
      </c>
      <c r="AM45" s="29">
        <f t="shared" si="1"/>
        <v>90.471660032348723</v>
      </c>
    </row>
    <row r="46" spans="1:39" x14ac:dyDescent="0.25">
      <c r="A46" s="2">
        <f>'Peak Areas'!A42</f>
        <v>0</v>
      </c>
      <c r="B46" s="60">
        <f>'Peak Areas'!B42</f>
        <v>0</v>
      </c>
      <c r="C46" s="2">
        <f>'Peak Areas'!C42</f>
        <v>0</v>
      </c>
      <c r="D46" s="2">
        <f>'Peak Areas'!D42</f>
        <v>0</v>
      </c>
      <c r="E46" s="2">
        <f>'Peak Areas'!E42</f>
        <v>0</v>
      </c>
      <c r="F46" s="29">
        <f>'Peak Areas'!F42</f>
        <v>0.15</v>
      </c>
      <c r="G46" s="29">
        <f>((1/'Peak Areas'!$G42)*(('Peak Areas'!$H42+('Internal Standard'!$E$10/1000))/'Peak Areas'!$F42)*'Peak Areas'!$J42)*H46</f>
        <v>4.1434658242465672E-2</v>
      </c>
      <c r="H46" s="29">
        <f>(('Internal Standard'!$F$13*('Peak Areas'!G42/'Internal Standard'!$C$10))/'Peak Areas'!AB42)</f>
        <v>1.1699197621402071</v>
      </c>
      <c r="I46" s="29">
        <f>IF('Peak Areas'!L42=0,0,((('Peak Areas'!L42*Coefficients!$G$21+Coefficients!$H$21)*$G46)))</f>
        <v>0.14561379633598565</v>
      </c>
      <c r="J46" s="29">
        <f>IF('Peak Areas'!M42=0,0,((('Peak Areas'!M42*Coefficients!$G$20+Coefficients!$H$20)*$G46)))</f>
        <v>0.75858558175916635</v>
      </c>
      <c r="K46" s="29">
        <f>IF('Peak Areas'!N42=0,0,((('Peak Areas'!N42*Coefficients!$G$41+Coefficients!$H$41)*$G46)))</f>
        <v>6.2437141676154953E-2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5.0501689657078721</v>
      </c>
      <c r="N46" s="29">
        <f>IF('Peak Areas'!Q42=0,0,((('Peak Areas'!Q42*Coefficients!$G$11+Coefficients!$H$11)*$G46)))</f>
        <v>4.7267603942429837E-3</v>
      </c>
      <c r="O46" s="29">
        <f>IF('Peak Areas'!R42=0,0,((('Peak Areas'!R42*Coefficients!$G$39+Coefficients!$H$39)*$G46)))</f>
        <v>0.19429629436200821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0.93072671095910076</v>
      </c>
      <c r="R46" s="29">
        <f>IF('Peak Areas'!U42=0,0,((('Peak Areas'!U42*Coefficients!$G$26+Coefficients!$H$26)*$G46)))</f>
        <v>2.3705662853582985</v>
      </c>
      <c r="S46" s="29">
        <f>IF('Peak Areas'!V42=0,0,((('Peak Areas'!V42*Coefficients!$G$13+Coefficients!$H$13)*$G46)))</f>
        <v>0.12339189141157998</v>
      </c>
      <c r="T46" s="29">
        <f>IF('Peak Areas'!W42=0,0,((('Peak Areas'!W42*Coefficients!$G$12+Coefficients!$H$12)*$G46)))</f>
        <v>0.27352098615811804</v>
      </c>
      <c r="U46" s="29">
        <f>IF('Peak Areas'!X42=0,0,((('Peak Areas'!X42*Coefficients!$G$27+Coefficients!$H$27)*$G46)))</f>
        <v>3.9633321786818922E-2</v>
      </c>
      <c r="V46" s="29">
        <f>IF('Peak Areas'!Y42=0,0,((('Peak Areas'!Y42*Coefficients!$G$34+Coefficients!$H$34)*$G46)))</f>
        <v>0.77071048885746851</v>
      </c>
      <c r="W46" s="29">
        <f>IF('Peak Areas'!Z42=0,0,((('Peak Areas'!Z42*Coefficients!$G$52+Coefficients!$H$52)*$G46)))</f>
        <v>0.73129942900066292</v>
      </c>
      <c r="X46" s="29">
        <f>IF('Peak Areas'!AA42=0,0,((('Peak Areas'!AA42*Coefficients!$G$33+Coefficients!$H$33)*$G46)))</f>
        <v>5.5968320653345199E-2</v>
      </c>
      <c r="Y46" s="29">
        <f>IF('Peak Areas'!AC42=0,0,((('Peak Areas'!AC42*Coefficients!$G$19+Coefficients!$H$19)*$G46)))</f>
        <v>0.86493818062546046</v>
      </c>
      <c r="Z46" s="29">
        <f>IF('Peak Areas'!AD42=0,0,((('Peak Areas'!AD42*Coefficients!$G$18+Coefficients!$H$18)*$G46)))</f>
        <v>0.53384723196489847</v>
      </c>
      <c r="AA46" s="29">
        <f>IF('Peak Areas'!AE42=0,0,((('Peak Areas'!AE42*Coefficients!$G$18+Coefficients!$H$18)*$G46)))</f>
        <v>18.334931300608005</v>
      </c>
      <c r="AB46" s="29">
        <f>IF('Peak Areas'!AF42=0,0,((('Peak Areas'!AF42*Coefficients!$G$18+Coefficients!$H$18)*$G46)))</f>
        <v>0.85206217122022598</v>
      </c>
      <c r="AC46" s="29">
        <f>IF('Peak Areas'!AG42=0,0,((('Peak Areas'!AG42*Coefficients!$G$7+Coefficients!$H$7)*$G46)))</f>
        <v>8.0227464387152642E-2</v>
      </c>
      <c r="AD46" s="29">
        <f>IF('Peak Areas'!AH42=0,0,((('Peak Areas'!AH42*Coefficients!$G$6+Coefficients!$H$6)*$G46)))</f>
        <v>1.4690582183671224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0</v>
      </c>
      <c r="AG46" s="29">
        <f>IF('Peak Areas'!AK42=0,0,((('Peak Areas'!AK42*Coefficients!$G$31+Coefficients!$H$31)*$G46)))</f>
        <v>0.20120367017626511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0.17159023652406524</v>
      </c>
      <c r="AL46" s="29">
        <f t="shared" si="0"/>
        <v>18.50652153713207</v>
      </c>
      <c r="AM46" s="29">
        <f t="shared" si="1"/>
        <v>19.892430940317194</v>
      </c>
    </row>
    <row r="47" spans="1:39" x14ac:dyDescent="0.25">
      <c r="A47" s="2">
        <f>'Peak Areas'!A43</f>
        <v>0</v>
      </c>
      <c r="B47" s="60">
        <f>'Peak Areas'!B43</f>
        <v>0</v>
      </c>
      <c r="C47" s="2">
        <f>'Peak Areas'!C43</f>
        <v>0</v>
      </c>
      <c r="D47" s="2">
        <f>'Peak Areas'!D43</f>
        <v>0</v>
      </c>
      <c r="E47" s="2">
        <f>'Peak Areas'!E43</f>
        <v>0</v>
      </c>
      <c r="F47" s="29">
        <f>'Peak Areas'!F43</f>
        <v>0.15</v>
      </c>
      <c r="G47" s="29">
        <f>((1/'Peak Areas'!$G43)*(('Peak Areas'!$H43+('Internal Standard'!$E$10/1000))/'Peak Areas'!$F43)*'Peak Areas'!$J43)*H47</f>
        <v>3.7587824833983229E-2</v>
      </c>
      <c r="H47" s="29">
        <f>(('Internal Standard'!$F$13*('Peak Areas'!G43/'Internal Standard'!$C$10))/'Peak Areas'!AB43)</f>
        <v>1.0613032894301144</v>
      </c>
      <c r="I47" s="29">
        <f>IF('Peak Areas'!L43=0,0,((('Peak Areas'!L43*Coefficients!$G$21+Coefficients!$H$21)*$G47)))</f>
        <v>0.14682186559775495</v>
      </c>
      <c r="J47" s="29">
        <f>IF('Peak Areas'!M43=0,0,((('Peak Areas'!M43*Coefficients!$G$20+Coefficients!$H$20)*$G47)))</f>
        <v>0.6500030223718013</v>
      </c>
      <c r="K47" s="29">
        <f>IF('Peak Areas'!N43=0,0,((('Peak Areas'!N43*Coefficients!$G$41+Coefficients!$H$41)*$G47)))</f>
        <v>0.11700426114937801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4.3808305174765625</v>
      </c>
      <c r="N47" s="29">
        <f>IF('Peak Areas'!Q43=0,0,((('Peak Areas'!Q43*Coefficients!$G$11+Coefficients!$H$11)*$G47)))</f>
        <v>3.7032065952827468E-3</v>
      </c>
      <c r="O47" s="29">
        <f>IF('Peak Areas'!R43=0,0,((('Peak Areas'!R43*Coefficients!$G$39+Coefficients!$H$39)*$G47)))</f>
        <v>0.17835295754334241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0.85302556798204832</v>
      </c>
      <c r="R47" s="29">
        <f>IF('Peak Areas'!U43=0,0,((('Peak Areas'!U43*Coefficients!$G$26+Coefficients!$H$26)*$G47)))</f>
        <v>1.9016844503514991</v>
      </c>
      <c r="S47" s="29">
        <f>IF('Peak Areas'!V43=0,0,((('Peak Areas'!V43*Coefficients!$G$13+Coefficients!$H$13)*$G47)))</f>
        <v>0.17620089069168762</v>
      </c>
      <c r="T47" s="29">
        <f>IF('Peak Areas'!W43=0,0,((('Peak Areas'!W43*Coefficients!$G$12+Coefficients!$H$12)*$G47)))</f>
        <v>0.20208136377356942</v>
      </c>
      <c r="U47" s="29">
        <f>IF('Peak Areas'!X43=0,0,((('Peak Areas'!X43*Coefficients!$G$27+Coefficients!$H$27)*$G47)))</f>
        <v>3.4274040162154754E-2</v>
      </c>
      <c r="V47" s="29">
        <f>IF('Peak Areas'!Y43=0,0,((('Peak Areas'!Y43*Coefficients!$G$34+Coefficients!$H$34)*$G47)))</f>
        <v>0.7042038080139591</v>
      </c>
      <c r="W47" s="29">
        <f>IF('Peak Areas'!Z43=0,0,((('Peak Areas'!Z43*Coefficients!$G$52+Coefficients!$H$52)*$G47)))</f>
        <v>0.71001155417778528</v>
      </c>
      <c r="X47" s="29">
        <f>IF('Peak Areas'!AA43=0,0,((('Peak Areas'!AA43*Coefficients!$G$33+Coefficients!$H$33)*$G47)))</f>
        <v>6.394029685720766E-2</v>
      </c>
      <c r="Y47" s="29">
        <f>IF('Peak Areas'!AC43=0,0,((('Peak Areas'!AC43*Coefficients!$G$19+Coefficients!$H$19)*$G47)))</f>
        <v>0.87832263918902165</v>
      </c>
      <c r="Z47" s="29">
        <f>IF('Peak Areas'!AD43=0,0,((('Peak Areas'!AD43*Coefficients!$G$18+Coefficients!$H$18)*$G47)))</f>
        <v>0.17874913968069495</v>
      </c>
      <c r="AA47" s="29">
        <f>IF('Peak Areas'!AE43=0,0,((('Peak Areas'!AE43*Coefficients!$G$18+Coefficients!$H$18)*$G47)))</f>
        <v>16.698685077940645</v>
      </c>
      <c r="AB47" s="29">
        <f>IF('Peak Areas'!AF43=0,0,((('Peak Areas'!AF43*Coefficients!$G$18+Coefficients!$H$18)*$G47)))</f>
        <v>0.38380227112986248</v>
      </c>
      <c r="AC47" s="29">
        <f>IF('Peak Areas'!AG43=0,0,((('Peak Areas'!AG43*Coefficients!$G$7+Coefficients!$H$7)*$G47)))</f>
        <v>0</v>
      </c>
      <c r="AD47" s="29">
        <f>IF('Peak Areas'!AH43=0,0,((('Peak Areas'!AH43*Coefficients!$G$6+Coefficients!$H$6)*$G47)))</f>
        <v>2.021134376156033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0</v>
      </c>
      <c r="AG47" s="29">
        <f>IF('Peak Areas'!AK43=0,0,((('Peak Areas'!AK43*Coefficients!$G$31+Coefficients!$H$31)*$G47)))</f>
        <v>0.18463546749614257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0.13283237708661061</v>
      </c>
      <c r="AL47" s="29">
        <f t="shared" si="0"/>
        <v>16.831517455027257</v>
      </c>
      <c r="AM47" s="29">
        <f t="shared" si="1"/>
        <v>17.394068865837813</v>
      </c>
    </row>
    <row r="48" spans="1:39" x14ac:dyDescent="0.25">
      <c r="A48" s="2">
        <f>'Peak Areas'!A44</f>
        <v>0</v>
      </c>
      <c r="B48" s="60">
        <f>'Peak Areas'!B44</f>
        <v>0</v>
      </c>
      <c r="C48" s="2">
        <f>'Peak Areas'!C44</f>
        <v>0</v>
      </c>
      <c r="D48" s="2">
        <f>'Peak Areas'!D44</f>
        <v>0</v>
      </c>
      <c r="E48" s="2">
        <f>'Peak Areas'!E44</f>
        <v>0</v>
      </c>
      <c r="F48" s="29">
        <f>'Peak Areas'!F44</f>
        <v>0.15</v>
      </c>
      <c r="G48" s="29">
        <f>((1/'Peak Areas'!$G44)*(('Peak Areas'!$H44+('Internal Standard'!$E$10/1000))/'Peak Areas'!$F44)*'Peak Areas'!$J44)*H48</f>
        <v>3.3334015565573499E-2</v>
      </c>
      <c r="H48" s="29">
        <f>(('Internal Standard'!$F$13*('Peak Areas'!G44/'Internal Standard'!$C$10))/'Peak Areas'!AB44)</f>
        <v>0.9411957336161928</v>
      </c>
      <c r="I48" s="29">
        <f>IF('Peak Areas'!L44=0,0,((('Peak Areas'!L44*Coefficients!$G$21+Coefficients!$H$21)*$G48)))</f>
        <v>0.13693251310389559</v>
      </c>
      <c r="J48" s="29">
        <f>IF('Peak Areas'!M44=0,0,((('Peak Areas'!M44*Coefficients!$G$20+Coefficients!$H$20)*$G48)))</f>
        <v>0.65103703752391773</v>
      </c>
      <c r="K48" s="29">
        <f>IF('Peak Areas'!N44=0,0,((('Peak Areas'!N44*Coefficients!$G$41+Coefficients!$H$41)*$G48)))</f>
        <v>0.12683096539208127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4.492849607323568</v>
      </c>
      <c r="N48" s="29">
        <f>IF('Peak Areas'!Q44=0,0,((('Peak Areas'!Q44*Coefficients!$G$11+Coefficients!$H$11)*$G48)))</f>
        <v>1.9754076297757005E-3</v>
      </c>
      <c r="O48" s="29">
        <f>IF('Peak Areas'!R44=0,0,((('Peak Areas'!R44*Coefficients!$G$39+Coefficients!$H$39)*$G48)))</f>
        <v>0.19605723260282393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0.84980330366437418</v>
      </c>
      <c r="R48" s="29">
        <f>IF('Peak Areas'!U44=0,0,((('Peak Areas'!U44*Coefficients!$G$26+Coefficients!$H$26)*$G48)))</f>
        <v>1.8732196760132735</v>
      </c>
      <c r="S48" s="29">
        <f>IF('Peak Areas'!V44=0,0,((('Peak Areas'!V44*Coefficients!$G$13+Coefficients!$H$13)*$G48)))</f>
        <v>0.17897920233049219</v>
      </c>
      <c r="T48" s="29">
        <f>IF('Peak Areas'!W44=0,0,((('Peak Areas'!W44*Coefficients!$G$12+Coefficients!$H$12)*$G48)))</f>
        <v>0.27152042148755873</v>
      </c>
      <c r="U48" s="29">
        <f>IF('Peak Areas'!X44=0,0,((('Peak Areas'!X44*Coefficients!$G$27+Coefficients!$H$27)*$G48)))</f>
        <v>5.3837667193216872E-2</v>
      </c>
      <c r="V48" s="29">
        <f>IF('Peak Areas'!Y44=0,0,((('Peak Areas'!Y44*Coefficients!$G$34+Coefficients!$H$34)*$G48)))</f>
        <v>0.76472278757188072</v>
      </c>
      <c r="W48" s="29">
        <f>IF('Peak Areas'!Z44=0,0,((('Peak Areas'!Z44*Coefficients!$G$52+Coefficients!$H$52)*$G48)))</f>
        <v>0.60187084284535219</v>
      </c>
      <c r="X48" s="29">
        <f>IF('Peak Areas'!AA44=0,0,((('Peak Areas'!AA44*Coefficients!$G$33+Coefficients!$H$33)*$G48)))</f>
        <v>5.3297881390331321E-2</v>
      </c>
      <c r="Y48" s="29">
        <f>IF('Peak Areas'!AC44=0,0,((('Peak Areas'!AC44*Coefficients!$G$19+Coefficients!$H$19)*$G48)))</f>
        <v>0.93018181661109312</v>
      </c>
      <c r="Z48" s="29">
        <f>IF('Peak Areas'!AD44=0,0,((('Peak Areas'!AD44*Coefficients!$G$18+Coefficients!$H$18)*$G48)))</f>
        <v>0.19651043689035139</v>
      </c>
      <c r="AA48" s="29">
        <f>IF('Peak Areas'!AE44=0,0,((('Peak Areas'!AE44*Coefficients!$G$18+Coefficients!$H$18)*$G48)))</f>
        <v>16.598420944050901</v>
      </c>
      <c r="AB48" s="29">
        <f>IF('Peak Areas'!AF44=0,0,((('Peak Areas'!AF44*Coefficients!$G$18+Coefficients!$H$18)*$G48)))</f>
        <v>0.40764750980412229</v>
      </c>
      <c r="AC48" s="29">
        <f>IF('Peak Areas'!AG44=0,0,((('Peak Areas'!AG44*Coefficients!$G$7+Coefficients!$H$7)*$G48)))</f>
        <v>0</v>
      </c>
      <c r="AD48" s="29">
        <f>IF('Peak Areas'!AH44=0,0,((('Peak Areas'!AH44*Coefficients!$G$6+Coefficients!$H$6)*$G48)))</f>
        <v>1.8712902402521168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0</v>
      </c>
      <c r="AG48" s="29">
        <f>IF('Peak Areas'!AK44=0,0,((('Peak Areas'!AK44*Coefficients!$G$31+Coefficients!$H$31)*$G48)))</f>
        <v>0.17756300208842815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0.14320303226911238</v>
      </c>
      <c r="AL48" s="29">
        <f t="shared" si="0"/>
        <v>16.741623976320014</v>
      </c>
      <c r="AM48" s="29">
        <f t="shared" si="1"/>
        <v>17.345781923014485</v>
      </c>
    </row>
    <row r="49" spans="1:39" x14ac:dyDescent="0.25">
      <c r="A49" s="2">
        <f>'Peak Areas'!A45</f>
        <v>0</v>
      </c>
      <c r="B49" s="60">
        <f>'Peak Areas'!B45</f>
        <v>0</v>
      </c>
      <c r="C49" s="2">
        <f>'Peak Areas'!C45</f>
        <v>0</v>
      </c>
      <c r="D49" s="2">
        <f>'Peak Areas'!D45</f>
        <v>0</v>
      </c>
      <c r="E49" s="2">
        <f>'Peak Areas'!E45</f>
        <v>0</v>
      </c>
      <c r="F49" s="29">
        <f>'Peak Areas'!F45</f>
        <v>0.15</v>
      </c>
      <c r="G49" s="29">
        <f>((1/'Peak Areas'!$G45)*(('Peak Areas'!$H45+('Internal Standard'!$E$10/1000))/'Peak Areas'!$F45)*'Peak Areas'!$J45)*H49</f>
        <v>3.9434207368168411E-2</v>
      </c>
      <c r="H49" s="29">
        <f>(('Internal Standard'!$F$13*('Peak Areas'!G45/'Internal Standard'!$C$10))/'Peak Areas'!AB45)</f>
        <v>1.1134364433365196</v>
      </c>
      <c r="I49" s="29">
        <f>IF('Peak Areas'!L45=0,0,((('Peak Areas'!L45*Coefficients!$G$21+Coefficients!$H$21)*$G49)))</f>
        <v>0.16073977354980523</v>
      </c>
      <c r="J49" s="29">
        <f>IF('Peak Areas'!M45=0,0,((('Peak Areas'!M45*Coefficients!$G$20+Coefficients!$H$20)*$G49)))</f>
        <v>0.80599028938702966</v>
      </c>
      <c r="K49" s="29">
        <f>IF('Peak Areas'!N45=0,0,((('Peak Areas'!N45*Coefficients!$G$41+Coefficients!$H$41)*$G49)))</f>
        <v>0.14863883998282604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5.364219281650568</v>
      </c>
      <c r="N49" s="29">
        <f>IF('Peak Areas'!Q45=0,0,((('Peak Areas'!Q45*Coefficients!$G$11+Coefficients!$H$11)*$G49)))</f>
        <v>2.4128608075905979E-3</v>
      </c>
      <c r="O49" s="29">
        <f>IF('Peak Areas'!R45=0,0,((('Peak Areas'!R45*Coefficients!$G$39+Coefficients!$H$39)*$G49)))</f>
        <v>0.24911178929514699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1.025081562346303</v>
      </c>
      <c r="R49" s="29">
        <f>IF('Peak Areas'!U45=0,0,((('Peak Areas'!U45*Coefficients!$G$26+Coefficients!$H$26)*$G49)))</f>
        <v>2.2649971031378739</v>
      </c>
      <c r="S49" s="29">
        <f>IF('Peak Areas'!V45=0,0,((('Peak Areas'!V45*Coefficients!$G$13+Coefficients!$H$13)*$G49)))</f>
        <v>0.19596392338412766</v>
      </c>
      <c r="T49" s="29">
        <f>IF('Peak Areas'!W45=0,0,((('Peak Areas'!W45*Coefficients!$G$12+Coefficients!$H$12)*$G49)))</f>
        <v>0.38082156140342938</v>
      </c>
      <c r="U49" s="29">
        <f>IF('Peak Areas'!X45=0,0,((('Peak Areas'!X45*Coefficients!$G$27+Coefficients!$H$27)*$G49)))</f>
        <v>5.9801425250698037E-2</v>
      </c>
      <c r="V49" s="29">
        <f>IF('Peak Areas'!Y45=0,0,((('Peak Areas'!Y45*Coefficients!$G$34+Coefficients!$H$34)*$G49)))</f>
        <v>0.95256451573336998</v>
      </c>
      <c r="W49" s="29">
        <f>IF('Peak Areas'!Z45=0,0,((('Peak Areas'!Z45*Coefficients!$G$52+Coefficients!$H$52)*$G49)))</f>
        <v>0.72294547609337412</v>
      </c>
      <c r="X49" s="29">
        <f>IF('Peak Areas'!AA45=0,0,((('Peak Areas'!AA45*Coefficients!$G$33+Coefficients!$H$33)*$G49)))</f>
        <v>5.5337378580593143E-2</v>
      </c>
      <c r="Y49" s="29">
        <f>IF('Peak Areas'!AC45=0,0,((('Peak Areas'!AC45*Coefficients!$G$19+Coefficients!$H$19)*$G49)))</f>
        <v>1.1965916621216701</v>
      </c>
      <c r="Z49" s="29">
        <f>IF('Peak Areas'!AD45=0,0,((('Peak Areas'!AD45*Coefficients!$G$18+Coefficients!$H$18)*$G49)))</f>
        <v>0.24298092545037819</v>
      </c>
      <c r="AA49" s="29">
        <f>IF('Peak Areas'!AE45=0,0,((('Peak Areas'!AE45*Coefficients!$G$18+Coefficients!$H$18)*$G49)))</f>
        <v>20.531175625415674</v>
      </c>
      <c r="AB49" s="29">
        <f>IF('Peak Areas'!AF45=0,0,((('Peak Areas'!AF45*Coefficients!$G$18+Coefficients!$H$18)*$G49)))</f>
        <v>0.504805504637029</v>
      </c>
      <c r="AC49" s="29">
        <f>IF('Peak Areas'!AG45=0,0,((('Peak Areas'!AG45*Coefficients!$G$7+Coefficients!$H$7)*$G49)))</f>
        <v>0</v>
      </c>
      <c r="AD49" s="29">
        <f>IF('Peak Areas'!AH45=0,0,((('Peak Areas'!AH45*Coefficients!$G$6+Coefficients!$H$6)*$G49)))</f>
        <v>2.3454702489991548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0</v>
      </c>
      <c r="AG49" s="29">
        <f>IF('Peak Areas'!AK45=0,0,((('Peak Areas'!AK45*Coefficients!$G$31+Coefficients!$H$31)*$G49)))</f>
        <v>0.20840777298222074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0.16284743662746409</v>
      </c>
      <c r="AL49" s="29">
        <f t="shared" si="0"/>
        <v>20.694023062043136</v>
      </c>
      <c r="AM49" s="29">
        <f t="shared" si="1"/>
        <v>21.441809492130545</v>
      </c>
    </row>
    <row r="50" spans="1:39" x14ac:dyDescent="0.25">
      <c r="A50" s="2">
        <f>'Peak Areas'!A46</f>
        <v>0</v>
      </c>
      <c r="B50" s="60">
        <f>'Peak Areas'!B46</f>
        <v>0</v>
      </c>
      <c r="C50" s="2">
        <f>'Peak Areas'!C46</f>
        <v>0</v>
      </c>
      <c r="D50" s="2">
        <f>'Peak Areas'!D46</f>
        <v>0</v>
      </c>
      <c r="E50" s="2">
        <f>'Peak Areas'!E46</f>
        <v>0</v>
      </c>
      <c r="F50" s="29">
        <f>'Peak Areas'!F46</f>
        <v>0.15</v>
      </c>
      <c r="G50" s="29">
        <f>((1/'Peak Areas'!$G46)*(('Peak Areas'!$H46+('Internal Standard'!$E$10/1000))/'Peak Areas'!$F46)*'Peak Areas'!$J46)*H50</f>
        <v>3.6219209393528032E-2</v>
      </c>
      <c r="H50" s="29">
        <f>(('Internal Standard'!$F$13*('Peak Areas'!G46/'Internal Standard'!$C$10))/'Peak Areas'!AB46)</f>
        <v>1.0226600299349089</v>
      </c>
      <c r="I50" s="29">
        <f>IF('Peak Areas'!L46=0,0,((('Peak Areas'!L46*Coefficients!$G$21+Coefficients!$H$21)*$G50)))</f>
        <v>0.16045762619536322</v>
      </c>
      <c r="J50" s="29">
        <f>IF('Peak Areas'!M46=0,0,((('Peak Areas'!M46*Coefficients!$G$20+Coefficients!$H$20)*$G50)))</f>
        <v>0.7365461321248834</v>
      </c>
      <c r="K50" s="29">
        <f>IF('Peak Areas'!N46=0,0,((('Peak Areas'!N46*Coefficients!$G$41+Coefficients!$H$41)*$G50)))</f>
        <v>0.14137141630128097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4.8830294782680284</v>
      </c>
      <c r="N50" s="29">
        <f>IF('Peak Areas'!Q46=0,0,((('Peak Areas'!Q46*Coefficients!$G$11+Coefficients!$H$11)*$G50)))</f>
        <v>2.2054127939300887E-3</v>
      </c>
      <c r="O50" s="29">
        <f>IF('Peak Areas'!R46=0,0,((('Peak Areas'!R46*Coefficients!$G$39+Coefficients!$H$39)*$G50)))</f>
        <v>0.24386330207527987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0.97748328823491726</v>
      </c>
      <c r="R50" s="29">
        <f>IF('Peak Areas'!U46=0,0,((('Peak Areas'!U46*Coefficients!$G$26+Coefficients!$H$26)*$G50)))</f>
        <v>2.0587229695106335</v>
      </c>
      <c r="S50" s="29">
        <f>IF('Peak Areas'!V46=0,0,((('Peak Areas'!V46*Coefficients!$G$13+Coefficients!$H$13)*$G50)))</f>
        <v>0.18848480771631237</v>
      </c>
      <c r="T50" s="29">
        <f>IF('Peak Areas'!W46=0,0,((('Peak Areas'!W46*Coefficients!$G$12+Coefficients!$H$12)*$G50)))</f>
        <v>0.3549019705350851</v>
      </c>
      <c r="U50" s="29">
        <f>IF('Peak Areas'!X46=0,0,((('Peak Areas'!X46*Coefficients!$G$27+Coefficients!$H$27)*$G50)))</f>
        <v>5.3985552601431223E-2</v>
      </c>
      <c r="V50" s="29">
        <f>IF('Peak Areas'!Y46=0,0,((('Peak Areas'!Y46*Coefficients!$G$34+Coefficients!$H$34)*$G50)))</f>
        <v>0.92407194424238848</v>
      </c>
      <c r="W50" s="29">
        <f>IF('Peak Areas'!Z46=0,0,((('Peak Areas'!Z46*Coefficients!$G$52+Coefficients!$H$52)*$G50)))</f>
        <v>0.70267314518251822</v>
      </c>
      <c r="X50" s="29">
        <f>IF('Peak Areas'!AA46=0,0,((('Peak Areas'!AA46*Coefficients!$G$33+Coefficients!$H$33)*$G50)))</f>
        <v>5.4954007292992185E-2</v>
      </c>
      <c r="Y50" s="29">
        <f>IF('Peak Areas'!AC46=0,0,((('Peak Areas'!AC46*Coefficients!$G$19+Coefficients!$H$19)*$G50)))</f>
        <v>1.1313345982871403</v>
      </c>
      <c r="Z50" s="29">
        <f>IF('Peak Areas'!AD46=0,0,((('Peak Areas'!AD46*Coefficients!$G$18+Coefficients!$H$18)*$G50)))</f>
        <v>0.22167707417577481</v>
      </c>
      <c r="AA50" s="29">
        <f>IF('Peak Areas'!AE46=0,0,((('Peak Areas'!AE46*Coefficients!$G$18+Coefficients!$H$18)*$G50)))</f>
        <v>18.910167704638752</v>
      </c>
      <c r="AB50" s="29">
        <f>IF('Peak Areas'!AF46=0,0,((('Peak Areas'!AF46*Coefficients!$G$18+Coefficients!$H$18)*$G50)))</f>
        <v>0.49822471126634538</v>
      </c>
      <c r="AC50" s="29">
        <f>IF('Peak Areas'!AG46=0,0,((('Peak Areas'!AG46*Coefficients!$G$7+Coefficients!$H$7)*$G50)))</f>
        <v>0.25478529875888478</v>
      </c>
      <c r="AD50" s="29">
        <f>IF('Peak Areas'!AH46=0,0,((('Peak Areas'!AH46*Coefficients!$G$6+Coefficients!$H$6)*$G50)))</f>
        <v>2.304384614346433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0</v>
      </c>
      <c r="AG50" s="29">
        <f>IF('Peak Areas'!AK46=0,0,((('Peak Areas'!AK46*Coefficients!$G$31+Coefficients!$H$31)*$G50)))</f>
        <v>0.18963728173113581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0.13804307136614513</v>
      </c>
      <c r="AL50" s="29">
        <f t="shared" si="0"/>
        <v>19.048210776004897</v>
      </c>
      <c r="AM50" s="29">
        <f t="shared" si="1"/>
        <v>19.768112561447019</v>
      </c>
    </row>
    <row r="51" spans="1:39" x14ac:dyDescent="0.25">
      <c r="A51" s="2">
        <f>'Peak Areas'!A47</f>
        <v>0</v>
      </c>
      <c r="B51" s="60">
        <f>'Peak Areas'!B47</f>
        <v>0</v>
      </c>
      <c r="C51" s="2">
        <f>'Peak Areas'!C47</f>
        <v>0</v>
      </c>
      <c r="D51" s="2">
        <f>'Peak Areas'!D47</f>
        <v>0</v>
      </c>
      <c r="E51" s="2">
        <f>'Peak Areas'!E47</f>
        <v>0</v>
      </c>
      <c r="F51" s="29">
        <f>'Peak Areas'!F47</f>
        <v>0.15</v>
      </c>
      <c r="G51" s="29">
        <f>((1/'Peak Areas'!$G47)*(('Peak Areas'!$H47+('Internal Standard'!$E$10/1000))/'Peak Areas'!$F47)*'Peak Areas'!$J47)*H51</f>
        <v>3.1906330757057226E-2</v>
      </c>
      <c r="H51" s="29">
        <f>(('Internal Standard'!$F$13*('Peak Areas'!G47/'Internal Standard'!$C$10))/'Peak Areas'!AB47)</f>
        <v>0.9008846331404391</v>
      </c>
      <c r="I51" s="29">
        <f>IF('Peak Areas'!L47=0,0,((('Peak Areas'!L47*Coefficients!$G$21+Coefficients!$H$21)*$G51)))</f>
        <v>0.13953155678311166</v>
      </c>
      <c r="J51" s="29">
        <f>IF('Peak Areas'!M47=0,0,((('Peak Areas'!M47*Coefficients!$G$20+Coefficients!$H$20)*$G51)))</f>
        <v>0.68523876913136572</v>
      </c>
      <c r="K51" s="29">
        <f>IF('Peak Areas'!N47=0,0,((('Peak Areas'!N47*Coefficients!$G$41+Coefficients!$H$41)*$G51)))</f>
        <v>0.12185826203953681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4.3255896405269194</v>
      </c>
      <c r="N51" s="29">
        <f>IF('Peak Areas'!Q47=0,0,((('Peak Areas'!Q47*Coefficients!$G$11+Coefficients!$H$11)*$G51)))</f>
        <v>2.9496504608926065E-3</v>
      </c>
      <c r="O51" s="29">
        <f>IF('Peak Areas'!R47=0,0,((('Peak Areas'!R47*Coefficients!$G$39+Coefficients!$H$39)*$G51)))</f>
        <v>0.20244389152067882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0.8533254902752061</v>
      </c>
      <c r="R51" s="29">
        <f>IF('Peak Areas'!U47=0,0,((('Peak Areas'!U47*Coefficients!$G$26+Coefficients!$H$26)*$G51)))</f>
        <v>1.9040791451638963</v>
      </c>
      <c r="S51" s="29">
        <f>IF('Peak Areas'!V47=0,0,((('Peak Areas'!V47*Coefficients!$G$13+Coefficients!$H$13)*$G51)))</f>
        <v>0.1720092992690633</v>
      </c>
      <c r="T51" s="29">
        <f>IF('Peak Areas'!W47=0,0,((('Peak Areas'!W47*Coefficients!$G$12+Coefficients!$H$12)*$G51)))</f>
        <v>0.37340182779570258</v>
      </c>
      <c r="U51" s="29">
        <f>IF('Peak Areas'!X47=0,0,((('Peak Areas'!X47*Coefficients!$G$27+Coefficients!$H$27)*$G51)))</f>
        <v>4.5370621251517036E-2</v>
      </c>
      <c r="V51" s="29">
        <f>IF('Peak Areas'!Y47=0,0,((('Peak Areas'!Y47*Coefficients!$G$34+Coefficients!$H$34)*$G51)))</f>
        <v>0.76860997233969841</v>
      </c>
      <c r="W51" s="29">
        <f>IF('Peak Areas'!Z47=0,0,((('Peak Areas'!Z47*Coefficients!$G$52+Coefficients!$H$52)*$G51)))</f>
        <v>0.62277295768247309</v>
      </c>
      <c r="X51" s="29">
        <f>IF('Peak Areas'!AA47=0,0,((('Peak Areas'!AA47*Coefficients!$G$33+Coefficients!$H$33)*$G51)))</f>
        <v>4.8866244489332626E-2</v>
      </c>
      <c r="Y51" s="29">
        <f>IF('Peak Areas'!AC47=0,0,((('Peak Areas'!AC47*Coefficients!$G$19+Coefficients!$H$19)*$G51)))</f>
        <v>0.93713825641710824</v>
      </c>
      <c r="Z51" s="29">
        <f>IF('Peak Areas'!AD47=0,0,((('Peak Areas'!AD47*Coefficients!$G$18+Coefficients!$H$18)*$G51)))</f>
        <v>0.18455314874917597</v>
      </c>
      <c r="AA51" s="29">
        <f>IF('Peak Areas'!AE47=0,0,((('Peak Areas'!AE47*Coefficients!$G$18+Coefficients!$H$18)*$G51)))</f>
        <v>17.009650484283394</v>
      </c>
      <c r="AB51" s="29">
        <f>IF('Peak Areas'!AF47=0,0,((('Peak Areas'!AF47*Coefficients!$G$18+Coefficients!$H$18)*$G51)))</f>
        <v>0.43705726435241898</v>
      </c>
      <c r="AC51" s="29">
        <f>IF('Peak Areas'!AG47=0,0,((('Peak Areas'!AG47*Coefficients!$G$7+Coefficients!$H$7)*$G51)))</f>
        <v>0.15823179168252319</v>
      </c>
      <c r="AD51" s="29">
        <f>IF('Peak Areas'!AH47=0,0,((('Peak Areas'!AH47*Coefficients!$G$6+Coefficients!$H$6)*$G51)))</f>
        <v>1.858924819912142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0</v>
      </c>
      <c r="AG51" s="29">
        <f>IF('Peak Areas'!AK47=0,0,((('Peak Areas'!AK47*Coefficients!$G$31+Coefficients!$H$31)*$G51)))</f>
        <v>0.16905012563820626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0.13489610065129776</v>
      </c>
      <c r="AL51" s="29">
        <f t="shared" si="0"/>
        <v>17.144546584934691</v>
      </c>
      <c r="AM51" s="29">
        <f t="shared" si="1"/>
        <v>17.766156998036287</v>
      </c>
    </row>
    <row r="52" spans="1:39" x14ac:dyDescent="0.25">
      <c r="A52" s="2">
        <f>'Peak Areas'!A48</f>
        <v>0</v>
      </c>
      <c r="B52" s="60">
        <f>'Peak Areas'!B48</f>
        <v>0</v>
      </c>
      <c r="C52" s="2">
        <f>'Peak Areas'!C48</f>
        <v>0</v>
      </c>
      <c r="D52" s="2">
        <f>'Peak Areas'!D48</f>
        <v>0</v>
      </c>
      <c r="E52" s="2">
        <f>'Peak Areas'!E48</f>
        <v>0</v>
      </c>
      <c r="F52" s="29">
        <f>'Peak Areas'!F48</f>
        <v>0.15</v>
      </c>
      <c r="G52" s="29">
        <f>((1/'Peak Areas'!$G48)*(('Peak Areas'!$H48+('Internal Standard'!$E$10/1000))/'Peak Areas'!$F48)*'Peak Areas'!$J48)*H52</f>
        <v>3.9560227183920556E-2</v>
      </c>
      <c r="H52" s="29">
        <f>(('Internal Standard'!$F$13*('Peak Areas'!G48/'Internal Standard'!$C$10))/'Peak Areas'!AB48)</f>
        <v>1.1169946498989332</v>
      </c>
      <c r="I52" s="29">
        <f>IF('Peak Areas'!L48=0,0,((('Peak Areas'!L48*Coefficients!$G$21+Coefficients!$H$21)*$G52)))</f>
        <v>0.14099804792651274</v>
      </c>
      <c r="J52" s="29">
        <f>IF('Peak Areas'!M48=0,0,((('Peak Areas'!M48*Coefficients!$G$20+Coefficients!$H$20)*$G52)))</f>
        <v>0.73143445121560235</v>
      </c>
      <c r="K52" s="29">
        <f>IF('Peak Areas'!N48=0,0,((('Peak Areas'!N48*Coefficients!$G$41+Coefficients!$H$41)*$G52)))</f>
        <v>0.12809227227459771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4.9936276887494611</v>
      </c>
      <c r="N52" s="29">
        <f>IF('Peak Areas'!Q48=0,0,((('Peak Areas'!Q48*Coefficients!$G$11+Coefficients!$H$11)*$G52)))</f>
        <v>2.9011693294360647E-3</v>
      </c>
      <c r="O52" s="29">
        <f>IF('Peak Areas'!R48=0,0,((('Peak Areas'!R48*Coefficients!$G$39+Coefficients!$H$39)*$G52)))</f>
        <v>0.2184444105551894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0.99610422912120677</v>
      </c>
      <c r="R52" s="29">
        <f>IF('Peak Areas'!U48=0,0,((('Peak Areas'!U48*Coefficients!$G$26+Coefficients!$H$26)*$G52)))</f>
        <v>2.2644180758898393</v>
      </c>
      <c r="S52" s="29">
        <f>IF('Peak Areas'!V48=0,0,((('Peak Areas'!V48*Coefficients!$G$13+Coefficients!$H$13)*$G52)))</f>
        <v>0.20197794023630358</v>
      </c>
      <c r="T52" s="29">
        <f>IF('Peak Areas'!W48=0,0,((('Peak Areas'!W48*Coefficients!$G$12+Coefficients!$H$12)*$G52)))</f>
        <v>0.33871538706258414</v>
      </c>
      <c r="U52" s="29">
        <f>IF('Peak Areas'!X48=0,0,((('Peak Areas'!X48*Coefficients!$G$27+Coefficients!$H$27)*$G52)))</f>
        <v>5.6763039063386818E-2</v>
      </c>
      <c r="V52" s="29">
        <f>IF('Peak Areas'!Y48=0,0,((('Peak Areas'!Y48*Coefficients!$G$34+Coefficients!$H$34)*$G52)))</f>
        <v>0.8434437435708565</v>
      </c>
      <c r="W52" s="29">
        <f>IF('Peak Areas'!Z48=0,0,((('Peak Areas'!Z48*Coefficients!$G$52+Coefficients!$H$52)*$G52)))</f>
        <v>0.75676185321297429</v>
      </c>
      <c r="X52" s="29">
        <f>IF('Peak Areas'!AA48=0,0,((('Peak Areas'!AA48*Coefficients!$G$33+Coefficients!$H$33)*$G52)))</f>
        <v>5.5394074775747822E-2</v>
      </c>
      <c r="Y52" s="29">
        <f>IF('Peak Areas'!AC48=0,0,((('Peak Areas'!AC48*Coefficients!$G$19+Coefficients!$H$19)*$G52)))</f>
        <v>1.0015156674279651</v>
      </c>
      <c r="Z52" s="29">
        <f>IF('Peak Areas'!AD48=0,0,((('Peak Areas'!AD48*Coefficients!$G$18+Coefficients!$H$18)*$G52)))</f>
        <v>0.23223313327145589</v>
      </c>
      <c r="AA52" s="29">
        <f>IF('Peak Areas'!AE48=0,0,((('Peak Areas'!AE48*Coefficients!$G$18+Coefficients!$H$18)*$G52)))</f>
        <v>19.105677337023263</v>
      </c>
      <c r="AB52" s="29">
        <f>IF('Peak Areas'!AF48=0,0,((('Peak Areas'!AF48*Coefficients!$G$18+Coefficients!$H$18)*$G52)))</f>
        <v>0.49181839355094226</v>
      </c>
      <c r="AC52" s="29">
        <f>IF('Peak Areas'!AG48=0,0,((('Peak Areas'!AG48*Coefficients!$G$7+Coefficients!$H$7)*$G52)))</f>
        <v>0.14088535684058642</v>
      </c>
      <c r="AD52" s="29">
        <f>IF('Peak Areas'!AH48=0,0,((('Peak Areas'!AH48*Coefficients!$G$6+Coefficients!$H$6)*$G52)))</f>
        <v>2.0772016035488519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0</v>
      </c>
      <c r="AG52" s="29">
        <f>IF('Peak Areas'!AK48=0,0,((('Peak Areas'!AK48*Coefficients!$G$31+Coefficients!$H$31)*$G52)))</f>
        <v>0.19666213020131421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0.14786615649560433</v>
      </c>
      <c r="AL52" s="29">
        <f t="shared" si="0"/>
        <v>19.253543493518865</v>
      </c>
      <c r="AM52" s="29">
        <f t="shared" si="1"/>
        <v>19.977595020341266</v>
      </c>
    </row>
    <row r="53" spans="1:39" x14ac:dyDescent="0.25">
      <c r="A53" s="2">
        <f>'Peak Areas'!A49</f>
        <v>0</v>
      </c>
      <c r="B53" s="60">
        <f>'Peak Areas'!B49</f>
        <v>0</v>
      </c>
      <c r="C53" s="2">
        <f>'Peak Areas'!C49</f>
        <v>0</v>
      </c>
      <c r="D53" s="2">
        <f>'Peak Areas'!D49</f>
        <v>0</v>
      </c>
      <c r="E53" s="2">
        <f>'Peak Areas'!E49</f>
        <v>0</v>
      </c>
      <c r="F53" s="29">
        <f>'Peak Areas'!F49</f>
        <v>0.15</v>
      </c>
      <c r="G53" s="29">
        <f>((1/'Peak Areas'!$G49)*(('Peak Areas'!$H49+('Internal Standard'!$E$10/1000))/'Peak Areas'!$F49)*'Peak Areas'!$J49)*H53</f>
        <v>3.51467721021353E-2</v>
      </c>
      <c r="H53" s="29">
        <f>(('Internal Standard'!$F$13*('Peak Areas'!G49/'Internal Standard'!$C$10))/'Peak Areas'!AB49)</f>
        <v>0.99237944758970242</v>
      </c>
      <c r="I53" s="29">
        <f>IF('Peak Areas'!L49=0,0,((('Peak Areas'!L49*Coefficients!$G$21+Coefficients!$H$21)*$G53)))</f>
        <v>0.14773595214649624</v>
      </c>
      <c r="J53" s="29">
        <f>IF('Peak Areas'!M49=0,0,((('Peak Areas'!M49*Coefficients!$G$20+Coefficients!$H$20)*$G53)))</f>
        <v>0.7745369262819557</v>
      </c>
      <c r="K53" s="29">
        <f>IF('Peak Areas'!N49=0,0,((('Peak Areas'!N49*Coefficients!$G$41+Coefficients!$H$41)*$G53)))</f>
        <v>0.14646570812764287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5.0603599476840717</v>
      </c>
      <c r="N53" s="29">
        <f>IF('Peak Areas'!Q49=0,0,((('Peak Areas'!Q49*Coefficients!$G$11+Coefficients!$H$11)*$G53)))</f>
        <v>1.9630705020191467E-3</v>
      </c>
      <c r="O53" s="29">
        <f>IF('Peak Areas'!R49=0,0,((('Peak Areas'!R49*Coefficients!$G$39+Coefficients!$H$39)*$G53)))</f>
        <v>0.23524548092368153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1.0401741782936869</v>
      </c>
      <c r="R53" s="29">
        <f>IF('Peak Areas'!U49=0,0,((('Peak Areas'!U49*Coefficients!$G$26+Coefficients!$H$26)*$G53)))</f>
        <v>2.2973768589744501</v>
      </c>
      <c r="S53" s="29">
        <f>IF('Peak Areas'!V49=0,0,((('Peak Areas'!V49*Coefficients!$G$13+Coefficients!$H$13)*$G53)))</f>
        <v>0.19383410107241636</v>
      </c>
      <c r="T53" s="29">
        <f>IF('Peak Areas'!W49=0,0,((('Peak Areas'!W49*Coefficients!$G$12+Coefficients!$H$12)*$G53)))</f>
        <v>0.3495477177496652</v>
      </c>
      <c r="U53" s="29">
        <f>IF('Peak Areas'!X49=0,0,((('Peak Areas'!X49*Coefficients!$G$27+Coefficients!$H$27)*$G53)))</f>
        <v>5.5896787366751646E-2</v>
      </c>
      <c r="V53" s="29">
        <f>IF('Peak Areas'!Y49=0,0,((('Peak Areas'!Y49*Coefficients!$G$34+Coefficients!$H$34)*$G53)))</f>
        <v>0.90437240604162028</v>
      </c>
      <c r="W53" s="29">
        <f>IF('Peak Areas'!Z49=0,0,((('Peak Areas'!Z49*Coefficients!$G$52+Coefficients!$H$52)*$G53)))</f>
        <v>0.70873611434721884</v>
      </c>
      <c r="X53" s="29">
        <f>IF('Peak Areas'!AA49=0,0,((('Peak Areas'!AA49*Coefficients!$G$33+Coefficients!$H$33)*$G53)))</f>
        <v>4.8517189418304713E-2</v>
      </c>
      <c r="Y53" s="29">
        <f>IF('Peak Areas'!AC49=0,0,((('Peak Areas'!AC49*Coefficients!$G$19+Coefficients!$H$19)*$G53)))</f>
        <v>1.0678557384055296</v>
      </c>
      <c r="Z53" s="29">
        <f>IF('Peak Areas'!AD49=0,0,((('Peak Areas'!AD49*Coefficients!$G$18+Coefficients!$H$18)*$G53)))</f>
        <v>0.23135649533890915</v>
      </c>
      <c r="AA53" s="29">
        <f>IF('Peak Areas'!AE49=0,0,((('Peak Areas'!AE49*Coefficients!$G$18+Coefficients!$H$18)*$G53)))</f>
        <v>19.425811179783537</v>
      </c>
      <c r="AB53" s="29">
        <f>IF('Peak Areas'!AF49=0,0,((('Peak Areas'!AF49*Coefficients!$G$18+Coefficients!$H$18)*$G53)))</f>
        <v>0.53345942564336535</v>
      </c>
      <c r="AC53" s="29">
        <f>IF('Peak Areas'!AG49=0,0,((('Peak Areas'!AG49*Coefficients!$G$7+Coefficients!$H$7)*$G53)))</f>
        <v>0.17663040076591227</v>
      </c>
      <c r="AD53" s="29">
        <f>IF('Peak Areas'!AH49=0,0,((('Peak Areas'!AH49*Coefficients!$G$6+Coefficients!$H$6)*$G53)))</f>
        <v>2.1907380323661227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0</v>
      </c>
      <c r="AG53" s="29">
        <f>IF('Peak Areas'!AK49=0,0,((('Peak Areas'!AK49*Coefficients!$G$31+Coefficients!$H$31)*$G53)))</f>
        <v>0.186167750388923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0.16811500116841863</v>
      </c>
      <c r="AL53" s="29">
        <f t="shared" si="0"/>
        <v>19.593926180951957</v>
      </c>
      <c r="AM53" s="29">
        <f t="shared" si="1"/>
        <v>20.358742101934229</v>
      </c>
    </row>
    <row r="54" spans="1:39" x14ac:dyDescent="0.25">
      <c r="A54" s="2">
        <f>'Peak Areas'!A50</f>
        <v>0</v>
      </c>
      <c r="B54" s="60">
        <f>'Peak Areas'!B50</f>
        <v>0</v>
      </c>
      <c r="C54" s="2">
        <f>'Peak Areas'!C50</f>
        <v>0</v>
      </c>
      <c r="D54" s="2">
        <f>'Peak Areas'!D50</f>
        <v>0</v>
      </c>
      <c r="E54" s="2">
        <f>'Peak Areas'!E50</f>
        <v>0</v>
      </c>
      <c r="F54" s="29">
        <f>'Peak Areas'!F50</f>
        <v>0.15</v>
      </c>
      <c r="G54" s="29">
        <f>((1/'Peak Areas'!$G50)*(('Peak Areas'!$H50+('Internal Standard'!$E$10/1000))/'Peak Areas'!$F50)*'Peak Areas'!$J50)*H54</f>
        <v>3.3822071498610447E-2</v>
      </c>
      <c r="H54" s="29">
        <f>(('Internal Standard'!$F$13*('Peak Areas'!G50/'Internal Standard'!$C$10))/'Peak Areas'!AB50)</f>
        <v>0.95497613643135359</v>
      </c>
      <c r="I54" s="29">
        <f>IF('Peak Areas'!L50=0,0,((('Peak Areas'!L50*Coefficients!$G$21+Coefficients!$H$21)*$G54)))</f>
        <v>0.12845952660392734</v>
      </c>
      <c r="J54" s="29">
        <f>IF('Peak Areas'!M50=0,0,((('Peak Areas'!M50*Coefficients!$G$20+Coefficients!$H$20)*$G54)))</f>
        <v>0.67306815468784231</v>
      </c>
      <c r="K54" s="29">
        <f>IF('Peak Areas'!N50=0,0,((('Peak Areas'!N50*Coefficients!$G$41+Coefficients!$H$41)*$G54)))</f>
        <v>0.13439124132071448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4.4825929747266118</v>
      </c>
      <c r="N54" s="29">
        <f>IF('Peak Areas'!Q50=0,0,((('Peak Areas'!Q50*Coefficients!$G$11+Coefficients!$H$11)*$G54)))</f>
        <v>2.7008351065130214E-3</v>
      </c>
      <c r="O54" s="29">
        <f>IF('Peak Areas'!R50=0,0,((('Peak Areas'!R50*Coefficients!$G$39+Coefficients!$H$39)*$G54)))</f>
        <v>0.21907894748121404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0.95267152014605783</v>
      </c>
      <c r="R54" s="29">
        <f>IF('Peak Areas'!U50=0,0,((('Peak Areas'!U50*Coefficients!$G$26+Coefficients!$H$26)*$G54)))</f>
        <v>2.0522904153666466</v>
      </c>
      <c r="S54" s="29">
        <f>IF('Peak Areas'!V50=0,0,((('Peak Areas'!V50*Coefficients!$G$13+Coefficients!$H$13)*$G54)))</f>
        <v>0.18710467983193907</v>
      </c>
      <c r="T54" s="29">
        <f>IF('Peak Areas'!W50=0,0,((('Peak Areas'!W50*Coefficients!$G$12+Coefficients!$H$12)*$G54)))</f>
        <v>0.33567730785182875</v>
      </c>
      <c r="U54" s="29">
        <f>IF('Peak Areas'!X50=0,0,((('Peak Areas'!X50*Coefficients!$G$27+Coefficients!$H$27)*$G54)))</f>
        <v>5.7019687841487025E-2</v>
      </c>
      <c r="V54" s="29">
        <f>IF('Peak Areas'!Y50=0,0,((('Peak Areas'!Y50*Coefficients!$G$34+Coefficients!$H$34)*$G54)))</f>
        <v>0.8671383126288309</v>
      </c>
      <c r="W54" s="29">
        <f>IF('Peak Areas'!Z50=0,0,((('Peak Areas'!Z50*Coefficients!$G$52+Coefficients!$H$52)*$G54)))</f>
        <v>0.70955029032170214</v>
      </c>
      <c r="X54" s="29">
        <f>IF('Peak Areas'!AA50=0,0,((('Peak Areas'!AA50*Coefficients!$G$33+Coefficients!$H$33)*$G54)))</f>
        <v>5.0289738196770621E-2</v>
      </c>
      <c r="Y54" s="29">
        <f>IF('Peak Areas'!AC50=0,0,((('Peak Areas'!AC50*Coefficients!$G$19+Coefficients!$H$19)*$G54)))</f>
        <v>1.0162741174001038</v>
      </c>
      <c r="Z54" s="29">
        <f>IF('Peak Areas'!AD50=0,0,((('Peak Areas'!AD50*Coefficients!$G$18+Coefficients!$H$18)*$G54)))</f>
        <v>0.21319128391220324</v>
      </c>
      <c r="AA54" s="29">
        <f>IF('Peak Areas'!AE50=0,0,((('Peak Areas'!AE50*Coefficients!$G$18+Coefficients!$H$18)*$G54)))</f>
        <v>17.413099100101512</v>
      </c>
      <c r="AB54" s="29">
        <f>IF('Peak Areas'!AF50=0,0,((('Peak Areas'!AF50*Coefficients!$G$18+Coefficients!$H$18)*$G54)))</f>
        <v>0.46674408442306248</v>
      </c>
      <c r="AC54" s="29">
        <f>IF('Peak Areas'!AG50=0,0,((('Peak Areas'!AG50*Coefficients!$G$7+Coefficients!$H$7)*$G54)))</f>
        <v>0</v>
      </c>
      <c r="AD54" s="29">
        <f>IF('Peak Areas'!AH50=0,0,((('Peak Areas'!AH50*Coefficients!$G$6+Coefficients!$H$6)*$G54)))</f>
        <v>1.5985951836790457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0</v>
      </c>
      <c r="AG54" s="29">
        <f>IF('Peak Areas'!AK50=0,0,((('Peak Areas'!AK50*Coefficients!$G$31+Coefficients!$H$31)*$G54)))</f>
        <v>0.17094158096541462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0.1458219850822208</v>
      </c>
      <c r="AL54" s="29">
        <f t="shared" si="0"/>
        <v>17.558921085183734</v>
      </c>
      <c r="AM54" s="29">
        <f t="shared" si="1"/>
        <v>18.238856453518999</v>
      </c>
    </row>
    <row r="55" spans="1:39" x14ac:dyDescent="0.25">
      <c r="A55" s="2">
        <f>'Peak Areas'!A51</f>
        <v>0</v>
      </c>
      <c r="B55" s="60">
        <f>'Peak Areas'!B51</f>
        <v>0</v>
      </c>
      <c r="C55" s="2">
        <f>'Peak Areas'!C51</f>
        <v>0</v>
      </c>
      <c r="D55" s="2">
        <f>'Peak Areas'!D51</f>
        <v>0</v>
      </c>
      <c r="E55" s="2">
        <f>'Peak Areas'!E51</f>
        <v>0</v>
      </c>
      <c r="F55" s="29">
        <f>'Peak Areas'!F51</f>
        <v>0.15</v>
      </c>
      <c r="G55" s="29">
        <f>((1/'Peak Areas'!$G51)*(('Peak Areas'!$H51+('Internal Standard'!$E$10/1000))/'Peak Areas'!$F51)*'Peak Areas'!$J51)*H55</f>
        <v>3.2880207711591267E-2</v>
      </c>
      <c r="H55" s="29">
        <f>(('Internal Standard'!$F$13*('Peak Areas'!G51/'Internal Standard'!$C$10))/'Peak Areas'!AB51)</f>
        <v>0.92838233538610626</v>
      </c>
      <c r="I55" s="29">
        <f>IF('Peak Areas'!L51=0,0,((('Peak Areas'!L51*Coefficients!$G$21+Coefficients!$H$21)*$G55)))</f>
        <v>0.13544610682409039</v>
      </c>
      <c r="J55" s="29">
        <f>IF('Peak Areas'!M51=0,0,((('Peak Areas'!M51*Coefficients!$G$20+Coefficients!$H$20)*$G55)))</f>
        <v>0.71348149341078859</v>
      </c>
      <c r="K55" s="29">
        <f>IF('Peak Areas'!N51=0,0,((('Peak Areas'!N51*Coefficients!$G$41+Coefficients!$H$41)*$G55)))</f>
        <v>0.11252085104518326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4.6558841727788822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0.25942333400152146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0.86856220259515371</v>
      </c>
      <c r="R55" s="29">
        <f>IF('Peak Areas'!U51=0,0,((('Peak Areas'!U51*Coefficients!$G$26+Coefficients!$H$26)*$G55)))</f>
        <v>2.00446407578062</v>
      </c>
      <c r="S55" s="29">
        <f>IF('Peak Areas'!V51=0,0,((('Peak Areas'!V51*Coefficients!$G$13+Coefficients!$H$13)*$G55)))</f>
        <v>0.19570048631376868</v>
      </c>
      <c r="T55" s="29">
        <f>IF('Peak Areas'!W51=0,0,((('Peak Areas'!W51*Coefficients!$G$12+Coefficients!$H$12)*$G55)))</f>
        <v>0.33091309391364276</v>
      </c>
      <c r="U55" s="29">
        <f>IF('Peak Areas'!X51=0,0,((('Peak Areas'!X51*Coefficients!$G$27+Coefficients!$H$27)*$G55)))</f>
        <v>4.5815598463527674E-2</v>
      </c>
      <c r="V55" s="29">
        <f>IF('Peak Areas'!Y51=0,0,((('Peak Areas'!Y51*Coefficients!$G$34+Coefficients!$H$34)*$G55)))</f>
        <v>0.79908996662569143</v>
      </c>
      <c r="W55" s="29">
        <f>IF('Peak Areas'!Z51=0,0,((('Peak Areas'!Z51*Coefficients!$G$52+Coefficients!$H$52)*$G55)))</f>
        <v>0.63342754352887387</v>
      </c>
      <c r="X55" s="29">
        <f>IF('Peak Areas'!AA51=0,0,((('Peak Areas'!AA51*Coefficients!$G$33+Coefficients!$H$33)*$G55)))</f>
        <v>4.6909751798637045E-2</v>
      </c>
      <c r="Y55" s="29">
        <f>IF('Peak Areas'!AC51=0,0,((('Peak Areas'!AC51*Coefficients!$G$19+Coefficients!$H$19)*$G55)))</f>
        <v>0.98762853465650013</v>
      </c>
      <c r="Z55" s="29">
        <f>IF('Peak Areas'!AD51=0,0,((('Peak Areas'!AD51*Coefficients!$G$18+Coefficients!$H$18)*$G55)))</f>
        <v>0.23153632342649519</v>
      </c>
      <c r="AA55" s="29">
        <f>IF('Peak Areas'!AE51=0,0,((('Peak Areas'!AE51*Coefficients!$G$18+Coefficients!$H$18)*$G55)))</f>
        <v>17.681165112623852</v>
      </c>
      <c r="AB55" s="29">
        <f>IF('Peak Areas'!AF51=0,0,((('Peak Areas'!AF51*Coefficients!$G$18+Coefficients!$H$18)*$G55)))</f>
        <v>0.51610154664035468</v>
      </c>
      <c r="AC55" s="29">
        <f>IF('Peak Areas'!AG51=0,0,((('Peak Areas'!AG51*Coefficients!$G$7+Coefficients!$H$7)*$G55)))</f>
        <v>0.14866634520537184</v>
      </c>
      <c r="AD55" s="29">
        <f>IF('Peak Areas'!AH51=0,0,((('Peak Areas'!AH51*Coefficients!$G$6+Coefficients!$H$6)*$G55)))</f>
        <v>1.7838347044060943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0</v>
      </c>
      <c r="AG55" s="29">
        <f>IF('Peak Areas'!AK51=0,0,((('Peak Areas'!AK51*Coefficients!$G$31+Coefficients!$H$31)*$G55)))</f>
        <v>0.170795413940841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0.15672995014115601</v>
      </c>
      <c r="AL55" s="29">
        <f t="shared" si="0"/>
        <v>17.837895062765007</v>
      </c>
      <c r="AM55" s="29">
        <f t="shared" si="1"/>
        <v>18.585532932831857</v>
      </c>
    </row>
    <row r="56" spans="1:39" x14ac:dyDescent="0.25">
      <c r="A56" s="2">
        <f>'Peak Areas'!A52</f>
        <v>0</v>
      </c>
      <c r="B56" s="60">
        <f>'Peak Areas'!B52</f>
        <v>0</v>
      </c>
      <c r="C56" s="2">
        <f>'Peak Areas'!C52</f>
        <v>0</v>
      </c>
      <c r="D56" s="2">
        <f>'Peak Areas'!D52</f>
        <v>0</v>
      </c>
      <c r="E56" s="2">
        <f>'Peak Areas'!E52</f>
        <v>0</v>
      </c>
      <c r="F56" s="29">
        <f>'Peak Areas'!F52</f>
        <v>0.15</v>
      </c>
      <c r="G56" s="29">
        <f>((1/'Peak Areas'!$G52)*(('Peak Areas'!$H52+('Internal Standard'!$E$10/1000))/'Peak Areas'!$F52)*'Peak Areas'!$J52)*H56</f>
        <v>3.4235226379571923E-2</v>
      </c>
      <c r="H56" s="29">
        <f>(('Internal Standard'!$F$13*('Peak Areas'!G52/'Internal Standard'!$C$10))/'Peak Areas'!AB52)</f>
        <v>0.9666416860114424</v>
      </c>
      <c r="I56" s="29">
        <f>IF('Peak Areas'!L52=0,0,((('Peak Areas'!L52*Coefficients!$G$21+Coefficients!$H$21)*$G56)))</f>
        <v>0.15112244243391026</v>
      </c>
      <c r="J56" s="29">
        <f>IF('Peak Areas'!M52=0,0,((('Peak Areas'!M52*Coefficients!$G$20+Coefficients!$H$20)*$G56)))</f>
        <v>0.75076018365903574</v>
      </c>
      <c r="K56" s="29">
        <f>IF('Peak Areas'!N52=0,0,((('Peak Areas'!N52*Coefficients!$G$41+Coefficients!$H$41)*$G56)))</f>
        <v>0.11891594407296426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4.7231916364937971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0.25252918598154733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0.86399526329339038</v>
      </c>
      <c r="R56" s="29">
        <f>IF('Peak Areas'!U52=0,0,((('Peak Areas'!U52*Coefficients!$G$26+Coefficients!$H$26)*$G56)))</f>
        <v>2.1556243865517155</v>
      </c>
      <c r="S56" s="29">
        <f>IF('Peak Areas'!V52=0,0,((('Peak Areas'!V52*Coefficients!$G$13+Coefficients!$H$13)*$G56)))</f>
        <v>0.19115656909216527</v>
      </c>
      <c r="T56" s="29">
        <f>IF('Peak Areas'!W52=0,0,((('Peak Areas'!W52*Coefficients!$G$12+Coefficients!$H$12)*$G56)))</f>
        <v>0.43972529863168447</v>
      </c>
      <c r="U56" s="29">
        <f>IF('Peak Areas'!X52=0,0,((('Peak Areas'!X52*Coefficients!$G$27+Coefficients!$H$27)*$G56)))</f>
        <v>4.5216589799968773E-2</v>
      </c>
      <c r="V56" s="29">
        <f>IF('Peak Areas'!Y52=0,0,((('Peak Areas'!Y52*Coefficients!$G$34+Coefficients!$H$34)*$G56)))</f>
        <v>0.79335761486416323</v>
      </c>
      <c r="W56" s="29">
        <f>IF('Peak Areas'!Z52=0,0,((('Peak Areas'!Z52*Coefficients!$G$52+Coefficients!$H$52)*$G56)))</f>
        <v>0.65201995111729205</v>
      </c>
      <c r="X56" s="29">
        <f>IF('Peak Areas'!AA52=0,0,((('Peak Areas'!AA52*Coefficients!$G$33+Coefficients!$H$33)*$G56)))</f>
        <v>4.5760439259995928E-2</v>
      </c>
      <c r="Y56" s="29">
        <f>IF('Peak Areas'!AC52=0,0,((('Peak Areas'!AC52*Coefficients!$G$19+Coefficients!$H$19)*$G56)))</f>
        <v>0.94760394914844004</v>
      </c>
      <c r="Z56" s="29">
        <f>IF('Peak Areas'!AD52=0,0,((('Peak Areas'!AD52*Coefficients!$G$18+Coefficients!$H$18)*$G56)))</f>
        <v>0.23227982467998873</v>
      </c>
      <c r="AA56" s="29">
        <f>IF('Peak Areas'!AE52=0,0,((('Peak Areas'!AE52*Coefficients!$G$18+Coefficients!$H$18)*$G56)))</f>
        <v>17.90100599369439</v>
      </c>
      <c r="AB56" s="29">
        <f>IF('Peak Areas'!AF52=0,0,((('Peak Areas'!AF52*Coefficients!$G$18+Coefficients!$H$18)*$G56)))</f>
        <v>0.50145247419885219</v>
      </c>
      <c r="AC56" s="29">
        <f>IF('Peak Areas'!AG52=0,0,((('Peak Areas'!AG52*Coefficients!$G$7+Coefficients!$H$7)*$G56)))</f>
        <v>0</v>
      </c>
      <c r="AD56" s="29">
        <f>IF('Peak Areas'!AH52=0,0,((('Peak Areas'!AH52*Coefficients!$G$6+Coefficients!$H$6)*$G56)))</f>
        <v>1.9121321993366842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0</v>
      </c>
      <c r="AG56" s="29">
        <f>IF('Peak Areas'!AK52=0,0,((('Peak Areas'!AK52*Coefficients!$G$31+Coefficients!$H$31)*$G56)))</f>
        <v>0.16733450644299908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0.14293256511720162</v>
      </c>
      <c r="AL56" s="29">
        <f t="shared" si="0"/>
        <v>18.043938558811593</v>
      </c>
      <c r="AM56" s="29">
        <f t="shared" si="1"/>
        <v>18.777670857690435</v>
      </c>
    </row>
    <row r="57" spans="1:39" x14ac:dyDescent="0.25">
      <c r="A57" s="2">
        <f>'Peak Areas'!A53</f>
        <v>0</v>
      </c>
      <c r="B57" s="60">
        <f>'Peak Areas'!B53</f>
        <v>0</v>
      </c>
      <c r="C57" s="2">
        <f>'Peak Areas'!C53</f>
        <v>0</v>
      </c>
      <c r="D57" s="2">
        <f>'Peak Areas'!D53</f>
        <v>0</v>
      </c>
      <c r="E57" s="2">
        <f>'Peak Areas'!E53</f>
        <v>0</v>
      </c>
      <c r="F57" s="29">
        <f>'Peak Areas'!F53</f>
        <v>0.15</v>
      </c>
      <c r="G57" s="29">
        <f>((1/'Peak Areas'!$G53)*(('Peak Areas'!$H53+('Internal Standard'!$E$10/1000))/'Peak Areas'!$F53)*'Peak Areas'!$J53)*H57</f>
        <v>3.4237228959269408E-2</v>
      </c>
      <c r="H57" s="29">
        <f>(('Internal Standard'!$F$13*('Peak Areas'!G53/'Internal Standard'!$C$10))/'Peak Areas'!AB53)</f>
        <v>0.96669822943819483</v>
      </c>
      <c r="I57" s="29">
        <f>IF('Peak Areas'!L53=0,0,((('Peak Areas'!L53*Coefficients!$G$21+Coefficients!$H$21)*$G57)))</f>
        <v>0.13397012481530782</v>
      </c>
      <c r="J57" s="29">
        <f>IF('Peak Areas'!M53=0,0,((('Peak Areas'!M53*Coefficients!$G$20+Coefficients!$H$20)*$G57)))</f>
        <v>0.69624862188842196</v>
      </c>
      <c r="K57" s="29">
        <f>IF('Peak Areas'!N53=0,0,((('Peak Areas'!N53*Coefficients!$G$41+Coefficients!$H$41)*$G57)))</f>
        <v>0.18884400576631002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4.6442518033463598</v>
      </c>
      <c r="N57" s="29">
        <f>IF('Peak Areas'!Q53=0,0,((('Peak Areas'!Q53*Coefficients!$G$11+Coefficients!$H$11)*$G57)))</f>
        <v>3.555705035447001E-3</v>
      </c>
      <c r="O57" s="29">
        <f>IF('Peak Areas'!R53=0,0,((('Peak Areas'!R53*Coefficients!$G$39+Coefficients!$H$39)*$G57)))</f>
        <v>0.23476636004904203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0.96093867092523055</v>
      </c>
      <c r="R57" s="29">
        <f>IF('Peak Areas'!U53=0,0,((('Peak Areas'!U53*Coefficients!$G$26+Coefficients!$H$26)*$G57)))</f>
        <v>1.96897294013979</v>
      </c>
      <c r="S57" s="29">
        <f>IF('Peak Areas'!V53=0,0,((('Peak Areas'!V53*Coefficients!$G$13+Coefficients!$H$13)*$G57)))</f>
        <v>0.17376067892370375</v>
      </c>
      <c r="T57" s="29">
        <f>IF('Peak Areas'!W53=0,0,((('Peak Areas'!W53*Coefficients!$G$12+Coefficients!$H$12)*$G57)))</f>
        <v>0.26367613529399769</v>
      </c>
      <c r="U57" s="29">
        <f>IF('Peak Areas'!X53=0,0,((('Peak Areas'!X53*Coefficients!$G$27+Coefficients!$H$27)*$G57)))</f>
        <v>4.7471435535004006E-2</v>
      </c>
      <c r="V57" s="29">
        <f>IF('Peak Areas'!Y53=0,0,((('Peak Areas'!Y53*Coefficients!$G$34+Coefficients!$H$34)*$G57)))</f>
        <v>0.86400280661955264</v>
      </c>
      <c r="W57" s="29">
        <f>IF('Peak Areas'!Z53=0,0,((('Peak Areas'!Z53*Coefficients!$G$52+Coefficients!$H$52)*$G57)))</f>
        <v>0.67661373237789235</v>
      </c>
      <c r="X57" s="29">
        <f>IF('Peak Areas'!AA53=0,0,((('Peak Areas'!AA53*Coefficients!$G$33+Coefficients!$H$33)*$G57)))</f>
        <v>5.2925453458968347E-2</v>
      </c>
      <c r="Y57" s="29">
        <f>IF('Peak Areas'!AC53=0,0,((('Peak Areas'!AC53*Coefficients!$G$19+Coefficients!$H$19)*$G57)))</f>
        <v>1.0250648813451182</v>
      </c>
      <c r="Z57" s="29">
        <f>IF('Peak Areas'!AD53=0,0,((('Peak Areas'!AD53*Coefficients!$G$18+Coefficients!$H$18)*$G57)))</f>
        <v>0.24182961505066652</v>
      </c>
      <c r="AA57" s="29">
        <f>IF('Peak Areas'!AE53=0,0,((('Peak Areas'!AE53*Coefficients!$G$18+Coefficients!$H$18)*$G57)))</f>
        <v>17.656149046887993</v>
      </c>
      <c r="AB57" s="29">
        <f>IF('Peak Areas'!AF53=0,0,((('Peak Areas'!AF53*Coefficients!$G$18+Coefficients!$H$18)*$G57)))</f>
        <v>0.49868218722009378</v>
      </c>
      <c r="AC57" s="29">
        <f>IF('Peak Areas'!AG53=0,0,((('Peak Areas'!AG53*Coefficients!$G$7+Coefficients!$H$7)*$G57)))</f>
        <v>0.14043951551748116</v>
      </c>
      <c r="AD57" s="29">
        <f>IF('Peak Areas'!AH53=0,0,((('Peak Areas'!AH53*Coefficients!$G$6+Coefficients!$H$6)*$G57)))</f>
        <v>1.9665722315845033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0</v>
      </c>
      <c r="AG57" s="29">
        <f>IF('Peak Areas'!AK53=0,0,((('Peak Areas'!AK53*Coefficients!$G$31+Coefficients!$H$31)*$G57)))</f>
        <v>0.17806092433187196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0.15696632788060208</v>
      </c>
      <c r="AL57" s="29">
        <f t="shared" si="0"/>
        <v>17.813115374768596</v>
      </c>
      <c r="AM57" s="29">
        <f t="shared" si="1"/>
        <v>18.553627177039356</v>
      </c>
    </row>
    <row r="58" spans="1:39" x14ac:dyDescent="0.25">
      <c r="A58" s="2">
        <f>'Peak Areas'!A54</f>
        <v>0</v>
      </c>
      <c r="B58" s="60">
        <f>'Peak Areas'!B54</f>
        <v>0</v>
      </c>
      <c r="C58" s="2">
        <f>'Peak Areas'!C54</f>
        <v>0</v>
      </c>
      <c r="D58" s="2">
        <f>'Peak Areas'!D54</f>
        <v>0</v>
      </c>
      <c r="E58" s="2">
        <f>'Peak Areas'!E54</f>
        <v>0</v>
      </c>
      <c r="F58" s="29">
        <f>'Peak Areas'!F54</f>
        <v>0.15</v>
      </c>
      <c r="G58" s="29">
        <f>((1/'Peak Areas'!$G54)*(('Peak Areas'!$H54+('Internal Standard'!$E$10/1000))/'Peak Areas'!$F54)*'Peak Areas'!$J54)*H58</f>
        <v>3.4193413526751731E-2</v>
      </c>
      <c r="H58" s="29">
        <f>(('Internal Standard'!$F$13*('Peak Areas'!G54/'Internal Standard'!$C$10))/'Peak Areas'!AB54)</f>
        <v>0.9654610878141664</v>
      </c>
      <c r="I58" s="29">
        <f>IF('Peak Areas'!L54=0,0,((('Peak Areas'!L54*Coefficients!$G$21+Coefficients!$H$21)*$G58)))</f>
        <v>0.14933690272863384</v>
      </c>
      <c r="J58" s="29">
        <f>IF('Peak Areas'!M54=0,0,((('Peak Areas'!M54*Coefficients!$G$20+Coefficients!$H$20)*$G58)))</f>
        <v>0.74716375238376564</v>
      </c>
      <c r="K58" s="29">
        <f>IF('Peak Areas'!N54=0,0,((('Peak Areas'!N54*Coefficients!$G$41+Coefficients!$H$41)*$G58)))</f>
        <v>0.1243942528932067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4.7665140222423252</v>
      </c>
      <c r="N58" s="29">
        <f>IF('Peak Areas'!Q54=0,0,((('Peak Areas'!Q54*Coefficients!$G$11+Coefficients!$H$11)*$G58)))</f>
        <v>1.9250196047982783E-3</v>
      </c>
      <c r="O58" s="29">
        <f>IF('Peak Areas'!R54=0,0,((('Peak Areas'!R54*Coefficients!$G$39+Coefficients!$H$39)*$G58)))</f>
        <v>0.20672927728732798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0.89708840734563322</v>
      </c>
      <c r="R58" s="29">
        <f>IF('Peak Areas'!U54=0,0,((('Peak Areas'!U54*Coefficients!$G$26+Coefficients!$H$26)*$G58)))</f>
        <v>1.9508025961942641</v>
      </c>
      <c r="S58" s="29">
        <f>IF('Peak Areas'!V54=0,0,((('Peak Areas'!V54*Coefficients!$G$13+Coefficients!$H$13)*$G58)))</f>
        <v>0.1624971084052807</v>
      </c>
      <c r="T58" s="29">
        <f>IF('Peak Areas'!W54=0,0,((('Peak Areas'!W54*Coefficients!$G$12+Coefficients!$H$12)*$G58)))</f>
        <v>0.32692259129788787</v>
      </c>
      <c r="U58" s="29">
        <f>IF('Peak Areas'!X54=0,0,((('Peak Areas'!X54*Coefficients!$G$27+Coefficients!$H$27)*$G58)))</f>
        <v>3.9672515582671264E-2</v>
      </c>
      <c r="V58" s="29">
        <f>IF('Peak Areas'!Y54=0,0,((('Peak Areas'!Y54*Coefficients!$G$34+Coefficients!$H$34)*$G58)))</f>
        <v>0.77774858808408309</v>
      </c>
      <c r="W58" s="29">
        <f>IF('Peak Areas'!Z54=0,0,((('Peak Areas'!Z54*Coefficients!$G$52+Coefficients!$H$52)*$G58)))</f>
        <v>0.63171371795078257</v>
      </c>
      <c r="X58" s="29">
        <f>IF('Peak Areas'!AA54=0,0,((('Peak Areas'!AA54*Coefficients!$G$33+Coefficients!$H$33)*$G58)))</f>
        <v>4.6199346857358166E-2</v>
      </c>
      <c r="Y58" s="29">
        <f>IF('Peak Areas'!AC54=0,0,((('Peak Areas'!AC54*Coefficients!$G$19+Coefficients!$H$19)*$G58)))</f>
        <v>0.93433385691341919</v>
      </c>
      <c r="Z58" s="29">
        <f>IF('Peak Areas'!AD54=0,0,((('Peak Areas'!AD54*Coefficients!$G$18+Coefficients!$H$18)*$G58)))</f>
        <v>0.23329429181241204</v>
      </c>
      <c r="AA58" s="29">
        <f>IF('Peak Areas'!AE54=0,0,((('Peak Areas'!AE54*Coefficients!$G$18+Coefficients!$H$18)*$G58)))</f>
        <v>17.546913732223409</v>
      </c>
      <c r="AB58" s="29">
        <f>IF('Peak Areas'!AF54=0,0,((('Peak Areas'!AF54*Coefficients!$G$18+Coefficients!$H$18)*$G58)))</f>
        <v>0.47633726430462586</v>
      </c>
      <c r="AC58" s="29">
        <f>IF('Peak Areas'!AG54=0,0,((('Peak Areas'!AG54*Coefficients!$G$7+Coefficients!$H$7)*$G58)))</f>
        <v>0.14383651181310428</v>
      </c>
      <c r="AD58" s="29">
        <f>IF('Peak Areas'!AH54=0,0,((('Peak Areas'!AH54*Coefficients!$G$6+Coefficients!$H$6)*$G58)))</f>
        <v>1.7844916936750022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0</v>
      </c>
      <c r="AG58" s="29">
        <f>IF('Peak Areas'!AK54=0,0,((('Peak Areas'!AK54*Coefficients!$G$31+Coefficients!$H$31)*$G58)))</f>
        <v>0.17434025633078451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0.16061050999707654</v>
      </c>
      <c r="AL58" s="29">
        <f t="shared" si="0"/>
        <v>17.707524242220487</v>
      </c>
      <c r="AM58" s="29">
        <f t="shared" si="1"/>
        <v>18.417155798337525</v>
      </c>
    </row>
    <row r="59" spans="1:39" x14ac:dyDescent="0.25">
      <c r="A59" s="2">
        <f>'Peak Areas'!A55</f>
        <v>0</v>
      </c>
      <c r="B59" s="60">
        <f>'Peak Areas'!B55</f>
        <v>0</v>
      </c>
      <c r="C59" s="2">
        <f>'Peak Areas'!C55</f>
        <v>0</v>
      </c>
      <c r="D59" s="2">
        <f>'Peak Areas'!D55</f>
        <v>0</v>
      </c>
      <c r="E59" s="2">
        <f>'Peak Areas'!E55</f>
        <v>0</v>
      </c>
      <c r="F59" s="29">
        <f>'Peak Areas'!F55</f>
        <v>0.15</v>
      </c>
      <c r="G59" s="29">
        <f>((1/'Peak Areas'!$G55)*(('Peak Areas'!$H55+('Internal Standard'!$E$10/1000))/'Peak Areas'!$F55)*'Peak Areas'!$J55)*H59</f>
        <v>3.4090226549233105E-2</v>
      </c>
      <c r="H59" s="29">
        <f>(('Internal Standard'!$F$13*('Peak Areas'!G55/'Internal Standard'!$C$10))/'Peak Areas'!AB55)</f>
        <v>0.96254757315481687</v>
      </c>
      <c r="I59" s="29">
        <f>IF('Peak Areas'!L55=0,0,((('Peak Areas'!L55*Coefficients!$G$21+Coefficients!$H$21)*$G59)))</f>
        <v>0.14310391941449788</v>
      </c>
      <c r="J59" s="29">
        <f>IF('Peak Areas'!M55=0,0,((('Peak Areas'!M55*Coefficients!$G$20+Coefficients!$H$20)*$G59)))</f>
        <v>0.71716527901953797</v>
      </c>
      <c r="K59" s="29">
        <f>IF('Peak Areas'!N55=0,0,((('Peak Areas'!N55*Coefficients!$G$41+Coefficients!$H$41)*$G59)))</f>
        <v>0.13807669961669009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4.587157521034853</v>
      </c>
      <c r="N59" s="29">
        <f>IF('Peak Areas'!Q55=0,0,((('Peak Areas'!Q55*Coefficients!$G$11+Coefficients!$H$11)*$G59)))</f>
        <v>2.7475011869297098E-3</v>
      </c>
      <c r="O59" s="29">
        <f>IF('Peak Areas'!R55=0,0,((('Peak Areas'!R55*Coefficients!$G$39+Coefficients!$H$39)*$G59)))</f>
        <v>0.23248263800950386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0.94102480085996221</v>
      </c>
      <c r="R59" s="29">
        <f>IF('Peak Areas'!U55=0,0,((('Peak Areas'!U55*Coefficients!$G$26+Coefficients!$H$26)*$G59)))</f>
        <v>2.016416213698319</v>
      </c>
      <c r="S59" s="29">
        <f>IF('Peak Areas'!V55=0,0,((('Peak Areas'!V55*Coefficients!$G$13+Coefficients!$H$13)*$G59)))</f>
        <v>0.18188184521042774</v>
      </c>
      <c r="T59" s="29">
        <f>IF('Peak Areas'!W55=0,0,((('Peak Areas'!W55*Coefficients!$G$12+Coefficients!$H$12)*$G59)))</f>
        <v>0.27618986408856733</v>
      </c>
      <c r="U59" s="29">
        <f>IF('Peak Areas'!X55=0,0,((('Peak Areas'!X55*Coefficients!$G$27+Coefficients!$H$27)*$G59)))</f>
        <v>4.2595316697612476E-2</v>
      </c>
      <c r="V59" s="29">
        <f>IF('Peak Areas'!Y55=0,0,((('Peak Areas'!Y55*Coefficients!$G$34+Coefficients!$H$34)*$G59)))</f>
        <v>0.85542589661784607</v>
      </c>
      <c r="W59" s="29">
        <f>IF('Peak Areas'!Z55=0,0,((('Peak Areas'!Z55*Coefficients!$G$52+Coefficients!$H$52)*$G59)))</f>
        <v>0.67570185035659858</v>
      </c>
      <c r="X59" s="29">
        <f>IF('Peak Areas'!AA55=0,0,((('Peak Areas'!AA55*Coefficients!$G$33+Coefficients!$H$33)*$G59)))</f>
        <v>5.5280441085147985E-2</v>
      </c>
      <c r="Y59" s="29">
        <f>IF('Peak Areas'!AC55=0,0,((('Peak Areas'!AC55*Coefficients!$G$19+Coefficients!$H$19)*$G59)))</f>
        <v>1.0240984181599224</v>
      </c>
      <c r="Z59" s="29">
        <f>IF('Peak Areas'!AD55=0,0,((('Peak Areas'!AD55*Coefficients!$G$18+Coefficients!$H$18)*$G59)))</f>
        <v>0.20159067803191844</v>
      </c>
      <c r="AA59" s="29">
        <f>IF('Peak Areas'!AE55=0,0,((('Peak Areas'!AE55*Coefficients!$G$18+Coefficients!$H$18)*$G59)))</f>
        <v>17.381238110192605</v>
      </c>
      <c r="AB59" s="29">
        <f>IF('Peak Areas'!AF55=0,0,((('Peak Areas'!AF55*Coefficients!$G$18+Coefficients!$H$18)*$G59)))</f>
        <v>0.53244380267890801</v>
      </c>
      <c r="AC59" s="29">
        <f>IF('Peak Areas'!AG55=0,0,((('Peak Areas'!AG55*Coefficients!$G$7+Coefficients!$H$7)*$G59)))</f>
        <v>0.12730375502671087</v>
      </c>
      <c r="AD59" s="29">
        <f>IF('Peak Areas'!AH55=0,0,((('Peak Areas'!AH55*Coefficients!$G$6+Coefficients!$H$6)*$G59)))</f>
        <v>1.8982565860261524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0</v>
      </c>
      <c r="AG59" s="29">
        <f>IF('Peak Areas'!AK55=0,0,((('Peak Areas'!AK55*Coefficients!$G$31+Coefficients!$H$31)*$G59)))</f>
        <v>0.17362344724718853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0.1641760409541444</v>
      </c>
      <c r="AL59" s="29">
        <f t="shared" si="0"/>
        <v>17.545414151146751</v>
      </c>
      <c r="AM59" s="29">
        <f t="shared" si="1"/>
        <v>18.279448631857576</v>
      </c>
    </row>
    <row r="60" spans="1:39" x14ac:dyDescent="0.25">
      <c r="A60" s="2">
        <f>'Peak Areas'!A56</f>
        <v>0</v>
      </c>
      <c r="B60" s="60">
        <f>'Peak Areas'!B56</f>
        <v>0</v>
      </c>
      <c r="C60" s="2">
        <f>'Peak Areas'!C56</f>
        <v>0</v>
      </c>
      <c r="D60" s="2">
        <f>'Peak Areas'!D56</f>
        <v>0</v>
      </c>
      <c r="E60" s="2">
        <f>'Peak Areas'!E56</f>
        <v>0</v>
      </c>
      <c r="F60" s="29">
        <f>'Peak Areas'!F56</f>
        <v>0.15</v>
      </c>
      <c r="G60" s="29">
        <f>((1/'Peak Areas'!$G56)*(('Peak Areas'!$H56+('Internal Standard'!$E$10/1000))/'Peak Areas'!$F56)*'Peak Areas'!$J56)*H60</f>
        <v>3.5301252052042251E-2</v>
      </c>
      <c r="H60" s="29">
        <f>(('Internal Standard'!$F$13*('Peak Areas'!G56/'Internal Standard'!$C$10))/'Peak Areas'!AB56)</f>
        <v>0.99674123441060447</v>
      </c>
      <c r="I60" s="29">
        <f>IF('Peak Areas'!L56=0,0,((('Peak Areas'!L56*Coefficients!$G$21+Coefficients!$H$21)*$G60)))</f>
        <v>7.1822395997465038E-2</v>
      </c>
      <c r="J60" s="29">
        <f>IF('Peak Areas'!M56=0,0,((('Peak Areas'!M56*Coefficients!$G$20+Coefficients!$H$20)*$G60)))</f>
        <v>0.60741228636046041</v>
      </c>
      <c r="K60" s="29">
        <f>IF('Peak Areas'!N56=0,0,((('Peak Areas'!N56*Coefficients!$G$41+Coefficients!$H$41)*$G60)))</f>
        <v>5.4995337650748558E-2</v>
      </c>
      <c r="L60" s="29">
        <f>IF('Peak Areas'!O56=0,0,((('Peak Areas'!O56*Coefficients!$G$10+Coefficients!$H$10)*$G60)))</f>
        <v>0</v>
      </c>
      <c r="M60" s="29">
        <f>IF('Peak Areas'!P56=0,0,((('Peak Areas'!P56*Coefficients!$G$32+Coefficients!$H$32)*$G60)))</f>
        <v>5.1678835859910341</v>
      </c>
      <c r="N60" s="29">
        <f>IF('Peak Areas'!Q56=0,0,((('Peak Areas'!Q56*Coefficients!$G$11+Coefficients!$H$11)*$G60)))</f>
        <v>4.3722550509930676E-3</v>
      </c>
      <c r="O60" s="29">
        <f>IF('Peak Areas'!R56=0,0,((('Peak Areas'!R56*Coefficients!$G$39+Coefficients!$H$39)*$G60)))</f>
        <v>0.25140835215013052</v>
      </c>
      <c r="P60" s="29">
        <f>IF('Peak Areas'!S56=0,0,((('Peak Areas'!S56*Coefficients!$G$46+Coefficients!$H$46)*$G60)))</f>
        <v>0</v>
      </c>
      <c r="Q60" s="29">
        <f>IF('Peak Areas'!T56=0,0,((('Peak Areas'!T56*Coefficients!$G$51+Coefficients!$H$51)*$G60)))</f>
        <v>0.99778799782118555</v>
      </c>
      <c r="R60" s="29">
        <f>IF('Peak Areas'!U56=0,0,((('Peak Areas'!U56*Coefficients!$G$26+Coefficients!$H$26)*$G60)))</f>
        <v>2.3802704914114501</v>
      </c>
      <c r="S60" s="29">
        <f>IF('Peak Areas'!V56=0,0,((('Peak Areas'!V56*Coefficients!$G$13+Coefficients!$H$13)*$G60)))</f>
        <v>6.7161116207569052E-2</v>
      </c>
      <c r="T60" s="29">
        <f>IF('Peak Areas'!W56=0,0,((('Peak Areas'!W56*Coefficients!$G$12+Coefficients!$H$12)*$G60)))</f>
        <v>0.28174860382481859</v>
      </c>
      <c r="U60" s="29">
        <f>IF('Peak Areas'!X56=0,0,((('Peak Areas'!X56*Coefficients!$G$27+Coefficients!$H$27)*$G60)))</f>
        <v>4.662455611553807E-2</v>
      </c>
      <c r="V60" s="29">
        <f>IF('Peak Areas'!Y56=0,0,((('Peak Areas'!Y56*Coefficients!$G$34+Coefficients!$H$34)*$G60)))</f>
        <v>0.93030358029021809</v>
      </c>
      <c r="W60" s="29">
        <f>IF('Peak Areas'!Z56=0,0,((('Peak Areas'!Z56*Coefficients!$G$52+Coefficients!$H$52)*$G60)))</f>
        <v>0.70899536651723494</v>
      </c>
      <c r="X60" s="29">
        <f>IF('Peak Areas'!AA56=0,0,((('Peak Areas'!AA56*Coefficients!$G$33+Coefficients!$H$33)*$G60)))</f>
        <v>5.8518146330454886E-2</v>
      </c>
      <c r="Y60" s="29">
        <f>IF('Peak Areas'!AC56=0,0,((('Peak Areas'!AC56*Coefficients!$G$19+Coefficients!$H$19)*$G60)))</f>
        <v>1.1216848384972316</v>
      </c>
      <c r="Z60" s="29">
        <f>IF('Peak Areas'!AD56=0,0,((('Peak Areas'!AD56*Coefficients!$G$18+Coefficients!$H$18)*$G60)))</f>
        <v>0.24355904696420264</v>
      </c>
      <c r="AA60" s="29">
        <f>IF('Peak Areas'!AE56=0,0,((('Peak Areas'!AE56*Coefficients!$G$18+Coefficients!$H$18)*$G60)))</f>
        <v>19.218909341171631</v>
      </c>
      <c r="AB60" s="29">
        <f>IF('Peak Areas'!AF56=0,0,((('Peak Areas'!AF56*Coefficients!$G$18+Coefficients!$H$18)*$G60)))</f>
        <v>0.57242819397618416</v>
      </c>
      <c r="AC60" s="29">
        <f>IF('Peak Areas'!AG56=0,0,((('Peak Areas'!AG56*Coefficients!$G$7+Coefficients!$H$7)*$G60)))</f>
        <v>0.1331339083656384</v>
      </c>
      <c r="AD60" s="29">
        <f>IF('Peak Areas'!AH56=0,0,((('Peak Areas'!AH56*Coefficients!$G$6+Coefficients!$H$6)*$G60)))</f>
        <v>1.9950946329431409</v>
      </c>
      <c r="AE60" s="29">
        <f>IF('Peak Areas'!AI56=0,0,((('Peak Areas'!AI56*Coefficients!$G$38+Coefficients!$H$38)*$G60)))</f>
        <v>0</v>
      </c>
      <c r="AF60" s="29">
        <f>IF('Peak Areas'!AJ56=0,0,((('Peak Areas'!AJ56*Coefficients!$G$24+Coefficients!$H$24)*$G60)))</f>
        <v>0</v>
      </c>
      <c r="AG60" s="29">
        <f>IF('Peak Areas'!AK56=0,0,((('Peak Areas'!AK56*Coefficients!$G$31+Coefficients!$H$31)*$G60)))</f>
        <v>0.17742163997666802</v>
      </c>
      <c r="AH60" s="29">
        <f>IF('Peak Areas'!AL56=0,0,((('Peak Areas'!AL56*Coefficients!$G$15+Coefficients!$H$15)*$G60)))</f>
        <v>0</v>
      </c>
      <c r="AI60" s="29">
        <f>IF('Peak Areas'!AM56=0,0,((('Peak Areas'!AM56*Coefficients!$G$38+Coefficients!$H$38)*$G60)))</f>
        <v>0</v>
      </c>
      <c r="AK60" s="29">
        <f>IF('Peak Areas'!K56=0,0,((('Peak Areas'!K56*Coefficients!$G$22+Coefficients!$H$22)*$G60)))</f>
        <v>8.7453886201704981E-2</v>
      </c>
      <c r="AL60" s="29">
        <f t="shared" si="0"/>
        <v>19.306363227373335</v>
      </c>
      <c r="AM60" s="29">
        <f t="shared" si="1"/>
        <v>20.122350468313723</v>
      </c>
    </row>
    <row r="61" spans="1:39" x14ac:dyDescent="0.25">
      <c r="A61" s="2">
        <f>'Peak Areas'!A57</f>
        <v>0</v>
      </c>
      <c r="B61" s="60">
        <f>'Peak Areas'!B57</f>
        <v>0</v>
      </c>
      <c r="C61" s="2">
        <f>'Peak Areas'!C57</f>
        <v>0</v>
      </c>
      <c r="D61" s="2">
        <f>'Peak Areas'!D57</f>
        <v>0</v>
      </c>
      <c r="E61" s="2">
        <f>'Peak Areas'!E57</f>
        <v>0</v>
      </c>
      <c r="F61" s="29">
        <f>'Peak Areas'!F57</f>
        <v>0.15</v>
      </c>
      <c r="G61" s="29">
        <f>((1/'Peak Areas'!$G57)*(('Peak Areas'!$H57+('Internal Standard'!$E$10/1000))/'Peak Areas'!$F57)*'Peak Areas'!$J57)*H61</f>
        <v>3.5504010130056739E-2</v>
      </c>
      <c r="H61" s="29">
        <f>(('Internal Standard'!$F$13*('Peak Areas'!G57/'Internal Standard'!$C$10))/'Peak Areas'!AB57)</f>
        <v>1.0024661683780725</v>
      </c>
      <c r="I61" s="29">
        <f>IF('Peak Areas'!L57=0,0,((('Peak Areas'!L57*Coefficients!$G$21+Coefficients!$H$21)*$G61)))</f>
        <v>0.14798316942804871</v>
      </c>
      <c r="J61" s="29">
        <f>IF('Peak Areas'!M57=0,0,((('Peak Areas'!M57*Coefficients!$G$20+Coefficients!$H$20)*$G61)))</f>
        <v>0.72783776215635532</v>
      </c>
      <c r="K61" s="29">
        <f>IF('Peak Areas'!N57=0,0,((('Peak Areas'!N57*Coefficients!$G$41+Coefficients!$H$41)*$G61)))</f>
        <v>0.12389588230279658</v>
      </c>
      <c r="L61" s="29">
        <f>IF('Peak Areas'!O57=0,0,((('Peak Areas'!O57*Coefficients!$G$10+Coefficients!$H$10)*$G61)))</f>
        <v>0</v>
      </c>
      <c r="M61" s="29">
        <f>IF('Peak Areas'!P57=0,0,((('Peak Areas'!P57*Coefficients!$G$32+Coefficients!$H$32)*$G61)))</f>
        <v>4.7504080007688838</v>
      </c>
      <c r="N61" s="29">
        <f>IF('Peak Areas'!Q57=0,0,((('Peak Areas'!Q57*Coefficients!$G$11+Coefficients!$H$11)*$G61)))</f>
        <v>4.0922872205819295E-3</v>
      </c>
      <c r="O61" s="29">
        <f>IF('Peak Areas'!R57=0,0,((('Peak Areas'!R57*Coefficients!$G$39+Coefficients!$H$39)*$G61)))</f>
        <v>0.23430672405044095</v>
      </c>
      <c r="P61" s="29">
        <f>IF('Peak Areas'!S57=0,0,((('Peak Areas'!S57*Coefficients!$G$46+Coefficients!$H$46)*$G61)))</f>
        <v>0</v>
      </c>
      <c r="Q61" s="29">
        <f>IF('Peak Areas'!T57=0,0,((('Peak Areas'!T57*Coefficients!$G$51+Coefficients!$H$51)*$G61)))</f>
        <v>0.98814785050071008</v>
      </c>
      <c r="R61" s="29">
        <f>IF('Peak Areas'!U57=0,0,((('Peak Areas'!U57*Coefficients!$G$26+Coefficients!$H$26)*$G61)))</f>
        <v>2.0703797943956355</v>
      </c>
      <c r="S61" s="29">
        <f>IF('Peak Areas'!V57=0,0,((('Peak Areas'!V57*Coefficients!$G$13+Coefficients!$H$13)*$G61)))</f>
        <v>0.19321948821180104</v>
      </c>
      <c r="T61" s="29">
        <f>IF('Peak Areas'!W57=0,0,((('Peak Areas'!W57*Coefficients!$G$12+Coefficients!$H$12)*$G61)))</f>
        <v>0.24400436567306816</v>
      </c>
      <c r="U61" s="29">
        <f>IF('Peak Areas'!X57=0,0,((('Peak Areas'!X57*Coefficients!$G$27+Coefficients!$H$27)*$G61)))</f>
        <v>4.2761959901323948E-2</v>
      </c>
      <c r="V61" s="29">
        <f>IF('Peak Areas'!Y57=0,0,((('Peak Areas'!Y57*Coefficients!$G$34+Coefficients!$H$34)*$G61)))</f>
        <v>0.8847669989596576</v>
      </c>
      <c r="W61" s="29">
        <f>IF('Peak Areas'!Z57=0,0,((('Peak Areas'!Z57*Coefficients!$G$52+Coefficients!$H$52)*$G61)))</f>
        <v>0.75164989845201235</v>
      </c>
      <c r="X61" s="29">
        <f>IF('Peak Areas'!AA57=0,0,((('Peak Areas'!AA57*Coefficients!$G$33+Coefficients!$H$33)*$G61)))</f>
        <v>5.9000137095566146E-2</v>
      </c>
      <c r="Y61" s="29">
        <f>IF('Peak Areas'!AC57=0,0,((('Peak Areas'!AC57*Coefficients!$G$19+Coefficients!$H$19)*$G61)))</f>
        <v>1.0796160650683742</v>
      </c>
      <c r="Z61" s="29">
        <f>IF('Peak Areas'!AD57=0,0,((('Peak Areas'!AD57*Coefficients!$G$18+Coefficients!$H$18)*$G61)))</f>
        <v>0.20932889394122994</v>
      </c>
      <c r="AA61" s="29">
        <f>IF('Peak Areas'!AE57=0,0,((('Peak Areas'!AE57*Coefficients!$G$18+Coefficients!$H$18)*$G61)))</f>
        <v>18.031459502205124</v>
      </c>
      <c r="AB61" s="29">
        <f>IF('Peak Areas'!AF57=0,0,((('Peak Areas'!AF57*Coefficients!$G$18+Coefficients!$H$18)*$G61)))</f>
        <v>0.53346401304074209</v>
      </c>
      <c r="AC61" s="29">
        <f>IF('Peak Areas'!AG57=0,0,((('Peak Areas'!AG57*Coefficients!$G$7+Coefficients!$H$7)*$G61)))</f>
        <v>0.10666392387353427</v>
      </c>
      <c r="AD61" s="29">
        <f>IF('Peak Areas'!AH57=0,0,((('Peak Areas'!AH57*Coefficients!$G$6+Coefficients!$H$6)*$G61)))</f>
        <v>1.6650558989237727</v>
      </c>
      <c r="AE61" s="29">
        <f>IF('Peak Areas'!AI57=0,0,((('Peak Areas'!AI57*Coefficients!$G$38+Coefficients!$H$38)*$G61)))</f>
        <v>0</v>
      </c>
      <c r="AF61" s="29">
        <f>IF('Peak Areas'!AJ57=0,0,((('Peak Areas'!AJ57*Coefficients!$G$24+Coefficients!$H$24)*$G61)))</f>
        <v>0</v>
      </c>
      <c r="AG61" s="29">
        <f>IF('Peak Areas'!AK57=0,0,((('Peak Areas'!AK57*Coefficients!$G$31+Coefficients!$H$31)*$G61)))</f>
        <v>0.18492551531392903</v>
      </c>
      <c r="AH61" s="29">
        <f>IF('Peak Areas'!AL57=0,0,((('Peak Areas'!AL57*Coefficients!$G$15+Coefficients!$H$15)*$G61)))</f>
        <v>0</v>
      </c>
      <c r="AI61" s="29">
        <f>IF('Peak Areas'!AM57=0,0,((('Peak Areas'!AM57*Coefficients!$G$38+Coefficients!$H$38)*$G61)))</f>
        <v>0</v>
      </c>
      <c r="AK61" s="29">
        <f>IF('Peak Areas'!K57=0,0,((('Peak Areas'!K57*Coefficients!$G$22+Coefficients!$H$22)*$G61)))</f>
        <v>0.17275841981895373</v>
      </c>
      <c r="AL61" s="29">
        <f t="shared" si="0"/>
        <v>18.204217922024078</v>
      </c>
      <c r="AM61" s="29">
        <f t="shared" si="1"/>
        <v>18.94701082900605</v>
      </c>
    </row>
    <row r="62" spans="1:39" x14ac:dyDescent="0.25">
      <c r="A62" s="2">
        <f>'Peak Areas'!A58</f>
        <v>0</v>
      </c>
      <c r="B62" s="60">
        <f>'Peak Areas'!B58</f>
        <v>0</v>
      </c>
      <c r="C62" s="2">
        <f>'Peak Areas'!C58</f>
        <v>0</v>
      </c>
      <c r="D62" s="2">
        <f>'Peak Areas'!D58</f>
        <v>0</v>
      </c>
      <c r="E62" s="2">
        <f>'Peak Areas'!E58</f>
        <v>0</v>
      </c>
      <c r="F62" s="29">
        <f>'Peak Areas'!F58</f>
        <v>0.15</v>
      </c>
      <c r="G62" s="29">
        <f>((1/'Peak Areas'!$G58)*(('Peak Areas'!$H58+('Internal Standard'!$E$10/1000))/'Peak Areas'!$F58)*'Peak Areas'!$J58)*H62</f>
        <v>3.5282100452664285E-2</v>
      </c>
      <c r="H62" s="29">
        <f>(('Internal Standard'!$F$13*('Peak Areas'!G58/'Internal Standard'!$C$10))/'Peak Areas'!AB58)</f>
        <v>0.9962004833693443</v>
      </c>
      <c r="I62" s="29">
        <f>IF('Peak Areas'!L58=0,0,((('Peak Areas'!L58*Coefficients!$G$21+Coefficients!$H$21)*$G62)))</f>
        <v>0.14236084357405701</v>
      </c>
      <c r="J62" s="29">
        <f>IF('Peak Areas'!M58=0,0,((('Peak Areas'!M58*Coefficients!$G$20+Coefficients!$H$20)*$G62)))</f>
        <v>0.72512916789665116</v>
      </c>
      <c r="K62" s="29">
        <f>IF('Peak Areas'!N58=0,0,((('Peak Areas'!N58*Coefficients!$G$41+Coefficients!$H$41)*$G62)))</f>
        <v>0.11517659735923802</v>
      </c>
      <c r="L62" s="29">
        <f>IF('Peak Areas'!O58=0,0,((('Peak Areas'!O58*Coefficients!$G$10+Coefficients!$H$10)*$G62)))</f>
        <v>0</v>
      </c>
      <c r="M62" s="29">
        <f>IF('Peak Areas'!P58=0,0,((('Peak Areas'!P58*Coefficients!$G$32+Coefficients!$H$32)*$G62)))</f>
        <v>4.7552812376879317</v>
      </c>
      <c r="N62" s="29">
        <f>IF('Peak Areas'!Q58=0,0,((('Peak Areas'!Q58*Coefficients!$G$11+Coefficients!$H$11)*$G62)))</f>
        <v>2.7024276568748369E-3</v>
      </c>
      <c r="O62" s="29">
        <f>IF('Peak Areas'!R58=0,0,((('Peak Areas'!R58*Coefficients!$G$39+Coefficients!$H$39)*$G62)))</f>
        <v>0.21940345334918193</v>
      </c>
      <c r="P62" s="29">
        <f>IF('Peak Areas'!S58=0,0,((('Peak Areas'!S58*Coefficients!$G$46+Coefficients!$H$46)*$G62)))</f>
        <v>0</v>
      </c>
      <c r="Q62" s="29">
        <f>IF('Peak Areas'!T58=0,0,((('Peak Areas'!T58*Coefficients!$G$51+Coefficients!$H$51)*$G62)))</f>
        <v>0.95686116161500367</v>
      </c>
      <c r="R62" s="29">
        <f>IF('Peak Areas'!U58=0,0,((('Peak Areas'!U58*Coefficients!$G$26+Coefficients!$H$26)*$G62)))</f>
        <v>2.0445241533240854</v>
      </c>
      <c r="S62" s="29">
        <f>IF('Peak Areas'!V58=0,0,((('Peak Areas'!V58*Coefficients!$G$13+Coefficients!$H$13)*$G62)))</f>
        <v>0.18131272780658725</v>
      </c>
      <c r="T62" s="29">
        <f>IF('Peak Areas'!W58=0,0,((('Peak Areas'!W58*Coefficients!$G$12+Coefficients!$H$12)*$G62)))</f>
        <v>0.26316195860643654</v>
      </c>
      <c r="U62" s="29">
        <f>IF('Peak Areas'!X58=0,0,((('Peak Areas'!X58*Coefficients!$G$27+Coefficients!$H$27)*$G62)))</f>
        <v>4.6343826462931545E-2</v>
      </c>
      <c r="V62" s="29">
        <f>IF('Peak Areas'!Y58=0,0,((('Peak Areas'!Y58*Coefficients!$G$34+Coefficients!$H$34)*$G62)))</f>
        <v>0.86055871914747595</v>
      </c>
      <c r="W62" s="29">
        <f>IF('Peak Areas'!Z58=0,0,((('Peak Areas'!Z58*Coefficients!$G$52+Coefficients!$H$52)*$G62)))</f>
        <v>0.71036256431849021</v>
      </c>
      <c r="X62" s="29">
        <f>IF('Peak Areas'!AA58=0,0,((('Peak Areas'!AA58*Coefficients!$G$33+Coefficients!$H$33)*$G62)))</f>
        <v>5.6210982584166416E-2</v>
      </c>
      <c r="Y62" s="29">
        <f>IF('Peak Areas'!AC58=0,0,((('Peak Areas'!AC58*Coefficients!$G$19+Coefficients!$H$19)*$G62)))</f>
        <v>1.0170516177257343</v>
      </c>
      <c r="Z62" s="29">
        <f>IF('Peak Areas'!AD58=0,0,((('Peak Areas'!AD58*Coefficients!$G$18+Coefficients!$H$18)*$G62)))</f>
        <v>0.23577635148010676</v>
      </c>
      <c r="AA62" s="29">
        <f>IF('Peak Areas'!AE58=0,0,((('Peak Areas'!AE58*Coefficients!$G$18+Coefficients!$H$18)*$G62)))</f>
        <v>17.900352862332799</v>
      </c>
      <c r="AB62" s="29">
        <f>IF('Peak Areas'!AF58=0,0,((('Peak Areas'!AF58*Coefficients!$G$18+Coefficients!$H$18)*$G62)))</f>
        <v>0.54892124569707579</v>
      </c>
      <c r="AC62" s="29">
        <f>IF('Peak Areas'!AG58=0,0,((('Peak Areas'!AG58*Coefficients!$G$7+Coefficients!$H$7)*$G62)))</f>
        <v>0.11583885827579254</v>
      </c>
      <c r="AD62" s="29">
        <f>IF('Peak Areas'!AH58=0,0,((('Peak Areas'!AH58*Coefficients!$G$6+Coefficients!$H$6)*$G62)))</f>
        <v>1.7936427732530298</v>
      </c>
      <c r="AE62" s="29">
        <f>IF('Peak Areas'!AI58=0,0,((('Peak Areas'!AI58*Coefficients!$G$38+Coefficients!$H$38)*$G62)))</f>
        <v>0</v>
      </c>
      <c r="AF62" s="29">
        <f>IF('Peak Areas'!AJ58=0,0,((('Peak Areas'!AJ58*Coefficients!$G$24+Coefficients!$H$24)*$G62)))</f>
        <v>0</v>
      </c>
      <c r="AG62" s="29">
        <f>IF('Peak Areas'!AK58=0,0,((('Peak Areas'!AK58*Coefficients!$G$31+Coefficients!$H$31)*$G62)))</f>
        <v>0.17336956622276095</v>
      </c>
      <c r="AH62" s="29">
        <f>IF('Peak Areas'!AL58=0,0,((('Peak Areas'!AL58*Coefficients!$G$15+Coefficients!$H$15)*$G62)))</f>
        <v>0</v>
      </c>
      <c r="AI62" s="29">
        <f>IF('Peak Areas'!AM58=0,0,((('Peak Areas'!AM58*Coefficients!$G$38+Coefficients!$H$38)*$G62)))</f>
        <v>0</v>
      </c>
      <c r="AK62" s="29">
        <f>IF('Peak Areas'!K58=0,0,((('Peak Areas'!K58*Coefficients!$G$22+Coefficients!$H$22)*$G62)))</f>
        <v>0.15589201828397656</v>
      </c>
      <c r="AL62" s="29">
        <f t="shared" si="0"/>
        <v>18.056244880616774</v>
      </c>
      <c r="AM62" s="29">
        <f t="shared" si="1"/>
        <v>18.840942477793956</v>
      </c>
    </row>
    <row r="63" spans="1:39" x14ac:dyDescent="0.25">
      <c r="A63" s="2">
        <f>'Peak Areas'!A59</f>
        <v>0</v>
      </c>
      <c r="B63" s="60">
        <f>'Peak Areas'!B59</f>
        <v>0</v>
      </c>
      <c r="C63" s="2">
        <f>'Peak Areas'!C59</f>
        <v>0</v>
      </c>
      <c r="D63" s="2">
        <f>'Peak Areas'!D59</f>
        <v>0</v>
      </c>
      <c r="E63" s="2">
        <f>'Peak Areas'!E59</f>
        <v>0</v>
      </c>
      <c r="F63" s="29">
        <f>'Peak Areas'!F59</f>
        <v>0.15</v>
      </c>
      <c r="G63" s="29">
        <f>((1/'Peak Areas'!$G59)*(('Peak Areas'!$H59+('Internal Standard'!$E$10/1000))/'Peak Areas'!$F59)*'Peak Areas'!$J59)*H63</f>
        <v>3.4621697909176449E-2</v>
      </c>
      <c r="H63" s="29">
        <f>(('Internal Standard'!$F$13*('Peak Areas'!G59/'Internal Standard'!$C$10))/'Peak Areas'!AB59)</f>
        <v>0.97755382331792307</v>
      </c>
      <c r="I63" s="29">
        <f>IF('Peak Areas'!L59=0,0,((('Peak Areas'!L59*Coefficients!$G$21+Coefficients!$H$21)*$G63)))</f>
        <v>0.14113817692320182</v>
      </c>
      <c r="J63" s="29">
        <f>IF('Peak Areas'!M59=0,0,((('Peak Areas'!M59*Coefficients!$G$20+Coefficients!$H$20)*$G63)))</f>
        <v>0.67962139018914347</v>
      </c>
      <c r="K63" s="29">
        <f>IF('Peak Areas'!N59=0,0,((('Peak Areas'!N59*Coefficients!$G$41+Coefficients!$H$41)*$G63)))</f>
        <v>9.164428774627302E-2</v>
      </c>
      <c r="L63" s="29">
        <f>IF('Peak Areas'!O59=0,0,((('Peak Areas'!O59*Coefficients!$G$10+Coefficients!$H$10)*$G63)))</f>
        <v>0</v>
      </c>
      <c r="M63" s="29">
        <f>IF('Peak Areas'!P59=0,0,((('Peak Areas'!P59*Coefficients!$G$32+Coefficients!$H$32)*$G63)))</f>
        <v>4.3460135562489945</v>
      </c>
      <c r="N63" s="29">
        <f>IF('Peak Areas'!Q59=0,0,((('Peak Areas'!Q59*Coefficients!$G$11+Coefficients!$H$11)*$G63)))</f>
        <v>2.6210684595065195E-3</v>
      </c>
      <c r="O63" s="29">
        <f>IF('Peak Areas'!R59=0,0,((('Peak Areas'!R59*Coefficients!$G$39+Coefficients!$H$39)*$G63)))</f>
        <v>0.21323771290780227</v>
      </c>
      <c r="P63" s="29">
        <f>IF('Peak Areas'!S59=0,0,((('Peak Areas'!S59*Coefficients!$G$46+Coefficients!$H$46)*$G63)))</f>
        <v>0</v>
      </c>
      <c r="Q63" s="29">
        <f>IF('Peak Areas'!T59=0,0,((('Peak Areas'!T59*Coefficients!$G$51+Coefficients!$H$51)*$G63)))</f>
        <v>0.92749375245969135</v>
      </c>
      <c r="R63" s="29">
        <f>IF('Peak Areas'!U59=0,0,((('Peak Areas'!U59*Coefficients!$G$26+Coefficients!$H$26)*$G63)))</f>
        <v>2.0179666432655758</v>
      </c>
      <c r="S63" s="29">
        <f>IF('Peak Areas'!V59=0,0,((('Peak Areas'!V59*Coefficients!$G$13+Coefficients!$H$13)*$G63)))</f>
        <v>9.9839889187860215E-2</v>
      </c>
      <c r="T63" s="29">
        <f>IF('Peak Areas'!W59=0,0,((('Peak Areas'!W59*Coefficients!$G$12+Coefficients!$H$12)*$G63)))</f>
        <v>0.2526463089266221</v>
      </c>
      <c r="U63" s="29">
        <f>IF('Peak Areas'!X59=0,0,((('Peak Areas'!X59*Coefficients!$G$27+Coefficients!$H$27)*$G63)))</f>
        <v>4.2943905570353332E-2</v>
      </c>
      <c r="V63" s="29">
        <f>IF('Peak Areas'!Y59=0,0,((('Peak Areas'!Y59*Coefficients!$G$34+Coefficients!$H$34)*$G63)))</f>
        <v>0.82893457839508533</v>
      </c>
      <c r="W63" s="29">
        <f>IF('Peak Areas'!Z59=0,0,((('Peak Areas'!Z59*Coefficients!$G$52+Coefficients!$H$52)*$G63)))</f>
        <v>0.6994313317523998</v>
      </c>
      <c r="X63" s="29">
        <f>IF('Peak Areas'!AA59=0,0,((('Peak Areas'!AA59*Coefficients!$G$33+Coefficients!$H$33)*$G63)))</f>
        <v>6.2884044013943874E-2</v>
      </c>
      <c r="Y63" s="29">
        <f>IF('Peak Areas'!AC59=0,0,((('Peak Areas'!AC59*Coefficients!$G$19+Coefficients!$H$19)*$G63)))</f>
        <v>1.0002560524763719</v>
      </c>
      <c r="Z63" s="29">
        <f>IF('Peak Areas'!AD59=0,0,((('Peak Areas'!AD59*Coefficients!$G$18+Coefficients!$H$18)*$G63)))</f>
        <v>0.2479071358685255</v>
      </c>
      <c r="AA63" s="29">
        <f>IF('Peak Areas'!AE59=0,0,((('Peak Areas'!AE59*Coefficients!$G$18+Coefficients!$H$18)*$G63)))</f>
        <v>17.052105604650635</v>
      </c>
      <c r="AB63" s="29">
        <f>IF('Peak Areas'!AF59=0,0,((('Peak Areas'!AF59*Coefficients!$G$18+Coefficients!$H$18)*$G63)))</f>
        <v>0.55449552750241238</v>
      </c>
      <c r="AC63" s="29">
        <f>IF('Peak Areas'!AG59=0,0,((('Peak Areas'!AG59*Coefficients!$G$7+Coefficients!$H$7)*$G63)))</f>
        <v>0.11347444624665839</v>
      </c>
      <c r="AD63" s="29">
        <f>IF('Peak Areas'!AH59=0,0,((('Peak Areas'!AH59*Coefficients!$G$6+Coefficients!$H$6)*$G63)))</f>
        <v>1.7200598455784759</v>
      </c>
      <c r="AE63" s="29">
        <f>IF('Peak Areas'!AI59=0,0,((('Peak Areas'!AI59*Coefficients!$G$38+Coefficients!$H$38)*$G63)))</f>
        <v>0</v>
      </c>
      <c r="AF63" s="29">
        <f>IF('Peak Areas'!AJ59=0,0,((('Peak Areas'!AJ59*Coefficients!$G$24+Coefficients!$H$24)*$G63)))</f>
        <v>0</v>
      </c>
      <c r="AG63" s="29">
        <f>IF('Peak Areas'!AK59=0,0,((('Peak Areas'!AK59*Coefficients!$G$31+Coefficients!$H$31)*$G63)))</f>
        <v>0.17387994302872273</v>
      </c>
      <c r="AH63" s="29">
        <f>IF('Peak Areas'!AL59=0,0,((('Peak Areas'!AL59*Coefficients!$G$15+Coefficients!$H$15)*$G63)))</f>
        <v>0</v>
      </c>
      <c r="AI63" s="29">
        <f>IF('Peak Areas'!AM59=0,0,((('Peak Areas'!AM59*Coefficients!$G$38+Coefficients!$H$38)*$G63)))</f>
        <v>0</v>
      </c>
      <c r="AK63" s="29">
        <f>IF('Peak Areas'!K59=0,0,((('Peak Areas'!K59*Coefficients!$G$22+Coefficients!$H$22)*$G63)))</f>
        <v>0.15416278808796435</v>
      </c>
      <c r="AL63" s="29">
        <f t="shared" si="0"/>
        <v>17.2062683927386</v>
      </c>
      <c r="AM63" s="29">
        <f t="shared" si="1"/>
        <v>18.008671056109538</v>
      </c>
    </row>
    <row r="64" spans="1:39" x14ac:dyDescent="0.25">
      <c r="A64" s="2">
        <f>'Peak Areas'!A60</f>
        <v>0</v>
      </c>
      <c r="B64" s="60">
        <f>'Peak Areas'!B60</f>
        <v>0</v>
      </c>
      <c r="C64" s="2">
        <f>'Peak Areas'!C60</f>
        <v>0</v>
      </c>
      <c r="D64" s="2">
        <f>'Peak Areas'!D60</f>
        <v>0</v>
      </c>
      <c r="E64" s="2">
        <f>'Peak Areas'!E60</f>
        <v>0</v>
      </c>
      <c r="F64" s="29">
        <f>'Peak Areas'!F60</f>
        <v>0.15</v>
      </c>
      <c r="G64" s="29">
        <f>((1/'Peak Areas'!$G60)*(('Peak Areas'!$H60+('Internal Standard'!$E$10/1000))/'Peak Areas'!$F60)*'Peak Areas'!$J60)*H64</f>
        <v>3.4533605721629244E-2</v>
      </c>
      <c r="H64" s="29">
        <f>(('Internal Standard'!$F$13*('Peak Areas'!G60/'Internal Standard'!$C$10))/'Peak Areas'!AB60)</f>
        <v>0.97506651449306092</v>
      </c>
      <c r="I64" s="29">
        <f>IF('Peak Areas'!L60=0,0,((('Peak Areas'!L60*Coefficients!$G$21+Coefficients!$H$21)*$G64)))</f>
        <v>0.15315873141381992</v>
      </c>
      <c r="J64" s="29">
        <f>IF('Peak Areas'!M60=0,0,((('Peak Areas'!M60*Coefficients!$G$20+Coefficients!$H$20)*$G64)))</f>
        <v>0.69689161919398956</v>
      </c>
      <c r="K64" s="29">
        <f>IF('Peak Areas'!N60=0,0,((('Peak Areas'!N60*Coefficients!$G$41+Coefficients!$H$41)*$G64)))</f>
        <v>0.10703570723082882</v>
      </c>
      <c r="L64" s="29">
        <f>IF('Peak Areas'!O60=0,0,((('Peak Areas'!O60*Coefficients!$G$10+Coefficients!$H$10)*$G64)))</f>
        <v>0</v>
      </c>
      <c r="M64" s="29">
        <f>IF('Peak Areas'!P60=0,0,((('Peak Areas'!P60*Coefficients!$G$32+Coefficients!$H$32)*$G64)))</f>
        <v>4.4405513978199842</v>
      </c>
      <c r="N64" s="29">
        <f>IF('Peak Areas'!Q60=0,0,((('Peak Areas'!Q60*Coefficients!$G$11+Coefficients!$H$11)*$G64)))</f>
        <v>3.9497383631298235E-3</v>
      </c>
      <c r="O64" s="29">
        <f>IF('Peak Areas'!R60=0,0,((('Peak Areas'!R60*Coefficients!$G$39+Coefficients!$H$39)*$G64)))</f>
        <v>0.24190889035182198</v>
      </c>
      <c r="P64" s="29">
        <f>IF('Peak Areas'!S60=0,0,((('Peak Areas'!S60*Coefficients!$G$46+Coefficients!$H$46)*$G64)))</f>
        <v>0</v>
      </c>
      <c r="Q64" s="29">
        <f>IF('Peak Areas'!T60=0,0,((('Peak Areas'!T60*Coefficients!$G$51+Coefficients!$H$51)*$G64)))</f>
        <v>1.0398843653790661</v>
      </c>
      <c r="R64" s="29">
        <f>IF('Peak Areas'!U60=0,0,((('Peak Areas'!U60*Coefficients!$G$26+Coefficients!$H$26)*$G64)))</f>
        <v>1.9974568685346312</v>
      </c>
      <c r="S64" s="29">
        <f>IF('Peak Areas'!V60=0,0,((('Peak Areas'!V60*Coefficients!$G$13+Coefficients!$H$13)*$G64)))</f>
        <v>0.19612677324621969</v>
      </c>
      <c r="T64" s="29">
        <f>IF('Peak Areas'!W60=0,0,((('Peak Areas'!W60*Coefficients!$G$12+Coefficients!$H$12)*$G64)))</f>
        <v>0.23320728194471449</v>
      </c>
      <c r="U64" s="29">
        <f>IF('Peak Areas'!X60=0,0,((('Peak Areas'!X60*Coefficients!$G$27+Coefficients!$H$27)*$G64)))</f>
        <v>4.4817523715049434E-2</v>
      </c>
      <c r="V64" s="29">
        <f>IF('Peak Areas'!Y60=0,0,((('Peak Areas'!Y60*Coefficients!$G$34+Coefficients!$H$34)*$G64)))</f>
        <v>0.95473602848988948</v>
      </c>
      <c r="W64" s="29">
        <f>IF('Peak Areas'!Z60=0,0,((('Peak Areas'!Z60*Coefficients!$G$52+Coefficients!$H$52)*$G64)))</f>
        <v>0.73590966809477898</v>
      </c>
      <c r="X64" s="29">
        <f>IF('Peak Areas'!AA60=0,0,((('Peak Areas'!AA60*Coefficients!$G$33+Coefficients!$H$33)*$G64)))</f>
        <v>6.5722356992874334E-2</v>
      </c>
      <c r="Y64" s="29">
        <f>IF('Peak Areas'!AC60=0,0,((('Peak Areas'!AC60*Coefficients!$G$19+Coefficients!$H$19)*$G64)))</f>
        <v>1.1266403659500694</v>
      </c>
      <c r="Z64" s="29">
        <f>IF('Peak Areas'!AD60=0,0,((('Peak Areas'!AD60*Coefficients!$G$18+Coefficients!$H$18)*$G64)))</f>
        <v>0.22689165685071624</v>
      </c>
      <c r="AA64" s="29">
        <f>IF('Peak Areas'!AE60=0,0,((('Peak Areas'!AE60*Coefficients!$G$18+Coefficients!$H$18)*$G64)))</f>
        <v>17.569744610666984</v>
      </c>
      <c r="AB64" s="29">
        <f>IF('Peak Areas'!AF60=0,0,((('Peak Areas'!AF60*Coefficients!$G$18+Coefficients!$H$18)*$G64)))</f>
        <v>0.56924618096977952</v>
      </c>
      <c r="AC64" s="29">
        <f>IF('Peak Areas'!AG60=0,0,((('Peak Areas'!AG60*Coefficients!$G$7+Coefficients!$H$7)*$G64)))</f>
        <v>0.19149759421060139</v>
      </c>
      <c r="AD64" s="29">
        <f>IF('Peak Areas'!AH60=0,0,((('Peak Areas'!AH60*Coefficients!$G$6+Coefficients!$H$6)*$G64)))</f>
        <v>1.9247904442933599</v>
      </c>
      <c r="AE64" s="29">
        <f>IF('Peak Areas'!AI60=0,0,((('Peak Areas'!AI60*Coefficients!$G$38+Coefficients!$H$38)*$G64)))</f>
        <v>0</v>
      </c>
      <c r="AF64" s="29">
        <f>IF('Peak Areas'!AJ60=0,0,((('Peak Areas'!AJ60*Coefficients!$G$24+Coefficients!$H$24)*$G64)))</f>
        <v>0</v>
      </c>
      <c r="AG64" s="29">
        <f>IF('Peak Areas'!AK60=0,0,((('Peak Areas'!AK60*Coefficients!$G$31+Coefficients!$H$31)*$G64)))</f>
        <v>0.1868841762449486</v>
      </c>
      <c r="AH64" s="29">
        <f>IF('Peak Areas'!AL60=0,0,((('Peak Areas'!AL60*Coefficients!$G$15+Coefficients!$H$15)*$G64)))</f>
        <v>0</v>
      </c>
      <c r="AI64" s="29">
        <f>IF('Peak Areas'!AM60=0,0,((('Peak Areas'!AM60*Coefficients!$G$38+Coefficients!$H$38)*$G64)))</f>
        <v>0</v>
      </c>
      <c r="AK64" s="29">
        <f>IF('Peak Areas'!K60=0,0,((('Peak Areas'!K60*Coefficients!$G$22+Coefficients!$H$22)*$G64)))</f>
        <v>0.15593490139892222</v>
      </c>
      <c r="AL64" s="29">
        <f t="shared" si="0"/>
        <v>17.725679512065906</v>
      </c>
      <c r="AM64" s="29">
        <f t="shared" si="1"/>
        <v>18.521817349886405</v>
      </c>
    </row>
    <row r="65" spans="1:39" x14ac:dyDescent="0.25">
      <c r="A65" s="2">
        <f>'Peak Areas'!A61</f>
        <v>0</v>
      </c>
      <c r="B65" s="60">
        <f>'Peak Areas'!B61</f>
        <v>0</v>
      </c>
      <c r="C65" s="2">
        <f>'Peak Areas'!C61</f>
        <v>0</v>
      </c>
      <c r="D65" s="2">
        <f>'Peak Areas'!D61</f>
        <v>0</v>
      </c>
      <c r="E65" s="2">
        <f>'Peak Areas'!E61</f>
        <v>0</v>
      </c>
      <c r="F65" s="29">
        <f>'Peak Areas'!F61</f>
        <v>0.15</v>
      </c>
      <c r="G65" s="29">
        <f>((1/'Peak Areas'!$G61)*(('Peak Areas'!$H61+('Internal Standard'!$E$10/1000))/'Peak Areas'!$F61)*'Peak Areas'!$J61)*H65</f>
        <v>3.5725253303628655E-2</v>
      </c>
      <c r="H65" s="29">
        <f>(('Internal Standard'!$F$13*('Peak Areas'!G61/'Internal Standard'!$C$10))/'Peak Areas'!AB61)</f>
        <v>1.0087130344553972</v>
      </c>
      <c r="I65" s="29">
        <f>IF('Peak Areas'!L61=0,0,((('Peak Areas'!L61*Coefficients!$G$21+Coefficients!$H$21)*$G65)))</f>
        <v>0.14695556493040784</v>
      </c>
      <c r="J65" s="29">
        <f>IF('Peak Areas'!M61=0,0,((('Peak Areas'!M61*Coefficients!$G$20+Coefficients!$H$20)*$G65)))</f>
        <v>0.7264746354605548</v>
      </c>
      <c r="K65" s="29">
        <f>IF('Peak Areas'!N61=0,0,((('Peak Areas'!N61*Coefficients!$G$41+Coefficients!$H$41)*$G65)))</f>
        <v>0.10304395516845075</v>
      </c>
      <c r="L65" s="29">
        <f>IF('Peak Areas'!O61=0,0,((('Peak Areas'!O61*Coefficients!$G$10+Coefficients!$H$10)*$G65)))</f>
        <v>0</v>
      </c>
      <c r="M65" s="29">
        <f>IF('Peak Areas'!P61=0,0,((('Peak Areas'!P61*Coefficients!$G$32+Coefficients!$H$32)*$G65)))</f>
        <v>4.9061852977838543</v>
      </c>
      <c r="N65" s="29">
        <f>IF('Peak Areas'!Q61=0,0,((('Peak Areas'!Q61*Coefficients!$G$11+Coefficients!$H$11)*$G65)))</f>
        <v>3.0645236840449908E-3</v>
      </c>
      <c r="O65" s="29">
        <f>IF('Peak Areas'!R61=0,0,((('Peak Areas'!R61*Coefficients!$G$39+Coefficients!$H$39)*$G65)))</f>
        <v>0.23305971198712638</v>
      </c>
      <c r="P65" s="29">
        <f>IF('Peak Areas'!S61=0,0,((('Peak Areas'!S61*Coefficients!$G$46+Coefficients!$H$46)*$G65)))</f>
        <v>0</v>
      </c>
      <c r="Q65" s="29">
        <f>IF('Peak Areas'!T61=0,0,((('Peak Areas'!T61*Coefficients!$G$51+Coefficients!$H$51)*$G65)))</f>
        <v>0.99408120932937794</v>
      </c>
      <c r="R65" s="29">
        <f>IF('Peak Areas'!U61=0,0,((('Peak Areas'!U61*Coefficients!$G$26+Coefficients!$H$26)*$G65)))</f>
        <v>1.9367282750323997</v>
      </c>
      <c r="S65" s="29">
        <f>IF('Peak Areas'!V61=0,0,((('Peak Areas'!V61*Coefficients!$G$13+Coefficients!$H$13)*$G65)))</f>
        <v>0.17104537564524613</v>
      </c>
      <c r="T65" s="29">
        <f>IF('Peak Areas'!W61=0,0,((('Peak Areas'!W61*Coefficients!$G$12+Coefficients!$H$12)*$G65)))</f>
        <v>0.25660993779249824</v>
      </c>
      <c r="U65" s="29">
        <f>IF('Peak Areas'!X61=0,0,((('Peak Areas'!X61*Coefficients!$G$27+Coefficients!$H$27)*$G65)))</f>
        <v>3.8198936650024586E-2</v>
      </c>
      <c r="V65" s="29">
        <f>IF('Peak Areas'!Y61=0,0,((('Peak Areas'!Y61*Coefficients!$G$34+Coefficients!$H$34)*$G65)))</f>
        <v>0.85747788937837244</v>
      </c>
      <c r="W65" s="29">
        <f>IF('Peak Areas'!Z61=0,0,((('Peak Areas'!Z61*Coefficients!$G$52+Coefficients!$H$52)*$G65)))</f>
        <v>0.69068931043501414</v>
      </c>
      <c r="X65" s="29">
        <f>IF('Peak Areas'!AA61=0,0,((('Peak Areas'!AA61*Coefficients!$G$33+Coefficients!$H$33)*$G65)))</f>
        <v>6.4282137685009538E-2</v>
      </c>
      <c r="Y65" s="29">
        <f>IF('Peak Areas'!AC61=0,0,((('Peak Areas'!AC61*Coefficients!$G$19+Coefficients!$H$19)*$G65)))</f>
        <v>1.0482472275379529</v>
      </c>
      <c r="Z65" s="29">
        <f>IF('Peak Areas'!AD61=0,0,((('Peak Areas'!AD61*Coefficients!$G$18+Coefficients!$H$18)*$G65)))</f>
        <v>0.24823198177773184</v>
      </c>
      <c r="AA65" s="29">
        <f>IF('Peak Areas'!AE61=0,0,((('Peak Areas'!AE61*Coefficients!$G$18+Coefficients!$H$18)*$G65)))</f>
        <v>18.279362856946634</v>
      </c>
      <c r="AB65" s="29">
        <f>IF('Peak Areas'!AF61=0,0,((('Peak Areas'!AF61*Coefficients!$G$18+Coefficients!$H$18)*$G65)))</f>
        <v>0.59960921646499832</v>
      </c>
      <c r="AC65" s="29">
        <f>IF('Peak Areas'!AG61=0,0,((('Peak Areas'!AG61*Coefficients!$G$7+Coefficients!$H$7)*$G65)))</f>
        <v>0</v>
      </c>
      <c r="AD65" s="29">
        <f>IF('Peak Areas'!AH61=0,0,((('Peak Areas'!AH61*Coefficients!$G$6+Coefficients!$H$6)*$G65)))</f>
        <v>2.0029891525568844</v>
      </c>
      <c r="AE65" s="29">
        <f>IF('Peak Areas'!AI61=0,0,((('Peak Areas'!AI61*Coefficients!$G$38+Coefficients!$H$38)*$G65)))</f>
        <v>0</v>
      </c>
      <c r="AF65" s="29">
        <f>IF('Peak Areas'!AJ61=0,0,((('Peak Areas'!AJ61*Coefficients!$G$24+Coefficients!$H$24)*$G65)))</f>
        <v>0</v>
      </c>
      <c r="AG65" s="29">
        <f>IF('Peak Areas'!AK61=0,0,((('Peak Areas'!AK61*Coefficients!$G$31+Coefficients!$H$31)*$G65)))</f>
        <v>0.18352339119815497</v>
      </c>
      <c r="AH65" s="29">
        <f>IF('Peak Areas'!AL61=0,0,((('Peak Areas'!AL61*Coefficients!$G$15+Coefficients!$H$15)*$G65)))</f>
        <v>0</v>
      </c>
      <c r="AI65" s="29">
        <f>IF('Peak Areas'!AM61=0,0,((('Peak Areas'!AM61*Coefficients!$G$38+Coefficients!$H$38)*$G65)))</f>
        <v>0</v>
      </c>
      <c r="AK65" s="29">
        <f>IF('Peak Areas'!K61=0,0,((('Peak Areas'!K61*Coefficients!$G$22+Coefficients!$H$22)*$G65)))</f>
        <v>0.15381976748626394</v>
      </c>
      <c r="AL65" s="29">
        <f t="shared" si="0"/>
        <v>18.433182624432899</v>
      </c>
      <c r="AM65" s="29">
        <f t="shared" si="1"/>
        <v>19.281023822675628</v>
      </c>
    </row>
    <row r="66" spans="1:39" x14ac:dyDescent="0.25">
      <c r="A66" s="2">
        <f>'Peak Areas'!A62</f>
        <v>0</v>
      </c>
      <c r="B66" s="60">
        <f>'Peak Areas'!B62</f>
        <v>0</v>
      </c>
      <c r="C66" s="2">
        <f>'Peak Areas'!C62</f>
        <v>0</v>
      </c>
      <c r="D66" s="2">
        <f>'Peak Areas'!D62</f>
        <v>0</v>
      </c>
      <c r="E66" s="2">
        <f>'Peak Areas'!E62</f>
        <v>0</v>
      </c>
      <c r="F66" s="29">
        <f>'Peak Areas'!F62</f>
        <v>0.15</v>
      </c>
      <c r="G66" s="29">
        <f>((1/'Peak Areas'!$G62)*(('Peak Areas'!$H62+('Internal Standard'!$E$10/1000))/'Peak Areas'!$F62)*'Peak Areas'!$J62)*H66</f>
        <v>3.4601166811994745E-2</v>
      </c>
      <c r="H66" s="29">
        <f>(('Internal Standard'!$F$13*('Peak Areas'!G62/'Internal Standard'!$C$10))/'Peak Areas'!AB62)</f>
        <v>0.97697412175043963</v>
      </c>
      <c r="I66" s="29">
        <f>IF('Peak Areas'!L62=0,0,((('Peak Areas'!L62*Coefficients!$G$21+Coefficients!$H$21)*$G66)))</f>
        <v>0.14059231610020487</v>
      </c>
      <c r="J66" s="29">
        <f>IF('Peak Areas'!M62=0,0,((('Peak Areas'!M62*Coefficients!$G$20+Coefficients!$H$20)*$G66)))</f>
        <v>0.7220135807922049</v>
      </c>
      <c r="K66" s="29">
        <f>IF('Peak Areas'!N62=0,0,((('Peak Areas'!N62*Coefficients!$G$41+Coefficients!$H$41)*$G66)))</f>
        <v>0.10737116820079476</v>
      </c>
      <c r="L66" s="29">
        <f>IF('Peak Areas'!O62=0,0,((('Peak Areas'!O62*Coefficients!$G$10+Coefficients!$H$10)*$G66)))</f>
        <v>0</v>
      </c>
      <c r="M66" s="29">
        <f>IF('Peak Areas'!P62=0,0,((('Peak Areas'!P62*Coefficients!$G$32+Coefficients!$H$32)*$G66)))</f>
        <v>4.7468452989314764</v>
      </c>
      <c r="N66" s="29">
        <f>IF('Peak Areas'!Q62=0,0,((('Peak Areas'!Q62*Coefficients!$G$11+Coefficients!$H$11)*$G66)))</f>
        <v>2.3273178405729691E-3</v>
      </c>
      <c r="O66" s="29">
        <f>IF('Peak Areas'!R62=0,0,((('Peak Areas'!R62*Coefficients!$G$39+Coefficients!$H$39)*$G66)))</f>
        <v>0.21766737648499221</v>
      </c>
      <c r="P66" s="29">
        <f>IF('Peak Areas'!S62=0,0,((('Peak Areas'!S62*Coefficients!$G$46+Coefficients!$H$46)*$G66)))</f>
        <v>0</v>
      </c>
      <c r="Q66" s="29">
        <f>IF('Peak Areas'!T62=0,0,((('Peak Areas'!T62*Coefficients!$G$51+Coefficients!$H$51)*$G66)))</f>
        <v>0.92871496188584701</v>
      </c>
      <c r="R66" s="29">
        <f>IF('Peak Areas'!U62=0,0,((('Peak Areas'!U62*Coefficients!$G$26+Coefficients!$H$26)*$G66)))</f>
        <v>1.8288423607968132</v>
      </c>
      <c r="S66" s="29">
        <f>IF('Peak Areas'!V62=0,0,((('Peak Areas'!V62*Coefficients!$G$13+Coefficients!$H$13)*$G66)))</f>
        <v>8.9139663863387855E-2</v>
      </c>
      <c r="T66" s="29">
        <f>IF('Peak Areas'!W62=0,0,((('Peak Areas'!W62*Coefficients!$G$12+Coefficients!$H$12)*$G66)))</f>
        <v>0.26234840338246052</v>
      </c>
      <c r="U66" s="29">
        <f>IF('Peak Areas'!X62=0,0,((('Peak Areas'!X62*Coefficients!$G$27+Coefficients!$H$27)*$G66)))</f>
        <v>2.8631008767596833E-2</v>
      </c>
      <c r="V66" s="29">
        <f>IF('Peak Areas'!Y62=0,0,((('Peak Areas'!Y62*Coefficients!$G$34+Coefficients!$H$34)*$G66)))</f>
        <v>0.76733186217554017</v>
      </c>
      <c r="W66" s="29">
        <f>IF('Peak Areas'!Z62=0,0,((('Peak Areas'!Z62*Coefficients!$G$52+Coefficients!$H$52)*$G66)))</f>
        <v>0.63730961711026213</v>
      </c>
      <c r="X66" s="29">
        <f>IF('Peak Areas'!AA62=0,0,((('Peak Areas'!AA62*Coefficients!$G$33+Coefficients!$H$33)*$G66)))</f>
        <v>5.194886516805481E-2</v>
      </c>
      <c r="Y66" s="29">
        <f>IF('Peak Areas'!AC62=0,0,((('Peak Areas'!AC62*Coefficients!$G$19+Coefficients!$H$19)*$G66)))</f>
        <v>0.96883850310853081</v>
      </c>
      <c r="Z66" s="29">
        <f>IF('Peak Areas'!AD62=0,0,((('Peak Areas'!AD62*Coefficients!$G$18+Coefficients!$H$18)*$G66)))</f>
        <v>0.24067404537066978</v>
      </c>
      <c r="AA66" s="29">
        <f>IF('Peak Areas'!AE62=0,0,((('Peak Areas'!AE62*Coefficients!$G$18+Coefficients!$H$18)*$G66)))</f>
        <v>17.617165811180989</v>
      </c>
      <c r="AB66" s="29">
        <f>IF('Peak Areas'!AF62=0,0,((('Peak Areas'!AF62*Coefficients!$G$18+Coefficients!$H$18)*$G66)))</f>
        <v>0.57915113122129624</v>
      </c>
      <c r="AC66" s="29">
        <f>IF('Peak Areas'!AG62=0,0,((('Peak Areas'!AG62*Coefficients!$G$7+Coefficients!$H$7)*$G66)))</f>
        <v>0</v>
      </c>
      <c r="AD66" s="29">
        <f>IF('Peak Areas'!AH62=0,0,((('Peak Areas'!AH62*Coefficients!$G$6+Coefficients!$H$6)*$G66)))</f>
        <v>1.8675995300414909</v>
      </c>
      <c r="AE66" s="29">
        <f>IF('Peak Areas'!AI62=0,0,((('Peak Areas'!AI62*Coefficients!$G$38+Coefficients!$H$38)*$G66)))</f>
        <v>0</v>
      </c>
      <c r="AF66" s="29">
        <f>IF('Peak Areas'!AJ62=0,0,((('Peak Areas'!AJ62*Coefficients!$G$24+Coefficients!$H$24)*$G66)))</f>
        <v>0</v>
      </c>
      <c r="AG66" s="29">
        <f>IF('Peak Areas'!AK62=0,0,((('Peak Areas'!AK62*Coefficients!$G$31+Coefficients!$H$31)*$G66)))</f>
        <v>0.17936461772042459</v>
      </c>
      <c r="AH66" s="29">
        <f>IF('Peak Areas'!AL62=0,0,((('Peak Areas'!AL62*Coefficients!$G$15+Coefficients!$H$15)*$G66)))</f>
        <v>0</v>
      </c>
      <c r="AI66" s="29">
        <f>IF('Peak Areas'!AM62=0,0,((('Peak Areas'!AM62*Coefficients!$G$38+Coefficients!$H$38)*$G66)))</f>
        <v>0</v>
      </c>
      <c r="AK66" s="29">
        <f>IF('Peak Areas'!K62=0,0,((('Peak Areas'!K62*Coefficients!$G$22+Coefficients!$H$22)*$G66)))</f>
        <v>0.15426622759512446</v>
      </c>
      <c r="AL66" s="29">
        <f t="shared" si="0"/>
        <v>17.771432038776112</v>
      </c>
      <c r="AM66" s="29">
        <f t="shared" si="1"/>
        <v>18.591257215368078</v>
      </c>
    </row>
    <row r="67" spans="1:39" x14ac:dyDescent="0.25">
      <c r="A67" s="2">
        <f>'Peak Areas'!A63</f>
        <v>0</v>
      </c>
      <c r="B67" s="60">
        <f>'Peak Areas'!B63</f>
        <v>0</v>
      </c>
      <c r="C67" s="2">
        <f>'Peak Areas'!C63</f>
        <v>0</v>
      </c>
      <c r="D67" s="2">
        <f>'Peak Areas'!D63</f>
        <v>0</v>
      </c>
      <c r="E67" s="2">
        <f>'Peak Areas'!E63</f>
        <v>0</v>
      </c>
      <c r="F67" s="29">
        <f>'Peak Areas'!F63</f>
        <v>0.15</v>
      </c>
      <c r="G67" s="29">
        <f>((1/'Peak Areas'!$G63)*(('Peak Areas'!$H63+('Internal Standard'!$E$10/1000))/'Peak Areas'!$F63)*'Peak Areas'!$J63)*H67</f>
        <v>3.6071122495161249E-2</v>
      </c>
      <c r="H67" s="29">
        <f>(('Internal Standard'!$F$13*('Peak Areas'!G63/'Internal Standard'!$C$10))/'Peak Areas'!AB63)</f>
        <v>1.0184787528045527</v>
      </c>
      <c r="I67" s="29">
        <f>IF('Peak Areas'!L63=0,0,((('Peak Areas'!L63*Coefficients!$G$21+Coefficients!$H$21)*$G67)))</f>
        <v>0.1653033988363774</v>
      </c>
      <c r="J67" s="29">
        <f>IF('Peak Areas'!M63=0,0,((('Peak Areas'!M63*Coefficients!$G$20+Coefficients!$H$20)*$G67)))</f>
        <v>0.79598040735751052</v>
      </c>
      <c r="K67" s="29">
        <f>IF('Peak Areas'!N63=0,0,((('Peak Areas'!N63*Coefficients!$G$41+Coefficients!$H$41)*$G67)))</f>
        <v>0.12205765980461057</v>
      </c>
      <c r="L67" s="29">
        <f>IF('Peak Areas'!O63=0,0,((('Peak Areas'!O63*Coefficients!$G$10+Coefficients!$H$10)*$G67)))</f>
        <v>0</v>
      </c>
      <c r="M67" s="29">
        <f>IF('Peak Areas'!P63=0,0,((('Peak Areas'!P63*Coefficients!$G$32+Coefficients!$H$32)*$G67)))</f>
        <v>5.1933194830405425</v>
      </c>
      <c r="N67" s="29">
        <f>IF('Peak Areas'!Q63=0,0,((('Peak Areas'!Q63*Coefficients!$G$11+Coefficients!$H$11)*$G67)))</f>
        <v>3.858388518019298E-3</v>
      </c>
      <c r="O67" s="29">
        <f>IF('Peak Areas'!R63=0,0,((('Peak Areas'!R63*Coefficients!$G$39+Coefficients!$H$39)*$G67)))</f>
        <v>0.19643930293118853</v>
      </c>
      <c r="P67" s="29">
        <f>IF('Peak Areas'!S63=0,0,((('Peak Areas'!S63*Coefficients!$G$46+Coefficients!$H$46)*$G67)))</f>
        <v>0</v>
      </c>
      <c r="Q67" s="29">
        <f>IF('Peak Areas'!T63=0,0,((('Peak Areas'!T63*Coefficients!$G$51+Coefficients!$H$51)*$G67)))</f>
        <v>0.96610954619978939</v>
      </c>
      <c r="R67" s="29">
        <f>IF('Peak Areas'!U63=0,0,((('Peak Areas'!U63*Coefficients!$G$26+Coefficients!$H$26)*$G67)))</f>
        <v>2.1732299667765105</v>
      </c>
      <c r="S67" s="29">
        <f>IF('Peak Areas'!V63=0,0,((('Peak Areas'!V63*Coefficients!$G$13+Coefficients!$H$13)*$G67)))</f>
        <v>0.20050924207108289</v>
      </c>
      <c r="T67" s="29">
        <f>IF('Peak Areas'!W63=0,0,((('Peak Areas'!W63*Coefficients!$G$12+Coefficients!$H$12)*$G67)))</f>
        <v>0.29445903809588919</v>
      </c>
      <c r="U67" s="29">
        <f>IF('Peak Areas'!X63=0,0,((('Peak Areas'!X63*Coefficients!$G$27+Coefficients!$H$27)*$G67)))</f>
        <v>4.4710218526581774E-2</v>
      </c>
      <c r="V67" s="29">
        <f>IF('Peak Areas'!Y63=0,0,((('Peak Areas'!Y63*Coefficients!$G$34+Coefficients!$H$34)*$G67)))</f>
        <v>0.78062377011081241</v>
      </c>
      <c r="W67" s="29">
        <f>IF('Peak Areas'!Z63=0,0,((('Peak Areas'!Z63*Coefficients!$G$52+Coefficients!$H$52)*$G67)))</f>
        <v>0.54456831450014398</v>
      </c>
      <c r="X67" s="29">
        <f>IF('Peak Areas'!AA63=0,0,((('Peak Areas'!AA63*Coefficients!$G$33+Coefficients!$H$33)*$G67)))</f>
        <v>4.9522527971322255E-2</v>
      </c>
      <c r="Y67" s="29">
        <f>IF('Peak Areas'!AC63=0,0,((('Peak Areas'!AC63*Coefficients!$G$19+Coefficients!$H$19)*$G67)))</f>
        <v>0.91885829221150928</v>
      </c>
      <c r="Z67" s="29">
        <f>IF('Peak Areas'!AD63=0,0,((('Peak Areas'!AD63*Coefficients!$G$18+Coefficients!$H$18)*$G67)))</f>
        <v>0.23299040324379633</v>
      </c>
      <c r="AA67" s="29">
        <f>IF('Peak Areas'!AE63=0,0,((('Peak Areas'!AE63*Coefficients!$G$18+Coefficients!$H$18)*$G67)))</f>
        <v>17.822646588272736</v>
      </c>
      <c r="AB67" s="29">
        <f>IF('Peak Areas'!AF63=0,0,((('Peak Areas'!AF63*Coefficients!$G$18+Coefficients!$H$18)*$G67)))</f>
        <v>0.57079620209178716</v>
      </c>
      <c r="AC67" s="29">
        <f>IF('Peak Areas'!AG63=0,0,((('Peak Areas'!AG63*Coefficients!$G$7+Coefficients!$H$7)*$G67)))</f>
        <v>0.11420033073654864</v>
      </c>
      <c r="AD67" s="29">
        <f>IF('Peak Areas'!AH63=0,0,((('Peak Areas'!AH63*Coefficients!$G$6+Coefficients!$H$6)*$G67)))</f>
        <v>1.7607081926003916</v>
      </c>
      <c r="AE67" s="29">
        <f>IF('Peak Areas'!AI63=0,0,((('Peak Areas'!AI63*Coefficients!$G$38+Coefficients!$H$38)*$G67)))</f>
        <v>0</v>
      </c>
      <c r="AF67" s="29">
        <f>IF('Peak Areas'!AJ63=0,0,((('Peak Areas'!AJ63*Coefficients!$G$24+Coefficients!$H$24)*$G67)))</f>
        <v>0</v>
      </c>
      <c r="AG67" s="29">
        <f>IF('Peak Areas'!AK63=0,0,((('Peak Areas'!AK63*Coefficients!$G$31+Coefficients!$H$31)*$G67)))</f>
        <v>0.17231632928183249</v>
      </c>
      <c r="AH67" s="29">
        <f>IF('Peak Areas'!AL63=0,0,((('Peak Areas'!AL63*Coefficients!$G$15+Coefficients!$H$15)*$G67)))</f>
        <v>0</v>
      </c>
      <c r="AI67" s="29">
        <f>IF('Peak Areas'!AM63=0,0,((('Peak Areas'!AM63*Coefficients!$G$38+Coefficients!$H$38)*$G67)))</f>
        <v>0</v>
      </c>
      <c r="AK67" s="29">
        <f>IF('Peak Areas'!K63=0,0,((('Peak Areas'!K63*Coefficients!$G$22+Coefficients!$H$22)*$G67)))</f>
        <v>0.16969244499650693</v>
      </c>
      <c r="AL67" s="29">
        <f t="shared" si="0"/>
        <v>17.992339033269243</v>
      </c>
      <c r="AM67" s="29">
        <f t="shared" si="1"/>
        <v>18.796125638604828</v>
      </c>
    </row>
    <row r="68" spans="1:39" x14ac:dyDescent="0.25">
      <c r="A68" s="2">
        <f>'Peak Areas'!A64</f>
        <v>0</v>
      </c>
      <c r="B68" s="60">
        <f>'Peak Areas'!B64</f>
        <v>0</v>
      </c>
      <c r="C68" s="2">
        <f>'Peak Areas'!C64</f>
        <v>0</v>
      </c>
      <c r="D68" s="2">
        <f>'Peak Areas'!D64</f>
        <v>0</v>
      </c>
      <c r="E68" s="2">
        <f>'Peak Areas'!E64</f>
        <v>0</v>
      </c>
      <c r="F68" s="29">
        <f>'Peak Areas'!F64</f>
        <v>0.15</v>
      </c>
      <c r="G68" s="29">
        <f>((1/'Peak Areas'!$G64)*(('Peak Areas'!$H64+('Internal Standard'!$E$10/1000))/'Peak Areas'!$F64)*'Peak Areas'!$J64)*H68</f>
        <v>3.5991272048071003E-2</v>
      </c>
      <c r="H68" s="29">
        <f>(('Internal Standard'!$F$13*('Peak Areas'!G64/'Internal Standard'!$C$10))/'Peak Areas'!AB64)</f>
        <v>1.0162241519455339</v>
      </c>
      <c r="I68" s="29">
        <f>IF('Peak Areas'!L64=0,0,((('Peak Areas'!L64*Coefficients!$G$21+Coefficients!$H$21)*$G68)))</f>
        <v>0.15822790157211078</v>
      </c>
      <c r="J68" s="29">
        <f>IF('Peak Areas'!M64=0,0,((('Peak Areas'!M64*Coefficients!$G$20+Coefficients!$H$20)*$G68)))</f>
        <v>0.78091767837511838</v>
      </c>
      <c r="K68" s="29">
        <f>IF('Peak Areas'!N64=0,0,((('Peak Areas'!N64*Coefficients!$G$41+Coefficients!$H$41)*$G68)))</f>
        <v>0.11844696966456383</v>
      </c>
      <c r="L68" s="29">
        <f>IF('Peak Areas'!O64=0,0,((('Peak Areas'!O64*Coefficients!$G$10+Coefficients!$H$10)*$G68)))</f>
        <v>0</v>
      </c>
      <c r="M68" s="29">
        <f>IF('Peak Areas'!P64=0,0,((('Peak Areas'!P64*Coefficients!$G$32+Coefficients!$H$32)*$G68)))</f>
        <v>5.0616392276637807</v>
      </c>
      <c r="N68" s="29">
        <f>IF('Peak Areas'!Q64=0,0,((('Peak Areas'!Q64*Coefficients!$G$11+Coefficients!$H$11)*$G68)))</f>
        <v>3.2366444116539023E-3</v>
      </c>
      <c r="O68" s="29">
        <f>IF('Peak Areas'!R64=0,0,((('Peak Areas'!R64*Coefficients!$G$39+Coefficients!$H$39)*$G68)))</f>
        <v>0.21012691540566139</v>
      </c>
      <c r="P68" s="29">
        <f>IF('Peak Areas'!S64=0,0,((('Peak Areas'!S64*Coefficients!$G$46+Coefficients!$H$46)*$G68)))</f>
        <v>0</v>
      </c>
      <c r="Q68" s="29">
        <f>IF('Peak Areas'!T64=0,0,((('Peak Areas'!T64*Coefficients!$G$51+Coefficients!$H$51)*$G68)))</f>
        <v>0.9396766100296321</v>
      </c>
      <c r="R68" s="29">
        <f>IF('Peak Areas'!U64=0,0,((('Peak Areas'!U64*Coefficients!$G$26+Coefficients!$H$26)*$G68)))</f>
        <v>1.9329908150325579</v>
      </c>
      <c r="S68" s="29">
        <f>IF('Peak Areas'!V64=0,0,((('Peak Areas'!V64*Coefficients!$G$13+Coefficients!$H$13)*$G68)))</f>
        <v>0.1822082159255482</v>
      </c>
      <c r="T68" s="29">
        <f>IF('Peak Areas'!W64=0,0,((('Peak Areas'!W64*Coefficients!$G$12+Coefficients!$H$12)*$G68)))</f>
        <v>0.29379036860551205</v>
      </c>
      <c r="U68" s="29">
        <f>IF('Peak Areas'!X64=0,0,((('Peak Areas'!X64*Coefficients!$G$27+Coefficients!$H$27)*$G68)))</f>
        <v>2.3666871311811222E-2</v>
      </c>
      <c r="V68" s="29">
        <f>IF('Peak Areas'!Y64=0,0,((('Peak Areas'!Y64*Coefficients!$G$34+Coefficients!$H$34)*$G68)))</f>
        <v>0.77310276450232496</v>
      </c>
      <c r="W68" s="29">
        <f>IF('Peak Areas'!Z64=0,0,((('Peak Areas'!Z64*Coefficients!$G$52+Coefficients!$H$52)*$G68)))</f>
        <v>0.62879936112051793</v>
      </c>
      <c r="X68" s="29">
        <f>IF('Peak Areas'!AA64=0,0,((('Peak Areas'!AA64*Coefficients!$G$33+Coefficients!$H$33)*$G68)))</f>
        <v>5.2306303617483341E-2</v>
      </c>
      <c r="Y68" s="29">
        <f>IF('Peak Areas'!AC64=0,0,((('Peak Areas'!AC64*Coefficients!$G$19+Coefficients!$H$19)*$G68)))</f>
        <v>0.95026531597342068</v>
      </c>
      <c r="Z68" s="29">
        <f>IF('Peak Areas'!AD64=0,0,((('Peak Areas'!AD64*Coefficients!$G$18+Coefficients!$H$18)*$G68)))</f>
        <v>0.25209058415385283</v>
      </c>
      <c r="AA68" s="29">
        <f>IF('Peak Areas'!AE64=0,0,((('Peak Areas'!AE64*Coefficients!$G$18+Coefficients!$H$18)*$G68)))</f>
        <v>17.98812879175361</v>
      </c>
      <c r="AB68" s="29">
        <f>IF('Peak Areas'!AF64=0,0,((('Peak Areas'!AF64*Coefficients!$G$18+Coefficients!$H$18)*$G68)))</f>
        <v>0.57424939602920966</v>
      </c>
      <c r="AC68" s="29">
        <f>IF('Peak Areas'!AG64=0,0,((('Peak Areas'!AG64*Coefficients!$G$7+Coefficients!$H$7)*$G68)))</f>
        <v>0</v>
      </c>
      <c r="AD68" s="29">
        <f>IF('Peak Areas'!AH64=0,0,((('Peak Areas'!AH64*Coefficients!$G$6+Coefficients!$H$6)*$G68)))</f>
        <v>1.7841210476444516</v>
      </c>
      <c r="AE68" s="29">
        <f>IF('Peak Areas'!AI64=0,0,((('Peak Areas'!AI64*Coefficients!$G$38+Coefficients!$H$38)*$G68)))</f>
        <v>0</v>
      </c>
      <c r="AF68" s="29">
        <f>IF('Peak Areas'!AJ64=0,0,((('Peak Areas'!AJ64*Coefficients!$G$24+Coefficients!$H$24)*$G68)))</f>
        <v>0</v>
      </c>
      <c r="AG68" s="29">
        <f>IF('Peak Areas'!AK64=0,0,((('Peak Areas'!AK64*Coefficients!$G$31+Coefficients!$H$31)*$G68)))</f>
        <v>0.17248633965855448</v>
      </c>
      <c r="AH68" s="29">
        <f>IF('Peak Areas'!AL64=0,0,((('Peak Areas'!AL64*Coefficients!$G$15+Coefficients!$H$15)*$G68)))</f>
        <v>0</v>
      </c>
      <c r="AI68" s="29">
        <f>IF('Peak Areas'!AM64=0,0,((('Peak Areas'!AM64*Coefficients!$G$38+Coefficients!$H$38)*$G68)))</f>
        <v>0</v>
      </c>
      <c r="AK68" s="29">
        <f>IF('Peak Areas'!K64=0,0,((('Peak Areas'!K64*Coefficients!$G$22+Coefficients!$H$22)*$G68)))</f>
        <v>0.1650211097691619</v>
      </c>
      <c r="AL68" s="29">
        <f t="shared" si="0"/>
        <v>18.15314990152277</v>
      </c>
      <c r="AM68" s="29">
        <f t="shared" si="1"/>
        <v>18.979489881705831</v>
      </c>
    </row>
    <row r="69" spans="1:39" x14ac:dyDescent="0.25">
      <c r="A69" s="2">
        <f>'Peak Areas'!A65</f>
        <v>0</v>
      </c>
      <c r="B69" s="60">
        <f>'Peak Areas'!B65</f>
        <v>0</v>
      </c>
      <c r="C69" s="2">
        <f>'Peak Areas'!C65</f>
        <v>0</v>
      </c>
      <c r="D69" s="2">
        <f>'Peak Areas'!D65</f>
        <v>0</v>
      </c>
      <c r="E69" s="2">
        <f>'Peak Areas'!E65</f>
        <v>0</v>
      </c>
      <c r="F69" s="29">
        <f>'Peak Areas'!F65</f>
        <v>0.15</v>
      </c>
      <c r="G69" s="29">
        <f>((1/'Peak Areas'!$G65)*(('Peak Areas'!$H65+('Internal Standard'!$E$10/1000))/'Peak Areas'!$F65)*'Peak Areas'!$J65)*H69</f>
        <v>3.5533782207070048E-2</v>
      </c>
      <c r="H69" s="29">
        <f>(('Internal Standard'!$F$13*('Peak Areas'!G65/'Internal Standard'!$C$10))/'Peak Areas'!AB65)</f>
        <v>1.0033067917290366</v>
      </c>
      <c r="I69" s="29">
        <f>IF('Peak Areas'!L65=0,0,((('Peak Areas'!L65*Coefficients!$G$21+Coefficients!$H$21)*$G69)))</f>
        <v>0.13701235827829147</v>
      </c>
      <c r="J69" s="29">
        <f>IF('Peak Areas'!M65=0,0,((('Peak Areas'!M65*Coefficients!$G$20+Coefficients!$H$20)*$G69)))</f>
        <v>0.70671238773750111</v>
      </c>
      <c r="K69" s="29">
        <f>IF('Peak Areas'!N65=0,0,((('Peak Areas'!N65*Coefficients!$G$41+Coefficients!$H$41)*$G69)))</f>
        <v>9.6012752122806619E-2</v>
      </c>
      <c r="L69" s="29">
        <f>IF('Peak Areas'!O65=0,0,((('Peak Areas'!O65*Coefficients!$G$10+Coefficients!$H$10)*$G69)))</f>
        <v>0</v>
      </c>
      <c r="M69" s="29">
        <f>IF('Peak Areas'!P65=0,0,((('Peak Areas'!P65*Coefficients!$G$32+Coefficients!$H$32)*$G69)))</f>
        <v>4.5277258072473385</v>
      </c>
      <c r="N69" s="29">
        <f>IF('Peak Areas'!Q65=0,0,((('Peak Areas'!Q65*Coefficients!$G$11+Coefficients!$H$11)*$G69)))</f>
        <v>3.2323539351275196E-3</v>
      </c>
      <c r="O69" s="29">
        <f>IF('Peak Areas'!R65=0,0,((('Peak Areas'!R65*Coefficients!$G$39+Coefficients!$H$39)*$G69)))</f>
        <v>0.22215483095866317</v>
      </c>
      <c r="P69" s="29">
        <f>IF('Peak Areas'!S65=0,0,((('Peak Areas'!S65*Coefficients!$G$46+Coefficients!$H$46)*$G69)))</f>
        <v>0</v>
      </c>
      <c r="Q69" s="29">
        <f>IF('Peak Areas'!T65=0,0,((('Peak Areas'!T65*Coefficients!$G$51+Coefficients!$H$51)*$G69)))</f>
        <v>0.91989011384669084</v>
      </c>
      <c r="R69" s="29">
        <f>IF('Peak Areas'!U65=0,0,((('Peak Areas'!U65*Coefficients!$G$26+Coefficients!$H$26)*$G69)))</f>
        <v>1.9485624147447265</v>
      </c>
      <c r="S69" s="29">
        <f>IF('Peak Areas'!V65=0,0,((('Peak Areas'!V65*Coefficients!$G$13+Coefficients!$H$13)*$G69)))</f>
        <v>0.1013396357726699</v>
      </c>
      <c r="T69" s="29">
        <f>IF('Peak Areas'!W65=0,0,((('Peak Areas'!W65*Coefficients!$G$12+Coefficients!$H$12)*$G69)))</f>
        <v>0.29745161743412446</v>
      </c>
      <c r="U69" s="29">
        <f>IF('Peak Areas'!X65=0,0,((('Peak Areas'!X65*Coefficients!$G$27+Coefficients!$H$27)*$G69)))</f>
        <v>2.9380531408799822E-2</v>
      </c>
      <c r="V69" s="29">
        <f>IF('Peak Areas'!Y65=0,0,((('Peak Areas'!Y65*Coefficients!$G$34+Coefficients!$H$34)*$G69)))</f>
        <v>0.84189994117821376</v>
      </c>
      <c r="W69" s="29">
        <f>IF('Peak Areas'!Z65=0,0,((('Peak Areas'!Z65*Coefficients!$G$52+Coefficients!$H$52)*$G69)))</f>
        <v>0.7027874797739867</v>
      </c>
      <c r="X69" s="29">
        <f>IF('Peak Areas'!AA65=0,0,((('Peak Areas'!AA65*Coefficients!$G$33+Coefficients!$H$33)*$G69)))</f>
        <v>6.5346883000649572E-2</v>
      </c>
      <c r="Y69" s="29">
        <f>IF('Peak Areas'!AC65=0,0,((('Peak Areas'!AC65*Coefficients!$G$19+Coefficients!$H$19)*$G69)))</f>
        <v>0.98131131737633692</v>
      </c>
      <c r="Z69" s="29">
        <f>IF('Peak Areas'!AD65=0,0,((('Peak Areas'!AD65*Coefficients!$G$18+Coefficients!$H$18)*$G69)))</f>
        <v>0.24742043563153465</v>
      </c>
      <c r="AA69" s="29">
        <f>IF('Peak Areas'!AE65=0,0,((('Peak Areas'!AE65*Coefficients!$G$18+Coefficients!$H$18)*$G69)))</f>
        <v>17.143963563684839</v>
      </c>
      <c r="AB69" s="29">
        <f>IF('Peak Areas'!AF65=0,0,((('Peak Areas'!AF65*Coefficients!$G$18+Coefficients!$H$18)*$G69)))</f>
        <v>0.60664315367411026</v>
      </c>
      <c r="AC69" s="29">
        <f>IF('Peak Areas'!AG65=0,0,((('Peak Areas'!AG65*Coefficients!$G$7+Coefficients!$H$7)*$G69)))</f>
        <v>0</v>
      </c>
      <c r="AD69" s="29">
        <f>IF('Peak Areas'!AH65=0,0,((('Peak Areas'!AH65*Coefficients!$G$6+Coefficients!$H$6)*$G69)))</f>
        <v>1.7192080290617562</v>
      </c>
      <c r="AE69" s="29">
        <f>IF('Peak Areas'!AI65=0,0,((('Peak Areas'!AI65*Coefficients!$G$38+Coefficients!$H$38)*$G69)))</f>
        <v>0</v>
      </c>
      <c r="AF69" s="29">
        <f>IF('Peak Areas'!AJ65=0,0,((('Peak Areas'!AJ65*Coefficients!$G$24+Coefficients!$H$24)*$G69)))</f>
        <v>0</v>
      </c>
      <c r="AG69" s="29">
        <f>IF('Peak Areas'!AK65=0,0,((('Peak Areas'!AK65*Coefficients!$G$31+Coefficients!$H$31)*$G69)))</f>
        <v>0.18042245916047586</v>
      </c>
      <c r="AH69" s="29">
        <f>IF('Peak Areas'!AL65=0,0,((('Peak Areas'!AL65*Coefficients!$G$15+Coefficients!$H$15)*$G69)))</f>
        <v>0</v>
      </c>
      <c r="AI69" s="29">
        <f>IF('Peak Areas'!AM65=0,0,((('Peak Areas'!AM65*Coefficients!$G$38+Coefficients!$H$38)*$G69)))</f>
        <v>0</v>
      </c>
      <c r="AK69" s="29">
        <f>IF('Peak Areas'!K65=0,0,((('Peak Areas'!K65*Coefficients!$G$22+Coefficients!$H$22)*$G69)))</f>
        <v>0.15116207873850182</v>
      </c>
      <c r="AL69" s="29">
        <f t="shared" si="0"/>
        <v>17.29512564242334</v>
      </c>
      <c r="AM69" s="29">
        <f t="shared" si="1"/>
        <v>18.149189231728986</v>
      </c>
    </row>
    <row r="70" spans="1:39" x14ac:dyDescent="0.25">
      <c r="A70" s="2">
        <f>'Peak Areas'!A66</f>
        <v>0</v>
      </c>
      <c r="B70" s="60">
        <f>'Peak Areas'!B66</f>
        <v>0</v>
      </c>
      <c r="C70" s="2">
        <f>'Peak Areas'!C66</f>
        <v>0</v>
      </c>
      <c r="D70" s="2">
        <f>'Peak Areas'!D66</f>
        <v>0</v>
      </c>
      <c r="E70" s="2">
        <f>'Peak Areas'!E66</f>
        <v>0</v>
      </c>
      <c r="F70" s="29">
        <f>'Peak Areas'!F66</f>
        <v>0.15</v>
      </c>
      <c r="G70" s="29">
        <f>((1/'Peak Areas'!$G66)*(('Peak Areas'!$H66+('Internal Standard'!$E$10/1000))/'Peak Areas'!$F66)*'Peak Areas'!$J66)*H70</f>
        <v>3.6018472934823582E-2</v>
      </c>
      <c r="H70" s="29">
        <f>(('Internal Standard'!$F$13*('Peak Areas'!G66/'Internal Standard'!$C$10))/'Peak Areas'!AB66)</f>
        <v>1.0169921769832539</v>
      </c>
      <c r="I70" s="29">
        <f>IF('Peak Areas'!L66=0,0,((('Peak Areas'!L66*Coefficients!$G$21+Coefficients!$H$21)*$G70)))</f>
        <v>0.14517686387099729</v>
      </c>
      <c r="J70" s="29">
        <f>IF('Peak Areas'!M66=0,0,((('Peak Areas'!M66*Coefficients!$G$20+Coefficients!$H$20)*$G70)))</f>
        <v>0.75085578327017677</v>
      </c>
      <c r="K70" s="29">
        <f>IF('Peak Areas'!N66=0,0,((('Peak Areas'!N66*Coefficients!$G$41+Coefficients!$H$41)*$G70)))</f>
        <v>9.2842126095649277E-2</v>
      </c>
      <c r="L70" s="29">
        <f>IF('Peak Areas'!O66=0,0,((('Peak Areas'!O66*Coefficients!$G$10+Coefficients!$H$10)*$G70)))</f>
        <v>0</v>
      </c>
      <c r="M70" s="29">
        <f>IF('Peak Areas'!P66=0,0,((('Peak Areas'!P66*Coefficients!$G$32+Coefficients!$H$32)*$G70)))</f>
        <v>4.7151231748816764</v>
      </c>
      <c r="N70" s="29">
        <f>IF('Peak Areas'!Q66=0,0,((('Peak Areas'!Q66*Coefficients!$G$11+Coefficients!$H$11)*$G70)))</f>
        <v>3.4045136249134054E-3</v>
      </c>
      <c r="O70" s="29">
        <f>IF('Peak Areas'!R66=0,0,((('Peak Areas'!R66*Coefficients!$G$39+Coefficients!$H$39)*$G70)))</f>
        <v>0.21284165596907156</v>
      </c>
      <c r="P70" s="29">
        <f>IF('Peak Areas'!S66=0,0,((('Peak Areas'!S66*Coefficients!$G$46+Coefficients!$H$46)*$G70)))</f>
        <v>0</v>
      </c>
      <c r="Q70" s="29">
        <f>IF('Peak Areas'!T66=0,0,((('Peak Areas'!T66*Coefficients!$G$51+Coefficients!$H$51)*$G70)))</f>
        <v>0.95316276134062095</v>
      </c>
      <c r="R70" s="29">
        <f>IF('Peak Areas'!U66=0,0,((('Peak Areas'!U66*Coefficients!$G$26+Coefficients!$H$26)*$G70)))</f>
        <v>1.8714975875375992</v>
      </c>
      <c r="S70" s="29">
        <f>IF('Peak Areas'!V66=0,0,((('Peak Areas'!V66*Coefficients!$G$13+Coefficients!$H$13)*$G70)))</f>
        <v>0.18811397249015344</v>
      </c>
      <c r="T70" s="29">
        <f>IF('Peak Areas'!W66=0,0,((('Peak Areas'!W66*Coefficients!$G$12+Coefficients!$H$12)*$G70)))</f>
        <v>0.33319871560092884</v>
      </c>
      <c r="U70" s="29">
        <f>IF('Peak Areas'!X66=0,0,((('Peak Areas'!X66*Coefficients!$G$27+Coefficients!$H$27)*$G70)))</f>
        <v>3.5432721479227887E-2</v>
      </c>
      <c r="V70" s="29">
        <f>IF('Peak Areas'!Y66=0,0,((('Peak Areas'!Y66*Coefficients!$G$34+Coefficients!$H$34)*$G70)))</f>
        <v>0.80036073203509994</v>
      </c>
      <c r="W70" s="29">
        <f>IF('Peak Areas'!Z66=0,0,((('Peak Areas'!Z66*Coefficients!$G$52+Coefficients!$H$52)*$G70)))</f>
        <v>0.6666090581003471</v>
      </c>
      <c r="X70" s="29">
        <f>IF('Peak Areas'!AA66=0,0,((('Peak Areas'!AA66*Coefficients!$G$33+Coefficients!$H$33)*$G70)))</f>
        <v>6.4294970055808268E-2</v>
      </c>
      <c r="Y70" s="29">
        <f>IF('Peak Areas'!AC66=0,0,((('Peak Areas'!AC66*Coefficients!$G$19+Coefficients!$H$19)*$G70)))</f>
        <v>0.96911247665914124</v>
      </c>
      <c r="Z70" s="29">
        <f>IF('Peak Areas'!AD66=0,0,((('Peak Areas'!AD66*Coefficients!$G$18+Coefficients!$H$18)*$G70)))</f>
        <v>0.27523846202449892</v>
      </c>
      <c r="AA70" s="29">
        <f>IF('Peak Areas'!AE66=0,0,((('Peak Areas'!AE66*Coefficients!$G$18+Coefficients!$H$18)*$G70)))</f>
        <v>17.790360723954795</v>
      </c>
      <c r="AB70" s="29">
        <f>IF('Peak Areas'!AF66=0,0,((('Peak Areas'!AF66*Coefficients!$G$18+Coefficients!$H$18)*$G70)))</f>
        <v>0.6372704599886011</v>
      </c>
      <c r="AC70" s="29">
        <f>IF('Peak Areas'!AG66=0,0,((('Peak Areas'!AG66*Coefficients!$G$7+Coefficients!$H$7)*$G70)))</f>
        <v>0</v>
      </c>
      <c r="AD70" s="29">
        <f>IF('Peak Areas'!AH66=0,0,((('Peak Areas'!AH66*Coefficients!$G$6+Coefficients!$H$6)*$G70)))</f>
        <v>1.8585277287379884</v>
      </c>
      <c r="AE70" s="29">
        <f>IF('Peak Areas'!AI66=0,0,((('Peak Areas'!AI66*Coefficients!$G$38+Coefficients!$H$38)*$G70)))</f>
        <v>0</v>
      </c>
      <c r="AF70" s="29">
        <f>IF('Peak Areas'!AJ66=0,0,((('Peak Areas'!AJ66*Coefficients!$G$24+Coefficients!$H$24)*$G70)))</f>
        <v>0</v>
      </c>
      <c r="AG70" s="29">
        <f>IF('Peak Areas'!AK66=0,0,((('Peak Areas'!AK66*Coefficients!$G$31+Coefficients!$H$31)*$G70)))</f>
        <v>0.16025627418415186</v>
      </c>
      <c r="AH70" s="29">
        <f>IF('Peak Areas'!AL66=0,0,((('Peak Areas'!AL66*Coefficients!$G$15+Coefficients!$H$15)*$G70)))</f>
        <v>0</v>
      </c>
      <c r="AI70" s="29">
        <f>IF('Peak Areas'!AM66=0,0,((('Peak Areas'!AM66*Coefficients!$G$38+Coefficients!$H$38)*$G70)))</f>
        <v>0</v>
      </c>
      <c r="AK70" s="29">
        <f>IF('Peak Areas'!K66=0,0,((('Peak Areas'!K66*Coefficients!$G$22+Coefficients!$H$22)*$G70)))</f>
        <v>0.16343803078520083</v>
      </c>
      <c r="AL70" s="29">
        <f t="shared" si="0"/>
        <v>17.953798754739996</v>
      </c>
      <c r="AM70" s="29">
        <f t="shared" si="1"/>
        <v>18.866307676753099</v>
      </c>
    </row>
    <row r="71" spans="1:39" x14ac:dyDescent="0.25">
      <c r="A71" s="2">
        <f>'Peak Areas'!A67</f>
        <v>0</v>
      </c>
      <c r="B71" s="60">
        <f>'Peak Areas'!B67</f>
        <v>0</v>
      </c>
      <c r="C71" s="2">
        <f>'Peak Areas'!C67</f>
        <v>0</v>
      </c>
      <c r="D71" s="2">
        <f>'Peak Areas'!D67</f>
        <v>0</v>
      </c>
      <c r="E71" s="2">
        <f>'Peak Areas'!E67</f>
        <v>0</v>
      </c>
      <c r="F71" s="29">
        <f>'Peak Areas'!F67</f>
        <v>0.15</v>
      </c>
      <c r="G71" s="29">
        <f>((1/'Peak Areas'!$G67)*(('Peak Areas'!$H67+('Internal Standard'!$E$10/1000))/'Peak Areas'!$F67)*'Peak Areas'!$J67)*H71</f>
        <v>3.6831739826398861E-2</v>
      </c>
      <c r="H71" s="29">
        <f>(('Internal Standard'!$F$13*('Peak Areas'!G67/'Internal Standard'!$C$10))/'Peak Areas'!AB67)</f>
        <v>1.0399550068630266</v>
      </c>
      <c r="I71" s="29">
        <f>IF('Peak Areas'!L67=0,0,((('Peak Areas'!L67*Coefficients!$G$21+Coefficients!$H$21)*$G71)))</f>
        <v>0.14267830054188185</v>
      </c>
      <c r="J71" s="29">
        <f>IF('Peak Areas'!M67=0,0,((('Peak Areas'!M67*Coefficients!$G$20+Coefficients!$H$20)*$G71)))</f>
        <v>0.710032647907477</v>
      </c>
      <c r="K71" s="29">
        <f>IF('Peak Areas'!N67=0,0,((('Peak Areas'!N67*Coefficients!$G$41+Coefficients!$H$41)*$G71)))</f>
        <v>0.11704684611832332</v>
      </c>
      <c r="L71" s="29">
        <f>IF('Peak Areas'!O67=0,0,((('Peak Areas'!O67*Coefficients!$G$10+Coefficients!$H$10)*$G71)))</f>
        <v>0</v>
      </c>
      <c r="M71" s="29">
        <f>IF('Peak Areas'!P67=0,0,((('Peak Areas'!P67*Coefficients!$G$32+Coefficients!$H$32)*$G71)))</f>
        <v>4.4449214701217592</v>
      </c>
      <c r="N71" s="29">
        <f>IF('Peak Areas'!Q67=0,0,((('Peak Areas'!Q67*Coefficients!$G$11+Coefficients!$H$11)*$G71)))</f>
        <v>3.3886205167059937E-3</v>
      </c>
      <c r="O71" s="29">
        <f>IF('Peak Areas'!R67=0,0,((('Peak Areas'!R67*Coefficients!$G$39+Coefficients!$H$39)*$G71)))</f>
        <v>0.21396431831730717</v>
      </c>
      <c r="P71" s="29">
        <f>IF('Peak Areas'!S67=0,0,((('Peak Areas'!S67*Coefficients!$G$46+Coefficients!$H$46)*$G71)))</f>
        <v>0</v>
      </c>
      <c r="Q71" s="29">
        <f>IF('Peak Areas'!T67=0,0,((('Peak Areas'!T67*Coefficients!$G$51+Coefficients!$H$51)*$G71)))</f>
        <v>0.97526244954510199</v>
      </c>
      <c r="R71" s="29">
        <f>IF('Peak Areas'!U67=0,0,((('Peak Areas'!U67*Coefficients!$G$26+Coefficients!$H$26)*$G71)))</f>
        <v>1.7732388711333957</v>
      </c>
      <c r="S71" s="29">
        <f>IF('Peak Areas'!V67=0,0,((('Peak Areas'!V67*Coefficients!$G$13+Coefficients!$H$13)*$G71)))</f>
        <v>0.18526943898387949</v>
      </c>
      <c r="T71" s="29">
        <f>IF('Peak Areas'!W67=0,0,((('Peak Areas'!W67*Coefficients!$G$12+Coefficients!$H$12)*$G71)))</f>
        <v>0.26772618240206281</v>
      </c>
      <c r="U71" s="29">
        <f>IF('Peak Areas'!X67=0,0,((('Peak Areas'!X67*Coefficients!$G$27+Coefficients!$H$27)*$G71)))</f>
        <v>3.6628146122376033E-2</v>
      </c>
      <c r="V71" s="29">
        <f>IF('Peak Areas'!Y67=0,0,((('Peak Areas'!Y67*Coefficients!$G$34+Coefficients!$H$34)*$G71)))</f>
        <v>0.79178900451711576</v>
      </c>
      <c r="W71" s="29">
        <f>IF('Peak Areas'!Z67=0,0,((('Peak Areas'!Z67*Coefficients!$G$52+Coefficients!$H$52)*$G71)))</f>
        <v>0.7239937409959678</v>
      </c>
      <c r="X71" s="29">
        <f>IF('Peak Areas'!AA67=0,0,((('Peak Areas'!AA67*Coefficients!$G$33+Coefficients!$H$33)*$G71)))</f>
        <v>6.6371790214190526E-2</v>
      </c>
      <c r="Y71" s="29">
        <f>IF('Peak Areas'!AC67=0,0,((('Peak Areas'!AC67*Coefficients!$G$19+Coefficients!$H$19)*$G71)))</f>
        <v>0.97818195874827951</v>
      </c>
      <c r="Z71" s="29">
        <f>IF('Peak Areas'!AD67=0,0,((('Peak Areas'!AD67*Coefficients!$G$18+Coefficients!$H$18)*$G71)))</f>
        <v>0.25066308854427638</v>
      </c>
      <c r="AA71" s="29">
        <f>IF('Peak Areas'!AE67=0,0,((('Peak Areas'!AE67*Coefficients!$G$18+Coefficients!$H$18)*$G71)))</f>
        <v>16.952518258707123</v>
      </c>
      <c r="AB71" s="29">
        <f>IF('Peak Areas'!AF67=0,0,((('Peak Areas'!AF67*Coefficients!$G$18+Coefficients!$H$18)*$G71)))</f>
        <v>0.67248645800732321</v>
      </c>
      <c r="AC71" s="29">
        <f>IF('Peak Areas'!AG67=0,0,((('Peak Areas'!AG67*Coefficients!$G$7+Coefficients!$H$7)*$G71)))</f>
        <v>0</v>
      </c>
      <c r="AD71" s="29">
        <f>IF('Peak Areas'!AH67=0,0,((('Peak Areas'!AH67*Coefficients!$G$6+Coefficients!$H$6)*$G71)))</f>
        <v>1.7386534981602786</v>
      </c>
      <c r="AE71" s="29">
        <f>IF('Peak Areas'!AI67=0,0,((('Peak Areas'!AI67*Coefficients!$G$38+Coefficients!$H$38)*$G71)))</f>
        <v>0</v>
      </c>
      <c r="AF71" s="29">
        <f>IF('Peak Areas'!AJ67=0,0,((('Peak Areas'!AJ67*Coefficients!$G$24+Coefficients!$H$24)*$G71)))</f>
        <v>0</v>
      </c>
      <c r="AG71" s="29">
        <f>IF('Peak Areas'!AK67=0,0,((('Peak Areas'!AK67*Coefficients!$G$31+Coefficients!$H$31)*$G71)))</f>
        <v>0.17592302126887421</v>
      </c>
      <c r="AH71" s="29">
        <f>IF('Peak Areas'!AL67=0,0,((('Peak Areas'!AL67*Coefficients!$G$15+Coefficients!$H$15)*$G71)))</f>
        <v>0</v>
      </c>
      <c r="AI71" s="29">
        <f>IF('Peak Areas'!AM67=0,0,((('Peak Areas'!AM67*Coefficients!$G$38+Coefficients!$H$38)*$G71)))</f>
        <v>0</v>
      </c>
      <c r="AK71" s="29">
        <f>IF('Peak Areas'!K67=0,0,((('Peak Areas'!K67*Coefficients!$G$22+Coefficients!$H$22)*$G71)))</f>
        <v>0.15917270030470321</v>
      </c>
      <c r="AL71" s="29">
        <f t="shared" si="0"/>
        <v>17.111690959011828</v>
      </c>
      <c r="AM71" s="29">
        <f t="shared" si="1"/>
        <v>18.034840505563427</v>
      </c>
    </row>
    <row r="72" spans="1:39" x14ac:dyDescent="0.25">
      <c r="A72" s="2">
        <f>'Peak Areas'!A68</f>
        <v>0</v>
      </c>
      <c r="B72" s="60">
        <f>'Peak Areas'!B68</f>
        <v>0</v>
      </c>
      <c r="C72" s="2">
        <f>'Peak Areas'!C68</f>
        <v>0</v>
      </c>
      <c r="D72" s="2">
        <f>'Peak Areas'!D68</f>
        <v>0</v>
      </c>
      <c r="E72" s="2">
        <f>'Peak Areas'!E68</f>
        <v>0</v>
      </c>
      <c r="F72" s="29">
        <f>'Peak Areas'!F68</f>
        <v>0.15</v>
      </c>
      <c r="G72" s="29">
        <f>((1/'Peak Areas'!$G68)*(('Peak Areas'!$H68+('Internal Standard'!$E$10/1000))/'Peak Areas'!$F68)*'Peak Areas'!$J68)*H72</f>
        <v>3.5269477089598482E-2</v>
      </c>
      <c r="H72" s="29">
        <f>(('Internal Standard'!$F$13*('Peak Areas'!G68/'Internal Standard'!$C$10))/'Peak Areas'!AB68)</f>
        <v>0.9958440590004275</v>
      </c>
      <c r="I72" s="29">
        <f>IF('Peak Areas'!L68=0,0,((('Peak Areas'!L68*Coefficients!$G$21+Coefficients!$H$21)*$G72)))</f>
        <v>0.13917943562569743</v>
      </c>
      <c r="J72" s="29">
        <f>IF('Peak Areas'!M68=0,0,((('Peak Areas'!M68*Coefficients!$G$20+Coefficients!$H$20)*$G72)))</f>
        <v>0.6869718750968512</v>
      </c>
      <c r="K72" s="29">
        <f>IF('Peak Areas'!N68=0,0,((('Peak Areas'!N68*Coefficients!$G$41+Coefficients!$H$41)*$G72)))</f>
        <v>9.7489087187041842E-2</v>
      </c>
      <c r="L72" s="29">
        <f>IF('Peak Areas'!O68=0,0,((('Peak Areas'!O68*Coefficients!$G$10+Coefficients!$H$10)*$G72)))</f>
        <v>0</v>
      </c>
      <c r="M72" s="29">
        <f>IF('Peak Areas'!P68=0,0,((('Peak Areas'!P68*Coefficients!$G$32+Coefficients!$H$32)*$G72)))</f>
        <v>4.4633652303671214</v>
      </c>
      <c r="N72" s="29">
        <f>IF('Peak Areas'!Q68=0,0,((('Peak Areas'!Q68*Coefficients!$G$11+Coefficients!$H$11)*$G72)))</f>
        <v>3.5688543662470472E-3</v>
      </c>
      <c r="O72" s="29">
        <f>IF('Peak Areas'!R68=0,0,((('Peak Areas'!R68*Coefficients!$G$39+Coefficients!$H$39)*$G72)))</f>
        <v>0.22644994850091654</v>
      </c>
      <c r="P72" s="29">
        <f>IF('Peak Areas'!S68=0,0,((('Peak Areas'!S68*Coefficients!$G$46+Coefficients!$H$46)*$G72)))</f>
        <v>0</v>
      </c>
      <c r="Q72" s="29">
        <f>IF('Peak Areas'!T68=0,0,((('Peak Areas'!T68*Coefficients!$G$51+Coefficients!$H$51)*$G72)))</f>
        <v>0.88956866961025427</v>
      </c>
      <c r="R72" s="29">
        <f>IF('Peak Areas'!U68=0,0,((('Peak Areas'!U68*Coefficients!$G$26+Coefficients!$H$26)*$G72)))</f>
        <v>1.8970431865498587</v>
      </c>
      <c r="S72" s="29">
        <f>IF('Peak Areas'!V68=0,0,((('Peak Areas'!V68*Coefficients!$G$13+Coefficients!$H$13)*$G72)))</f>
        <v>0.1883290005805931</v>
      </c>
      <c r="T72" s="29">
        <f>IF('Peak Areas'!W68=0,0,((('Peak Areas'!W68*Coefficients!$G$12+Coefficients!$H$12)*$G72)))</f>
        <v>0.27820531213943034</v>
      </c>
      <c r="U72" s="29">
        <f>IF('Peak Areas'!X68=0,0,((('Peak Areas'!X68*Coefficients!$G$27+Coefficients!$H$27)*$G72)))</f>
        <v>3.16846132375804E-2</v>
      </c>
      <c r="V72" s="29">
        <f>IF('Peak Areas'!Y68=0,0,((('Peak Areas'!Y68*Coefficients!$G$34+Coefficients!$H$34)*$G72)))</f>
        <v>0.83866734465479542</v>
      </c>
      <c r="W72" s="29">
        <f>IF('Peak Areas'!Z68=0,0,((('Peak Areas'!Z68*Coefficients!$G$52+Coefficients!$H$52)*$G72)))</f>
        <v>0.72108973055753356</v>
      </c>
      <c r="X72" s="29">
        <f>IF('Peak Areas'!AA68=0,0,((('Peak Areas'!AA68*Coefficients!$G$33+Coefficients!$H$33)*$G72)))</f>
        <v>6.5402696022104079E-2</v>
      </c>
      <c r="Y72" s="29">
        <f>IF('Peak Areas'!AC68=0,0,((('Peak Areas'!AC68*Coefficients!$G$19+Coefficients!$H$19)*$G72)))</f>
        <v>0.97476793622838021</v>
      </c>
      <c r="Z72" s="29">
        <f>IF('Peak Areas'!AD68=0,0,((('Peak Areas'!AD68*Coefficients!$G$18+Coefficients!$H$18)*$G72)))</f>
        <v>0.23571774477240251</v>
      </c>
      <c r="AA72" s="29">
        <f>IF('Peak Areas'!AE68=0,0,((('Peak Areas'!AE68*Coefficients!$G$18+Coefficients!$H$18)*$G72)))</f>
        <v>17.151440085515553</v>
      </c>
      <c r="AB72" s="29">
        <f>IF('Peak Areas'!AF68=0,0,((('Peak Areas'!AF68*Coefficients!$G$18+Coefficients!$H$18)*$G72)))</f>
        <v>0.70367695121208695</v>
      </c>
      <c r="AC72" s="29">
        <f>IF('Peak Areas'!AG68=0,0,((('Peak Areas'!AG68*Coefficients!$G$7+Coefficients!$H$7)*$G72)))</f>
        <v>0</v>
      </c>
      <c r="AD72" s="29">
        <f>IF('Peak Areas'!AH68=0,0,((('Peak Areas'!AH68*Coefficients!$G$6+Coefficients!$H$6)*$G72)))</f>
        <v>1.8480872884190713</v>
      </c>
      <c r="AE72" s="29">
        <f>IF('Peak Areas'!AI68=0,0,((('Peak Areas'!AI68*Coefficients!$G$38+Coefficients!$H$38)*$G72)))</f>
        <v>0</v>
      </c>
      <c r="AF72" s="29">
        <f>IF('Peak Areas'!AJ68=0,0,((('Peak Areas'!AJ68*Coefficients!$G$24+Coefficients!$H$24)*$G72)))</f>
        <v>0</v>
      </c>
      <c r="AG72" s="29">
        <f>IF('Peak Areas'!AK68=0,0,((('Peak Areas'!AK68*Coefficients!$G$31+Coefficients!$H$31)*$G72)))</f>
        <v>0.17935494454569742</v>
      </c>
      <c r="AH72" s="29">
        <f>IF('Peak Areas'!AL68=0,0,((('Peak Areas'!AL68*Coefficients!$G$15+Coefficients!$H$15)*$G72)))</f>
        <v>0</v>
      </c>
      <c r="AI72" s="29">
        <f>IF('Peak Areas'!AM68=0,0,((('Peak Areas'!AM68*Coefficients!$G$38+Coefficients!$H$38)*$G72)))</f>
        <v>0</v>
      </c>
      <c r="AK72" s="29">
        <f>IF('Peak Areas'!K68=0,0,((('Peak Areas'!K68*Coefficients!$G$22+Coefficients!$H$22)*$G72)))</f>
        <v>0.15536851607608779</v>
      </c>
      <c r="AL72" s="29">
        <f t="shared" si="0"/>
        <v>17.306808601591641</v>
      </c>
      <c r="AM72" s="29">
        <f t="shared" si="1"/>
        <v>18.24620329757613</v>
      </c>
    </row>
    <row r="73" spans="1:39" x14ac:dyDescent="0.25">
      <c r="A73" s="2">
        <f>'Peak Areas'!A69</f>
        <v>0</v>
      </c>
      <c r="B73" s="60">
        <f>'Peak Areas'!B69</f>
        <v>0</v>
      </c>
      <c r="C73" s="2">
        <f>'Peak Areas'!C69</f>
        <v>0</v>
      </c>
      <c r="D73" s="2">
        <f>'Peak Areas'!D69</f>
        <v>0</v>
      </c>
      <c r="E73" s="2">
        <f>'Peak Areas'!E69</f>
        <v>0</v>
      </c>
      <c r="F73" s="29">
        <f>'Peak Areas'!F69</f>
        <v>0.15</v>
      </c>
      <c r="G73" s="29">
        <f>((1/'Peak Areas'!$G69)*(('Peak Areas'!$H69+('Internal Standard'!$E$10/1000))/'Peak Areas'!$F69)*'Peak Areas'!$J69)*H73</f>
        <v>3.5642380173970638E-2</v>
      </c>
      <c r="H73" s="29">
        <f>(('Internal Standard'!$F$13*('Peak Areas'!G69/'Internal Standard'!$C$10))/'Peak Areas'!AB69)</f>
        <v>1.0063730872650531</v>
      </c>
      <c r="I73" s="29">
        <f>IF('Peak Areas'!L69=0,0,((('Peak Areas'!L69*Coefficients!$G$21+Coefficients!$H$21)*$G73)))</f>
        <v>0.157293002011483</v>
      </c>
      <c r="J73" s="29">
        <f>IF('Peak Areas'!M69=0,0,((('Peak Areas'!M69*Coefficients!$G$20+Coefficients!$H$20)*$G73)))</f>
        <v>0.72342197926151619</v>
      </c>
      <c r="K73" s="29">
        <f>IF('Peak Areas'!N69=0,0,((('Peak Areas'!N69*Coefficients!$G$41+Coefficients!$H$41)*$G73)))</f>
        <v>8.1274381973537146E-2</v>
      </c>
      <c r="L73" s="29">
        <f>IF('Peak Areas'!O69=0,0,((('Peak Areas'!O69*Coefficients!$G$10+Coefficients!$H$10)*$G73)))</f>
        <v>0</v>
      </c>
      <c r="M73" s="29">
        <f>IF('Peak Areas'!P69=0,0,((('Peak Areas'!P69*Coefficients!$G$32+Coefficients!$H$32)*$G73)))</f>
        <v>4.3876960546246515</v>
      </c>
      <c r="N73" s="29">
        <f>IF('Peak Areas'!Q69=0,0,((('Peak Areas'!Q69*Coefficients!$G$11+Coefficients!$H$11)*$G73)))</f>
        <v>0</v>
      </c>
      <c r="O73" s="29">
        <f>IF('Peak Areas'!R69=0,0,((('Peak Areas'!R69*Coefficients!$G$39+Coefficients!$H$39)*$G73)))</f>
        <v>0.25995890508086994</v>
      </c>
      <c r="P73" s="29">
        <f>IF('Peak Areas'!S69=0,0,((('Peak Areas'!S69*Coefficients!$G$46+Coefficients!$H$46)*$G73)))</f>
        <v>0</v>
      </c>
      <c r="Q73" s="29">
        <f>IF('Peak Areas'!T69=0,0,((('Peak Areas'!T69*Coefficients!$G$51+Coefficients!$H$51)*$G73)))</f>
        <v>0.88959754626963938</v>
      </c>
      <c r="R73" s="29">
        <f>IF('Peak Areas'!U69=0,0,((('Peak Areas'!U69*Coefficients!$G$26+Coefficients!$H$26)*$G73)))</f>
        <v>1.7595418650714059</v>
      </c>
      <c r="S73" s="29">
        <f>IF('Peak Areas'!V69=0,0,((('Peak Areas'!V69*Coefficients!$G$13+Coefficients!$H$13)*$G73)))</f>
        <v>0.17783433613390584</v>
      </c>
      <c r="T73" s="29">
        <f>IF('Peak Areas'!W69=0,0,((('Peak Areas'!W69*Coefficients!$G$12+Coefficients!$H$12)*$G73)))</f>
        <v>0.32851698112924171</v>
      </c>
      <c r="U73" s="29">
        <f>IF('Peak Areas'!X69=0,0,((('Peak Areas'!X69*Coefficients!$G$27+Coefficients!$H$27)*$G73)))</f>
        <v>4.0330387369715143E-2</v>
      </c>
      <c r="V73" s="29">
        <f>IF('Peak Areas'!Y69=0,0,((('Peak Areas'!Y69*Coefficients!$G$34+Coefficients!$H$34)*$G73)))</f>
        <v>0.80069501649258157</v>
      </c>
      <c r="W73" s="29">
        <f>IF('Peak Areas'!Z69=0,0,((('Peak Areas'!Z69*Coefficients!$G$52+Coefficients!$H$52)*$G73)))</f>
        <v>0.87845125561483994</v>
      </c>
      <c r="X73" s="29">
        <f>IF('Peak Areas'!AA69=0,0,((('Peak Areas'!AA69*Coefficients!$G$33+Coefficients!$H$33)*$G73)))</f>
        <v>8.3751153092895617E-2</v>
      </c>
      <c r="Y73" s="29">
        <f>IF('Peak Areas'!AC69=0,0,((('Peak Areas'!AC69*Coefficients!$G$19+Coefficients!$H$19)*$G73)))</f>
        <v>0.97493430355426181</v>
      </c>
      <c r="Z73" s="29">
        <f>IF('Peak Areas'!AD69=0,0,((('Peak Areas'!AD69*Coefficients!$G$18+Coefficients!$H$18)*$G73)))</f>
        <v>0.24334942525554679</v>
      </c>
      <c r="AA73" s="29">
        <f>IF('Peak Areas'!AE69=0,0,((('Peak Areas'!AE69*Coefficients!$G$18+Coefficients!$H$18)*$G73)))</f>
        <v>17.345714911499631</v>
      </c>
      <c r="AB73" s="29">
        <f>IF('Peak Areas'!AF69=0,0,((('Peak Areas'!AF69*Coefficients!$G$18+Coefficients!$H$18)*$G73)))</f>
        <v>0.68925800424997785</v>
      </c>
      <c r="AC73" s="29">
        <f>IF('Peak Areas'!AG69=0,0,((('Peak Areas'!AG69*Coefficients!$G$7+Coefficients!$H$7)*$G73)))</f>
        <v>0</v>
      </c>
      <c r="AD73" s="29">
        <f>IF('Peak Areas'!AH69=0,0,((('Peak Areas'!AH69*Coefficients!$G$6+Coefficients!$H$6)*$G73)))</f>
        <v>1.8121848812133274</v>
      </c>
      <c r="AE73" s="29">
        <f>IF('Peak Areas'!AI69=0,0,((('Peak Areas'!AI69*Coefficients!$G$38+Coefficients!$H$38)*$G73)))</f>
        <v>0</v>
      </c>
      <c r="AF73" s="29">
        <f>IF('Peak Areas'!AJ69=0,0,((('Peak Areas'!AJ69*Coefficients!$G$24+Coefficients!$H$24)*$G73)))</f>
        <v>0</v>
      </c>
      <c r="AG73" s="29">
        <f>IF('Peak Areas'!AK69=0,0,((('Peak Areas'!AK69*Coefficients!$G$31+Coefficients!$H$31)*$G73)))</f>
        <v>0.18678181038238117</v>
      </c>
      <c r="AH73" s="29">
        <f>IF('Peak Areas'!AL69=0,0,((('Peak Areas'!AL69*Coefficients!$G$15+Coefficients!$H$15)*$G73)))</f>
        <v>0</v>
      </c>
      <c r="AI73" s="29">
        <f>IF('Peak Areas'!AM69=0,0,((('Peak Areas'!AM69*Coefficients!$G$38+Coefficients!$H$38)*$G73)))</f>
        <v>0</v>
      </c>
      <c r="AK73" s="29">
        <f>IF('Peak Areas'!K69=0,0,((('Peak Areas'!K69*Coefficients!$G$22+Coefficients!$H$22)*$G73)))</f>
        <v>0.15076936440327909</v>
      </c>
      <c r="AL73" s="29">
        <f t="shared" si="0"/>
        <v>17.496484275902908</v>
      </c>
      <c r="AM73" s="29">
        <f t="shared" si="1"/>
        <v>18.429091705408435</v>
      </c>
    </row>
    <row r="74" spans="1:39" x14ac:dyDescent="0.25">
      <c r="A74" s="2">
        <f>'Peak Areas'!A70</f>
        <v>0</v>
      </c>
      <c r="B74" s="60">
        <f>'Peak Areas'!B70</f>
        <v>0</v>
      </c>
      <c r="C74" s="2">
        <f>'Peak Areas'!C70</f>
        <v>0</v>
      </c>
      <c r="D74" s="2">
        <f>'Peak Areas'!D70</f>
        <v>0</v>
      </c>
      <c r="E74" s="2">
        <f>'Peak Areas'!E70</f>
        <v>0</v>
      </c>
      <c r="F74" s="29">
        <f>'Peak Areas'!F70</f>
        <v>0.15</v>
      </c>
      <c r="G74" s="29">
        <f>((1/'Peak Areas'!$G70)*(('Peak Areas'!$H70+('Internal Standard'!$E$10/1000))/'Peak Areas'!$F70)*'Peak Areas'!$J70)*H74</f>
        <v>3.5191611771027885E-2</v>
      </c>
      <c r="H74" s="29">
        <f>(('Internal Standard'!$F$13*('Peak Areas'!G70/'Internal Standard'!$C$10))/'Peak Areas'!AB70)</f>
        <v>0.99364550882902247</v>
      </c>
      <c r="I74" s="29">
        <f>IF('Peak Areas'!L70=0,0,((('Peak Areas'!L70*Coefficients!$G$21+Coefficients!$H$21)*$G74)))</f>
        <v>0.13467709004649306</v>
      </c>
      <c r="J74" s="29">
        <f>IF('Peak Areas'!M70=0,0,((('Peak Areas'!M70*Coefficients!$G$20+Coefficients!$H$20)*$G74)))</f>
        <v>0.70604933659178037</v>
      </c>
      <c r="K74" s="29">
        <f>IF('Peak Areas'!N70=0,0,((('Peak Areas'!N70*Coefficients!$G$41+Coefficients!$H$41)*$G74)))</f>
        <v>8.8470186224844163E-2</v>
      </c>
      <c r="L74" s="29">
        <f>IF('Peak Areas'!O70=0,0,((('Peak Areas'!O70*Coefficients!$G$10+Coefficients!$H$10)*$G74)))</f>
        <v>0</v>
      </c>
      <c r="M74" s="29">
        <f>IF('Peak Areas'!P70=0,0,((('Peak Areas'!P70*Coefficients!$G$32+Coefficients!$H$32)*$G74)))</f>
        <v>4.6189438519984565</v>
      </c>
      <c r="N74" s="29">
        <f>IF('Peak Areas'!Q70=0,0,((('Peak Areas'!Q70*Coefficients!$G$11+Coefficients!$H$11)*$G74)))</f>
        <v>4.6193618301265081E-3</v>
      </c>
      <c r="O74" s="29">
        <f>IF('Peak Areas'!R70=0,0,((('Peak Areas'!R70*Coefficients!$G$39+Coefficients!$H$39)*$G74)))</f>
        <v>0.22682978747470617</v>
      </c>
      <c r="P74" s="29">
        <f>IF('Peak Areas'!S70=0,0,((('Peak Areas'!S70*Coefficients!$G$46+Coefficients!$H$46)*$G74)))</f>
        <v>0</v>
      </c>
      <c r="Q74" s="29">
        <f>IF('Peak Areas'!T70=0,0,((('Peak Areas'!T70*Coefficients!$G$51+Coefficients!$H$51)*$G74)))</f>
        <v>0.94681890035231087</v>
      </c>
      <c r="R74" s="29">
        <f>IF('Peak Areas'!U70=0,0,((('Peak Areas'!U70*Coefficients!$G$26+Coefficients!$H$26)*$G74)))</f>
        <v>1.9823210695003539</v>
      </c>
      <c r="S74" s="29">
        <f>IF('Peak Areas'!V70=0,0,((('Peak Areas'!V70*Coefficients!$G$13+Coefficients!$H$13)*$G74)))</f>
        <v>5.5249355366392153E-2</v>
      </c>
      <c r="T74" s="29">
        <f>IF('Peak Areas'!W70=0,0,((('Peak Areas'!W70*Coefficients!$G$12+Coefficients!$H$12)*$G74)))</f>
        <v>0.20566844414750721</v>
      </c>
      <c r="U74" s="29">
        <f>IF('Peak Areas'!X70=0,0,((('Peak Areas'!X70*Coefficients!$G$27+Coefficients!$H$27)*$G74)))</f>
        <v>3.0331977668030589E-2</v>
      </c>
      <c r="V74" s="29">
        <f>IF('Peak Areas'!Y70=0,0,((('Peak Areas'!Y70*Coefficients!$G$34+Coefficients!$H$34)*$G74)))</f>
        <v>0.85712486599675852</v>
      </c>
      <c r="W74" s="29">
        <f>IF('Peak Areas'!Z70=0,0,((('Peak Areas'!Z70*Coefficients!$G$52+Coefficients!$H$52)*$G74)))</f>
        <v>0.68915415604440866</v>
      </c>
      <c r="X74" s="29">
        <f>IF('Peak Areas'!AA70=0,0,((('Peak Areas'!AA70*Coefficients!$G$33+Coefficients!$H$33)*$G74)))</f>
        <v>6.5830415211839494E-2</v>
      </c>
      <c r="Y74" s="29">
        <f>IF('Peak Areas'!AC70=0,0,((('Peak Areas'!AC70*Coefficients!$G$19+Coefficients!$H$19)*$G74)))</f>
        <v>1.0011746060935525</v>
      </c>
      <c r="Z74" s="29">
        <f>IF('Peak Areas'!AD70=0,0,((('Peak Areas'!AD70*Coefficients!$G$18+Coefficients!$H$18)*$G74)))</f>
        <v>0.28721362443639598</v>
      </c>
      <c r="AA74" s="29">
        <f>IF('Peak Areas'!AE70=0,0,((('Peak Areas'!AE70*Coefficients!$G$18+Coefficients!$H$18)*$G74)))</f>
        <v>17.144637731955935</v>
      </c>
      <c r="AB74" s="29">
        <f>IF('Peak Areas'!AF70=0,0,((('Peak Areas'!AF70*Coefficients!$G$18+Coefficients!$H$18)*$G74)))</f>
        <v>0.69358037168209419</v>
      </c>
      <c r="AC74" s="29">
        <f>IF('Peak Areas'!AG70=0,0,((('Peak Areas'!AG70*Coefficients!$G$7+Coefficients!$H$7)*$G74)))</f>
        <v>0</v>
      </c>
      <c r="AD74" s="29">
        <f>IF('Peak Areas'!AH70=0,0,((('Peak Areas'!AH70*Coefficients!$G$6+Coefficients!$H$6)*$G74)))</f>
        <v>1.7509996998065218</v>
      </c>
      <c r="AE74" s="29">
        <f>IF('Peak Areas'!AI70=0,0,((('Peak Areas'!AI70*Coefficients!$G$38+Coefficients!$H$38)*$G74)))</f>
        <v>0</v>
      </c>
      <c r="AF74" s="29">
        <f>IF('Peak Areas'!AJ70=0,0,((('Peak Areas'!AJ70*Coefficients!$G$24+Coefficients!$H$24)*$G74)))</f>
        <v>0</v>
      </c>
      <c r="AG74" s="29">
        <f>IF('Peak Areas'!AK70=0,0,((('Peak Areas'!AK70*Coefficients!$G$31+Coefficients!$H$31)*$G74)))</f>
        <v>0.17092212886437147</v>
      </c>
      <c r="AH74" s="29">
        <f>IF('Peak Areas'!AL70=0,0,((('Peak Areas'!AL70*Coefficients!$G$15+Coefficients!$H$15)*$G74)))</f>
        <v>0</v>
      </c>
      <c r="AI74" s="29">
        <f>IF('Peak Areas'!AM70=0,0,((('Peak Areas'!AM70*Coefficients!$G$38+Coefficients!$H$38)*$G74)))</f>
        <v>0</v>
      </c>
      <c r="AK74" s="29">
        <f>IF('Peak Areas'!K70=0,0,((('Peak Areas'!K70*Coefficients!$G$22+Coefficients!$H$22)*$G74)))</f>
        <v>0.17359097443307295</v>
      </c>
      <c r="AL74" s="29">
        <f t="shared" si="0"/>
        <v>17.318228706389007</v>
      </c>
      <c r="AM74" s="29">
        <f t="shared" si="1"/>
        <v>18.2990227025075</v>
      </c>
    </row>
    <row r="75" spans="1:39" x14ac:dyDescent="0.25">
      <c r="A75" s="2">
        <f>'Peak Areas'!A71</f>
        <v>0</v>
      </c>
      <c r="B75" s="60">
        <f>'Peak Areas'!B71</f>
        <v>0</v>
      </c>
      <c r="C75" s="2">
        <f>'Peak Areas'!C71</f>
        <v>0</v>
      </c>
      <c r="D75" s="2">
        <f>'Peak Areas'!D71</f>
        <v>0</v>
      </c>
      <c r="E75" s="2">
        <f>'Peak Areas'!E71</f>
        <v>0</v>
      </c>
      <c r="F75" s="29">
        <f>'Peak Areas'!F71</f>
        <v>0.15</v>
      </c>
      <c r="G75" s="29">
        <f>((1/'Peak Areas'!$G71)*(('Peak Areas'!$H71+('Internal Standard'!$E$10/1000))/'Peak Areas'!$F71)*'Peak Areas'!$J71)*H75</f>
        <v>3.714827177903525E-2</v>
      </c>
      <c r="H75" s="29">
        <f>(('Internal Standard'!$F$13*('Peak Areas'!G71/'Internal Standard'!$C$10))/'Peak Areas'!AB71)</f>
        <v>1.048892379643348</v>
      </c>
      <c r="I75" s="29">
        <f>IF('Peak Areas'!L71=0,0,((('Peak Areas'!L71*Coefficients!$G$21+Coefficients!$H$21)*$G75)))</f>
        <v>0.14410188493250695</v>
      </c>
      <c r="J75" s="29">
        <f>IF('Peak Areas'!M71=0,0,((('Peak Areas'!M71*Coefficients!$G$20+Coefficients!$H$20)*$G75)))</f>
        <v>0.77335498093258714</v>
      </c>
      <c r="K75" s="29">
        <f>IF('Peak Areas'!N71=0,0,((('Peak Areas'!N71*Coefficients!$G$41+Coefficients!$H$41)*$G75)))</f>
        <v>0.12935018441175633</v>
      </c>
      <c r="L75" s="29">
        <f>IF('Peak Areas'!O71=0,0,((('Peak Areas'!O71*Coefficients!$G$10+Coefficients!$H$10)*$G75)))</f>
        <v>0</v>
      </c>
      <c r="M75" s="29">
        <f>IF('Peak Areas'!P71=0,0,((('Peak Areas'!P71*Coefficients!$G$32+Coefficients!$H$32)*$G75)))</f>
        <v>4.913305589339461</v>
      </c>
      <c r="N75" s="29">
        <f>IF('Peak Areas'!Q71=0,0,((('Peak Areas'!Q71*Coefficients!$G$11+Coefficients!$H$11)*$G75)))</f>
        <v>2.124393776780315E-3</v>
      </c>
      <c r="O75" s="29">
        <f>IF('Peak Areas'!R71=0,0,((('Peak Areas'!R71*Coefficients!$G$39+Coefficients!$H$39)*$G75)))</f>
        <v>0.22701667614924681</v>
      </c>
      <c r="P75" s="29">
        <f>IF('Peak Areas'!S71=0,0,((('Peak Areas'!S71*Coefficients!$G$46+Coefficients!$H$46)*$G75)))</f>
        <v>0</v>
      </c>
      <c r="Q75" s="29">
        <f>IF('Peak Areas'!T71=0,0,((('Peak Areas'!T71*Coefficients!$G$51+Coefficients!$H$51)*$G75)))</f>
        <v>1.0341665928755712</v>
      </c>
      <c r="R75" s="29">
        <f>IF('Peak Areas'!U71=0,0,((('Peak Areas'!U71*Coefficients!$G$26+Coefficients!$H$26)*$G75)))</f>
        <v>0</v>
      </c>
      <c r="S75" s="29">
        <f>IF('Peak Areas'!V71=0,0,((('Peak Areas'!V71*Coefficients!$G$13+Coefficients!$H$13)*$G75)))</f>
        <v>2.517670292115755</v>
      </c>
      <c r="T75" s="29">
        <f>IF('Peak Areas'!W71=0,0,((('Peak Areas'!W71*Coefficients!$G$12+Coefficients!$H$12)*$G75)))</f>
        <v>0.25254317381800362</v>
      </c>
      <c r="U75" s="29">
        <f>IF('Peak Areas'!X71=0,0,((('Peak Areas'!X71*Coefficients!$G$27+Coefficients!$H$27)*$G75)))</f>
        <v>3.2574880374741169E-2</v>
      </c>
      <c r="V75" s="29">
        <f>IF('Peak Areas'!Y71=0,0,((('Peak Areas'!Y71*Coefficients!$G$34+Coefficients!$H$34)*$G75)))</f>
        <v>0.8318972885510586</v>
      </c>
      <c r="W75" s="29">
        <f>IF('Peak Areas'!Z71=0,0,((('Peak Areas'!Z71*Coefficients!$G$52+Coefficients!$H$52)*$G75)))</f>
        <v>0.70443088886067073</v>
      </c>
      <c r="X75" s="29">
        <f>IF('Peak Areas'!AA71=0,0,((('Peak Areas'!AA71*Coefficients!$G$33+Coefficients!$H$33)*$G75)))</f>
        <v>7.6850456290939104E-2</v>
      </c>
      <c r="Y75" s="29">
        <f>IF('Peak Areas'!AC71=0,0,((('Peak Areas'!AC71*Coefficients!$G$19+Coefficients!$H$19)*$G75)))</f>
        <v>0.98147370087248553</v>
      </c>
      <c r="Z75" s="29">
        <f>IF('Peak Areas'!AD71=0,0,((('Peak Areas'!AD71*Coefficients!$G$18+Coefficients!$H$18)*$G75)))</f>
        <v>0.27763387419665547</v>
      </c>
      <c r="AA75" s="29">
        <f>IF('Peak Areas'!AE71=0,0,((('Peak Areas'!AE71*Coefficients!$G$18+Coefficients!$H$18)*$G75)))</f>
        <v>17.879171273841063</v>
      </c>
      <c r="AB75" s="29">
        <f>IF('Peak Areas'!AF71=0,0,((('Peak Areas'!AF71*Coefficients!$G$18+Coefficients!$H$18)*$G75)))</f>
        <v>0.75404454358573891</v>
      </c>
      <c r="AC75" s="29">
        <f>IF('Peak Areas'!AG71=0,0,((('Peak Areas'!AG71*Coefficients!$G$7+Coefficients!$H$7)*$G75)))</f>
        <v>0</v>
      </c>
      <c r="AD75" s="29">
        <f>IF('Peak Areas'!AH71=0,0,((('Peak Areas'!AH71*Coefficients!$G$6+Coefficients!$H$6)*$G75)))</f>
        <v>1.8037471761597139</v>
      </c>
      <c r="AE75" s="29">
        <f>IF('Peak Areas'!AI71=0,0,((('Peak Areas'!AI71*Coefficients!$G$38+Coefficients!$H$38)*$G75)))</f>
        <v>0</v>
      </c>
      <c r="AF75" s="29">
        <f>IF('Peak Areas'!AJ71=0,0,((('Peak Areas'!AJ71*Coefficients!$G$24+Coefficients!$H$24)*$G75)))</f>
        <v>0</v>
      </c>
      <c r="AG75" s="29">
        <f>IF('Peak Areas'!AK71=0,0,((('Peak Areas'!AK71*Coefficients!$G$31+Coefficients!$H$31)*$G75)))</f>
        <v>0.17783243586583336</v>
      </c>
      <c r="AH75" s="29">
        <f>IF('Peak Areas'!AL71=0,0,((('Peak Areas'!AL71*Coefficients!$G$15+Coefficients!$H$15)*$G75)))</f>
        <v>0</v>
      </c>
      <c r="AI75" s="29">
        <f>IF('Peak Areas'!AM71=0,0,((('Peak Areas'!AM71*Coefficients!$G$38+Coefficients!$H$38)*$G75)))</f>
        <v>0</v>
      </c>
      <c r="AK75" s="29">
        <f>IF('Peak Areas'!K71=0,0,((('Peak Areas'!K71*Coefficients!$G$22+Coefficients!$H$22)*$G75)))</f>
        <v>0.16892904537188058</v>
      </c>
      <c r="AL75" s="29">
        <f t="shared" si="0"/>
        <v>18.048100319212942</v>
      </c>
      <c r="AM75" s="29">
        <f t="shared" si="1"/>
        <v>19.079778736995337</v>
      </c>
    </row>
    <row r="76" spans="1:39" x14ac:dyDescent="0.25">
      <c r="A76" s="2">
        <f>'Peak Areas'!A72</f>
        <v>0</v>
      </c>
      <c r="B76" s="60">
        <f>'Peak Areas'!B72</f>
        <v>0</v>
      </c>
      <c r="C76" s="2">
        <f>'Peak Areas'!C72</f>
        <v>0</v>
      </c>
      <c r="D76" s="2">
        <f>'Peak Areas'!D72</f>
        <v>0</v>
      </c>
      <c r="E76" s="2">
        <f>'Peak Areas'!E72</f>
        <v>0</v>
      </c>
      <c r="F76" s="29">
        <f>'Peak Areas'!F72</f>
        <v>0.15</v>
      </c>
      <c r="G76" s="29">
        <f>((1/'Peak Areas'!$G72)*(('Peak Areas'!$H72+('Internal Standard'!$E$10/1000))/'Peak Areas'!$F72)*'Peak Areas'!$J72)*H76</f>
        <v>3.8785900215572142E-2</v>
      </c>
      <c r="H76" s="29">
        <f>(('Internal Standard'!$F$13*('Peak Areas'!G72/'Internal Standard'!$C$10))/'Peak Areas'!AB72)</f>
        <v>1.0951313002043896</v>
      </c>
      <c r="I76" s="29">
        <f>IF('Peak Areas'!L72=0,0,((('Peak Areas'!L72*Coefficients!$G$21+Coefficients!$H$21)*$G76)))</f>
        <v>0.15953994281084696</v>
      </c>
      <c r="J76" s="29">
        <f>IF('Peak Areas'!M72=0,0,((('Peak Areas'!M72*Coefficients!$G$20+Coefficients!$H$20)*$G76)))</f>
        <v>0.77635403935061098</v>
      </c>
      <c r="K76" s="29">
        <f>IF('Peak Areas'!N72=0,0,((('Peak Areas'!N72*Coefficients!$G$41+Coefficients!$H$41)*$G76)))</f>
        <v>0.10041961297838689</v>
      </c>
      <c r="L76" s="29">
        <f>IF('Peak Areas'!O72=0,0,((('Peak Areas'!O72*Coefficients!$G$10+Coefficients!$H$10)*$G76)))</f>
        <v>0</v>
      </c>
      <c r="M76" s="29">
        <f>IF('Peak Areas'!P72=0,0,((('Peak Areas'!P72*Coefficients!$G$32+Coefficients!$H$32)*$G76)))</f>
        <v>4.5006198432997779</v>
      </c>
      <c r="N76" s="29">
        <f>IF('Peak Areas'!Q72=0,0,((('Peak Areas'!Q72*Coefficients!$G$11+Coefficients!$H$11)*$G76)))</f>
        <v>2.562818416373108E-3</v>
      </c>
      <c r="O76" s="29">
        <f>IF('Peak Areas'!R72=0,0,((('Peak Areas'!R72*Coefficients!$G$39+Coefficients!$H$39)*$G76)))</f>
        <v>0.21223547133648141</v>
      </c>
      <c r="P76" s="29">
        <f>IF('Peak Areas'!S72=0,0,((('Peak Areas'!S72*Coefficients!$G$46+Coefficients!$H$46)*$G76)))</f>
        <v>0</v>
      </c>
      <c r="Q76" s="29">
        <f>IF('Peak Areas'!T72=0,0,((('Peak Areas'!T72*Coefficients!$G$51+Coefficients!$H$51)*$G76)))</f>
        <v>0.92175932778088399</v>
      </c>
      <c r="R76" s="29">
        <f>IF('Peak Areas'!U72=0,0,((('Peak Areas'!U72*Coefficients!$G$26+Coefficients!$H$26)*$G76)))</f>
        <v>0</v>
      </c>
      <c r="S76" s="29">
        <f>IF('Peak Areas'!V72=0,0,((('Peak Areas'!V72*Coefficients!$G$13+Coefficients!$H$13)*$G76)))</f>
        <v>2.2844294133407503</v>
      </c>
      <c r="T76" s="29">
        <f>IF('Peak Areas'!W72=0,0,((('Peak Areas'!W72*Coefficients!$G$12+Coefficients!$H$12)*$G76)))</f>
        <v>0.20449985031250753</v>
      </c>
      <c r="U76" s="29">
        <f>IF('Peak Areas'!X72=0,0,((('Peak Areas'!X72*Coefficients!$G$27+Coefficients!$H$27)*$G76)))</f>
        <v>2.9329255003245947E-2</v>
      </c>
      <c r="V76" s="29">
        <f>IF('Peak Areas'!Y72=0,0,((('Peak Areas'!Y72*Coefficients!$G$34+Coefficients!$H$34)*$G76)))</f>
        <v>0.7737257764620975</v>
      </c>
      <c r="W76" s="29">
        <f>IF('Peak Areas'!Z72=0,0,((('Peak Areas'!Z72*Coefficients!$G$52+Coefficients!$H$52)*$G76)))</f>
        <v>0.68277055751694271</v>
      </c>
      <c r="X76" s="29">
        <f>IF('Peak Areas'!AA72=0,0,((('Peak Areas'!AA72*Coefficients!$G$33+Coefficients!$H$33)*$G76)))</f>
        <v>8.0757976855294719E-2</v>
      </c>
      <c r="Y76" s="29">
        <f>IF('Peak Areas'!AC72=0,0,((('Peak Areas'!AC72*Coefficients!$G$19+Coefficients!$H$19)*$G76)))</f>
        <v>0.93537129104988936</v>
      </c>
      <c r="Z76" s="29">
        <f>IF('Peak Areas'!AD72=0,0,((('Peak Areas'!AD72*Coefficients!$G$18+Coefficients!$H$18)*$G76)))</f>
        <v>0.28728190740726367</v>
      </c>
      <c r="AA76" s="29">
        <f>IF('Peak Areas'!AE72=0,0,((('Peak Areas'!AE72*Coefficients!$G$18+Coefficients!$H$18)*$G76)))</f>
        <v>16.360471006761248</v>
      </c>
      <c r="AB76" s="29">
        <f>IF('Peak Areas'!AF72=0,0,((('Peak Areas'!AF72*Coefficients!$G$18+Coefficients!$H$18)*$G76)))</f>
        <v>0.72089493916416114</v>
      </c>
      <c r="AC76" s="29">
        <f>IF('Peak Areas'!AG72=0,0,((('Peak Areas'!AG72*Coefficients!$G$7+Coefficients!$H$7)*$G76)))</f>
        <v>0</v>
      </c>
      <c r="AD76" s="29">
        <f>IF('Peak Areas'!AH72=0,0,((('Peak Areas'!AH72*Coefficients!$G$6+Coefficients!$H$6)*$G76)))</f>
        <v>1.6855156334994243</v>
      </c>
      <c r="AE76" s="29">
        <f>IF('Peak Areas'!AI72=0,0,((('Peak Areas'!AI72*Coefficients!$G$38+Coefficients!$H$38)*$G76)))</f>
        <v>0</v>
      </c>
      <c r="AF76" s="29">
        <f>IF('Peak Areas'!AJ72=0,0,((('Peak Areas'!AJ72*Coefficients!$G$24+Coefficients!$H$24)*$G76)))</f>
        <v>0</v>
      </c>
      <c r="AG76" s="29">
        <f>IF('Peak Areas'!AK72=0,0,((('Peak Areas'!AK72*Coefficients!$G$31+Coefficients!$H$31)*$G76)))</f>
        <v>0.17987056120106482</v>
      </c>
      <c r="AH76" s="29">
        <f>IF('Peak Areas'!AL72=0,0,((('Peak Areas'!AL72*Coefficients!$G$15+Coefficients!$H$15)*$G76)))</f>
        <v>0</v>
      </c>
      <c r="AI76" s="29">
        <f>IF('Peak Areas'!AM72=0,0,((('Peak Areas'!AM72*Coefficients!$G$38+Coefficients!$H$38)*$G76)))</f>
        <v>0</v>
      </c>
      <c r="AK76" s="29">
        <f>IF('Peak Areas'!K72=0,0,((('Peak Areas'!K72*Coefficients!$G$22+Coefficients!$H$22)*$G76)))</f>
        <v>0.17868713620830853</v>
      </c>
      <c r="AL76" s="29">
        <f t="shared" si="0"/>
        <v>16.539158142969555</v>
      </c>
      <c r="AM76" s="29">
        <f t="shared" si="1"/>
        <v>17.547334989540978</v>
      </c>
    </row>
    <row r="77" spans="1:39" x14ac:dyDescent="0.25">
      <c r="A77" s="2">
        <f>'Peak Areas'!A73</f>
        <v>0</v>
      </c>
      <c r="B77" s="60">
        <f>'Peak Areas'!B73</f>
        <v>0</v>
      </c>
      <c r="C77" s="2">
        <f>'Peak Areas'!C73</f>
        <v>0</v>
      </c>
      <c r="D77" s="2">
        <f>'Peak Areas'!D73</f>
        <v>0</v>
      </c>
      <c r="E77" s="2">
        <f>'Peak Areas'!E73</f>
        <v>0</v>
      </c>
      <c r="F77" s="29">
        <f>'Peak Areas'!F73</f>
        <v>0.15</v>
      </c>
      <c r="G77" s="29">
        <f>((1/'Peak Areas'!$G73)*(('Peak Areas'!$H73+('Internal Standard'!$E$10/1000))/'Peak Areas'!$F73)*'Peak Areas'!$J73)*H77</f>
        <v>4.2191913821922077E-2</v>
      </c>
      <c r="H77" s="29">
        <f>(('Internal Standard'!$F$13*('Peak Areas'!G73/'Internal Standard'!$C$10))/'Peak Areas'!AB73)</f>
        <v>1.1913010961483879</v>
      </c>
      <c r="I77" s="29">
        <f>IF('Peak Areas'!L73=0,0,((('Peak Areas'!L73*Coefficients!$G$21+Coefficients!$H$21)*$G77)))</f>
        <v>0.16104282603126419</v>
      </c>
      <c r="J77" s="29">
        <f>IF('Peak Areas'!M73=0,0,((('Peak Areas'!M73*Coefficients!$G$20+Coefficients!$H$20)*$G77)))</f>
        <v>0.8029417449022106</v>
      </c>
      <c r="K77" s="29">
        <f>IF('Peak Areas'!N73=0,0,((('Peak Areas'!N73*Coefficients!$G$41+Coefficients!$H$41)*$G77)))</f>
        <v>9.3669202445841371E-2</v>
      </c>
      <c r="L77" s="29">
        <f>IF('Peak Areas'!O73=0,0,((('Peak Areas'!O73*Coefficients!$G$10+Coefficients!$H$10)*$G77)))</f>
        <v>0</v>
      </c>
      <c r="M77" s="29">
        <f>IF('Peak Areas'!P73=0,0,((('Peak Areas'!P73*Coefficients!$G$32+Coefficients!$H$32)*$G77)))</f>
        <v>4.2919696932967959</v>
      </c>
      <c r="N77" s="29">
        <f>IF('Peak Areas'!Q73=0,0,((('Peak Areas'!Q73*Coefficients!$G$11+Coefficients!$H$11)*$G77)))</f>
        <v>4.2443198169214488E-3</v>
      </c>
      <c r="O77" s="29">
        <f>IF('Peak Areas'!R73=0,0,((('Peak Areas'!R73*Coefficients!$G$39+Coefficients!$H$39)*$G77)))</f>
        <v>0.18202548222824969</v>
      </c>
      <c r="P77" s="29">
        <f>IF('Peak Areas'!S73=0,0,((('Peak Areas'!S73*Coefficients!$G$46+Coefficients!$H$46)*$G77)))</f>
        <v>0</v>
      </c>
      <c r="Q77" s="29">
        <f>IF('Peak Areas'!T73=0,0,((('Peak Areas'!T73*Coefficients!$G$51+Coefficients!$H$51)*$G77)))</f>
        <v>2.6111083791214195E-2</v>
      </c>
      <c r="R77" s="29">
        <f>IF('Peak Areas'!U73=0,0,((('Peak Areas'!U73*Coefficients!$G$26+Coefficients!$H$26)*$G77)))</f>
        <v>0</v>
      </c>
      <c r="S77" s="29">
        <f>IF('Peak Areas'!V73=0,0,((('Peak Areas'!V73*Coefficients!$G$13+Coefficients!$H$13)*$G77)))</f>
        <v>2.3250700574774328</v>
      </c>
      <c r="T77" s="29">
        <f>IF('Peak Areas'!W73=0,0,((('Peak Areas'!W73*Coefficients!$G$12+Coefficients!$H$12)*$G77)))</f>
        <v>0.19665638151645387</v>
      </c>
      <c r="U77" s="29">
        <f>IF('Peak Areas'!X73=0,0,((('Peak Areas'!X73*Coefficients!$G$27+Coefficients!$H$27)*$G77)))</f>
        <v>3.2563146164605504E-2</v>
      </c>
      <c r="V77" s="29">
        <f>IF('Peak Areas'!Y73=0,0,((('Peak Areas'!Y73*Coefficients!$G$34+Coefficients!$H$34)*$G77)))</f>
        <v>0.74742803201808783</v>
      </c>
      <c r="W77" s="29">
        <f>IF('Peak Areas'!Z73=0,0,((('Peak Areas'!Z73*Coefficients!$G$52+Coefficients!$H$52)*$G77)))</f>
        <v>0.68653749571094536</v>
      </c>
      <c r="X77" s="29">
        <f>IF('Peak Areas'!AA73=0,0,((('Peak Areas'!AA73*Coefficients!$G$33+Coefficients!$H$33)*$G77)))</f>
        <v>8.0395192892931164E-2</v>
      </c>
      <c r="Y77" s="29">
        <f>IF('Peak Areas'!AC73=0,0,((('Peak Areas'!AC73*Coefficients!$G$19+Coefficients!$H$19)*$G77)))</f>
        <v>0.93000836963635203</v>
      </c>
      <c r="Z77" s="29">
        <f>IF('Peak Areas'!AD73=0,0,((('Peak Areas'!AD73*Coefficients!$G$18+Coefficients!$H$18)*$G77)))</f>
        <v>0.24993082014901971</v>
      </c>
      <c r="AA77" s="29">
        <f>IF('Peak Areas'!AE73=0,0,((('Peak Areas'!AE73*Coefficients!$G$18+Coefficients!$H$18)*$G77)))</f>
        <v>16.12766139775184</v>
      </c>
      <c r="AB77" s="29">
        <f>IF('Peak Areas'!AF73=0,0,((('Peak Areas'!AF73*Coefficients!$G$18+Coefficients!$H$18)*$G77)))</f>
        <v>0.73360479224119124</v>
      </c>
      <c r="AC77" s="29">
        <f>IF('Peak Areas'!AG73=0,0,((('Peak Areas'!AG73*Coefficients!$G$7+Coefficients!$H$7)*$G77)))</f>
        <v>0</v>
      </c>
      <c r="AD77" s="29">
        <f>IF('Peak Areas'!AH73=0,0,((('Peak Areas'!AH73*Coefficients!$G$6+Coefficients!$H$6)*$G77)))</f>
        <v>1.6473750738114781</v>
      </c>
      <c r="AE77" s="29">
        <f>IF('Peak Areas'!AI73=0,0,((('Peak Areas'!AI73*Coefficients!$G$38+Coefficients!$H$38)*$G77)))</f>
        <v>0</v>
      </c>
      <c r="AF77" s="29">
        <f>IF('Peak Areas'!AJ73=0,0,((('Peak Areas'!AJ73*Coefficients!$G$24+Coefficients!$H$24)*$G77)))</f>
        <v>0</v>
      </c>
      <c r="AG77" s="29">
        <f>IF('Peak Areas'!AK73=0,0,((('Peak Areas'!AK73*Coefficients!$G$31+Coefficients!$H$31)*$G77)))</f>
        <v>0.174804429720476</v>
      </c>
      <c r="AH77" s="29">
        <f>IF('Peak Areas'!AL73=0,0,((('Peak Areas'!AL73*Coefficients!$G$15+Coefficients!$H$15)*$G77)))</f>
        <v>0</v>
      </c>
      <c r="AI77" s="29">
        <f>IF('Peak Areas'!AM73=0,0,((('Peak Areas'!AM73*Coefficients!$G$38+Coefficients!$H$38)*$G77)))</f>
        <v>0</v>
      </c>
      <c r="AK77" s="29">
        <f>IF('Peak Areas'!K73=0,0,((('Peak Areas'!K73*Coefficients!$G$22+Coefficients!$H$22)*$G77)))</f>
        <v>0.20113901547777233</v>
      </c>
      <c r="AL77" s="29">
        <f t="shared" si="0"/>
        <v>16.328800413229612</v>
      </c>
      <c r="AM77" s="29">
        <f t="shared" si="1"/>
        <v>17.312336025619821</v>
      </c>
    </row>
  </sheetData>
  <mergeCells count="1">
    <mergeCell ref="A1:H1"/>
  </mergeCells>
  <conditionalFormatting sqref="AM15:AM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09375" defaultRowHeight="13.2" x14ac:dyDescent="0.25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 x14ac:dyDescent="0.3">
      <c r="A1" s="66" t="s">
        <v>62</v>
      </c>
    </row>
    <row r="2" spans="1:47" ht="17.399999999999999" x14ac:dyDescent="0.3">
      <c r="A2" s="66"/>
      <c r="D2" s="84" t="s">
        <v>165</v>
      </c>
      <c r="E2" s="4" t="s">
        <v>125</v>
      </c>
    </row>
    <row r="3" spans="1:47" ht="17.399999999999999" x14ac:dyDescent="0.3">
      <c r="A3" s="66"/>
      <c r="D3" s="85" t="s">
        <v>166</v>
      </c>
      <c r="E3" s="4" t="s">
        <v>126</v>
      </c>
    </row>
    <row r="4" spans="1:47" ht="17.399999999999999" x14ac:dyDescent="0.3">
      <c r="A4" s="66"/>
    </row>
    <row r="5" spans="1:47" ht="15" x14ac:dyDescent="0.25">
      <c r="M5" s="86" t="s">
        <v>101</v>
      </c>
      <c r="N5" s="86"/>
      <c r="O5" s="86"/>
    </row>
    <row r="6" spans="1:47" ht="16.8" x14ac:dyDescent="0.25">
      <c r="M6" s="86"/>
      <c r="N6" s="87" t="s">
        <v>162</v>
      </c>
      <c r="O6" s="86"/>
    </row>
    <row r="7" spans="1:47" s="88" customFormat="1" x14ac:dyDescent="0.25">
      <c r="B7" s="89" t="s">
        <v>107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4" x14ac:dyDescent="0.3">
      <c r="B8" s="93" t="s">
        <v>88</v>
      </c>
      <c r="C8" s="94"/>
      <c r="D8" s="95" t="s">
        <v>167</v>
      </c>
      <c r="E8" s="95"/>
      <c r="F8" s="95"/>
      <c r="G8" s="95" t="s">
        <v>93</v>
      </c>
      <c r="H8" s="95"/>
      <c r="I8" s="95"/>
      <c r="J8" s="95" t="s">
        <v>6</v>
      </c>
      <c r="K8" s="95"/>
      <c r="L8" s="95"/>
      <c r="M8" s="95" t="s">
        <v>67</v>
      </c>
      <c r="N8" s="95"/>
      <c r="O8" s="95"/>
      <c r="P8" s="95" t="s">
        <v>7</v>
      </c>
      <c r="Q8" s="95"/>
      <c r="R8" s="95"/>
      <c r="S8" s="95" t="s">
        <v>85</v>
      </c>
      <c r="T8" s="95"/>
      <c r="U8" s="95"/>
      <c r="V8" s="95" t="s">
        <v>118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79</v>
      </c>
      <c r="AI8" s="95"/>
      <c r="AJ8" s="95"/>
      <c r="AK8" s="95" t="s">
        <v>121</v>
      </c>
      <c r="AL8" s="95"/>
      <c r="AM8" s="95"/>
      <c r="AN8" s="95" t="s">
        <v>69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4" x14ac:dyDescent="0.3">
      <c r="D9" s="84" t="s">
        <v>165</v>
      </c>
      <c r="E9" s="85" t="s">
        <v>166</v>
      </c>
      <c r="F9" s="97"/>
      <c r="G9" s="84" t="s">
        <v>165</v>
      </c>
      <c r="H9" s="85" t="s">
        <v>166</v>
      </c>
      <c r="I9" s="97"/>
      <c r="J9" s="84" t="s">
        <v>165</v>
      </c>
      <c r="K9" s="85" t="s">
        <v>166</v>
      </c>
      <c r="L9" s="97"/>
      <c r="M9" s="84" t="s">
        <v>165</v>
      </c>
      <c r="N9" s="85" t="s">
        <v>166</v>
      </c>
      <c r="O9" s="97"/>
      <c r="P9" s="84" t="s">
        <v>165</v>
      </c>
      <c r="Q9" s="85" t="s">
        <v>166</v>
      </c>
      <c r="R9" s="97"/>
      <c r="S9" s="84" t="s">
        <v>165</v>
      </c>
      <c r="T9" s="85" t="s">
        <v>166</v>
      </c>
      <c r="U9" s="97"/>
      <c r="V9" s="84" t="s">
        <v>165</v>
      </c>
      <c r="W9" s="85" t="s">
        <v>166</v>
      </c>
      <c r="X9" s="97"/>
      <c r="Y9" s="84" t="s">
        <v>165</v>
      </c>
      <c r="Z9" s="85" t="s">
        <v>166</v>
      </c>
      <c r="AA9" s="97"/>
      <c r="AB9" s="84" t="s">
        <v>165</v>
      </c>
      <c r="AC9" s="85" t="s">
        <v>166</v>
      </c>
      <c r="AD9" s="97"/>
      <c r="AE9" s="84" t="s">
        <v>165</v>
      </c>
      <c r="AF9" s="85" t="s">
        <v>166</v>
      </c>
      <c r="AG9" s="97"/>
      <c r="AH9" s="84" t="s">
        <v>165</v>
      </c>
      <c r="AI9" s="85" t="s">
        <v>166</v>
      </c>
      <c r="AJ9" s="97"/>
      <c r="AK9" s="84" t="s">
        <v>165</v>
      </c>
      <c r="AL9" s="85" t="s">
        <v>166</v>
      </c>
      <c r="AM9" s="97"/>
      <c r="AN9" s="84" t="s">
        <v>165</v>
      </c>
      <c r="AO9" s="85" t="s">
        <v>166</v>
      </c>
      <c r="AP9" s="97"/>
      <c r="AQ9" s="84" t="s">
        <v>165</v>
      </c>
      <c r="AR9" s="85" t="s">
        <v>166</v>
      </c>
      <c r="AS9" s="97"/>
      <c r="AT9" s="84" t="s">
        <v>165</v>
      </c>
      <c r="AU9" s="85" t="s">
        <v>166</v>
      </c>
    </row>
    <row r="11" spans="1:47" x14ac:dyDescent="0.25">
      <c r="B11" s="2">
        <f>'Peak Areas'!A11</f>
        <v>1</v>
      </c>
      <c r="D11" s="4" t="e">
        <f>((Coefficients!$L$21*('Peak Areas'!$H11+('Internal Standard'!$E$10/1000)))/(('Peak Areas'!$G11/1000)*'Peak Areas'!$F11))/1000</f>
        <v>#DIV/0!</v>
      </c>
      <c r="E11" s="4" t="e">
        <f>((Coefficients!$K$21*('Peak Areas'!$H11+('Internal Standard'!$E$10/1000)))/(('Peak Areas'!$G11/1000)*'Peak Areas'!$F11))/1000</f>
        <v>#DIV/0!</v>
      </c>
      <c r="G11" s="4" t="e">
        <f>((Coefficients!$L$41*('Peak Areas'!$H11+('Internal Standard'!$E$10/1000)))/(('Peak Areas'!$G11/1000)*'Peak Areas'!$F11))/1000</f>
        <v>#DIV/0!</v>
      </c>
      <c r="H11" s="4" t="e">
        <f>((Coefficients!$K$41*('Peak Areas'!$H11+('Internal Standard'!$E$10/1000)))/(('Peak Areas'!$G11/1000)*'Peak Areas'!$F11))/1000</f>
        <v>#DIV/0!</v>
      </c>
      <c r="J11" s="4" t="e">
        <f>((Coefficients!$L$10*('Peak Areas'!$H11+('Internal Standard'!$E$10/1000)))/(('Peak Areas'!$G11/1000)*'Peak Areas'!$F11))/1000</f>
        <v>#DIV/0!</v>
      </c>
      <c r="K11" s="4" t="e">
        <f>((Coefficients!$K$10*('Peak Areas'!$H11+('Internal Standard'!$E$10/1000)))/(('Peak Areas'!$G11/1000)*'Peak Areas'!$F11))/1000</f>
        <v>#DIV/0!</v>
      </c>
      <c r="M11" s="4" t="e">
        <f>((Coefficients!$L$32*('Peak Areas'!$H11+('Internal Standard'!$E$10/1000)))/(('Peak Areas'!$G11/1000)*'Peak Areas'!$F11))/1000</f>
        <v>#DIV/0!</v>
      </c>
      <c r="N11" s="4" t="e">
        <f>((Coefficients!$K$32*('Peak Areas'!$H11+('Internal Standard'!$E$10/1000)))/(('Peak Areas'!$G11/1000)*'Peak Areas'!$F11))/1000</f>
        <v>#DIV/0!</v>
      </c>
      <c r="P11" s="4" t="e">
        <f>((Coefficients!$L$11*('Peak Areas'!$H11+('Internal Standard'!$E$10/1000)))/(('Peak Areas'!$G11/1000)*'Peak Areas'!$F11))/1000</f>
        <v>#DIV/0!</v>
      </c>
      <c r="Q11" s="4" t="e">
        <f>((Coefficients!$K$11*('Peak Areas'!$H11+('Internal Standard'!$E$10/1000)))/(('Peak Areas'!$G11/1000)*'Peak Areas'!$F11))/1000</f>
        <v>#DIV/0!</v>
      </c>
      <c r="S11" s="4" t="e">
        <f>((Coefficients!$L$39*('Peak Areas'!$H11+('Internal Standard'!$E$10/1000)))/(('Peak Areas'!$G11/1000)*'Peak Areas'!$F11))/1000</f>
        <v>#DIV/0!</v>
      </c>
      <c r="T11" s="4" t="e">
        <f>((Coefficients!$K$39*('Peak Areas'!$H11+('Internal Standard'!$E$10/1000)))/(('Peak Areas'!$G11/1000)*'Peak Areas'!$F11))/1000</f>
        <v>#DIV/0!</v>
      </c>
      <c r="V11" s="4" t="e">
        <f>((Coefficients!$L$51*('Peak Areas'!$H11+('Internal Standard'!$E$10/1000)))/(('Peak Areas'!$G11/1000)*'Peak Areas'!$F11))/1000</f>
        <v>#DIV/0!</v>
      </c>
      <c r="W11" s="4" t="e">
        <f>((Coefficients!$K$51*('Peak Areas'!$H11+('Internal Standard'!$E$10/1000)))/(('Peak Areas'!$G11/1000)*'Peak Areas'!$F11))/1000</f>
        <v>#DIV/0!</v>
      </c>
      <c r="Y11" s="4" t="e">
        <f>((Coefficients!$L$26*('Peak Areas'!$H11+('Internal Standard'!$E$10/1000)))/(('Peak Areas'!$G11/1000)*'Peak Areas'!$F11))/1000</f>
        <v>#DIV/0!</v>
      </c>
      <c r="Z11" s="4" t="e">
        <f>((Coefficients!$K$26*('Peak Areas'!$H11+('Internal Standard'!$E$10/1000)))/(('Peak Areas'!$G11/1000)*'Peak Areas'!$F11))/1000</f>
        <v>#DIV/0!</v>
      </c>
      <c r="AB11" s="4" t="e">
        <f>((Coefficients!$L$12*('Peak Areas'!$H11+('Internal Standard'!$E$10/1000)))/(('Peak Areas'!$G11/1000)*'Peak Areas'!$F11))/1000</f>
        <v>#DIV/0!</v>
      </c>
      <c r="AC11" s="4" t="e">
        <f>((Coefficients!$K$12*('Peak Areas'!$H11+('Internal Standard'!$E$10/1000)))/(('Peak Areas'!$G11/1000)*'Peak Areas'!$F11))/1000</f>
        <v>#DIV/0!</v>
      </c>
      <c r="AE11" s="4" t="e">
        <f>((Coefficients!$L$27*('Peak Areas'!$H11+('Internal Standard'!$E$10/1000)))/(('Peak Areas'!$G11/1000)*'Peak Areas'!$F11))/1000</f>
        <v>#DIV/0!</v>
      </c>
      <c r="AF11" s="4" t="e">
        <f>((Coefficients!$K$27*('Peak Areas'!$H11+('Internal Standard'!$E$10/1000)))/(('Peak Areas'!$G11/1000)*'Peak Areas'!$F11))/1000</f>
        <v>#DIV/0!</v>
      </c>
      <c r="AH11" s="4" t="e">
        <f>((Coefficients!$L$34*('Peak Areas'!$H11+('Internal Standard'!$E$10/1000)))/(('Peak Areas'!$G11/1000)*'Peak Areas'!$F11))/1000</f>
        <v>#DIV/0!</v>
      </c>
      <c r="AI11" s="4" t="e">
        <f>((Coefficients!$K$34*('Peak Areas'!$H11+('Internal Standard'!$E$10/1000)))/(('Peak Areas'!$G11/1000)*'Peak Areas'!$F11))/1000</f>
        <v>#DIV/0!</v>
      </c>
      <c r="AK11" s="4" t="e">
        <f>((Coefficients!$L$52*('Peak Areas'!$H11+('Internal Standard'!$E$10/1000)))/(('Peak Areas'!$G11/1000)*'Peak Areas'!$F11))/1000</f>
        <v>#DIV/0!</v>
      </c>
      <c r="AL11" s="4" t="e">
        <f>((Coefficients!$K$52*('Peak Areas'!$H11+('Internal Standard'!$E$10/1000)))/(('Peak Areas'!$G11/1000)*'Peak Areas'!$F11))/1000</f>
        <v>#DIV/0!</v>
      </c>
      <c r="AN11" s="4" t="e">
        <f>((Coefficients!$L$33*('Peak Areas'!$H11+('Internal Standard'!$E$10/1000)))/(('Peak Areas'!$G11/1000)*'Peak Areas'!$F11))/1000</f>
        <v>#DIV/0!</v>
      </c>
      <c r="AO11" s="4" t="e">
        <f>((Coefficients!$K$33*('Peak Areas'!$H11+('Internal Standard'!$E$10/1000)))/(('Peak Areas'!$G11/1000)*'Peak Areas'!$F11))/1000</f>
        <v>#DIV/0!</v>
      </c>
      <c r="AQ11" s="4" t="e">
        <f>((Coefficients!$L$19*('Peak Areas'!$H11+('Internal Standard'!$E$10/1000)))/(('Peak Areas'!$G11/1000)*'Peak Areas'!$F11))/1000</f>
        <v>#DIV/0!</v>
      </c>
      <c r="AR11" s="4" t="e">
        <f>((Coefficients!$K$19*('Peak Areas'!$H11+('Internal Standard'!$E$10/1000)))/(('Peak Areas'!$G11/1000)*'Peak Areas'!$F11))/1000</f>
        <v>#DIV/0!</v>
      </c>
      <c r="AT11" s="4" t="e">
        <f>((Coefficients!$L$18*('Peak Areas'!$H11+('Internal Standard'!$E$10/1000)))/(('Peak Areas'!$G11/1000)*'Peak Areas'!$F11))/1000</f>
        <v>#DIV/0!</v>
      </c>
      <c r="AU11" s="4" t="e">
        <f>((Coefficients!$K$18*('Peak Areas'!$H11+('Internal Standard'!$E$10/1000)))/(('Peak Areas'!$G11/1000)*'Peak Areas'!$F11))/1000</f>
        <v>#DIV/0!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 Schlenker</cp:lastModifiedBy>
  <dcterms:created xsi:type="dcterms:W3CDTF">2012-02-03T19:24:55Z</dcterms:created>
  <dcterms:modified xsi:type="dcterms:W3CDTF">2025-01-08T20:28:16Z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